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7" activeTab="24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2" r:id="rId11"/>
    <sheet name="12-13 Term" sheetId="3" r:id="rId12"/>
    <sheet name="12-13 Edu" sheetId="4" r:id="rId13"/>
    <sheet name="13-14 Term" sheetId="5" r:id="rId14"/>
    <sheet name="13-14 Edu" sheetId="6" r:id="rId15"/>
    <sheet name="14-15 Term" sheetId="8" r:id="rId16"/>
    <sheet name="14-15 Edu" sheetId="7" r:id="rId17"/>
    <sheet name="15-16 Term" sheetId="9" r:id="rId18"/>
    <sheet name="15-16 Edu" sheetId="10" r:id="rId19"/>
    <sheet name="16-17 Term" sheetId="20" r:id="rId20"/>
    <sheet name="16-17 Edu" sheetId="21" r:id="rId21"/>
    <sheet name="17-18 Term" sheetId="22" r:id="rId22"/>
    <sheet name="17-18 Edu" sheetId="23" r:id="rId23"/>
    <sheet name="18-19 Term" sheetId="24" r:id="rId24"/>
    <sheet name="18-19 Edu" sheetId="25" r:id="rId25"/>
  </sheets>
  <definedNames>
    <definedName name="_xlnm._FilterDatabase" localSheetId="9" hidden="1">'11-12'!$A$5:$Y$66</definedName>
  </definedNames>
  <calcPr calcId="124519"/>
</workbook>
</file>

<file path=xl/calcChain.xml><?xml version="1.0" encoding="utf-8"?>
<calcChain xmlns="http://schemas.openxmlformats.org/spreadsheetml/2006/main">
  <c r="P29" i="6"/>
  <c r="P28"/>
  <c r="P27"/>
  <c r="L322" i="5"/>
  <c r="L321"/>
  <c r="L320"/>
  <c r="L319"/>
  <c r="K318"/>
  <c r="L143" i="3"/>
  <c r="L142"/>
  <c r="L141"/>
  <c r="L140"/>
  <c r="K138"/>
  <c r="G19" i="12"/>
  <c r="G18"/>
  <c r="G17"/>
  <c r="G16"/>
  <c r="H19" i="13"/>
  <c r="G21"/>
  <c r="G20"/>
  <c r="G19"/>
  <c r="G18"/>
  <c r="G18" i="14"/>
  <c r="G17"/>
  <c r="G16"/>
  <c r="G15"/>
  <c r="E16" i="17"/>
  <c r="E14"/>
  <c r="E13"/>
  <c r="E12"/>
  <c r="E32" i="18"/>
  <c r="E31"/>
  <c r="E30"/>
  <c r="L10" i="9"/>
  <c r="L9"/>
  <c r="V9" i="10" l="1"/>
  <c r="V10"/>
  <c r="V11"/>
  <c r="V12"/>
  <c r="V13"/>
  <c r="V14"/>
  <c r="V15"/>
  <c r="V8"/>
  <c r="V9" i="7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8"/>
  <c r="T9" i="6"/>
  <c r="T10"/>
  <c r="T11"/>
  <c r="T12"/>
  <c r="T13"/>
  <c r="T14"/>
  <c r="T15"/>
  <c r="T16"/>
  <c r="T17"/>
  <c r="T18"/>
  <c r="T19"/>
  <c r="T20"/>
  <c r="T21"/>
  <c r="T22"/>
  <c r="T23"/>
  <c r="T24"/>
  <c r="T25"/>
  <c r="T26"/>
  <c r="T8"/>
  <c r="EK15" i="12"/>
  <c r="EJ15"/>
  <c r="EI15"/>
  <c r="EH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B15"/>
  <c r="AA15"/>
  <c r="Z15"/>
  <c r="Y15"/>
  <c r="W15"/>
  <c r="V15"/>
  <c r="U15"/>
  <c r="T15"/>
  <c r="S15"/>
  <c r="L15"/>
  <c r="K15"/>
  <c r="H15"/>
  <c r="F15"/>
  <c r="E15"/>
  <c r="EG14"/>
  <c r="EF14"/>
  <c r="AC14"/>
  <c r="X14"/>
  <c r="R14"/>
  <c r="Q14"/>
  <c r="P14"/>
  <c r="G14"/>
  <c r="J14" s="1"/>
  <c r="EG13"/>
  <c r="EF13"/>
  <c r="AC13"/>
  <c r="X13"/>
  <c r="G13"/>
  <c r="J13" s="1"/>
  <c r="I13" s="1"/>
  <c r="EG12"/>
  <c r="EF12"/>
  <c r="AC12"/>
  <c r="X12"/>
  <c r="R12"/>
  <c r="Q12"/>
  <c r="P12"/>
  <c r="G12"/>
  <c r="J12" s="1"/>
  <c r="N12" s="1"/>
  <c r="AC11"/>
  <c r="X11"/>
  <c r="G11"/>
  <c r="J11" s="1"/>
  <c r="I11" s="1"/>
  <c r="EG10"/>
  <c r="EF10"/>
  <c r="AC10"/>
  <c r="X10"/>
  <c r="R10"/>
  <c r="Q10"/>
  <c r="O10" s="1"/>
  <c r="P10"/>
  <c r="G10"/>
  <c r="J10" s="1"/>
  <c r="EG9"/>
  <c r="EF9"/>
  <c r="AC9"/>
  <c r="X9"/>
  <c r="R9"/>
  <c r="Q9"/>
  <c r="P9"/>
  <c r="G9"/>
  <c r="J9" s="1"/>
  <c r="EG8"/>
  <c r="EG15" s="1"/>
  <c r="EF8"/>
  <c r="EF15" s="1"/>
  <c r="AC8"/>
  <c r="X8"/>
  <c r="R8"/>
  <c r="R15" s="1"/>
  <c r="Q8"/>
  <c r="Q15" s="1"/>
  <c r="P8"/>
  <c r="G8"/>
  <c r="AC7"/>
  <c r="J7"/>
  <c r="I7" s="1"/>
  <c r="M7" s="1"/>
  <c r="EK17" i="13"/>
  <c r="EJ17"/>
  <c r="EI17"/>
  <c r="EH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L17"/>
  <c r="AK17"/>
  <c r="AJ17"/>
  <c r="AI17"/>
  <c r="AG17"/>
  <c r="AF17"/>
  <c r="AE17"/>
  <c r="AD17"/>
  <c r="AB17"/>
  <c r="AA17"/>
  <c r="Z17"/>
  <c r="Y17"/>
  <c r="W17"/>
  <c r="V17"/>
  <c r="U17"/>
  <c r="T17"/>
  <c r="S17"/>
  <c r="L17"/>
  <c r="K17"/>
  <c r="H17"/>
  <c r="F17"/>
  <c r="E17"/>
  <c r="EG16"/>
  <c r="EF16"/>
  <c r="AC16"/>
  <c r="X16"/>
  <c r="R16"/>
  <c r="Q16"/>
  <c r="P16"/>
  <c r="G16"/>
  <c r="J16" s="1"/>
  <c r="EG15"/>
  <c r="EF15"/>
  <c r="AM15"/>
  <c r="AH15"/>
  <c r="AC15"/>
  <c r="X15"/>
  <c r="R15"/>
  <c r="Q15"/>
  <c r="O15" s="1"/>
  <c r="P15"/>
  <c r="G15"/>
  <c r="J15" s="1"/>
  <c r="EG14"/>
  <c r="EF14"/>
  <c r="AM14"/>
  <c r="AH14"/>
  <c r="AC14"/>
  <c r="X14"/>
  <c r="R14"/>
  <c r="Q14"/>
  <c r="P14"/>
  <c r="G14"/>
  <c r="J14" s="1"/>
  <c r="EG13"/>
  <c r="EF13"/>
  <c r="AM13"/>
  <c r="AH13"/>
  <c r="AC13"/>
  <c r="X13"/>
  <c r="R13"/>
  <c r="Q13"/>
  <c r="O13" s="1"/>
  <c r="P13"/>
  <c r="G13"/>
  <c r="J13" s="1"/>
  <c r="EG12"/>
  <c r="EF12"/>
  <c r="AM12"/>
  <c r="AH12"/>
  <c r="AC12"/>
  <c r="X12"/>
  <c r="R12"/>
  <c r="Q12"/>
  <c r="P12"/>
  <c r="G12"/>
  <c r="J12" s="1"/>
  <c r="EG11"/>
  <c r="EF11"/>
  <c r="AM11"/>
  <c r="AH11"/>
  <c r="AC11"/>
  <c r="X11"/>
  <c r="R11"/>
  <c r="Q11"/>
  <c r="O11" s="1"/>
  <c r="P11"/>
  <c r="G11"/>
  <c r="J11" s="1"/>
  <c r="EG10"/>
  <c r="EF10"/>
  <c r="AM10"/>
  <c r="AH10"/>
  <c r="AC10"/>
  <c r="X10"/>
  <c r="R10"/>
  <c r="Q10"/>
  <c r="P10"/>
  <c r="O10" s="1"/>
  <c r="G10"/>
  <c r="J10" s="1"/>
  <c r="N10" s="1"/>
  <c r="EG9"/>
  <c r="EF9"/>
  <c r="AM9"/>
  <c r="AH9"/>
  <c r="AC9"/>
  <c r="X9"/>
  <c r="R9"/>
  <c r="Q9"/>
  <c r="O9" s="1"/>
  <c r="P9"/>
  <c r="G9"/>
  <c r="J9" s="1"/>
  <c r="EG8"/>
  <c r="EG17" s="1"/>
  <c r="EF8"/>
  <c r="AM8"/>
  <c r="AM17" s="1"/>
  <c r="AH8"/>
  <c r="AC8"/>
  <c r="AC17" s="1"/>
  <c r="X8"/>
  <c r="R8"/>
  <c r="R17" s="1"/>
  <c r="Q8"/>
  <c r="P8"/>
  <c r="O8" s="1"/>
  <c r="G8"/>
  <c r="G17" s="1"/>
  <c r="AC7"/>
  <c r="J7"/>
  <c r="I7"/>
  <c r="M7" s="1"/>
  <c r="EK14" i="14"/>
  <c r="EJ14"/>
  <c r="EI14"/>
  <c r="EH14"/>
  <c r="EE14"/>
  <c r="ED14"/>
  <c r="EC14"/>
  <c r="EB14"/>
  <c r="EA14"/>
  <c r="DZ14"/>
  <c r="DY14"/>
  <c r="DX14"/>
  <c r="DW14"/>
  <c r="DV14"/>
  <c r="DU14"/>
  <c r="DT14"/>
  <c r="DS14"/>
  <c r="DR14"/>
  <c r="DQ14"/>
  <c r="DP14"/>
  <c r="DN14"/>
  <c r="DM14"/>
  <c r="DL14"/>
  <c r="DK14"/>
  <c r="DI14"/>
  <c r="DH14"/>
  <c r="DG14"/>
  <c r="DF14"/>
  <c r="DD14"/>
  <c r="DC14"/>
  <c r="DB14"/>
  <c r="DA14"/>
  <c r="CY14"/>
  <c r="CX14"/>
  <c r="CW14"/>
  <c r="CV14"/>
  <c r="CT14"/>
  <c r="CS14"/>
  <c r="CR14"/>
  <c r="CQ14"/>
  <c r="CP14"/>
  <c r="CO14"/>
  <c r="CN14"/>
  <c r="CM14"/>
  <c r="CL14"/>
  <c r="CJ14"/>
  <c r="CI14"/>
  <c r="CH14"/>
  <c r="CG14"/>
  <c r="CE14"/>
  <c r="CD14"/>
  <c r="CC14"/>
  <c r="CB14"/>
  <c r="BZ14"/>
  <c r="BY14"/>
  <c r="BX14"/>
  <c r="BW14"/>
  <c r="BV14"/>
  <c r="BU14"/>
  <c r="BT14"/>
  <c r="BS14"/>
  <c r="BR14"/>
  <c r="BP14"/>
  <c r="BO14"/>
  <c r="BN14"/>
  <c r="BM14"/>
  <c r="BL14"/>
  <c r="BK14"/>
  <c r="BJ14"/>
  <c r="BI14"/>
  <c r="BH14"/>
  <c r="BF14"/>
  <c r="BE14"/>
  <c r="BD14"/>
  <c r="BC14"/>
  <c r="BA14"/>
  <c r="AZ14"/>
  <c r="AY14"/>
  <c r="AX14"/>
  <c r="AV14"/>
  <c r="AU14"/>
  <c r="AT14"/>
  <c r="AS14"/>
  <c r="AQ14"/>
  <c r="AP14"/>
  <c r="AO14"/>
  <c r="AN14"/>
  <c r="AL14"/>
  <c r="AK14"/>
  <c r="AJ14"/>
  <c r="AI14"/>
  <c r="AG14"/>
  <c r="AF14"/>
  <c r="AE14"/>
  <c r="AD14"/>
  <c r="AB14"/>
  <c r="AA14"/>
  <c r="Z14"/>
  <c r="Y14"/>
  <c r="W14"/>
  <c r="V14"/>
  <c r="U14"/>
  <c r="T14"/>
  <c r="S14"/>
  <c r="M14"/>
  <c r="K14"/>
  <c r="I14"/>
  <c r="F14"/>
  <c r="E14"/>
  <c r="DO14"/>
  <c r="DJ14"/>
  <c r="DE14"/>
  <c r="CZ14"/>
  <c r="CU14"/>
  <c r="CK14"/>
  <c r="CF14"/>
  <c r="CA14"/>
  <c r="BQ14"/>
  <c r="BG14"/>
  <c r="EG13"/>
  <c r="EF13"/>
  <c r="BB13"/>
  <c r="AW13"/>
  <c r="AR13"/>
  <c r="AM13"/>
  <c r="AH13"/>
  <c r="AC13"/>
  <c r="X13"/>
  <c r="R13"/>
  <c r="Q13"/>
  <c r="O13" s="1"/>
  <c r="P13"/>
  <c r="G13"/>
  <c r="J13" s="1"/>
  <c r="EG12"/>
  <c r="EF12"/>
  <c r="BB12"/>
  <c r="AW12"/>
  <c r="AR12"/>
  <c r="AM12"/>
  <c r="AH12"/>
  <c r="AC12"/>
  <c r="X12"/>
  <c r="R12"/>
  <c r="Q12"/>
  <c r="P12"/>
  <c r="O12" s="1"/>
  <c r="G12"/>
  <c r="J12" s="1"/>
  <c r="EG11"/>
  <c r="EF11"/>
  <c r="BB11"/>
  <c r="AW11"/>
  <c r="AR11"/>
  <c r="AM11"/>
  <c r="AH11"/>
  <c r="AC11"/>
  <c r="X11"/>
  <c r="R11"/>
  <c r="Q11"/>
  <c r="O11" s="1"/>
  <c r="P11"/>
  <c r="G11"/>
  <c r="J11" s="1"/>
  <c r="EG10"/>
  <c r="EF10"/>
  <c r="BB10"/>
  <c r="AW10"/>
  <c r="AR10"/>
  <c r="AM10"/>
  <c r="AH10"/>
  <c r="AC10"/>
  <c r="X10"/>
  <c r="R10"/>
  <c r="Q10"/>
  <c r="P10"/>
  <c r="O10"/>
  <c r="J10"/>
  <c r="N10" s="1"/>
  <c r="G10"/>
  <c r="EG9"/>
  <c r="EF9"/>
  <c r="BB9"/>
  <c r="AW9"/>
  <c r="AR9"/>
  <c r="AM9"/>
  <c r="AH9"/>
  <c r="AC9"/>
  <c r="X9"/>
  <c r="R9"/>
  <c r="Q9"/>
  <c r="O9" s="1"/>
  <c r="P9"/>
  <c r="G9"/>
  <c r="J9" s="1"/>
  <c r="EG8"/>
  <c r="EG14" s="1"/>
  <c r="EF8"/>
  <c r="EF14" s="1"/>
  <c r="BB8"/>
  <c r="BB14" s="1"/>
  <c r="AW8"/>
  <c r="AW14" s="1"/>
  <c r="AR8"/>
  <c r="AR14" s="1"/>
  <c r="AM8"/>
  <c r="AM14" s="1"/>
  <c r="AH8"/>
  <c r="AH14" s="1"/>
  <c r="AC8"/>
  <c r="AC14" s="1"/>
  <c r="X8"/>
  <c r="X14" s="1"/>
  <c r="R8"/>
  <c r="R14" s="1"/>
  <c r="Q8"/>
  <c r="Q14" s="1"/>
  <c r="P8"/>
  <c r="P14" s="1"/>
  <c r="G8"/>
  <c r="G14" s="1"/>
  <c r="AC7"/>
  <c r="J7"/>
  <c r="H7" s="1"/>
  <c r="L7" s="1"/>
  <c r="EK14" i="15"/>
  <c r="EJ14"/>
  <c r="EI14"/>
  <c r="EH14"/>
  <c r="EE14"/>
  <c r="ED14"/>
  <c r="EC14"/>
  <c r="EG14" s="1"/>
  <c r="EB14"/>
  <c r="EF14" s="1"/>
  <c r="EA14"/>
  <c r="DZ14"/>
  <c r="DY14"/>
  <c r="DX14"/>
  <c r="DW14"/>
  <c r="DV14"/>
  <c r="DU14"/>
  <c r="DT14"/>
  <c r="DS14"/>
  <c r="DR14"/>
  <c r="DQ14"/>
  <c r="DP14"/>
  <c r="DO14"/>
  <c r="DM14"/>
  <c r="DL14"/>
  <c r="DK14"/>
  <c r="DJ14"/>
  <c r="DH14"/>
  <c r="DG14"/>
  <c r="DF14"/>
  <c r="DE14"/>
  <c r="DC14"/>
  <c r="DB14"/>
  <c r="DA14"/>
  <c r="CZ14"/>
  <c r="CX14"/>
  <c r="CW14"/>
  <c r="CV14"/>
  <c r="CU14"/>
  <c r="CS14"/>
  <c r="CR14"/>
  <c r="CQ14"/>
  <c r="CP14"/>
  <c r="CN14"/>
  <c r="CM14"/>
  <c r="CL14"/>
  <c r="CK14"/>
  <c r="CI14"/>
  <c r="CH14"/>
  <c r="CG14"/>
  <c r="CF14"/>
  <c r="CD14"/>
  <c r="CC14"/>
  <c r="CB14"/>
  <c r="CA14"/>
  <c r="BY14"/>
  <c r="BX14"/>
  <c r="BW14"/>
  <c r="BV14"/>
  <c r="BT14"/>
  <c r="BS14"/>
  <c r="BR14"/>
  <c r="BQ14"/>
  <c r="BO14"/>
  <c r="BN14"/>
  <c r="BM14"/>
  <c r="BJ14"/>
  <c r="BI14"/>
  <c r="BH14"/>
  <c r="BE14"/>
  <c r="BD14"/>
  <c r="BC14"/>
  <c r="AZ14"/>
  <c r="AY14"/>
  <c r="AX14"/>
  <c r="AU14"/>
  <c r="AT14"/>
  <c r="AS14"/>
  <c r="AP14"/>
  <c r="AO14"/>
  <c r="AN14"/>
  <c r="AK14"/>
  <c r="AJ14"/>
  <c r="AI14"/>
  <c r="AF14"/>
  <c r="AE14"/>
  <c r="AD14"/>
  <c r="AA14"/>
  <c r="Z14"/>
  <c r="Y14"/>
  <c r="V14"/>
  <c r="U14"/>
  <c r="T14"/>
  <c r="S14"/>
  <c r="L14"/>
  <c r="F14"/>
  <c r="E14"/>
  <c r="EG13"/>
  <c r="EF13"/>
  <c r="AR13"/>
  <c r="AC13"/>
  <c r="X13"/>
  <c r="R13"/>
  <c r="Q13"/>
  <c r="P13"/>
  <c r="O13"/>
  <c r="G13"/>
  <c r="J13" s="1"/>
  <c r="I13" s="1"/>
  <c r="M13" s="1"/>
  <c r="EG12"/>
  <c r="EF12"/>
  <c r="BL12"/>
  <c r="BG12"/>
  <c r="BB12"/>
  <c r="AW12"/>
  <c r="AR12"/>
  <c r="AH12"/>
  <c r="AC12"/>
  <c r="X12"/>
  <c r="R12"/>
  <c r="Q12"/>
  <c r="O12" s="1"/>
  <c r="P12"/>
  <c r="G12"/>
  <c r="J12" s="1"/>
  <c r="EG11"/>
  <c r="EF11"/>
  <c r="BL11"/>
  <c r="BG11"/>
  <c r="BB11"/>
  <c r="AW11"/>
  <c r="AR11"/>
  <c r="AH11"/>
  <c r="AC11"/>
  <c r="X11"/>
  <c r="R11"/>
  <c r="Q11"/>
  <c r="P11"/>
  <c r="O11" s="1"/>
  <c r="J11"/>
  <c r="N11" s="1"/>
  <c r="G11"/>
  <c r="EG10"/>
  <c r="EF10"/>
  <c r="BL10"/>
  <c r="BG10"/>
  <c r="BB10"/>
  <c r="AW10"/>
  <c r="AR10"/>
  <c r="AM10"/>
  <c r="AH10"/>
  <c r="AC10"/>
  <c r="X10"/>
  <c r="R10"/>
  <c r="Q10"/>
  <c r="P10"/>
  <c r="O10" s="1"/>
  <c r="J10"/>
  <c r="N10" s="1"/>
  <c r="G10"/>
  <c r="EG9"/>
  <c r="EF9"/>
  <c r="BL9"/>
  <c r="BG9"/>
  <c r="BB9"/>
  <c r="AW9"/>
  <c r="AR9"/>
  <c r="AM9"/>
  <c r="AM14" s="1"/>
  <c r="AH9"/>
  <c r="AC9"/>
  <c r="X9"/>
  <c r="R9"/>
  <c r="Q9"/>
  <c r="P9"/>
  <c r="O9" s="1"/>
  <c r="J9"/>
  <c r="N9" s="1"/>
  <c r="G9"/>
  <c r="EG8"/>
  <c r="EF8"/>
  <c r="BL8"/>
  <c r="BL14" s="1"/>
  <c r="BG8"/>
  <c r="BG14" s="1"/>
  <c r="BB8"/>
  <c r="BB14" s="1"/>
  <c r="AW8"/>
  <c r="AW14" s="1"/>
  <c r="AR8"/>
  <c r="AR14" s="1"/>
  <c r="AH8"/>
  <c r="AH14" s="1"/>
  <c r="AC8"/>
  <c r="AC14" s="1"/>
  <c r="X8"/>
  <c r="X14" s="1"/>
  <c r="R8"/>
  <c r="R14" s="1"/>
  <c r="Q8"/>
  <c r="Q14" s="1"/>
  <c r="P8"/>
  <c r="P14" s="1"/>
  <c r="O8"/>
  <c r="J8"/>
  <c r="N8" s="1"/>
  <c r="I8"/>
  <c r="M8" s="1"/>
  <c r="G8"/>
  <c r="G14" s="1"/>
  <c r="J14" s="1"/>
  <c r="I14" s="1"/>
  <c r="AC7"/>
  <c r="J7"/>
  <c r="I7" s="1"/>
  <c r="M7" s="1"/>
  <c r="DO10" i="17"/>
  <c r="DN10"/>
  <c r="DM10"/>
  <c r="DL10"/>
  <c r="DI10"/>
  <c r="DK10" s="1"/>
  <c r="DH10"/>
  <c r="DJ10" s="1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H10"/>
  <c r="BG10"/>
  <c r="BF10"/>
  <c r="BD10"/>
  <c r="BC10"/>
  <c r="BB10"/>
  <c r="AZ10"/>
  <c r="AY10"/>
  <c r="AX10"/>
  <c r="AV10"/>
  <c r="AU10"/>
  <c r="AT10"/>
  <c r="AS10"/>
  <c r="AR10"/>
  <c r="AQ10"/>
  <c r="AP10"/>
  <c r="AN10"/>
  <c r="AM10"/>
  <c r="AL10"/>
  <c r="AJ10"/>
  <c r="AI10"/>
  <c r="AH10"/>
  <c r="AF10"/>
  <c r="AE10"/>
  <c r="AD10"/>
  <c r="AC10"/>
  <c r="AB10"/>
  <c r="AA10"/>
  <c r="Z10"/>
  <c r="Y10"/>
  <c r="X10"/>
  <c r="W10"/>
  <c r="V10"/>
  <c r="T10"/>
  <c r="S10"/>
  <c r="R10"/>
  <c r="Q10"/>
  <c r="P10"/>
  <c r="J10"/>
  <c r="H10"/>
  <c r="G10"/>
  <c r="E10"/>
  <c r="DK9"/>
  <c r="DJ9"/>
  <c r="AK9"/>
  <c r="AG9"/>
  <c r="O9"/>
  <c r="N9"/>
  <c r="M9" s="1"/>
  <c r="G9"/>
  <c r="K9" s="1"/>
  <c r="DK8"/>
  <c r="DJ8"/>
  <c r="BI8"/>
  <c r="BI10" s="1"/>
  <c r="BE8"/>
  <c r="BE10" s="1"/>
  <c r="BA8"/>
  <c r="BA10" s="1"/>
  <c r="AW8"/>
  <c r="AW10" s="1"/>
  <c r="AS8"/>
  <c r="AO8"/>
  <c r="AO10" s="1"/>
  <c r="AK8"/>
  <c r="AK10" s="1"/>
  <c r="AG8"/>
  <c r="AG10" s="1"/>
  <c r="AC8"/>
  <c r="Y8"/>
  <c r="U8"/>
  <c r="U10" s="1"/>
  <c r="O8"/>
  <c r="M8" s="1"/>
  <c r="N8"/>
  <c r="N10" s="1"/>
  <c r="L8"/>
  <c r="L10" s="1"/>
  <c r="H8"/>
  <c r="G8" s="1"/>
  <c r="K8" s="1"/>
  <c r="K10" s="1"/>
  <c r="G7"/>
  <c r="K7" s="1"/>
  <c r="DR28" i="18"/>
  <c r="DQ28"/>
  <c r="DP28"/>
  <c r="DO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S28"/>
  <c r="BR28"/>
  <c r="BQ28"/>
  <c r="BO28"/>
  <c r="BN28"/>
  <c r="BM28"/>
  <c r="BK28"/>
  <c r="BJ28"/>
  <c r="BI28"/>
  <c r="BG28"/>
  <c r="BF28"/>
  <c r="BE28"/>
  <c r="BC28"/>
  <c r="BB28"/>
  <c r="BA28"/>
  <c r="AY28"/>
  <c r="AX28"/>
  <c r="AW28"/>
  <c r="AU28"/>
  <c r="AT28"/>
  <c r="AS28"/>
  <c r="AQ28"/>
  <c r="AP28"/>
  <c r="AO28"/>
  <c r="AM28"/>
  <c r="AL28"/>
  <c r="AK28"/>
  <c r="AI28"/>
  <c r="AH28"/>
  <c r="AG28"/>
  <c r="AE28"/>
  <c r="AD28"/>
  <c r="AC28"/>
  <c r="AA28"/>
  <c r="Z28"/>
  <c r="Y28"/>
  <c r="W28"/>
  <c r="V28"/>
  <c r="U28"/>
  <c r="T28"/>
  <c r="M28"/>
  <c r="E28"/>
  <c r="DN27"/>
  <c r="DM27"/>
  <c r="BT27"/>
  <c r="BP27"/>
  <c r="BL27"/>
  <c r="BH27"/>
  <c r="BD27"/>
  <c r="AZ27"/>
  <c r="AV27"/>
  <c r="AR27"/>
  <c r="AN27"/>
  <c r="AJ27"/>
  <c r="AF27"/>
  <c r="AB27"/>
  <c r="X27"/>
  <c r="R27"/>
  <c r="P27" s="1"/>
  <c r="Q27"/>
  <c r="K27"/>
  <c r="O27" s="1"/>
  <c r="I27"/>
  <c r="N27" s="1"/>
  <c r="G27"/>
  <c r="DN26"/>
  <c r="DM26"/>
  <c r="BT26"/>
  <c r="BP26"/>
  <c r="BL26"/>
  <c r="BH26"/>
  <c r="BD26"/>
  <c r="AZ26"/>
  <c r="AV26"/>
  <c r="AR26"/>
  <c r="AN26"/>
  <c r="AJ26"/>
  <c r="AF26"/>
  <c r="AB26"/>
  <c r="X26"/>
  <c r="R26"/>
  <c r="Q26"/>
  <c r="P26" s="1"/>
  <c r="K26"/>
  <c r="O26" s="1"/>
  <c r="G26"/>
  <c r="DN25"/>
  <c r="DM25"/>
  <c r="BT25"/>
  <c r="BP25"/>
  <c r="BL25"/>
  <c r="BH25"/>
  <c r="BD25"/>
  <c r="AZ25"/>
  <c r="AV25"/>
  <c r="AR25"/>
  <c r="AN25"/>
  <c r="AJ25"/>
  <c r="AF25"/>
  <c r="AB25"/>
  <c r="X25"/>
  <c r="R25"/>
  <c r="Q25"/>
  <c r="P25"/>
  <c r="K25"/>
  <c r="O25" s="1"/>
  <c r="I25"/>
  <c r="N25" s="1"/>
  <c r="G25"/>
  <c r="DN24"/>
  <c r="DM24"/>
  <c r="BT24"/>
  <c r="BP24"/>
  <c r="BL24"/>
  <c r="BH24"/>
  <c r="BD24"/>
  <c r="AZ24"/>
  <c r="AV24"/>
  <c r="AR24"/>
  <c r="AN24"/>
  <c r="AJ24"/>
  <c r="AF24"/>
  <c r="AB24"/>
  <c r="X24"/>
  <c r="R24"/>
  <c r="Q24"/>
  <c r="P24" s="1"/>
  <c r="K24"/>
  <c r="O24" s="1"/>
  <c r="G24"/>
  <c r="DN23"/>
  <c r="DM23"/>
  <c r="BT23"/>
  <c r="BP23"/>
  <c r="BL23"/>
  <c r="BH23"/>
  <c r="BD23"/>
  <c r="AZ23"/>
  <c r="AV23"/>
  <c r="AR23"/>
  <c r="AN23"/>
  <c r="AJ23"/>
  <c r="AF23"/>
  <c r="AB23"/>
  <c r="X23"/>
  <c r="R23"/>
  <c r="P23" s="1"/>
  <c r="Q23"/>
  <c r="K23"/>
  <c r="O23" s="1"/>
  <c r="I23"/>
  <c r="N23" s="1"/>
  <c r="G23"/>
  <c r="DN22"/>
  <c r="DM22"/>
  <c r="BT22"/>
  <c r="BP22"/>
  <c r="BL22"/>
  <c r="BH22"/>
  <c r="BD22"/>
  <c r="AZ22"/>
  <c r="AV22"/>
  <c r="AR22"/>
  <c r="AN22"/>
  <c r="AJ22"/>
  <c r="AF22"/>
  <c r="AB22"/>
  <c r="X22"/>
  <c r="R22"/>
  <c r="Q22"/>
  <c r="P22" s="1"/>
  <c r="K22"/>
  <c r="O22" s="1"/>
  <c r="G22"/>
  <c r="DN21"/>
  <c r="DM21"/>
  <c r="BT21"/>
  <c r="BP21"/>
  <c r="BL21"/>
  <c r="BH21"/>
  <c r="BD21"/>
  <c r="AZ21"/>
  <c r="AV21"/>
  <c r="AR21"/>
  <c r="AN21"/>
  <c r="AJ21"/>
  <c r="AF21"/>
  <c r="AB21"/>
  <c r="X21"/>
  <c r="R21"/>
  <c r="Q21"/>
  <c r="P21"/>
  <c r="K21"/>
  <c r="O21" s="1"/>
  <c r="I21"/>
  <c r="N21" s="1"/>
  <c r="G21"/>
  <c r="DN20"/>
  <c r="DM20"/>
  <c r="BT20"/>
  <c r="BP20"/>
  <c r="BL20"/>
  <c r="BH20"/>
  <c r="BD20"/>
  <c r="AZ20"/>
  <c r="AV20"/>
  <c r="AR20"/>
  <c r="AN20"/>
  <c r="AJ20"/>
  <c r="AF20"/>
  <c r="AB20"/>
  <c r="X20"/>
  <c r="R20"/>
  <c r="Q20"/>
  <c r="P20" s="1"/>
  <c r="K20"/>
  <c r="O20" s="1"/>
  <c r="G20"/>
  <c r="DN19"/>
  <c r="DM19"/>
  <c r="BT19"/>
  <c r="BP19"/>
  <c r="BL19"/>
  <c r="BH19"/>
  <c r="BD19"/>
  <c r="AZ19"/>
  <c r="AV19"/>
  <c r="AR19"/>
  <c r="AN19"/>
  <c r="AJ19"/>
  <c r="AF19"/>
  <c r="AB19"/>
  <c r="X19"/>
  <c r="R19"/>
  <c r="P19" s="1"/>
  <c r="Q19"/>
  <c r="K19"/>
  <c r="O19" s="1"/>
  <c r="I19"/>
  <c r="N19" s="1"/>
  <c r="G19"/>
  <c r="DN18"/>
  <c r="DM18"/>
  <c r="BT18"/>
  <c r="BP18"/>
  <c r="BL18"/>
  <c r="BH18"/>
  <c r="BD18"/>
  <c r="AZ18"/>
  <c r="AV18"/>
  <c r="AR18"/>
  <c r="AN18"/>
  <c r="AJ18"/>
  <c r="AF18"/>
  <c r="AB18"/>
  <c r="X18"/>
  <c r="R18"/>
  <c r="Q18"/>
  <c r="P18" s="1"/>
  <c r="K18"/>
  <c r="O18" s="1"/>
  <c r="G18"/>
  <c r="DN17"/>
  <c r="DM17"/>
  <c r="BT17"/>
  <c r="BP17"/>
  <c r="BL17"/>
  <c r="BH17"/>
  <c r="BD17"/>
  <c r="AZ17"/>
  <c r="AV17"/>
  <c r="AR17"/>
  <c r="AN17"/>
  <c r="AJ17"/>
  <c r="AF17"/>
  <c r="AB17"/>
  <c r="X17"/>
  <c r="R17"/>
  <c r="P17" s="1"/>
  <c r="Q17"/>
  <c r="K17"/>
  <c r="O17" s="1"/>
  <c r="I17"/>
  <c r="N17" s="1"/>
  <c r="G17"/>
  <c r="DN16"/>
  <c r="DM16"/>
  <c r="BT16"/>
  <c r="BP16"/>
  <c r="BL16"/>
  <c r="BH16"/>
  <c r="BD16"/>
  <c r="AZ16"/>
  <c r="AV16"/>
  <c r="AR16"/>
  <c r="AN16"/>
  <c r="AJ16"/>
  <c r="AF16"/>
  <c r="AB16"/>
  <c r="X16"/>
  <c r="R16"/>
  <c r="Q16"/>
  <c r="P16" s="1"/>
  <c r="K16"/>
  <c r="O16" s="1"/>
  <c r="G16"/>
  <c r="DN15"/>
  <c r="DM15"/>
  <c r="BT15"/>
  <c r="BP15"/>
  <c r="BL15"/>
  <c r="BH15"/>
  <c r="BD15"/>
  <c r="AZ15"/>
  <c r="AV15"/>
  <c r="AR15"/>
  <c r="AN15"/>
  <c r="AJ15"/>
  <c r="AF15"/>
  <c r="AB15"/>
  <c r="X15"/>
  <c r="R15"/>
  <c r="P15" s="1"/>
  <c r="Q15"/>
  <c r="K15"/>
  <c r="O15" s="1"/>
  <c r="I15"/>
  <c r="N15" s="1"/>
  <c r="G15"/>
  <c r="DN14"/>
  <c r="DM14"/>
  <c r="BT14"/>
  <c r="BP14"/>
  <c r="BL14"/>
  <c r="BH14"/>
  <c r="BD14"/>
  <c r="AZ14"/>
  <c r="AV14"/>
  <c r="AR14"/>
  <c r="AN14"/>
  <c r="AJ14"/>
  <c r="AF14"/>
  <c r="AB14"/>
  <c r="X14"/>
  <c r="R14"/>
  <c r="Q14"/>
  <c r="P14" s="1"/>
  <c r="K14"/>
  <c r="O14" s="1"/>
  <c r="G14"/>
  <c r="DN13"/>
  <c r="DM13"/>
  <c r="BT13"/>
  <c r="BP13"/>
  <c r="BL13"/>
  <c r="BH13"/>
  <c r="BD13"/>
  <c r="AZ13"/>
  <c r="AV13"/>
  <c r="AR13"/>
  <c r="AN13"/>
  <c r="AJ13"/>
  <c r="AF13"/>
  <c r="AB13"/>
  <c r="X13"/>
  <c r="R13"/>
  <c r="P13" s="1"/>
  <c r="Q13"/>
  <c r="K13"/>
  <c r="O13" s="1"/>
  <c r="I13"/>
  <c r="N13" s="1"/>
  <c r="G13"/>
  <c r="DN12"/>
  <c r="DM12"/>
  <c r="BT12"/>
  <c r="BP12"/>
  <c r="BL12"/>
  <c r="BH12"/>
  <c r="BD12"/>
  <c r="AZ12"/>
  <c r="AV12"/>
  <c r="AR12"/>
  <c r="AN12"/>
  <c r="AJ12"/>
  <c r="AF12"/>
  <c r="AB12"/>
  <c r="X12"/>
  <c r="R12"/>
  <c r="Q12"/>
  <c r="P12" s="1"/>
  <c r="K12"/>
  <c r="O12" s="1"/>
  <c r="G12"/>
  <c r="DN11"/>
  <c r="DM11"/>
  <c r="BT11"/>
  <c r="BP11"/>
  <c r="BL11"/>
  <c r="BH11"/>
  <c r="BD11"/>
  <c r="AZ11"/>
  <c r="AV11"/>
  <c r="AR11"/>
  <c r="AN11"/>
  <c r="AJ11"/>
  <c r="AF11"/>
  <c r="AB11"/>
  <c r="X11"/>
  <c r="R11"/>
  <c r="Q11"/>
  <c r="K11"/>
  <c r="O11" s="1"/>
  <c r="G11"/>
  <c r="DN10"/>
  <c r="DM10"/>
  <c r="BT10"/>
  <c r="BP10"/>
  <c r="BL10"/>
  <c r="BH10"/>
  <c r="BD10"/>
  <c r="AZ10"/>
  <c r="AV10"/>
  <c r="AR10"/>
  <c r="AN10"/>
  <c r="AJ10"/>
  <c r="AF10"/>
  <c r="AB10"/>
  <c r="X10"/>
  <c r="R10"/>
  <c r="Q10"/>
  <c r="P10" s="1"/>
  <c r="K10"/>
  <c r="O10" s="1"/>
  <c r="G10"/>
  <c r="DN9"/>
  <c r="DM9"/>
  <c r="BT9"/>
  <c r="BP9"/>
  <c r="BL9"/>
  <c r="BH9"/>
  <c r="BD9"/>
  <c r="AZ9"/>
  <c r="AV9"/>
  <c r="AR9"/>
  <c r="AN9"/>
  <c r="AB9"/>
  <c r="X9"/>
  <c r="R9"/>
  <c r="P9" s="1"/>
  <c r="Q9"/>
  <c r="K9"/>
  <c r="I9" s="1"/>
  <c r="N9" s="1"/>
  <c r="G9"/>
  <c r="DN8"/>
  <c r="DM8"/>
  <c r="BT8"/>
  <c r="BT28" s="1"/>
  <c r="BP8"/>
  <c r="BP28" s="1"/>
  <c r="BL8"/>
  <c r="BH8"/>
  <c r="BH28" s="1"/>
  <c r="BD8"/>
  <c r="BD28" s="1"/>
  <c r="AZ8"/>
  <c r="AZ28" s="1"/>
  <c r="AV8"/>
  <c r="AR8"/>
  <c r="AR28" s="1"/>
  <c r="AN8"/>
  <c r="AN28" s="1"/>
  <c r="AJ8"/>
  <c r="AJ28" s="1"/>
  <c r="AF8"/>
  <c r="AB8"/>
  <c r="AB28" s="1"/>
  <c r="X8"/>
  <c r="X28" s="1"/>
  <c r="R8"/>
  <c r="R28" s="1"/>
  <c r="Q8"/>
  <c r="P8"/>
  <c r="K8"/>
  <c r="K28" s="1"/>
  <c r="G8"/>
  <c r="G28" s="1"/>
  <c r="N222" i="8"/>
  <c r="L222"/>
  <c r="P29" i="7"/>
  <c r="N318" i="5"/>
  <c r="L318"/>
  <c r="N138" i="3"/>
  <c r="L138"/>
  <c r="Q137"/>
  <c r="P137"/>
  <c r="N137"/>
  <c r="L137"/>
  <c r="Q136"/>
  <c r="P136"/>
  <c r="N136"/>
  <c r="L136"/>
  <c r="Q135"/>
  <c r="P135"/>
  <c r="N135"/>
  <c r="L135"/>
  <c r="Q134"/>
  <c r="P134"/>
  <c r="N134"/>
  <c r="L134"/>
  <c r="Q133"/>
  <c r="P133"/>
  <c r="N133"/>
  <c r="L133"/>
  <c r="Q132"/>
  <c r="P132"/>
  <c r="N132"/>
  <c r="L132"/>
  <c r="Q131"/>
  <c r="P131"/>
  <c r="N131"/>
  <c r="L131"/>
  <c r="Q130"/>
  <c r="P130"/>
  <c r="N130"/>
  <c r="L130"/>
  <c r="Q129"/>
  <c r="P129"/>
  <c r="N129"/>
  <c r="L129"/>
  <c r="Q128"/>
  <c r="P128"/>
  <c r="N128"/>
  <c r="L128"/>
  <c r="Q127"/>
  <c r="P127"/>
  <c r="N127"/>
  <c r="L127"/>
  <c r="Q126"/>
  <c r="P126"/>
  <c r="N126"/>
  <c r="L126"/>
  <c r="Q125"/>
  <c r="P125"/>
  <c r="N125"/>
  <c r="L125"/>
  <c r="Q124"/>
  <c r="P124"/>
  <c r="N124"/>
  <c r="L124"/>
  <c r="Q123"/>
  <c r="P123"/>
  <c r="N123"/>
  <c r="L123"/>
  <c r="Q122"/>
  <c r="P122"/>
  <c r="N122"/>
  <c r="L122"/>
  <c r="Q121"/>
  <c r="P121"/>
  <c r="N121"/>
  <c r="L121"/>
  <c r="Q120"/>
  <c r="P120"/>
  <c r="N120"/>
  <c r="L120"/>
  <c r="Q119"/>
  <c r="P119"/>
  <c r="N119"/>
  <c r="L119"/>
  <c r="Q118"/>
  <c r="P118"/>
  <c r="N118"/>
  <c r="L118"/>
  <c r="Q117"/>
  <c r="P117"/>
  <c r="N117"/>
  <c r="L117"/>
  <c r="Q116"/>
  <c r="P116"/>
  <c r="N116"/>
  <c r="L116"/>
  <c r="Q115"/>
  <c r="P115"/>
  <c r="N115"/>
  <c r="L115"/>
  <c r="Q114"/>
  <c r="P114"/>
  <c r="N114"/>
  <c r="L114"/>
  <c r="Q113"/>
  <c r="P113"/>
  <c r="N113"/>
  <c r="L113"/>
  <c r="Q112"/>
  <c r="P112"/>
  <c r="N112"/>
  <c r="L112"/>
  <c r="Q111"/>
  <c r="P111"/>
  <c r="N111"/>
  <c r="L111"/>
  <c r="Q110"/>
  <c r="P110"/>
  <c r="N110"/>
  <c r="L110"/>
  <c r="Q109"/>
  <c r="P109"/>
  <c r="N109"/>
  <c r="L109"/>
  <c r="Q108"/>
  <c r="P108"/>
  <c r="N108"/>
  <c r="L108"/>
  <c r="Q107"/>
  <c r="P107"/>
  <c r="N107"/>
  <c r="L107"/>
  <c r="Q106"/>
  <c r="P106"/>
  <c r="N106"/>
  <c r="L106"/>
  <c r="Q105"/>
  <c r="P105"/>
  <c r="N105"/>
  <c r="L105"/>
  <c r="Q104"/>
  <c r="P104"/>
  <c r="N104"/>
  <c r="L104"/>
  <c r="Q103"/>
  <c r="P103"/>
  <c r="N103"/>
  <c r="L103"/>
  <c r="Q102"/>
  <c r="P102"/>
  <c r="N102"/>
  <c r="L102"/>
  <c r="Q101"/>
  <c r="P101"/>
  <c r="N101"/>
  <c r="L101"/>
  <c r="Q100"/>
  <c r="P100"/>
  <c r="N100"/>
  <c r="L100"/>
  <c r="Q99"/>
  <c r="P99"/>
  <c r="N99"/>
  <c r="L99"/>
  <c r="Q98"/>
  <c r="P98"/>
  <c r="N98"/>
  <c r="L98"/>
  <c r="Q97"/>
  <c r="P97"/>
  <c r="N97"/>
  <c r="L97"/>
  <c r="Q96"/>
  <c r="P96"/>
  <c r="N96"/>
  <c r="L96"/>
  <c r="Q95"/>
  <c r="P95"/>
  <c r="N95"/>
  <c r="L95"/>
  <c r="Q94"/>
  <c r="P94"/>
  <c r="N94"/>
  <c r="L94"/>
  <c r="Q93"/>
  <c r="P93"/>
  <c r="N93"/>
  <c r="L93"/>
  <c r="Q92"/>
  <c r="P92"/>
  <c r="N92"/>
  <c r="L92"/>
  <c r="Q91"/>
  <c r="P91"/>
  <c r="N91"/>
  <c r="L91"/>
  <c r="Q90"/>
  <c r="P90"/>
  <c r="N90"/>
  <c r="L90"/>
  <c r="Q89"/>
  <c r="P89"/>
  <c r="N89"/>
  <c r="L89"/>
  <c r="Q88"/>
  <c r="P88"/>
  <c r="N88"/>
  <c r="L88"/>
  <c r="Q87"/>
  <c r="P87"/>
  <c r="N87"/>
  <c r="L87"/>
  <c r="Q86"/>
  <c r="P86"/>
  <c r="N86"/>
  <c r="L86"/>
  <c r="Q85"/>
  <c r="P85"/>
  <c r="N85"/>
  <c r="L85"/>
  <c r="Q84"/>
  <c r="P84"/>
  <c r="N84"/>
  <c r="L84"/>
  <c r="Q83"/>
  <c r="P83"/>
  <c r="N83"/>
  <c r="L83"/>
  <c r="Q82"/>
  <c r="P82"/>
  <c r="N82"/>
  <c r="L82"/>
  <c r="Q81"/>
  <c r="P81"/>
  <c r="N81"/>
  <c r="L81"/>
  <c r="Q80"/>
  <c r="P80"/>
  <c r="N80"/>
  <c r="L80"/>
  <c r="Q79"/>
  <c r="P79"/>
  <c r="N79"/>
  <c r="L79"/>
  <c r="Q78"/>
  <c r="P78"/>
  <c r="N78"/>
  <c r="L78"/>
  <c r="Q77"/>
  <c r="P77"/>
  <c r="N77"/>
  <c r="L77"/>
  <c r="Q76"/>
  <c r="P76"/>
  <c r="N76"/>
  <c r="L76"/>
  <c r="Q75"/>
  <c r="P75"/>
  <c r="N75"/>
  <c r="L75"/>
  <c r="Q74"/>
  <c r="P74"/>
  <c r="N74"/>
  <c r="L74"/>
  <c r="Q73"/>
  <c r="P73"/>
  <c r="N73"/>
  <c r="L73"/>
  <c r="Q72"/>
  <c r="P72"/>
  <c r="N72"/>
  <c r="L72"/>
  <c r="Q71"/>
  <c r="P71"/>
  <c r="N71"/>
  <c r="L71"/>
  <c r="Q70"/>
  <c r="P70"/>
  <c r="N70"/>
  <c r="L70"/>
  <c r="Q69"/>
  <c r="P69"/>
  <c r="N69"/>
  <c r="L69"/>
  <c r="Q68"/>
  <c r="P68"/>
  <c r="N68"/>
  <c r="L68"/>
  <c r="Q67"/>
  <c r="P67"/>
  <c r="N67"/>
  <c r="L67"/>
  <c r="Q66"/>
  <c r="P66"/>
  <c r="N66"/>
  <c r="L66"/>
  <c r="Q65"/>
  <c r="P65"/>
  <c r="N65"/>
  <c r="L65"/>
  <c r="Q64"/>
  <c r="P64"/>
  <c r="N64"/>
  <c r="L64"/>
  <c r="Q63"/>
  <c r="P63"/>
  <c r="N63"/>
  <c r="L63"/>
  <c r="Q62"/>
  <c r="P62"/>
  <c r="N62"/>
  <c r="L62"/>
  <c r="Q61"/>
  <c r="P61"/>
  <c r="N61"/>
  <c r="L61"/>
  <c r="Q60"/>
  <c r="P60"/>
  <c r="N60"/>
  <c r="L60"/>
  <c r="Q59"/>
  <c r="P59"/>
  <c r="N59"/>
  <c r="L59"/>
  <c r="Q58"/>
  <c r="P58"/>
  <c r="N58"/>
  <c r="L58"/>
  <c r="Q57"/>
  <c r="P57"/>
  <c r="N57"/>
  <c r="L57"/>
  <c r="Q56"/>
  <c r="P56"/>
  <c r="N56"/>
  <c r="L56"/>
  <c r="Q55"/>
  <c r="P55"/>
  <c r="N55"/>
  <c r="L55"/>
  <c r="Q54"/>
  <c r="P54"/>
  <c r="N54"/>
  <c r="L54"/>
  <c r="Q53"/>
  <c r="P53"/>
  <c r="N53"/>
  <c r="L53"/>
  <c r="Q52"/>
  <c r="P52"/>
  <c r="N52"/>
  <c r="L52"/>
  <c r="Q51"/>
  <c r="P51"/>
  <c r="N51"/>
  <c r="L51"/>
  <c r="Q50"/>
  <c r="P50"/>
  <c r="N50"/>
  <c r="L50"/>
  <c r="Q49"/>
  <c r="P49"/>
  <c r="N49"/>
  <c r="L49"/>
  <c r="Q48"/>
  <c r="P48"/>
  <c r="N48"/>
  <c r="L48"/>
  <c r="Q47"/>
  <c r="P47"/>
  <c r="N47"/>
  <c r="L47"/>
  <c r="Q46"/>
  <c r="P46"/>
  <c r="N46"/>
  <c r="L46"/>
  <c r="Q45"/>
  <c r="P45"/>
  <c r="N45"/>
  <c r="L45"/>
  <c r="Q44"/>
  <c r="P44"/>
  <c r="N44"/>
  <c r="L44"/>
  <c r="Q43"/>
  <c r="P43"/>
  <c r="N43"/>
  <c r="L43"/>
  <c r="Q42"/>
  <c r="P42"/>
  <c r="N42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T12" i="2"/>
  <c r="U12"/>
  <c r="V12"/>
  <c r="S12"/>
  <c r="U11"/>
  <c r="T11"/>
  <c r="U10"/>
  <c r="T10"/>
  <c r="U9"/>
  <c r="T9"/>
  <c r="T66" i="1"/>
  <c r="U66"/>
  <c r="V66"/>
  <c r="S66"/>
  <c r="N11" i="13" l="1"/>
  <c r="I11"/>
  <c r="M11" s="1"/>
  <c r="N15"/>
  <c r="I15"/>
  <c r="M15" s="1"/>
  <c r="Q17"/>
  <c r="AH17"/>
  <c r="O12"/>
  <c r="O17" s="1"/>
  <c r="O14"/>
  <c r="X17"/>
  <c r="EF17"/>
  <c r="O16"/>
  <c r="P15" i="12"/>
  <c r="O12"/>
  <c r="O14"/>
  <c r="G15"/>
  <c r="AC15"/>
  <c r="O8"/>
  <c r="X15"/>
  <c r="O9"/>
  <c r="I12"/>
  <c r="M12" s="1"/>
  <c r="N9"/>
  <c r="I9"/>
  <c r="M9" s="1"/>
  <c r="I10"/>
  <c r="M10" s="1"/>
  <c r="N10"/>
  <c r="O15"/>
  <c r="N14"/>
  <c r="I14"/>
  <c r="M14" s="1"/>
  <c r="J8"/>
  <c r="I9" i="13"/>
  <c r="M9" s="1"/>
  <c r="N9"/>
  <c r="N12"/>
  <c r="I12"/>
  <c r="M12" s="1"/>
  <c r="N13"/>
  <c r="I13"/>
  <c r="M13" s="1"/>
  <c r="N16"/>
  <c r="I16"/>
  <c r="M16" s="1"/>
  <c r="N14"/>
  <c r="I14"/>
  <c r="M14" s="1"/>
  <c r="I10"/>
  <c r="M10" s="1"/>
  <c r="J8"/>
  <c r="P17"/>
  <c r="N12" i="14"/>
  <c r="H12"/>
  <c r="L12" s="1"/>
  <c r="O8"/>
  <c r="O14" s="1"/>
  <c r="J8"/>
  <c r="N8" s="1"/>
  <c r="N14" s="1"/>
  <c r="H10"/>
  <c r="L10" s="1"/>
  <c r="N11"/>
  <c r="H11"/>
  <c r="L11" s="1"/>
  <c r="N9"/>
  <c r="H9"/>
  <c r="L9" s="1"/>
  <c r="N13"/>
  <c r="H13"/>
  <c r="L13" s="1"/>
  <c r="N14" i="15"/>
  <c r="N12"/>
  <c r="I12"/>
  <c r="M12" s="1"/>
  <c r="O14"/>
  <c r="I9"/>
  <c r="M9" s="1"/>
  <c r="M14" s="1"/>
  <c r="I10"/>
  <c r="M10" s="1"/>
  <c r="I11"/>
  <c r="M11" s="1"/>
  <c r="M10" i="17"/>
  <c r="O10"/>
  <c r="I8" i="18"/>
  <c r="Q28"/>
  <c r="AF28"/>
  <c r="AV28"/>
  <c r="BL28"/>
  <c r="O9"/>
  <c r="S9" s="1"/>
  <c r="I12"/>
  <c r="N12" s="1"/>
  <c r="S15"/>
  <c r="I16"/>
  <c r="N16" s="1"/>
  <c r="S19"/>
  <c r="I20"/>
  <c r="N20" s="1"/>
  <c r="S23"/>
  <c r="I24"/>
  <c r="N24" s="1"/>
  <c r="S27"/>
  <c r="S14"/>
  <c r="S18"/>
  <c r="S22"/>
  <c r="S26"/>
  <c r="O8"/>
  <c r="O28" s="1"/>
  <c r="P11"/>
  <c r="P28" s="1"/>
  <c r="S13"/>
  <c r="I14"/>
  <c r="N14" s="1"/>
  <c r="S17"/>
  <c r="I18"/>
  <c r="N18" s="1"/>
  <c r="S21"/>
  <c r="I22"/>
  <c r="N22" s="1"/>
  <c r="S25"/>
  <c r="I26"/>
  <c r="N26" s="1"/>
  <c r="DN28"/>
  <c r="S11"/>
  <c r="S12"/>
  <c r="S16"/>
  <c r="S20"/>
  <c r="S24"/>
  <c r="DM28"/>
  <c r="S10"/>
  <c r="N8"/>
  <c r="I10"/>
  <c r="N10" s="1"/>
  <c r="I11"/>
  <c r="N11" s="1"/>
  <c r="S8"/>
  <c r="S28" s="1"/>
  <c r="J15" i="12" l="1"/>
  <c r="N8"/>
  <c r="N15" s="1"/>
  <c r="I8"/>
  <c r="J17" i="13"/>
  <c r="I17" s="1"/>
  <c r="N8"/>
  <c r="N17" s="1"/>
  <c r="I8"/>
  <c r="M8" s="1"/>
  <c r="M17" s="1"/>
  <c r="J14" i="14"/>
  <c r="H14" s="1"/>
  <c r="H8"/>
  <c r="L8" s="1"/>
  <c r="L14" s="1"/>
  <c r="I28" i="18"/>
  <c r="N28"/>
  <c r="M8" i="12" l="1"/>
  <c r="M15" s="1"/>
  <c r="I15"/>
</calcChain>
</file>

<file path=xl/sharedStrings.xml><?xml version="1.0" encoding="utf-8"?>
<sst xmlns="http://schemas.openxmlformats.org/spreadsheetml/2006/main" count="13587" uniqueCount="4521">
  <si>
    <t>Jh bdckyh gqlSu</t>
  </si>
  <si>
    <t xml:space="preserve"> 'kSf{kd _.k </t>
  </si>
  <si>
    <t>Kota</t>
  </si>
  <si>
    <t>Muslim</t>
  </si>
  <si>
    <t>Male</t>
  </si>
  <si>
    <t>18/7/11</t>
  </si>
  <si>
    <t>Jh eks- 'kkguokt</t>
  </si>
  <si>
    <t>tSfLeu esyde</t>
  </si>
  <si>
    <t>f'k{kk _.k I</t>
  </si>
  <si>
    <t>KOTA</t>
  </si>
  <si>
    <t>Christian</t>
  </si>
  <si>
    <t>23/09/2011</t>
  </si>
  <si>
    <t>nkfu'k xkSjh</t>
  </si>
  <si>
    <t>'kkguokt vgen [kku</t>
  </si>
  <si>
    <t>uktehu pkS/kjh</t>
  </si>
  <si>
    <t>eks- vlye</t>
  </si>
  <si>
    <t xml:space="preserve"> 'ks: 'ks[k@gqlSu eks-</t>
  </si>
  <si>
    <t>czsdjh</t>
  </si>
  <si>
    <t>dksVk</t>
  </si>
  <si>
    <t>15/12/2011</t>
  </si>
  <si>
    <t>lehj xkSjh@v- lRrkj</t>
  </si>
  <si>
    <t>fizfVax</t>
  </si>
  <si>
    <t>vuoj vyh@vCckl vyh</t>
  </si>
  <si>
    <t>v;wc gqlSu@c'khj eks-</t>
  </si>
  <si>
    <t>fcfYMhax esVsfj;y</t>
  </si>
  <si>
    <t>v- vtht@v-oghn</t>
  </si>
  <si>
    <t>fdjkuk nq-</t>
  </si>
  <si>
    <t>gehn HkkbZ@djhe HkkbZ</t>
  </si>
  <si>
    <t>VsUV gkWml</t>
  </si>
  <si>
    <t>ccyw@vuoj</t>
  </si>
  <si>
    <t>bysfDVªd</t>
  </si>
  <si>
    <t>:[lkuk@vyh eks-</t>
  </si>
  <si>
    <t>diMk nq-</t>
  </si>
  <si>
    <t>Female</t>
  </si>
  <si>
    <t xml:space="preserve"> 'kkSjkc@'kksdr vyh</t>
  </si>
  <si>
    <t>eks- 'kQhd@eks- gqlSu</t>
  </si>
  <si>
    <t>Vsyfjax</t>
  </si>
  <si>
    <t>vfye eks-@Nhrj [kka</t>
  </si>
  <si>
    <t>enhuk cSxe@NksVw [kka</t>
  </si>
  <si>
    <t>ealwj vyh@'ke'ksj vyh</t>
  </si>
  <si>
    <t>QksVkxzkQh</t>
  </si>
  <si>
    <t>fQjkst vyh@oghn eks-</t>
  </si>
  <si>
    <t>vkWVks ikVZl</t>
  </si>
  <si>
    <t>:lre vyh@eqLrQk [kku</t>
  </si>
  <si>
    <t>ckWMh fjis;j</t>
  </si>
  <si>
    <t>eks- lyhe@eks- ;quwl</t>
  </si>
  <si>
    <t xml:space="preserve"> 'ks[k 'kfdy@'ks[k lehj</t>
  </si>
  <si>
    <t>df'knkdkjh</t>
  </si>
  <si>
    <t>jbZl eks-@ulhj eks-</t>
  </si>
  <si>
    <t>bjQku@eq'rkd vyh</t>
  </si>
  <si>
    <t>dkjisUVj</t>
  </si>
  <si>
    <t>xqy'kuvkjk@vCnqy d;we</t>
  </si>
  <si>
    <t>eks- vdcj@eks- ;kehu</t>
  </si>
  <si>
    <t>vkflQ vyh@v- ethn</t>
  </si>
  <si>
    <t xml:space="preserve">eks-ukflj@jQhd eks- </t>
  </si>
  <si>
    <t>Technology and Engineering Udaipur</t>
  </si>
  <si>
    <t>28.3.12</t>
  </si>
  <si>
    <t xml:space="preserve">vk;'kk fjtoh@ft;k gqlSu fjtoh </t>
  </si>
  <si>
    <t>P.G. Diploma in Fashion Designing &amp; Marketing)</t>
  </si>
  <si>
    <t xml:space="preserve">eks- bfy;kl@tehy vgen </t>
  </si>
  <si>
    <t xml:space="preserve"> </t>
  </si>
  <si>
    <t xml:space="preserve">GNM Nursing </t>
  </si>
  <si>
    <t>,tkt vgen@xqyQke vgen</t>
  </si>
  <si>
    <t xml:space="preserve">MBA. II year </t>
  </si>
  <si>
    <t xml:space="preserve">eks- 'kkguokt@Lo- eks- guhQ </t>
  </si>
  <si>
    <t xml:space="preserve">B.tech (Electrical &amp;Eng). </t>
  </si>
  <si>
    <t>[kkfyn eks-@vuoj vgen</t>
  </si>
  <si>
    <t xml:space="preserve">BCS Nursing </t>
  </si>
  <si>
    <t xml:space="preserve">'ks[k twcsj@v- dnhj </t>
  </si>
  <si>
    <t xml:space="preserve">B.tech (Electrical &amp;Engineering banrch). </t>
  </si>
  <si>
    <t>ijost [kku@ukflj [kku</t>
  </si>
  <si>
    <t xml:space="preserve">B.tech (Electrical &amp;Electronics Eng). </t>
  </si>
  <si>
    <t>flejuthr flag@lisUnz flag</t>
  </si>
  <si>
    <t>B.Tech.</t>
  </si>
  <si>
    <t>bdcky gqlSu@eqLrkd vgen</t>
  </si>
  <si>
    <t>B.tech (Civil Engg.)</t>
  </si>
  <si>
    <t>'kkgokt vgen [kku@btgkj vgen</t>
  </si>
  <si>
    <t>B.tech Branch (EC)</t>
  </si>
  <si>
    <t>uktehu pkS/kjh@tehy eks-</t>
  </si>
  <si>
    <t xml:space="preserve">B.tech (Electronic&amp;Comm.). </t>
  </si>
  <si>
    <t xml:space="preserve">vkfdc@'kjhQ eks- </t>
  </si>
  <si>
    <t xml:space="preserve">B.Tech.(Machanical) </t>
  </si>
  <si>
    <t xml:space="preserve">tehj vgen@eks- guhQ </t>
  </si>
  <si>
    <t xml:space="preserve">Diploma in Electrical Engineering </t>
  </si>
  <si>
    <t>Smt. Taslime  Bano/Jakir  Husain</t>
  </si>
  <si>
    <t>Kirana Shop</t>
  </si>
  <si>
    <t>20.4.12</t>
  </si>
  <si>
    <t>Tabbsum/Samsudin</t>
  </si>
  <si>
    <t>Mobile Shop</t>
  </si>
  <si>
    <t>Satalkhedi</t>
  </si>
  <si>
    <t>5.5.12</t>
  </si>
  <si>
    <t>Najmudin/A.Karim</t>
  </si>
  <si>
    <t>Mohd. Juber/Mustfa Kamal</t>
  </si>
  <si>
    <t>Tent House</t>
  </si>
  <si>
    <t>23.4.12</t>
  </si>
  <si>
    <t>Nisar Mohd./Mohd.Husain</t>
  </si>
  <si>
    <t>Welding Works</t>
  </si>
  <si>
    <t>Mohd.Nazir/Mohd.Ismile</t>
  </si>
  <si>
    <t>Fanshy Store</t>
  </si>
  <si>
    <t>Iqbal Khan/Mohd.Jaffar</t>
  </si>
  <si>
    <t>21.4.12</t>
  </si>
  <si>
    <t>Shabnam/Jakir  Husain</t>
  </si>
  <si>
    <t>Cloth Buss.</t>
  </si>
  <si>
    <t>Mohd.Rafiq/A.Latif</t>
  </si>
  <si>
    <t>BPL</t>
  </si>
  <si>
    <t>16.4.12</t>
  </si>
  <si>
    <t>Rony Edward/Estivan Gardnar</t>
  </si>
  <si>
    <t>Computer Work</t>
  </si>
  <si>
    <t>27.4.12</t>
  </si>
  <si>
    <t>Rubby Farjana/Late Abdul Rahaman</t>
  </si>
  <si>
    <t>Dress Making Work</t>
  </si>
  <si>
    <t>Ravindar Singh/Jagjit Singh Sohal</t>
  </si>
  <si>
    <t>Refrigration Work</t>
  </si>
  <si>
    <t>Sikh</t>
  </si>
  <si>
    <t>Devendra Singh/S. Kartar Singh</t>
  </si>
  <si>
    <t>Electric Work</t>
  </si>
  <si>
    <t>Alisha Khanam/Murtja Husain</t>
  </si>
  <si>
    <t>Com.  Work Job Work</t>
  </si>
  <si>
    <t>Salim Mohd.Rasood Mohd.</t>
  </si>
  <si>
    <t>Redimend</t>
  </si>
  <si>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</si>
  <si>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</si>
  <si>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</si>
  <si>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</si>
  <si>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</si>
  <si>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</si>
  <si>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</si>
  <si>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</si>
  <si>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</si>
  <si>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</si>
  <si>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</si>
  <si>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</si>
  <si>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</si>
  <si>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</si>
  <si>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</si>
  <si>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</si>
  <si>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</si>
  <si>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</si>
  <si>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</si>
  <si>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</si>
  <si>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</si>
  <si>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</si>
  <si>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</si>
  <si>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</si>
  <si>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</si>
  <si>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</si>
  <si>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</si>
  <si>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</si>
  <si>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Iind Inst.</t>
  </si>
  <si>
    <t>28-3-12</t>
  </si>
  <si>
    <t>tSfLeu esyde@fprEcj jk;</t>
  </si>
  <si>
    <t>IIIrd Inst.</t>
  </si>
  <si>
    <t>GNM Nursing</t>
  </si>
  <si>
    <t>Christan</t>
  </si>
  <si>
    <t>23-01-2011       28-06-2012</t>
  </si>
  <si>
    <t>olhe vdje@fy;kdr gqlSu</t>
  </si>
  <si>
    <t>Education Loan</t>
  </si>
  <si>
    <t>B.Tech (Civil Engineering )</t>
  </si>
  <si>
    <t>mi;ksfxrk izek.k&amp;i= 2012&amp;13</t>
  </si>
  <si>
    <t>D.D./Cheq No.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</si>
  <si>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</si>
  <si>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</si>
  <si>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</si>
  <si>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</si>
  <si>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</si>
  <si>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</si>
  <si>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</si>
  <si>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</si>
  <si>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</si>
  <si>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</si>
  <si>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</si>
  <si>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</si>
  <si>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</si>
  <si>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</si>
  <si>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</si>
  <si>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</si>
  <si>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uljhu ckuks@lkfgy [kku</t>
  </si>
  <si>
    <t>nknkckMh</t>
  </si>
  <si>
    <t xml:space="preserve">dEI;wVj tkWc odZ </t>
  </si>
  <si>
    <t>I</t>
  </si>
  <si>
    <t xml:space="preserve">v- j'khn@guhQ eks- </t>
  </si>
  <si>
    <t>cksj[ksMk</t>
  </si>
  <si>
    <t>dEI;wVj tkWc odZ ¼lkcZj dSQs½</t>
  </si>
  <si>
    <t xml:space="preserve">eks- vdcj@v'kQkd  </t>
  </si>
  <si>
    <t xml:space="preserve">oDQ uxj </t>
  </si>
  <si>
    <t>Qsfczds'ku</t>
  </si>
  <si>
    <t>eks- bZjQku [kku@bZj'kkn vgen</t>
  </si>
  <si>
    <t>26/11/2012</t>
  </si>
  <si>
    <t>lehj gqlSu @tkfdj gqlSu</t>
  </si>
  <si>
    <t xml:space="preserve">iqjkuh lCth e.Mh dksVkA </t>
  </si>
  <si>
    <t xml:space="preserve">VsUV gkWml </t>
  </si>
  <si>
    <t xml:space="preserve">ukflj gqlSu @futkeq}hu </t>
  </si>
  <si>
    <t xml:space="preserve">djcyk] ykMiqjk dksVka </t>
  </si>
  <si>
    <t xml:space="preserve">vkWVks lfoZl lsUVj </t>
  </si>
  <si>
    <t xml:space="preserve">eks- gkf'ke@gchc eks- </t>
  </si>
  <si>
    <t xml:space="preserve">foKku uxj dksVkA </t>
  </si>
  <si>
    <t xml:space="preserve">dEI;wVj tkWc odZ  </t>
  </si>
  <si>
    <t xml:space="preserve">uQhlk csxe@ tghj vgen </t>
  </si>
  <si>
    <t xml:space="preserve">dqjS'kh tekr [kkus ds ikl ikVuiksy dksVkA </t>
  </si>
  <si>
    <t xml:space="preserve">dVihl flykbZ e'khu </t>
  </si>
  <si>
    <t xml:space="preserve">tkosn vgen@tghj vgen </t>
  </si>
  <si>
    <t xml:space="preserve">js'kek [kkue@eks- bZy;kl </t>
  </si>
  <si>
    <t xml:space="preserve">dks;yk ckx jksM+ iqfyl ykbZu dksVkA </t>
  </si>
  <si>
    <t xml:space="preserve">eks- lkfcj @equOOj [kku </t>
  </si>
  <si>
    <t xml:space="preserve">NksVh efLtn ds ikl dksVMh xksj/kuiqjk </t>
  </si>
  <si>
    <t xml:space="preserve">VkWVk pDdh </t>
  </si>
  <si>
    <t xml:space="preserve">v- erhu@v-oghn </t>
  </si>
  <si>
    <t>uwjh pkSd xksj/kuiqjk dksVMh dksVkA</t>
  </si>
  <si>
    <t xml:space="preserve">fdjkuk nqdku </t>
  </si>
  <si>
    <t xml:space="preserve">eks- ;kdqc@eks- ;quql </t>
  </si>
  <si>
    <t xml:space="preserve">oDQ cksMZ pEcy xkMZu </t>
  </si>
  <si>
    <t xml:space="preserve">ckWfB;k cznlZ </t>
  </si>
  <si>
    <t>'kgukt vgen @'kkSdr vgen</t>
  </si>
  <si>
    <t xml:space="preserve"> 'kjkQr Fkkusnkj ds ikl ykMiqjk </t>
  </si>
  <si>
    <t>'kUUks ckbZ@'kQh eks-</t>
  </si>
  <si>
    <t xml:space="preserve">ykMiqjk psru guqeku th ds ikl </t>
  </si>
  <si>
    <t xml:space="preserve">elkyk O;olk; </t>
  </si>
  <si>
    <t xml:space="preserve">v- vyhe@eks- bczkghe </t>
  </si>
  <si>
    <t xml:space="preserve">edku u- 837 ekfpl QSDVªh ds ikl MMokMk dksVkA </t>
  </si>
  <si>
    <t xml:space="preserve">futkeq}hu @v- lyek </t>
  </si>
  <si>
    <t xml:space="preserve">?kaVk/kj dksVkA </t>
  </si>
  <si>
    <t xml:space="preserve">vljkj gqlSu@bdjkj gqlSu </t>
  </si>
  <si>
    <t xml:space="preserve">oDQ uxj dksVkA </t>
  </si>
  <si>
    <t xml:space="preserve">ihvksih </t>
  </si>
  <si>
    <t>'kkguokt [kku @Qtywjgeku</t>
  </si>
  <si>
    <t xml:space="preserve">dVihl O;olk; </t>
  </si>
  <si>
    <t>'kkg:[k [kku@lkfcj eks-</t>
  </si>
  <si>
    <t xml:space="preserve">[kSjkcn </t>
  </si>
  <si>
    <t xml:space="preserve">lkcZj dSQs </t>
  </si>
  <si>
    <t>etgj [kku@tQj [kku</t>
  </si>
  <si>
    <t>u;kiqjk</t>
  </si>
  <si>
    <t xml:space="preserve">cwV gkWmLk </t>
  </si>
  <si>
    <t xml:space="preserve">jQhd eks-@Qd:}hu </t>
  </si>
  <si>
    <t>bVkok</t>
  </si>
  <si>
    <t xml:space="preserve">gkWMZo;sj </t>
  </si>
  <si>
    <t xml:space="preserve">eks- lkfcj vyh@v- ethn </t>
  </si>
  <si>
    <t>eksVj lkbZfdy Li;sj ikVZl</t>
  </si>
  <si>
    <t>Qghe [kku@vdcj [kku</t>
  </si>
  <si>
    <t>Jhiqjk</t>
  </si>
  <si>
    <t xml:space="preserve">eks- 'kkfdj @eks- rkjhQ </t>
  </si>
  <si>
    <t xml:space="preserve">fpdu ck;yj 'kkWi </t>
  </si>
  <si>
    <t>'keka csxe@jQhd eks-</t>
  </si>
  <si>
    <t>vkdsiqje</t>
  </si>
  <si>
    <t xml:space="preserve">DykWFk dVihl </t>
  </si>
  <si>
    <t>vkflQ @fy;kdr vyh</t>
  </si>
  <si>
    <t xml:space="preserve">vuUriqjk </t>
  </si>
  <si>
    <t xml:space="preserve">lSQq}hUk@lykm}hu </t>
  </si>
  <si>
    <t xml:space="preserve">ykMiqjk dksVkA </t>
  </si>
  <si>
    <t xml:space="preserve">,;jdUVh'ku esUVhusl </t>
  </si>
  <si>
    <t xml:space="preserve">ealwj vyh @de:}hu </t>
  </si>
  <si>
    <t xml:space="preserve">lat; uxj </t>
  </si>
  <si>
    <t xml:space="preserve">,;j lsywu </t>
  </si>
  <si>
    <t xml:space="preserve">:[klkuk@fij eks- </t>
  </si>
  <si>
    <t xml:space="preserve">dksVk ta- </t>
  </si>
  <si>
    <t xml:space="preserve">dVihl </t>
  </si>
  <si>
    <t xml:space="preserve">bczkfge@gqlSu eks- </t>
  </si>
  <si>
    <t>eqckfjd gqlSu@ eks lkfcj</t>
  </si>
  <si>
    <t>jkexate.Mh</t>
  </si>
  <si>
    <t xml:space="preserve">lksQk lsV fjis;fjax </t>
  </si>
  <si>
    <t xml:space="preserve">vgen gqlSu@'ke'kq}hu </t>
  </si>
  <si>
    <t xml:space="preserve">dksVk  </t>
  </si>
  <si>
    <t xml:space="preserve">vkWVks ikVZl </t>
  </si>
  <si>
    <t xml:space="preserve">v- gehn @v- gQhl </t>
  </si>
  <si>
    <t xml:space="preserve">diMk O;olk; </t>
  </si>
  <si>
    <t xml:space="preserve">bLykeq}hu@v- lyek </t>
  </si>
  <si>
    <t xml:space="preserve">lkxhj gqlSu </t>
  </si>
  <si>
    <t xml:space="preserve">'kjhQ </t>
  </si>
  <si>
    <t>v- lyhe</t>
  </si>
  <si>
    <t xml:space="preserve">ykMiqjk djcyk dksV ds mij dksVkA </t>
  </si>
  <si>
    <t xml:space="preserve">dkWih jftLVj dh e'khu </t>
  </si>
  <si>
    <t xml:space="preserve">uktehu rcLlqe </t>
  </si>
  <si>
    <t>eksfgcqryk [kku</t>
  </si>
  <si>
    <t xml:space="preserve">dyUnjh efUty 'khryk pkSd ykMiqjk djcyk dksVkA </t>
  </si>
  <si>
    <t xml:space="preserve">C;qfVf'k;u </t>
  </si>
  <si>
    <t>17/08/2013</t>
  </si>
  <si>
    <t>djethr dksj</t>
  </si>
  <si>
    <t>eydhr flag</t>
  </si>
  <si>
    <t xml:space="preserve">fd'kuiqjk rdh;k rg- ykMiqjk dksVkA </t>
  </si>
  <si>
    <t>[ky pqjh dh nqdku</t>
  </si>
  <si>
    <t>eksgEen jkf'kn valkjh</t>
  </si>
  <si>
    <t>eks- 'kQh valkjh</t>
  </si>
  <si>
    <t xml:space="preserve">ljLorh dkWyksuh tSu efUnj okyh xyh ckjk jksM+ dksVk t- dksVkA </t>
  </si>
  <si>
    <t xml:space="preserve">vkWVks ikVlZ </t>
  </si>
  <si>
    <t>27/06/2013</t>
  </si>
  <si>
    <t xml:space="preserve">jbZl [kku </t>
  </si>
  <si>
    <t xml:space="preserve">'ke'kqj jgeku </t>
  </si>
  <si>
    <t xml:space="preserve">f'konkl ?kkV dh xyh jkeiqjk HkkVkikMk dksVk </t>
  </si>
  <si>
    <t xml:space="preserve">fdjkuk LVksj </t>
  </si>
  <si>
    <t xml:space="preserve">eksgEenhu </t>
  </si>
  <si>
    <t xml:space="preserve">dk;eq}hu </t>
  </si>
  <si>
    <t xml:space="preserve">NksVh efLtn ds ikl cMh djcyk ykMiqjk dksVkaA </t>
  </si>
  <si>
    <t>eksckbZy ,lslhfjt ,.M Vh-oh- fjis;fjax</t>
  </si>
  <si>
    <t>28/06/2013</t>
  </si>
  <si>
    <t xml:space="preserve">eks- bejku </t>
  </si>
  <si>
    <t>eks- bLgkd [kku</t>
  </si>
  <si>
    <t xml:space="preserve">xq:}kjs ds fiNs Nkouh dksVkA </t>
  </si>
  <si>
    <t xml:space="preserve">bfUtfu;j oDlZ </t>
  </si>
  <si>
    <t xml:space="preserve">v'kQkd eksg- </t>
  </si>
  <si>
    <t xml:space="preserve">vehj eks- </t>
  </si>
  <si>
    <t xml:space="preserve">vuUriqjk Øs'kj jkssM+ dksVkA </t>
  </si>
  <si>
    <t xml:space="preserve">gkMZos;j </t>
  </si>
  <si>
    <t>30/07/2013</t>
  </si>
  <si>
    <t xml:space="preserve">bf';kd eks- </t>
  </si>
  <si>
    <t xml:space="preserve">bLgkd eks- </t>
  </si>
  <si>
    <t xml:space="preserve">,d ehukj efLtn ds ikl Nkouh dksVkA </t>
  </si>
  <si>
    <t xml:space="preserve">VwYl ,.M iVlZ ,oa gkMZfo;j </t>
  </si>
  <si>
    <t xml:space="preserve">[ks:u </t>
  </si>
  <si>
    <t>eksgrkc 'kkga</t>
  </si>
  <si>
    <t xml:space="preserve">eksMd LVs NkiMk dksVkA </t>
  </si>
  <si>
    <t>ijpquh nqdku</t>
  </si>
  <si>
    <t xml:space="preserve">v- lyke </t>
  </si>
  <si>
    <t xml:space="preserve">v- j'khn </t>
  </si>
  <si>
    <t xml:space="preserve">273 lkthnsoMk uxj fuxe ds fiNs okMZ u- 22 </t>
  </si>
  <si>
    <t xml:space="preserve">bysDVªh'ku </t>
  </si>
  <si>
    <t>18/07/2013</t>
  </si>
  <si>
    <t xml:space="preserve">eqUuh ch </t>
  </si>
  <si>
    <t xml:space="preserve">c'khj [kka </t>
  </si>
  <si>
    <t xml:space="preserve">xzke eksM+d LVs'ku rg- jkexate.Mh dksVkA </t>
  </si>
  <si>
    <t xml:space="preserve">nqdku gsrq </t>
  </si>
  <si>
    <t xml:space="preserve">'kUuks ckuks </t>
  </si>
  <si>
    <t xml:space="preserve">v- 'kghn </t>
  </si>
  <si>
    <t xml:space="preserve">foKku uxj foLrkj ;kstuk dksVkaA </t>
  </si>
  <si>
    <t>equhQqjZgeku</t>
  </si>
  <si>
    <t xml:space="preserve">v- jgeku </t>
  </si>
  <si>
    <t xml:space="preserve">90&amp;lh oDQ uxj pEcy xksMZu dksVk </t>
  </si>
  <si>
    <t>23/07/2013</t>
  </si>
  <si>
    <t>cythr flag cXxk</t>
  </si>
  <si>
    <t>xq:Hkst flg</t>
  </si>
  <si>
    <t xml:space="preserve">xq:}kjk jksM+ yky dksMh dksVk ta- </t>
  </si>
  <si>
    <t xml:space="preserve">ikVZl </t>
  </si>
  <si>
    <t>tqejr</t>
  </si>
  <si>
    <t>eqckjhd 'kkg</t>
  </si>
  <si>
    <t xml:space="preserve">eksMd LVs Nki.Mk jkexate.Mh dksVkA </t>
  </si>
  <si>
    <t>'kkfdc [kku</t>
  </si>
  <si>
    <t xml:space="preserve">ts-ih- dksykuh xyh 3 jaxiqj jksM+ dksVk ta- </t>
  </si>
  <si>
    <t xml:space="preserve">Qsfczds'ku dh nqdku </t>
  </si>
  <si>
    <t xml:space="preserve">ft;km}hu </t>
  </si>
  <si>
    <t>'kQhm}hu dqjS'kh</t>
  </si>
  <si>
    <t xml:space="preserve">edku u- 4 , 18 lat; uxj mfM;k cLrh foKku uxj dksVkA </t>
  </si>
  <si>
    <t xml:space="preserve">eks- 'kQh </t>
  </si>
  <si>
    <t xml:space="preserve">iqjkus iksLV vkWfQl ds ikl teky jksM+ dksVMh dksVkA  </t>
  </si>
  <si>
    <t xml:space="preserve">eksckbZy 'kkWi </t>
  </si>
  <si>
    <t xml:space="preserve">bjQku </t>
  </si>
  <si>
    <t xml:space="preserve">mej lkfnd </t>
  </si>
  <si>
    <t xml:space="preserve">okMZ u- 13 bLyke uxj lqYrkuiqjk ftyk dksVkA </t>
  </si>
  <si>
    <t>22/07/2013</t>
  </si>
  <si>
    <t xml:space="preserve">bZejku </t>
  </si>
  <si>
    <t xml:space="preserve">eks- guhQ </t>
  </si>
  <si>
    <t>29-07-2013</t>
  </si>
  <si>
    <t xml:space="preserve">ckcw HkkbZ </t>
  </si>
  <si>
    <t xml:space="preserve">Qdhj eks- </t>
  </si>
  <si>
    <t xml:space="preserve">lat; cLrh okMZ u- 33 fd'kksjiqjk dksVkA </t>
  </si>
  <si>
    <t>efugkjh</t>
  </si>
  <si>
    <t>28/6/2013</t>
  </si>
  <si>
    <t xml:space="preserve">eks- v[kykd </t>
  </si>
  <si>
    <t xml:space="preserve">v- vtht </t>
  </si>
  <si>
    <t>Nkouh jkepUnziqjk vyfcyky efLtn ds ikl dksVkA</t>
  </si>
  <si>
    <t>19/07/2013</t>
  </si>
  <si>
    <t xml:space="preserve">eunhi flag </t>
  </si>
  <si>
    <t xml:space="preserve">lriky flag </t>
  </si>
  <si>
    <t xml:space="preserve">e-u- 102 vks'k uxj catkjk dksyksuh xqekuiqjk dksVkA </t>
  </si>
  <si>
    <t xml:space="preserve">LikbZy jftLVj </t>
  </si>
  <si>
    <t xml:space="preserve">v- okls </t>
  </si>
  <si>
    <t xml:space="preserve">vCnqy gfQt </t>
  </si>
  <si>
    <t xml:space="preserve">320 x&lt; iSysl dkthikMk fViVk dksVkA </t>
  </si>
  <si>
    <t xml:space="preserve">eqcj'kj gqlSu </t>
  </si>
  <si>
    <t xml:space="preserve">eqckjdg gqlSu </t>
  </si>
  <si>
    <t>eksgu Vkdht jksM+ dckfM;k dh efLtn ds ikl Jhiqjk dksVk&amp;6</t>
  </si>
  <si>
    <t xml:space="preserve">vkfjQ gqlSu </t>
  </si>
  <si>
    <t xml:space="preserve">v- oghn </t>
  </si>
  <si>
    <t xml:space="preserve">xqyke gkfQl th dk edku p'es dh ckoMh dksVkA </t>
  </si>
  <si>
    <t xml:space="preserve">lCth dh nqdku </t>
  </si>
  <si>
    <t xml:space="preserve">'kkg:[k </t>
  </si>
  <si>
    <t xml:space="preserve">tQj eksgEen </t>
  </si>
  <si>
    <t xml:space="preserve">xksjh gksVy ds mij ?k.Vk/kj dksVkA </t>
  </si>
  <si>
    <t xml:space="preserve">v- djhe </t>
  </si>
  <si>
    <t xml:space="preserve">vCnqy oghn </t>
  </si>
  <si>
    <t xml:space="preserve">391 ukjk;.k iku dh xyh okMZ u- 30 esgjk ikMk ftyk dksVkA </t>
  </si>
  <si>
    <t xml:space="preserve">pwMh ekdsZV </t>
  </si>
  <si>
    <t xml:space="preserve">fldUnj Vkd </t>
  </si>
  <si>
    <t xml:space="preserve">;qlwQ Vkd </t>
  </si>
  <si>
    <t xml:space="preserve">6 ch 11 foKku uxj ;kstuk dksVkA </t>
  </si>
  <si>
    <t>lk;cj dSQs</t>
  </si>
  <si>
    <t xml:space="preserve">'kkfdj </t>
  </si>
  <si>
    <t>tqEek [kka</t>
  </si>
  <si>
    <t xml:space="preserve">3 Mh 9 enjlk dh xyh u- 2 N=iqjk rkykc dksVkA </t>
  </si>
  <si>
    <t>gs;j lWywwu</t>
  </si>
  <si>
    <t>vkfcn valkjh</t>
  </si>
  <si>
    <t xml:space="preserve">v- yrhQ </t>
  </si>
  <si>
    <t xml:space="preserve">8 lh 24 foKku uxj foLrkj ;kstuk dksVkA </t>
  </si>
  <si>
    <t xml:space="preserve">bysDVªh'ku odZ ,.M ,lslhfjt lIykbZ </t>
  </si>
  <si>
    <t xml:space="preserve">mLeku xuh </t>
  </si>
  <si>
    <t xml:space="preserve">eq'rkd eksgEen </t>
  </si>
  <si>
    <t xml:space="preserve">e- 4 , 8 esujksM lat; uxj foKku uxj dksVkA </t>
  </si>
  <si>
    <t xml:space="preserve">eks- 'kkfjd </t>
  </si>
  <si>
    <t xml:space="preserve">4 Q 30 v'kksd Cykd foKku uxj dksVkA </t>
  </si>
  <si>
    <t>lkbZcj dSQs</t>
  </si>
  <si>
    <t xml:space="preserve">jeht jtk </t>
  </si>
  <si>
    <t>vCnqy jghe vUlkjh</t>
  </si>
  <si>
    <t xml:space="preserve">6 Mh 56 foLrkj ;kstuk foKku uxj dksVkA </t>
  </si>
  <si>
    <t xml:space="preserve">olhe fQjkst </t>
  </si>
  <si>
    <t xml:space="preserve">eq[rkj vgen </t>
  </si>
  <si>
    <t xml:space="preserve">1 jk 27 lnHkkouk CykWd foKku uxj dksVkA </t>
  </si>
  <si>
    <t xml:space="preserve">gCcu </t>
  </si>
  <si>
    <t xml:space="preserve">vCnqy gehn </t>
  </si>
  <si>
    <t xml:space="preserve">p'es dh ckoMh ljdkjh lqyHk dkWEiysDl ikl ?k.Vk/kj dksVkA </t>
  </si>
  <si>
    <t xml:space="preserve">vuoj </t>
  </si>
  <si>
    <t>dkys [kku</t>
  </si>
  <si>
    <t xml:space="preserve">3 ch 36 foKku uxj dksVkA </t>
  </si>
  <si>
    <t xml:space="preserve">lkfnd gqlSu </t>
  </si>
  <si>
    <t xml:space="preserve">usg: uxj rsy /kj dksVkA </t>
  </si>
  <si>
    <t xml:space="preserve">QuhZplZ </t>
  </si>
  <si>
    <t>jTtkd [kku</t>
  </si>
  <si>
    <t xml:space="preserve">v- jQhd </t>
  </si>
  <si>
    <t xml:space="preserve">fVIIku pkSdh Jhiqjk dksVkA </t>
  </si>
  <si>
    <t xml:space="preserve">eksckbZy ,lslhfjt </t>
  </si>
  <si>
    <t>v- okgc [kku</t>
  </si>
  <si>
    <t>v- gfde [kku</t>
  </si>
  <si>
    <t>194 ,l,l,Q pkSjkg ls xRrk jksM+ dUlqok dksVk okMZ u- 10</t>
  </si>
  <si>
    <t xml:space="preserve">'kkgcq}hu </t>
  </si>
  <si>
    <t xml:space="preserve">tkdhj gqlSu </t>
  </si>
  <si>
    <t>169 Mk ,u ds xqIrk ds edku ds ikl xqekuiqjk  okMZ u- 49</t>
  </si>
  <si>
    <t xml:space="preserve">eksckbZy Qksu </t>
  </si>
  <si>
    <t xml:space="preserve">vkfcn gqlSu </t>
  </si>
  <si>
    <t>eksgEen teky</t>
  </si>
  <si>
    <t xml:space="preserve">52 veu dkWyksuh foKku uxj dksVkA </t>
  </si>
  <si>
    <t>25/07/2013</t>
  </si>
  <si>
    <t>esgcwc vyh valkjh</t>
  </si>
  <si>
    <t xml:space="preserve">v- lRrkj </t>
  </si>
  <si>
    <t xml:space="preserve">25 xyh u0 4 jsyos dkzflax ds ikl okMZ u- 44 jkepUnziqjk Nkouh dksVkA </t>
  </si>
  <si>
    <t xml:space="preserve">flykbZ dk;Z </t>
  </si>
  <si>
    <t>lyheq}hu dkth</t>
  </si>
  <si>
    <t>'ke'kq}hu dkth</t>
  </si>
  <si>
    <t xml:space="preserve">'ke'kqq}hu dkth dkth eafty dqEgkjks dk eksgYyk ykycqtZ jksM+ Jhiqjk dksVkA </t>
  </si>
  <si>
    <t xml:space="preserve">fizUVj e'khu </t>
  </si>
  <si>
    <t xml:space="preserve">eks- bLykeqnhu </t>
  </si>
  <si>
    <t xml:space="preserve">ch 38 oDQ uxj pEcy xkMZu dksVkA </t>
  </si>
  <si>
    <t xml:space="preserve">dUQsD'kujh ,o tujy </t>
  </si>
  <si>
    <t>16/09/2013</t>
  </si>
  <si>
    <t xml:space="preserve">tkfdj gqlSu </t>
  </si>
  <si>
    <t xml:space="preserve">futke eksgEen </t>
  </si>
  <si>
    <t xml:space="preserve">vUuq HkkbZ Bsdsnkj dk edku nkrk fdjkuk LVksj ds ikl xksfoUn uxj dksVkA </t>
  </si>
  <si>
    <t xml:space="preserve">bySfDVf'k;u dh nqdku </t>
  </si>
  <si>
    <t xml:space="preserve">eks- jQhd </t>
  </si>
  <si>
    <t xml:space="preserve">vyh eks- </t>
  </si>
  <si>
    <t xml:space="preserve">Jh vyh eks- xzk- o iksLV lqYrkuiqj rg- nhxksn ftyk dksVkA </t>
  </si>
  <si>
    <t>29/07/2013</t>
  </si>
  <si>
    <t xml:space="preserve">vYrkQ eks- </t>
  </si>
  <si>
    <t xml:space="preserve">ykMiqjk cMh djcyk dksVk jktLFkku </t>
  </si>
  <si>
    <t>Ms;jh</t>
  </si>
  <si>
    <t xml:space="preserve">eks- vkfjQ [kku </t>
  </si>
  <si>
    <t xml:space="preserve">v- xQwj [kku </t>
  </si>
  <si>
    <t>e-u- 250 Nkouh iqfyl pkSdh ds ihNs Nkouh dksVk 7</t>
  </si>
  <si>
    <t>dkLesfVd ,.M fx¶V vkbZVe</t>
  </si>
  <si>
    <t xml:space="preserve">;qlwQ [kku </t>
  </si>
  <si>
    <t xml:space="preserve">lyhe [kku </t>
  </si>
  <si>
    <t xml:space="preserve">ikuh dh Vadh ds ikl okMZ u- 9 vuUriqjk dksVka </t>
  </si>
  <si>
    <t xml:space="preserve">ihohlh IykfLVd ckWy e'khu </t>
  </si>
  <si>
    <t>eksgEen ,glku [kku</t>
  </si>
  <si>
    <t>xqQjku [kku</t>
  </si>
  <si>
    <t xml:space="preserve">edku u- vkj- ,- ;kbZ 091@193 N=iqjk rkykc foKku uxj dksVkA </t>
  </si>
  <si>
    <t xml:space="preserve">DykFk LVskj </t>
  </si>
  <si>
    <t>tsQ ealwjh</t>
  </si>
  <si>
    <t xml:space="preserve">Hkwjs [kka </t>
  </si>
  <si>
    <t xml:space="preserve">nhokuk :bZ lsUVj xqekuiqjk dksVkA </t>
  </si>
  <si>
    <t xml:space="preserve">nhokuk :bZ lsUVj </t>
  </si>
  <si>
    <t xml:space="preserve">eksgEen uQhl </t>
  </si>
  <si>
    <t xml:space="preserve">eksgEen v'kQkd </t>
  </si>
  <si>
    <t xml:space="preserve">e-u- lh 98 yktir uxj &amp;1 cksj[ksMk dksVkA </t>
  </si>
  <si>
    <t xml:space="preserve">ve`r dkSj </t>
  </si>
  <si>
    <t xml:space="preserve">lq[kfoUnj flag </t>
  </si>
  <si>
    <t xml:space="preserve">1@113 Lokeh foosdkuUn uxj dksVkA </t>
  </si>
  <si>
    <t>jsfMesM xkjesUVl</t>
  </si>
  <si>
    <t>24/07/2013</t>
  </si>
  <si>
    <t>eks- lkfnd [kku</t>
  </si>
  <si>
    <t xml:space="preserve">uxj fuxe dkyksuh ds ihNs pkSgku pkSd Nkouh dksVkA </t>
  </si>
  <si>
    <t xml:space="preserve">lkfcj vyh </t>
  </si>
  <si>
    <t xml:space="preserve">'kkgh tkek efLtn ds ikl dksVMh dksVkA </t>
  </si>
  <si>
    <t xml:space="preserve">Lis;j Vw Oghyj ikVlZ lsy ,.M lkbZl </t>
  </si>
  <si>
    <t xml:space="preserve">tkosn v[rj </t>
  </si>
  <si>
    <t xml:space="preserve">eks- v'kQkd </t>
  </si>
  <si>
    <t xml:space="preserve">e-u- 646 nw/kk/kkjh efUnj dh xyh ykMiqjk dksVkA </t>
  </si>
  <si>
    <t xml:space="preserve">v- len </t>
  </si>
  <si>
    <t xml:space="preserve">v- gehn </t>
  </si>
  <si>
    <t xml:space="preserve">th -1 51 viuk /kj ;kstuk tsds uxj dksVkA </t>
  </si>
  <si>
    <t xml:space="preserve">Qzschds'ku </t>
  </si>
  <si>
    <t xml:space="preserve">bfDr;kj </t>
  </si>
  <si>
    <t>rqQsy eksgEen</t>
  </si>
  <si>
    <t xml:space="preserve">us'kuy nq/k Ms;jh dh xyh dksVMh dksVkA </t>
  </si>
  <si>
    <t>Qy dh nqdku</t>
  </si>
  <si>
    <t xml:space="preserve">eks- 'kQhd </t>
  </si>
  <si>
    <t xml:space="preserve">LoxhZ; v- yrhQ </t>
  </si>
  <si>
    <t xml:space="preserve">jaxhikMk jkt/kkuh VsUV gkWml okyks ds edku ds ikl Jhiqjk dksVkA </t>
  </si>
  <si>
    <t>Vsyj dh nqdku</t>
  </si>
  <si>
    <t xml:space="preserve">'kehe ckuks </t>
  </si>
  <si>
    <t xml:space="preserve">LoxhZ; eks- 'kQhd </t>
  </si>
  <si>
    <t xml:space="preserve">cky pUn th dh goSyh ds ikl jaMh okMk Jhiqjk dksVkA </t>
  </si>
  <si>
    <t xml:space="preserve">eksgEen vuhl </t>
  </si>
  <si>
    <t xml:space="preserve">Loxh; eks- dknhj </t>
  </si>
  <si>
    <t xml:space="preserve">86 dY;k.k Hkou Jhiqjk dksVkA </t>
  </si>
  <si>
    <t xml:space="preserve">LVs'kujh </t>
  </si>
  <si>
    <t xml:space="preserve">uktehu </t>
  </si>
  <si>
    <t xml:space="preserve">e-u- 224 mn;iqj okyk dh gosyh ds ikl ikVuiksy jk/kk foykl dksVkA </t>
  </si>
  <si>
    <t>fy;kdr vyh</t>
  </si>
  <si>
    <t>Jh vCnqy jtkd valkjh</t>
  </si>
  <si>
    <t xml:space="preserve">dksVk ukjk;.k iku okys dh xyh ctkt [kkuk dksVkA </t>
  </si>
  <si>
    <t xml:space="preserve">eks- 'kjhQ xkSjh </t>
  </si>
  <si>
    <t xml:space="preserve">eksgEen bljkZy </t>
  </si>
  <si>
    <t xml:space="preserve">e-u- 686 egkohj uxj AAA dksVkA </t>
  </si>
  <si>
    <t xml:space="preserve">lkbcj dSQs </t>
  </si>
  <si>
    <t xml:space="preserve">eks- lxhj </t>
  </si>
  <si>
    <t xml:space="preserve">vCnqy xQwj </t>
  </si>
  <si>
    <t xml:space="preserve">e-u- 909 lrh'k nw/k okys ds ikl MMokMk dksVk ta- dksVkA </t>
  </si>
  <si>
    <t xml:space="preserve">eksVj ikVZl </t>
  </si>
  <si>
    <t xml:space="preserve">'kkfgn gqlSu </t>
  </si>
  <si>
    <t xml:space="preserve">tkfgn gqlSu </t>
  </si>
  <si>
    <t xml:space="preserve">bczkghe odhy dh xyh lyke Bsdsnkj ds ikl y[kkjkikMk dSFkwuhiksy dksVkA  </t>
  </si>
  <si>
    <t>30/08/2013</t>
  </si>
  <si>
    <t xml:space="preserve">ekftn tkosn </t>
  </si>
  <si>
    <t xml:space="preserve">eksghm}hu </t>
  </si>
  <si>
    <t xml:space="preserve">ch &amp;139 oDQ uxj pEcy xkMZu ds ikl nknkckMh dksVk ta- </t>
  </si>
  <si>
    <t xml:space="preserve">esfMdy 'kkWi </t>
  </si>
  <si>
    <t xml:space="preserve">vtheu ckuks </t>
  </si>
  <si>
    <t xml:space="preserve">eks- v;~;wc </t>
  </si>
  <si>
    <t xml:space="preserve">cEcbZ HkkbZ TosSylZ ds lkeus xksiky cUnqd okyks ds ikl ikVuiksy dksVkA </t>
  </si>
  <si>
    <t xml:space="preserve">'kgukt </t>
  </si>
  <si>
    <t xml:space="preserve">v- x¶Qkj </t>
  </si>
  <si>
    <t xml:space="preserve">feyu pwMh lsUVj dh xyh pksdh okyh efLtn Nkouh dksVkA </t>
  </si>
  <si>
    <t xml:space="preserve">tehyk </t>
  </si>
  <si>
    <t xml:space="preserve">vyheq}hu </t>
  </si>
  <si>
    <t xml:space="preserve">v- 'kdwj </t>
  </si>
  <si>
    <t xml:space="preserve">lt; dPph cLrh fd'kksjiqjk dksVkA </t>
  </si>
  <si>
    <t xml:space="preserve">v- Qjhn </t>
  </si>
  <si>
    <t>ew'kka tqykgk</t>
  </si>
  <si>
    <t xml:space="preserve">cikoj dykW rg- lksxksn ftyk dksVkA </t>
  </si>
  <si>
    <t xml:space="preserve">tkfgn gqlsu </t>
  </si>
  <si>
    <t xml:space="preserve">vglku vyh </t>
  </si>
  <si>
    <t xml:space="preserve">ikuh dh Vadh ds ikl eks[kkikMk dSFkwuh iksy dksVkA </t>
  </si>
  <si>
    <t>vuoj gqlSu valkjh</t>
  </si>
  <si>
    <t xml:space="preserve">v- ethn </t>
  </si>
  <si>
    <t xml:space="preserve">1 Hk 51 foKku uxj dksVka </t>
  </si>
  <si>
    <t xml:space="preserve">QksVks dksih;j </t>
  </si>
  <si>
    <t>vdje [kku</t>
  </si>
  <si>
    <t xml:space="preserve">vCnqy jghe </t>
  </si>
  <si>
    <t xml:space="preserve">ch 22 vkjVhvks vkWfQl ds fiNs N=iqjk dksyksuh dksVkA </t>
  </si>
  <si>
    <t>j'khn vgen</t>
  </si>
  <si>
    <t>gehn vyh</t>
  </si>
  <si>
    <t xml:space="preserve">f'kouxj iqfyl ykbZu dksVka </t>
  </si>
  <si>
    <t>eks- nkfu'k [kku</t>
  </si>
  <si>
    <t>eqTtQj [kku</t>
  </si>
  <si>
    <t xml:space="preserve">e-u- 351 beyhokyk pkSd okMZ u- 28 ykMiqjk dksVkA </t>
  </si>
  <si>
    <t>'kkfdj csx</t>
  </si>
  <si>
    <t>mej csx</t>
  </si>
  <si>
    <t xml:space="preserve">350 beyh dk pkSd 'kjkQrvyh Fkkusnkj dk edku okMz r- dksVkA </t>
  </si>
  <si>
    <t>edlwn vyh</t>
  </si>
  <si>
    <t>etgj vyh</t>
  </si>
  <si>
    <t xml:space="preserve">995 iqjkuh efLtn ds ikl ldriqjk okMZ u- 2 rglhy dksVk </t>
  </si>
  <si>
    <t xml:space="preserve">dkjisUVj dk dk;Z </t>
  </si>
  <si>
    <t xml:space="preserve">mej 'ks[k </t>
  </si>
  <si>
    <t>mLeku 'ks[k</t>
  </si>
  <si>
    <t xml:space="preserve">775 bLekbZy pkSd u;kiqjk dksVkA </t>
  </si>
  <si>
    <t>lbZn vgen</t>
  </si>
  <si>
    <t>mcsn`Yyk [kku</t>
  </si>
  <si>
    <t xml:space="preserve">jsfQztjs'ku </t>
  </si>
  <si>
    <t>tqusn [kku</t>
  </si>
  <si>
    <t>LoxZ- lukmYyk [kku</t>
  </si>
  <si>
    <t xml:space="preserve">ykMiqjk NksVh efLtn ds ikl djcyk dksVkA </t>
  </si>
  <si>
    <t>24/06/2013</t>
  </si>
  <si>
    <t xml:space="preserve">368 Qdhjks dh efLtn ds lkeus okMZ u- 46 ftyk dksVkA </t>
  </si>
  <si>
    <t>vQjkst [kku</t>
  </si>
  <si>
    <t xml:space="preserve"> vCnqy d;~;we </t>
  </si>
  <si>
    <t xml:space="preserve">207 dqEgkjsk dk eksgYyk yqgkon rg- ihiYnk ftyk dksVkA </t>
  </si>
  <si>
    <t xml:space="preserve">ukft;k ckuks </t>
  </si>
  <si>
    <t xml:space="preserve">jQhd eksgEen </t>
  </si>
  <si>
    <t xml:space="preserve">fuoklh bVkok rglhy ihiYnk ftyk dskVkA </t>
  </si>
  <si>
    <t xml:space="preserve">Msl esfdax </t>
  </si>
  <si>
    <t>tkfdj gqlSu</t>
  </si>
  <si>
    <t xml:space="preserve">xzk- [ktwjh vksniqjk rg- lksxksn iksLV fd'kuiqjk ftyk dksVkA </t>
  </si>
  <si>
    <t xml:space="preserve">fiatkjk </t>
  </si>
  <si>
    <t xml:space="preserve">izdk'k flg </t>
  </si>
  <si>
    <t xml:space="preserve">n'kjr flag </t>
  </si>
  <si>
    <t xml:space="preserve">[k.MxkaoMh dksVk flfoy ykbZu dksVkA </t>
  </si>
  <si>
    <t>jkstesjh</t>
  </si>
  <si>
    <t xml:space="preserve">LVhQu </t>
  </si>
  <si>
    <t xml:space="preserve">izrki dkyksuh jaxiqj jksM+ dksVk ta- </t>
  </si>
  <si>
    <t xml:space="preserve">eksfcuk </t>
  </si>
  <si>
    <t xml:space="preserve">okfgn eks- </t>
  </si>
  <si>
    <t>eksM+d LVs'ku NkoMk</t>
  </si>
  <si>
    <t xml:space="preserve">lyhe xkSjh </t>
  </si>
  <si>
    <t>xQwj [kka</t>
  </si>
  <si>
    <t xml:space="preserve">ekfpl QSDVªh Jh vuoj gqlSu dk edku MMokMk dksVkA </t>
  </si>
  <si>
    <t>yk[k pqMs dh nqdku</t>
  </si>
  <si>
    <t>eqerkt ckuks</t>
  </si>
  <si>
    <t>eks- jQhd</t>
  </si>
  <si>
    <t xml:space="preserve">p'eas dh ckoMh /kaVk/kj dksVkA </t>
  </si>
  <si>
    <t>cSM'khV dk</t>
  </si>
  <si>
    <t>eq'rkd elwjh</t>
  </si>
  <si>
    <t xml:space="preserve">egewn vyh </t>
  </si>
  <si>
    <t>vgen vyh</t>
  </si>
  <si>
    <t xml:space="preserve">ukjk;.k iku okys dh xyh dksVkA </t>
  </si>
  <si>
    <t xml:space="preserve">fdjkuk nq- </t>
  </si>
  <si>
    <t>eks- mLeku</t>
  </si>
  <si>
    <t xml:space="preserve">dhjks ds eafnj ds ikl cMh djcyk dksVkA 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</si>
  <si>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</si>
  <si>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</si>
  <si>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</si>
  <si>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</si>
  <si>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</si>
  <si>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</si>
  <si>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</si>
  <si>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Nil</t>
  </si>
  <si>
    <t>'kkft;k [kkue</t>
  </si>
  <si>
    <t>bLekbZy [kku</t>
  </si>
  <si>
    <t xml:space="preserve">iqfyl pkSdh ds fiNs lCth e.Mh Nkouh dksVkA </t>
  </si>
  <si>
    <t>jsfMesUM flykbZ dh nqdku</t>
  </si>
  <si>
    <t xml:space="preserve">Qjghu fetkZ </t>
  </si>
  <si>
    <t>fetkZ ubZe csx</t>
  </si>
  <si>
    <t>Nkouh jkepUnziqjk dksVkA</t>
  </si>
  <si>
    <t>'ks[k eksgEen 'kkfgn</t>
  </si>
  <si>
    <t xml:space="preserve">'ks[k eksgEen bLgkd </t>
  </si>
  <si>
    <t xml:space="preserve">fryd uxj dksVMh efnuk QuhZpj ds ikl dksVkA </t>
  </si>
  <si>
    <t>pqMk nqdku</t>
  </si>
  <si>
    <t>'kkg Qsty vgen</t>
  </si>
  <si>
    <t>vLer vgen</t>
  </si>
  <si>
    <t xml:space="preserve">482 ?ksj okys ckck ds ikl nf{k.k esa okMZ la- 49 Nkouh dksVkA </t>
  </si>
  <si>
    <t xml:space="preserve">Xykl ,Y;wehfu;e </t>
  </si>
  <si>
    <t xml:space="preserve">jks'ku </t>
  </si>
  <si>
    <t>'kdhy vgen</t>
  </si>
  <si>
    <t xml:space="preserve">3&amp;lh&amp;7 nk:y mywe ds fins N=iqjk rkykc ds fiNs foKku uxj dksVkA </t>
  </si>
  <si>
    <t>diMk cspuk</t>
  </si>
  <si>
    <t>v[rj gqlSu</t>
  </si>
  <si>
    <t xml:space="preserve">tqEek HkkbZ </t>
  </si>
  <si>
    <t xml:space="preserve">catkjks ds efUnj ds ikl dksVMh lCthe.Mh dksVkA </t>
  </si>
  <si>
    <t>Qqjdku vyh</t>
  </si>
  <si>
    <t>vkSlkQ vyh</t>
  </si>
  <si>
    <t xml:space="preserve">beke pkSd dksVMh dksVkA </t>
  </si>
  <si>
    <t xml:space="preserve">Vsyfjax dk;Z </t>
  </si>
  <si>
    <t xml:space="preserve">eksgEen bLgkd </t>
  </si>
  <si>
    <t xml:space="preserve">eks- bczkfge </t>
  </si>
  <si>
    <t xml:space="preserve">ctjax nky ehy ds fiNs dksVMh dksVkA </t>
  </si>
  <si>
    <t>Liz isUVhd fnokj isUVhax</t>
  </si>
  <si>
    <t xml:space="preserve">'kkfgn </t>
  </si>
  <si>
    <t xml:space="preserve">vCnqy vtht </t>
  </si>
  <si>
    <t xml:space="preserve">bZlkbZ;ks ds vLirky ds ihNs Qfdjks dk eksgYyk dksVkA </t>
  </si>
  <si>
    <t>jsfMesUM xkjesUVj</t>
  </si>
  <si>
    <t xml:space="preserve">ljrkt </t>
  </si>
  <si>
    <t>ubZe</t>
  </si>
  <si>
    <t xml:space="preserve">fdjks ds efUnj ds ikl ykMiqjk dksVk A </t>
  </si>
  <si>
    <t xml:space="preserve">vCnqy gQht </t>
  </si>
  <si>
    <t xml:space="preserve">vCnqy gdhe </t>
  </si>
  <si>
    <t>Qdhjks dk eksgYyk dksVMh dksVkA</t>
  </si>
  <si>
    <t xml:space="preserve">MsfUVax ,.M oSfYMax ,oa vkVks fjis;jlZ </t>
  </si>
  <si>
    <t>lriky dkSj</t>
  </si>
  <si>
    <t>ethrflag</t>
  </si>
  <si>
    <t>362 egkohj uxj f}rh; dksVkA</t>
  </si>
  <si>
    <t xml:space="preserve">eSl dk;Z </t>
  </si>
  <si>
    <t>eksgEen uQhl</t>
  </si>
  <si>
    <t>ctjax uxj cht xksnke ds ikl iqfyl ykbZu dksVka</t>
  </si>
  <si>
    <t xml:space="preserve">Qszfczds'ku odZ </t>
  </si>
  <si>
    <t>'kkfdj gqlSu</t>
  </si>
  <si>
    <t xml:space="preserve">vCnqy oghn eseksfj;e gksfLiVy ds ikl dksVkA </t>
  </si>
  <si>
    <t>jsfMesUVj xzkjesUV ,oa gkstjh</t>
  </si>
  <si>
    <t xml:space="preserve">utek </t>
  </si>
  <si>
    <t xml:space="preserve">futkeq}hu </t>
  </si>
  <si>
    <t xml:space="preserve">dhjks ds efnj ds ikl djcyk ykMiqjk dksVkA </t>
  </si>
  <si>
    <t>ijost [kku</t>
  </si>
  <si>
    <t>lyheq}hu</t>
  </si>
  <si>
    <t xml:space="preserve">tks/kiqj LohV~l ds fiNs tUur gkml xqekuiqjk dksVkA </t>
  </si>
  <si>
    <t>bysfDVªd vkbZVe</t>
  </si>
  <si>
    <t>vlye [kku</t>
  </si>
  <si>
    <t xml:space="preserve"> 'ke'ksj [kku</t>
  </si>
  <si>
    <t xml:space="preserve">lqYrkuiqj rg- fnxksn ftyk dksVkA  </t>
  </si>
  <si>
    <t xml:space="preserve">fgnk;r </t>
  </si>
  <si>
    <t xml:space="preserve">158 uekuk gkWml ds ikl dksVMh xksj/kuiqjk dksVkA </t>
  </si>
  <si>
    <t>dkj VsdksjsV ,slfljht</t>
  </si>
  <si>
    <t xml:space="preserve">'kkguokt </t>
  </si>
  <si>
    <t xml:space="preserve">bekeq}hu </t>
  </si>
  <si>
    <t xml:space="preserve">bVkok 'kkjnk Ldwy ds ikl okMZ la- 15 dksVkA  </t>
  </si>
  <si>
    <t xml:space="preserve">dkjisUVj odZ </t>
  </si>
  <si>
    <t xml:space="preserve">uktek </t>
  </si>
  <si>
    <t>'kkgknr gqlSu</t>
  </si>
  <si>
    <t xml:space="preserve">N=iqjk rkykc v;;Iik eafnj ds lkeus okyh xyh dksVka </t>
  </si>
  <si>
    <t>eatwj glu</t>
  </si>
  <si>
    <t>'kCchj vgen</t>
  </si>
  <si>
    <t xml:space="preserve">448 efb cq[kkjh tdhuk dk edkuk esgjk ikMk ctkt [kkuk okM u- 51 dksVkA </t>
  </si>
  <si>
    <t xml:space="preserve">vCnqy jmQ </t>
  </si>
  <si>
    <t xml:space="preserve">NksVh efLtn ds lkeus cMh djcyk ykMiqjk dksVkA </t>
  </si>
  <si>
    <t xml:space="preserve">kkjnk cky fo/kk eafnj bVkok rg- ihiYnk ftyk dksVkA </t>
  </si>
  <si>
    <t>19/12/2013</t>
  </si>
  <si>
    <t>ijost eks-</t>
  </si>
  <si>
    <t xml:space="preserve">jetkuh </t>
  </si>
  <si>
    <t xml:space="preserve">us'kuy nw/k Ms;jh fd xyh teky pkSd dksVkA </t>
  </si>
  <si>
    <t>vdcj gqlSu</t>
  </si>
  <si>
    <t>VªsDVj ikVZl</t>
  </si>
  <si>
    <t>vCckl vyh</t>
  </si>
  <si>
    <t xml:space="preserve">vCnqy x¶Qkj </t>
  </si>
  <si>
    <t xml:space="preserve">DyksFk epsZuV </t>
  </si>
  <si>
    <t>eks- vkfle [kku</t>
  </si>
  <si>
    <t>tQj eks- [kku</t>
  </si>
  <si>
    <t xml:space="preserve">lh oDQ uxj dPph cLrh yrhQ fdjkus ds lkeus dksVkA </t>
  </si>
  <si>
    <t>tujy LVksj</t>
  </si>
  <si>
    <t xml:space="preserve">vCnqy dyke </t>
  </si>
  <si>
    <t xml:space="preserve">dksVMh uekuk gkml ds ikl  dksVMh dksVkA </t>
  </si>
  <si>
    <t>uxek ckuks</t>
  </si>
  <si>
    <t xml:space="preserve">LoxZ eksgEen gQht </t>
  </si>
  <si>
    <t xml:space="preserve">mej dkyksuh pUnz/kVk dksVkA </t>
  </si>
  <si>
    <t>eks- jQhd fetkZ</t>
  </si>
  <si>
    <t xml:space="preserve">eks- guhQ fetkZ </t>
  </si>
  <si>
    <t xml:space="preserve">peu gksVy ds fiNs bLekbZy pkSd u;kiqjk dksVkA </t>
  </si>
  <si>
    <t>eksckbZy lsYl ,.M lfoZl</t>
  </si>
  <si>
    <t xml:space="preserve">dkslj </t>
  </si>
  <si>
    <t>vglku</t>
  </si>
  <si>
    <t xml:space="preserve">eUuk dkyksuh cksj[ksMk dksVkA </t>
  </si>
  <si>
    <t>C;wVh ikyZj</t>
  </si>
  <si>
    <t>eksgEen 'kkfgn</t>
  </si>
  <si>
    <t xml:space="preserve">vCnqy lRrkj </t>
  </si>
  <si>
    <t xml:space="preserve">lat; uxj xyh u- 4 dksVk ta- dksVkA </t>
  </si>
  <si>
    <t>cqds lsyj</t>
  </si>
  <si>
    <t>ubZe [kku</t>
  </si>
  <si>
    <t>v- jfge</t>
  </si>
  <si>
    <t xml:space="preserve">xzke o iksLV lqYrkuiqj rg- fnxksn fty- dksVkA </t>
  </si>
  <si>
    <t>vdcj vyh</t>
  </si>
  <si>
    <t>'kksdr vyh</t>
  </si>
  <si>
    <t>ykbZV dk;Z</t>
  </si>
  <si>
    <t>vCnqy gfde</t>
  </si>
  <si>
    <t xml:space="preserve">ukjk;.k Vkfdt ds ikl jkexate.Mh dksVkA </t>
  </si>
  <si>
    <t>twrk nqdku</t>
  </si>
  <si>
    <t xml:space="preserve">eks- ubZe </t>
  </si>
  <si>
    <t>eks- ;quql</t>
  </si>
  <si>
    <t xml:space="preserve">1 ,y 48 lat; uxj foKku uxj dksVkA </t>
  </si>
  <si>
    <t xml:space="preserve">gs;M Mªs;j </t>
  </si>
  <si>
    <t>20/12/2013</t>
  </si>
  <si>
    <t xml:space="preserve">eksgEen 'kkdhj </t>
  </si>
  <si>
    <t xml:space="preserve">1 ,p 39 foKku uxj dksVkA </t>
  </si>
  <si>
    <t>lQnj vyh</t>
  </si>
  <si>
    <t>eks-  mej</t>
  </si>
  <si>
    <t>efnuk csxe</t>
  </si>
  <si>
    <t>vCnqy lyhe</t>
  </si>
  <si>
    <t xml:space="preserve">tkek efLtn ds ikl pUnz/kVk dksVkA </t>
  </si>
  <si>
    <t>'kkfdj</t>
  </si>
  <si>
    <t xml:space="preserve">'kCchj </t>
  </si>
  <si>
    <t xml:space="preserve">usg: uxj Hkhexate.Mh dksVk ta- dksVkA </t>
  </si>
  <si>
    <t>dVihl</t>
  </si>
  <si>
    <t xml:space="preserve">vglku </t>
  </si>
  <si>
    <t>uwj vgen</t>
  </si>
  <si>
    <t xml:space="preserve">bVkok okMZ la- 18 iqjkuk cktkj rg- ihiYnk ftyk dksVkA </t>
  </si>
  <si>
    <t xml:space="preserve">ukflj [kku </t>
  </si>
  <si>
    <t>LoxZ ckcw [kku</t>
  </si>
  <si>
    <t xml:space="preserve">'ke'kku jksM+ gqlSuh uxj dksVk t- </t>
  </si>
  <si>
    <t xml:space="preserve">eksgEen ,tkt </t>
  </si>
  <si>
    <t>eksgEen mLeku</t>
  </si>
  <si>
    <t xml:space="preserve">dqjSf'k;ks dh efLtn ds ikl pUnziqjk dksVkA  </t>
  </si>
  <si>
    <t>gQhtk valkjh</t>
  </si>
  <si>
    <t xml:space="preserve">e-uk 3&amp;ch 36 N=iqjk rkykc dPph cLrh foKku uxj dksVkA </t>
  </si>
  <si>
    <t>jks'ku odhy</t>
  </si>
  <si>
    <t xml:space="preserve">xsark jksM+ egkohj uxj okMZ u-2 bVkok rg- ihiYnk ftyk dksVkA </t>
  </si>
  <si>
    <t>v'kQkd gqlSu</t>
  </si>
  <si>
    <t>vgen gqlSu</t>
  </si>
  <si>
    <t xml:space="preserve">,&amp;3 oDQ uxj nknkckMh dksVkA </t>
  </si>
  <si>
    <t>tkfgn vyh</t>
  </si>
  <si>
    <t>jger vyh</t>
  </si>
  <si>
    <t xml:space="preserve">lh 21 oDQ uxj nknkckMh dksVkA </t>
  </si>
  <si>
    <t xml:space="preserve">bejku </t>
  </si>
  <si>
    <t xml:space="preserve">Qd:}hu </t>
  </si>
  <si>
    <t xml:space="preserve">313 ckWl dkYksuh lqYrkuiqj rg- nhxksn dksVkA </t>
  </si>
  <si>
    <t xml:space="preserve">fu;ktq}hu </t>
  </si>
  <si>
    <t>jetku [kka</t>
  </si>
  <si>
    <t xml:space="preserve">668 lSf;n fdjkuk LVksj ls f&gt;jh okys Nkouh jkepUnziqjk </t>
  </si>
  <si>
    <t>tyhy [kku</t>
  </si>
  <si>
    <t>vCnqy lRrkj</t>
  </si>
  <si>
    <t xml:space="preserve">edku u- 3 e 12 foKku uxj dksVkA </t>
  </si>
  <si>
    <t>js'kek [kku</t>
  </si>
  <si>
    <t>eksbnk [kku</t>
  </si>
  <si>
    <t xml:space="preserve"> uxj fuxe dksyksuh Nkouh okMZ u- 36 dksVkA </t>
  </si>
  <si>
    <t>flykbZ e'khu</t>
  </si>
  <si>
    <t>eksgEen gqlSu</t>
  </si>
  <si>
    <t>vlxj vyh</t>
  </si>
  <si>
    <t xml:space="preserve">178  esniqjk lqYrkuiqj rg- fnxksn ftyk dksVkA </t>
  </si>
  <si>
    <t>'kQhd vgen</t>
  </si>
  <si>
    <t>bczkghe [kka</t>
  </si>
  <si>
    <t>tkek efLtn ds ikl lkaxksn dksVkA</t>
  </si>
  <si>
    <t>vCnqy vtht</t>
  </si>
  <si>
    <t>vCnqy ethn</t>
  </si>
  <si>
    <t xml:space="preserve">ukjk;.k iku okyh xyh ctkt[kkuk dksVkA  </t>
  </si>
  <si>
    <t>26/12/2013</t>
  </si>
  <si>
    <t>'kksdr [kku</t>
  </si>
  <si>
    <t>uch [kka</t>
  </si>
  <si>
    <t xml:space="preserve">jsnkl dkyksuh jkexate.Mh dksVkA </t>
  </si>
  <si>
    <t>iIiw</t>
  </si>
  <si>
    <t>eks- jgeku</t>
  </si>
  <si>
    <t xml:space="preserve">efgyk Fkkus ds lkeus enkj oD'k ds ikl lwjt iksy ds ikl dksVkA </t>
  </si>
  <si>
    <t xml:space="preserve">pus dsh nqdku </t>
  </si>
  <si>
    <t>eks- vktkn</t>
  </si>
  <si>
    <t>eksgEen lbZn</t>
  </si>
  <si>
    <t>xq:}kjk jksM iatkc ysfMl Vsyj dksVk t- dksVkA</t>
  </si>
  <si>
    <t>30-12-2013</t>
  </si>
  <si>
    <t>lknhd gqlSu</t>
  </si>
  <si>
    <t>bZn eksgEen</t>
  </si>
  <si>
    <t xml:space="preserve">dksVk foLrkj ;kstuk foKku uxj dksVkA </t>
  </si>
  <si>
    <t>esgtchu valkjh</t>
  </si>
  <si>
    <t>eks- ;qlqQ</t>
  </si>
  <si>
    <t>gEekyks dk eksgYyk p'es dh ckoMh ?k.Vk/kj dksVkA</t>
  </si>
  <si>
    <t>31-12-2013</t>
  </si>
  <si>
    <t xml:space="preserve">eksgEen 'kguokt </t>
  </si>
  <si>
    <t>eks- c'khj</t>
  </si>
  <si>
    <t xml:space="preserve">'khryk ekrk eafnj dh xyh Nkouh dksVkA </t>
  </si>
  <si>
    <t xml:space="preserve">cLrh oYyHkckMh xqekuiqjk dksVkA </t>
  </si>
  <si>
    <t>fdjkuk ekdsZfVad dk;Z</t>
  </si>
  <si>
    <t>vuoj gqlSu</t>
  </si>
  <si>
    <t>cn:}hu</t>
  </si>
  <si>
    <t xml:space="preserve">Qdhjks dh efLtn ds lkeus dksVMh dksVkA </t>
  </si>
  <si>
    <t xml:space="preserve">bysDVªhdy </t>
  </si>
  <si>
    <t>30.12.13</t>
  </si>
  <si>
    <t>yky eksgEen</t>
  </si>
  <si>
    <t>fdjkuk LVksj</t>
  </si>
  <si>
    <t>14-02-2014</t>
  </si>
  <si>
    <t>eqckfjd vyh</t>
  </si>
  <si>
    <t xml:space="preserve">eqLrdhe </t>
  </si>
  <si>
    <t>lehj vgen</t>
  </si>
  <si>
    <t xml:space="preserve">gk:u iBku </t>
  </si>
  <si>
    <t xml:space="preserve">dYyw [kk </t>
  </si>
  <si>
    <t xml:space="preserve">bVkok okMZ la- 26 i rg- ihiYnk ftyk dksVkA </t>
  </si>
  <si>
    <t>osfYMax nqdku gsrq</t>
  </si>
  <si>
    <t>eqthc eks-</t>
  </si>
  <si>
    <t>bdjkeq}hu 'ks[k</t>
  </si>
  <si>
    <t>Qd:}hu 'ks[k</t>
  </si>
  <si>
    <t xml:space="preserve">rsfy;ks ds eafnj ds lkeus okyh xyh Nkouh jkepUnziqjk dksVkA </t>
  </si>
  <si>
    <t>pwMk lsUVj</t>
  </si>
  <si>
    <t>21-02-2014</t>
  </si>
  <si>
    <t>lqYrku vgen</t>
  </si>
  <si>
    <t>eks- dkle</t>
  </si>
  <si>
    <t xml:space="preserve">bVkok tek efLtn ds lkeus okMZ l0 16 </t>
  </si>
  <si>
    <t xml:space="preserve">vkWVks eksckbZy </t>
  </si>
  <si>
    <t>;klhu eksgEen</t>
  </si>
  <si>
    <t xml:space="preserve">cikoj dyk rg- lkaxksn ftyk dksVkA </t>
  </si>
  <si>
    <t>lkbZfdy Vw;wc Vk;j</t>
  </si>
  <si>
    <t>17-02-2014</t>
  </si>
  <si>
    <t>vCnqy len</t>
  </si>
  <si>
    <t>eksgEen tghj valkjh</t>
  </si>
  <si>
    <t>eks- tehy vgen valkjh</t>
  </si>
  <si>
    <t>LVs'kujh</t>
  </si>
  <si>
    <t>v[rj vyh valkjh</t>
  </si>
  <si>
    <t>cqUnq HkkbZ valkjh</t>
  </si>
  <si>
    <t xml:space="preserve">2 th 6 N=iqjk rkykc foKku uxj dksVkA </t>
  </si>
  <si>
    <t xml:space="preserve">vCnqy 'kjhQ </t>
  </si>
  <si>
    <t>uflj vgen</t>
  </si>
  <si>
    <t xml:space="preserve">fHk'rh ikMk Jhiqjk dksVkA </t>
  </si>
  <si>
    <t>'kxq¶rk jgeku</t>
  </si>
  <si>
    <t>vCnqy jgeku</t>
  </si>
  <si>
    <t xml:space="preserve">cMh ckxj dk [kwV fHk'rh eksgYyk Jhiqjk dskVkA </t>
  </si>
  <si>
    <t>'kcue ijohu</t>
  </si>
  <si>
    <t>eks- Qtyw}hu</t>
  </si>
  <si>
    <t xml:space="preserve">edku u- 4 ,e 60 x.ks'k uxj foKku uxj dksVk A </t>
  </si>
  <si>
    <t>equOoj jgeku</t>
  </si>
  <si>
    <t xml:space="preserve">eksgYyk okMZ 03 dSFkwu dksVkA </t>
  </si>
  <si>
    <t xml:space="preserve">jsMhesV 'kkWi </t>
  </si>
  <si>
    <t>28-01-2014</t>
  </si>
  <si>
    <t xml:space="preserve">v'kQkd eksgEen </t>
  </si>
  <si>
    <t>eks- mej</t>
  </si>
  <si>
    <t>tqYQhdkj vyh</t>
  </si>
  <si>
    <t xml:space="preserve">Lo.kZ jtr ekdsZV lfCte.Mh dksVkA </t>
  </si>
  <si>
    <t>lk;jk [kku</t>
  </si>
  <si>
    <t>eqftc [kku</t>
  </si>
  <si>
    <t xml:space="preserve">Nkouh lCthe.Mh iqfyl pkSdh ds ikl dksVkA </t>
  </si>
  <si>
    <t>v'kQkd eks-</t>
  </si>
  <si>
    <t xml:space="preserve">bVkok rg- ihiYnk ftyk dksVkA </t>
  </si>
  <si>
    <t>tqusn vyh</t>
  </si>
  <si>
    <t>[kyhy vgen</t>
  </si>
  <si>
    <t>vYykm}hu [kka</t>
  </si>
  <si>
    <t xml:space="preserve">6 ch 27 foKku uxj foLrkj ;kstuk dksVkA </t>
  </si>
  <si>
    <t>19-02-2014</t>
  </si>
  <si>
    <t>fldUnj vyh</t>
  </si>
  <si>
    <t xml:space="preserve">lSQw}hu </t>
  </si>
  <si>
    <t xml:space="preserve">x}h eksgYyk okMZ u- 16 jkexate.Mh dksVkA </t>
  </si>
  <si>
    <t xml:space="preserve">'kdhyk </t>
  </si>
  <si>
    <t>;qlqQ vktkn</t>
  </si>
  <si>
    <t xml:space="preserve">NkisMk eksMd LVs'ku rg- jkee.Mh dksVkA </t>
  </si>
  <si>
    <t>vkf'kd vyh</t>
  </si>
  <si>
    <t>ulhj vyh</t>
  </si>
  <si>
    <t xml:space="preserve">jaxiqj jksM efLtn xyh vksoj fczt ds ikl dksVk ta- </t>
  </si>
  <si>
    <t xml:space="preserve">jkf'knk </t>
  </si>
  <si>
    <t>mLeku vyh</t>
  </si>
  <si>
    <t xml:space="preserve">xzke eksMd LVs'ku NkiMk rg- jkexte.Mh ftyk dksVkA </t>
  </si>
  <si>
    <t xml:space="preserve">eks- lbZn </t>
  </si>
  <si>
    <t xml:space="preserve">ikVu iksy jksM HkV Jh /kV oMZ 50 pUnz/kVk dksVkA </t>
  </si>
  <si>
    <t>vtgj [kku</t>
  </si>
  <si>
    <t>vtQr [kku</t>
  </si>
  <si>
    <t xml:space="preserve">xzke o iksLV rg- nhxksn ftyk dksVkA </t>
  </si>
  <si>
    <t>ijost vkye</t>
  </si>
  <si>
    <t xml:space="preserve">vCnqy tCckj </t>
  </si>
  <si>
    <t xml:space="preserve">cMksnk rg- nhxksn ftyk dksVkA </t>
  </si>
  <si>
    <t>vQ'kk [kkue</t>
  </si>
  <si>
    <t xml:space="preserve">unhe jgeku </t>
  </si>
  <si>
    <t xml:space="preserve">e-u- 75 veu dkyksuh foKku uxj dksVkA </t>
  </si>
  <si>
    <t>lnke gqlSu</t>
  </si>
  <si>
    <t>fj;kt</t>
  </si>
  <si>
    <t xml:space="preserve">lqdsr ftyk dksVkA </t>
  </si>
  <si>
    <t>vCnqy eqchu</t>
  </si>
  <si>
    <t xml:space="preserve">Hkouh esaMh jksM lqdsr dksVkA </t>
  </si>
  <si>
    <t>tqrk O;;</t>
  </si>
  <si>
    <t>jetku vyh mQZ iIiw</t>
  </si>
  <si>
    <t>vyh eksgEen</t>
  </si>
  <si>
    <t xml:space="preserve">'k'kkgh tkek efLtn ds ihNs </t>
  </si>
  <si>
    <t>28-04-2014</t>
  </si>
  <si>
    <t>rcLlqe ijoh</t>
  </si>
  <si>
    <t>v- dyke [kka</t>
  </si>
  <si>
    <t xml:space="preserve">odZ 'kkWi dkyksuh dksVkA </t>
  </si>
  <si>
    <t>'kks;c [kku</t>
  </si>
  <si>
    <t>eqt¶Qj [kku</t>
  </si>
  <si>
    <t xml:space="preserve">U;w fefMy Ldwy ds ihNs eks[kkikMk dksVkA </t>
  </si>
  <si>
    <t xml:space="preserve">dEi;wVj VkbZfiax ,.M tkWc odZ </t>
  </si>
  <si>
    <t>Qjgk lqYrkuk</t>
  </si>
  <si>
    <t>eks- bejku</t>
  </si>
  <si>
    <t xml:space="preserve">djcyk NksVh efLtn ds lkeus ykMiqjk dksVkA </t>
  </si>
  <si>
    <t>jsfMesM nq-</t>
  </si>
  <si>
    <t>'kckuk</t>
  </si>
  <si>
    <t>bfy;kl</t>
  </si>
  <si>
    <t xml:space="preserve">eksMd LVs'ku rg- jkexateMh dksVkA </t>
  </si>
  <si>
    <t>tqcsj ijoku valkjh</t>
  </si>
  <si>
    <t>'kdhy vgen valkjh</t>
  </si>
  <si>
    <t xml:space="preserve">601 ljdkjh 'kkspky; ds lkeus xyh u- 2 MMokMk dksVkA </t>
  </si>
  <si>
    <t xml:space="preserve">dEi;wVj eksckbZy </t>
  </si>
  <si>
    <t>vCnqy lehj</t>
  </si>
  <si>
    <t>vCnqy oghn</t>
  </si>
  <si>
    <t>826 gqlSu ds edku ls efj;e ckbZ rd okMZ u- 51 dksVk jktLFkku</t>
  </si>
  <si>
    <t>gs;j dfVax O;olk;</t>
  </si>
  <si>
    <t>'kdhyk ckuks</t>
  </si>
  <si>
    <t>vCqny vtht</t>
  </si>
  <si>
    <t xml:space="preserve">tUur ckbZ </t>
  </si>
  <si>
    <t xml:space="preserve">[oktw </t>
  </si>
  <si>
    <t xml:space="preserve">ikuh dh Vadh eksMd LVs'ku NkiMk jkexate.Mh dksVkA </t>
  </si>
  <si>
    <t xml:space="preserve">fdjkuk </t>
  </si>
  <si>
    <t>ruohj vUlkjh</t>
  </si>
  <si>
    <t>'kkfgr valkjh</t>
  </si>
  <si>
    <t xml:space="preserve">351 VhiVk yMfd;ks ds Ldwy ds lkeus ljk;dk LFkku ikVuiksy dksVkA </t>
  </si>
  <si>
    <t>bdcky gqlSu</t>
  </si>
  <si>
    <t>gchc eksgEen</t>
  </si>
  <si>
    <t xml:space="preserve">dkyk rkykc efLtn ds ikl dksVk ta-A </t>
  </si>
  <si>
    <t xml:space="preserve">vkVZ ,.M isfUVax ;wfuV </t>
  </si>
  <si>
    <t>vktkn gqlSu</t>
  </si>
  <si>
    <t>gdhe xkSjh</t>
  </si>
  <si>
    <t xml:space="preserve">65 ckcw HkkbZ dk edku xyh 2 lat; uxj okMZ u- 19 dksVkA </t>
  </si>
  <si>
    <t>vCnqy 'kdwj lk-</t>
  </si>
  <si>
    <t xml:space="preserve">Jhiqjk dksVk fVIiu dh pkSdh ds lkeus dksVkA </t>
  </si>
  <si>
    <t>'kkfgn 'kkg</t>
  </si>
  <si>
    <t>eUtwj vyh</t>
  </si>
  <si>
    <t>vk;'kk valkjh</t>
  </si>
  <si>
    <t xml:space="preserve">ruohj gqlsu </t>
  </si>
  <si>
    <t xml:space="preserve">2 lh 12 e-u- c`tjktiqjk esu jksM foKku uxj dksVkA </t>
  </si>
  <si>
    <t>'kckuk vkteh</t>
  </si>
  <si>
    <t>utj eksgEen</t>
  </si>
  <si>
    <t>ijpwuh nq</t>
  </si>
  <si>
    <t>guhQ eksgEen</t>
  </si>
  <si>
    <t>Qd:}hu</t>
  </si>
  <si>
    <t>vLQkd vyh</t>
  </si>
  <si>
    <t xml:space="preserve">ikuh dh Vadh ds ikl bVkok rg- fiiYnk ftyk dksVkA </t>
  </si>
  <si>
    <t>dckuh fjis;-</t>
  </si>
  <si>
    <t>eqtkfgn gqlSu</t>
  </si>
  <si>
    <t>tehy vgen</t>
  </si>
  <si>
    <t xml:space="preserve">oDQ uxj pEcy xkMZu dksVk jkt- dksVkA </t>
  </si>
  <si>
    <t>23-04-2014</t>
  </si>
  <si>
    <t>lkfnd gqlSu</t>
  </si>
  <si>
    <t>vCnqy dknj</t>
  </si>
  <si>
    <t>31-12-13</t>
  </si>
  <si>
    <t>26-12-2014</t>
  </si>
  <si>
    <t>nky pkoy dk O;kikj</t>
  </si>
  <si>
    <t>13-01-2014</t>
  </si>
  <si>
    <t>Qjdku vgen</t>
  </si>
  <si>
    <t xml:space="preserve">Hkou ds lkeus eSu jksM ykMiqjk dksVkA </t>
  </si>
  <si>
    <t>bysfDVªdYl</t>
  </si>
  <si>
    <t>;qlqQ vyh</t>
  </si>
  <si>
    <t xml:space="preserve">xzke lqYrkuiqj rg- fnxksn ftyk dskVkA  </t>
  </si>
  <si>
    <t>fQjkst [kku</t>
  </si>
  <si>
    <t>?kkalh [kku</t>
  </si>
  <si>
    <t xml:space="preserve">jaxrkykc ubZ cLrh foKku uxj foLrkj ;kstuk dksVkA </t>
  </si>
  <si>
    <t xml:space="preserve">tsjksDl </t>
  </si>
  <si>
    <t>24-02-2014</t>
  </si>
  <si>
    <t>vcjkj vgen</t>
  </si>
  <si>
    <t>gchc vgen</t>
  </si>
  <si>
    <t>fpdu lsUVj fgju cktkj ikVuiksy dksVkA</t>
  </si>
  <si>
    <t>dkp nqdku</t>
  </si>
  <si>
    <t>Q[k:}hu</t>
  </si>
  <si>
    <t>dk;e}hu</t>
  </si>
  <si>
    <t>eks- jbZl [kku</t>
  </si>
  <si>
    <t>vCnqy gQht</t>
  </si>
  <si>
    <t>jsfMesM flykbZ</t>
  </si>
  <si>
    <t>rjUuqe [kku</t>
  </si>
  <si>
    <t xml:space="preserve">u;w jsyos yksdks dkyksuh dksVkA </t>
  </si>
  <si>
    <t>eksgEen vln [kku</t>
  </si>
  <si>
    <t>pkUn [kk</t>
  </si>
  <si>
    <t xml:space="preserve">efUnj dk {ks= yksdks dksyksuh dksVkA </t>
  </si>
  <si>
    <t>elkyk m/kksx</t>
  </si>
  <si>
    <t>ijxV flag</t>
  </si>
  <si>
    <t>lqjftr flag</t>
  </si>
  <si>
    <t xml:space="preserve">2@91Lokeh foosdkuUn uxj dksVkA </t>
  </si>
  <si>
    <t xml:space="preserve">vkWVks fjD'kk </t>
  </si>
  <si>
    <t>bejku vyh valkjh</t>
  </si>
  <si>
    <t>vCnqy yrhQ valkjh</t>
  </si>
  <si>
    <t>28&amp;, lat; xk/kh uxj foKku uxj dksVkA</t>
  </si>
  <si>
    <t xml:space="preserve">dqDdqV ikyu </t>
  </si>
  <si>
    <t xml:space="preserve">eksgEen vkflQ </t>
  </si>
  <si>
    <t>eksgEen vyhe</t>
  </si>
  <si>
    <t xml:space="preserve">e-u- ch 12 bUnzk dksyksuh foKku dksVkA  </t>
  </si>
  <si>
    <t>'kcue valkjh</t>
  </si>
  <si>
    <t>vCnqy gd valkjh</t>
  </si>
  <si>
    <t xml:space="preserve">7@4 ih-Mcyw;w Mh- dkyksuh foKku uxj dksVkA </t>
  </si>
  <si>
    <t>vkf'kd gqlSu</t>
  </si>
  <si>
    <t xml:space="preserve">lqHkku eks- </t>
  </si>
  <si>
    <t xml:space="preserve">oYyHk ckMh xqekuijk dksVkA </t>
  </si>
  <si>
    <t>:bZ dh nqdku</t>
  </si>
  <si>
    <t xml:space="preserve">vthtk </t>
  </si>
  <si>
    <t>Lo- eks- 'kksdr csx</t>
  </si>
  <si>
    <t xml:space="preserve">pEcy dkyksuh ldriqjk dksVkA </t>
  </si>
  <si>
    <t>Qjhnk csxe</t>
  </si>
  <si>
    <t xml:space="preserve">eks- lyhe </t>
  </si>
  <si>
    <t xml:space="preserve">Bsdsnkj dk edku ykMiqjk cMh djcyk dksVkA </t>
  </si>
  <si>
    <t xml:space="preserve">eksgEen ;quql </t>
  </si>
  <si>
    <t xml:space="preserve">tykyq}hu </t>
  </si>
  <si>
    <t xml:space="preserve">305 pknh okyks dk edku fgju cktkj pUnz/kVk dksVkA </t>
  </si>
  <si>
    <t xml:space="preserve">jsfMesV xkjesUVl </t>
  </si>
  <si>
    <t xml:space="preserve">'kdhy eksgEen </t>
  </si>
  <si>
    <t xml:space="preserve">'kjhQ eksgEen </t>
  </si>
  <si>
    <t xml:space="preserve">dksyh eksgYyk vuUriqjk dksVkA </t>
  </si>
  <si>
    <t>bjQku [kku</t>
  </si>
  <si>
    <t>gqlSu [kku</t>
  </si>
  <si>
    <t xml:space="preserve">ckck dh etkj ds lkeus Hkkek'kkg /kku e.Mh jksM izseuxj r`rh; fM-lh- ,edksVkA </t>
  </si>
  <si>
    <t>vkfcn gqlSu</t>
  </si>
  <si>
    <t>tkfgn gqlSu</t>
  </si>
  <si>
    <t xml:space="preserve">jsxj eksgYyk eksph dVyk /kUVk/kj dksVkA </t>
  </si>
  <si>
    <t xml:space="preserve">Økdjh dk;Z </t>
  </si>
  <si>
    <t>olhe jktk</t>
  </si>
  <si>
    <t>bekeq}hu valkjh</t>
  </si>
  <si>
    <t xml:space="preserve">2 lh 12 e-u- N=iqjk rkykc esus jksM foKku dksVkA </t>
  </si>
  <si>
    <t>21-02-14</t>
  </si>
  <si>
    <t xml:space="preserve">rkfgj </t>
  </si>
  <si>
    <t>lRrkj</t>
  </si>
  <si>
    <t xml:space="preserve">dk;kZy; mifusn'k foHkkx ds ihNs Jhiqjk dksVkA </t>
  </si>
  <si>
    <t>gkFk xkMh</t>
  </si>
  <si>
    <t>'kkfgn vyh</t>
  </si>
  <si>
    <t xml:space="preserve">eks- ;wuwl </t>
  </si>
  <si>
    <t xml:space="preserve">Qdhjks fd efLtn ds ikl dksVMh dksVkA </t>
  </si>
  <si>
    <t xml:space="preserve">vCnqy jtkd </t>
  </si>
  <si>
    <t>fdjkuk nq</t>
  </si>
  <si>
    <t>jk'kuh vyh</t>
  </si>
  <si>
    <t xml:space="preserve">;klhu eks- </t>
  </si>
  <si>
    <t xml:space="preserve">eksgEen bjQku </t>
  </si>
  <si>
    <t xml:space="preserve">Hks&gt; xyh cktkj u- 1 jkexta.Mh dksVk </t>
  </si>
  <si>
    <t xml:space="preserve">Jherh 'kcue </t>
  </si>
  <si>
    <t xml:space="preserve">eksgEen lkfcj </t>
  </si>
  <si>
    <t>okftn vyh</t>
  </si>
  <si>
    <t>edlqn vyh</t>
  </si>
  <si>
    <t>ckMh l- 12 ikuh dh Vadh ds ikl bVkok</t>
  </si>
  <si>
    <t>ljnkj Jo.k flag</t>
  </si>
  <si>
    <t xml:space="preserve">Qs: flag th </t>
  </si>
  <si>
    <t xml:space="preserve">313 ch JhukFkiqje </t>
  </si>
  <si>
    <t>QksVksxzkQh</t>
  </si>
  <si>
    <t xml:space="preserve">jmQqZjghe </t>
  </si>
  <si>
    <t xml:space="preserve">vCnqy guhQ </t>
  </si>
  <si>
    <t xml:space="preserve">foKku uxj dksVka </t>
  </si>
  <si>
    <t xml:space="preserve">vCnqy j'khn </t>
  </si>
  <si>
    <t xml:space="preserve">Lo- vCnqy uch </t>
  </si>
  <si>
    <t>czkbV Vh-oh- lfoZl lsUVj Nkouh dksVkA</t>
  </si>
  <si>
    <t>lyhe [kku</t>
  </si>
  <si>
    <t>vCnqy vthe</t>
  </si>
  <si>
    <t xml:space="preserve">ykMiqjk djcyk fdjks ds efUnj ds ikl dksVkA </t>
  </si>
  <si>
    <t>fu;ker csx</t>
  </si>
  <si>
    <t>dqnjr mYyk csx</t>
  </si>
  <si>
    <t xml:space="preserve">572 vter eafty dqEgkjks dk eksgYyk dqUgkMh dksVkA  </t>
  </si>
  <si>
    <t xml:space="preserve">Vk;j VW;wck fjis;fjax </t>
  </si>
  <si>
    <t>vlye vyh</t>
  </si>
  <si>
    <t xml:space="preserve">ukSrkMk ekfy;ku rg- fnxksn ftyk dksVkA </t>
  </si>
  <si>
    <t>rkfgj gqlSu</t>
  </si>
  <si>
    <t>de:}hu vUlkjh</t>
  </si>
  <si>
    <t xml:space="preserve">1 lh 14 lat; xka/kh uxj foKku uxj dksVkA </t>
  </si>
  <si>
    <t>fetkZ lqgSy csx</t>
  </si>
  <si>
    <t>fetkZ olhe csx</t>
  </si>
  <si>
    <t xml:space="preserve">jaxiwj jksM 132 ds oh ts ,l,l izrki dksyksuh dksVkA </t>
  </si>
  <si>
    <t>esfMdy LVksj</t>
  </si>
  <si>
    <t>eatw [kku</t>
  </si>
  <si>
    <t xml:space="preserve">Jhiqjk xat 'kghnk ydh Ldqy ds ikl dksVkA </t>
  </si>
  <si>
    <t>vCnqy olhe valkjh</t>
  </si>
  <si>
    <t>vCnqy ubZe valkjh</t>
  </si>
  <si>
    <t xml:space="preserve">3 Hk 47 xka/khx`g foKku uxj dksVkA </t>
  </si>
  <si>
    <t xml:space="preserve">QuhZpj </t>
  </si>
  <si>
    <t>eksgEen bjQku</t>
  </si>
  <si>
    <t xml:space="preserve">ctjax flag flUnsy ds ikl Jhiqjk dksVkA </t>
  </si>
  <si>
    <t xml:space="preserve">ulj:}hu </t>
  </si>
  <si>
    <t>Jh tqEek [kka</t>
  </si>
  <si>
    <t xml:space="preserve">xzke o MMokMk rglhy ihiYnk ft- dksVkA </t>
  </si>
  <si>
    <t xml:space="preserve">vQlkj vgen </t>
  </si>
  <si>
    <t xml:space="preserve">okMZ u- 50 HkV~V th ?kkV pkSdh tekr [kkuk ikVuiksy dksVkA </t>
  </si>
  <si>
    <t>ljQjkt [kku</t>
  </si>
  <si>
    <t xml:space="preserve">fulkj vgen </t>
  </si>
  <si>
    <t xml:space="preserve">787 peu gksVy ds fiNs bLekbZy pkSd ufQl csdzjh ds ikl u;kiqjk dksVkA </t>
  </si>
  <si>
    <t xml:space="preserve">eqftcqjgZeku </t>
  </si>
  <si>
    <t xml:space="preserve">eksgEen bczkfge </t>
  </si>
  <si>
    <t xml:space="preserve">cMh djcyk NksVh efLtn ds lkeus dksVkA </t>
  </si>
  <si>
    <t>lkfnd vyh</t>
  </si>
  <si>
    <t>vCnqy jbZl</t>
  </si>
  <si>
    <t>vCnqy j'khn</t>
  </si>
  <si>
    <t xml:space="preserve">cztjktiqjk ukjk;.k Vksihokys ds ikl ued okyks dh xyh dksVkA </t>
  </si>
  <si>
    <t>[kk?k rsy] oufLir o 'kDdj ds Fkksd</t>
  </si>
  <si>
    <t>28-02-2014</t>
  </si>
  <si>
    <t>'kkfgn gqlSu valkjh</t>
  </si>
  <si>
    <t>vCnqy lyke valkjh</t>
  </si>
  <si>
    <t xml:space="preserve">dojyky th dh ckMh dq,s ds ikl dksVkA </t>
  </si>
  <si>
    <t xml:space="preserve">vkj-,l esfMdy LVksj </t>
  </si>
  <si>
    <t>'kehe v[rj</t>
  </si>
  <si>
    <t xml:space="preserve">fQjkst mn}hu </t>
  </si>
  <si>
    <t xml:space="preserve">lat; xyh ua- 11 dksVk ta- </t>
  </si>
  <si>
    <t xml:space="preserve">vCnqy yrhQ </t>
  </si>
  <si>
    <t xml:space="preserve">ikjl ekrk dk pkSd lqdsr jksM+ jkexate.Mh ftyk dksVkA </t>
  </si>
  <si>
    <t xml:space="preserve">bysfDVªd  ikVZl </t>
  </si>
  <si>
    <t>'kkfgn [kku</t>
  </si>
  <si>
    <t xml:space="preserve">cSad vkWQ cMksnk ds lkeus flesUV jksM+ jkexate.Mh dksVkA </t>
  </si>
  <si>
    <t>okftn gqlSu</t>
  </si>
  <si>
    <t xml:space="preserve">224 jk/kk foykl ikVuiksy dksVkA </t>
  </si>
  <si>
    <t>vCnqy dyhe valkjh</t>
  </si>
  <si>
    <t xml:space="preserve">vCnqy erhu valkjh </t>
  </si>
  <si>
    <t xml:space="preserve">dSFkwuh iksy esM jksM dksVk  frokjh vkVZl ds lkeus dksVkA </t>
  </si>
  <si>
    <t xml:space="preserve">vk;ju VªsfMax </t>
  </si>
  <si>
    <t>vCnqy jbZl valkjh</t>
  </si>
  <si>
    <t>Lo- enkj cD'k</t>
  </si>
  <si>
    <t xml:space="preserve">325 ljk; dk LFkku ikVuiksy dksVkA </t>
  </si>
  <si>
    <t>jkuw ,xzks ,UVjizkbZtst</t>
  </si>
  <si>
    <t>dyke [kku</t>
  </si>
  <si>
    <t xml:space="preserve">ts-ih- dkyksuh jaxiqj jksM dksVka </t>
  </si>
  <si>
    <t xml:space="preserve">eks- 'kjhQ </t>
  </si>
  <si>
    <t xml:space="preserve">fuoklh lkaxksn dqEgkjks dk eksgYyk </t>
  </si>
  <si>
    <t>jsLVksjUV</t>
  </si>
  <si>
    <t>21-05-2014</t>
  </si>
  <si>
    <t xml:space="preserve">eksgEen vlye </t>
  </si>
  <si>
    <t>uthj eksgEen</t>
  </si>
  <si>
    <t>fu- lkaxksn rg- lkaxksn</t>
  </si>
  <si>
    <t>28-05-2014</t>
  </si>
  <si>
    <t>v- len</t>
  </si>
  <si>
    <t xml:space="preserve">334 usg:uxj rsy/kj rkaxs okyh xyh dksVkA </t>
  </si>
  <si>
    <t>20-05-2014</t>
  </si>
  <si>
    <t xml:space="preserve">vCnqy lyke </t>
  </si>
  <si>
    <t>vCnqy 'kdwj</t>
  </si>
  <si>
    <t xml:space="preserve">lh 132 bUnzk xka/kh uxj enj Vsjlk Ldwy ds lkeus foKku uxj dksVkA </t>
  </si>
  <si>
    <t>12.5.14</t>
  </si>
  <si>
    <t>mej njkt</t>
  </si>
  <si>
    <t xml:space="preserve">mejnjkt lRrh pcwrjk edcjk dksVkA </t>
  </si>
  <si>
    <t xml:space="preserve">uwj tgkW </t>
  </si>
  <si>
    <t xml:space="preserve">gkV pkSd okMZ u- okMZ LVs'ku jkexate.Mh dksVka </t>
  </si>
  <si>
    <t>9.5.14</t>
  </si>
  <si>
    <t>'kgukt</t>
  </si>
  <si>
    <t xml:space="preserve">fulkj </t>
  </si>
  <si>
    <t>eks- eqt¶Qj gqlSu</t>
  </si>
  <si>
    <t>eks- tkfgj</t>
  </si>
  <si>
    <t xml:space="preserve">oDQ uxj nknkckMh dksVkA </t>
  </si>
  <si>
    <t>13-05-2014</t>
  </si>
  <si>
    <t>eks- vtgj gqlSu</t>
  </si>
  <si>
    <t xml:space="preserve">7-,p-jSu rykbZ oDQ uxj nknkcMh dksVkA </t>
  </si>
  <si>
    <t>cSx ckukuk o nqdku</t>
  </si>
  <si>
    <t>19-05-2014</t>
  </si>
  <si>
    <t>vtgj 'kS[k</t>
  </si>
  <si>
    <t>lRrkj vgen</t>
  </si>
  <si>
    <t xml:space="preserve">okVj lQykbZ ds lkeus tksyik jksM cMk fQYM lkaxksn ftyk dksVkA </t>
  </si>
  <si>
    <t>vkye</t>
  </si>
  <si>
    <t>Lo vCnqy oghn</t>
  </si>
  <si>
    <t xml:space="preserve">usg: dkWyksuh u;kiqjk dksVkA </t>
  </si>
  <si>
    <t>lyeku valkjh</t>
  </si>
  <si>
    <t>dSFkwuh iksy esM jksM dksVk</t>
  </si>
  <si>
    <t>IykbZ cksM VsªfMax</t>
  </si>
  <si>
    <t>vj'kn [kku</t>
  </si>
  <si>
    <t>eqLysehu xkfyc</t>
  </si>
  <si>
    <t xml:space="preserve">195 eksrh egkjkt efUnj ds ikl 'kek dksyksuh Nkouh dksVkA </t>
  </si>
  <si>
    <t xml:space="preserve">kdhy vgen </t>
  </si>
  <si>
    <t xml:space="preserve">Vh v/kj f'kyk dPph cLrh dksVkA </t>
  </si>
  <si>
    <t xml:space="preserve">eksgEen vkfjQ </t>
  </si>
  <si>
    <t>lkaxksn dqEgkjks dk eksgYyk</t>
  </si>
  <si>
    <t>vkfjQ gqlSu</t>
  </si>
  <si>
    <t>v- jgeku</t>
  </si>
  <si>
    <t xml:space="preserve">xzk- o iks- pspV rg- jke-e.Mh ftyk dksVkA </t>
  </si>
  <si>
    <t>VsUV gkml</t>
  </si>
  <si>
    <t>ul:}hu xkSjh</t>
  </si>
  <si>
    <t>uw:}hu xkSjh</t>
  </si>
  <si>
    <t>vkjhQ gqlSu</t>
  </si>
  <si>
    <t xml:space="preserve">eks- 'kCchj </t>
  </si>
  <si>
    <t xml:space="preserve">'kfQd eks-  </t>
  </si>
  <si>
    <t xml:space="preserve">okMZ u- 20 jkexate.Mh dksVkA </t>
  </si>
  <si>
    <t>diMk nqdku</t>
  </si>
  <si>
    <t>dEI;wVj 'kkWi</t>
  </si>
  <si>
    <t>bczkghe</t>
  </si>
  <si>
    <t>Vk;j fjis;j</t>
  </si>
  <si>
    <t>Jh vCnqy oghn</t>
  </si>
  <si>
    <t>ihj eksgEen th</t>
  </si>
  <si>
    <t xml:space="preserve">ia- nhu n;ky mik/;k; uxj dksVkA </t>
  </si>
  <si>
    <t>fdjkuk nqdku</t>
  </si>
  <si>
    <t xml:space="preserve">vCnqy gfQl </t>
  </si>
  <si>
    <t>eksckbZy 'kkWi</t>
  </si>
  <si>
    <t xml:space="preserve">fQjkst </t>
  </si>
  <si>
    <t>uQhl eksgEen</t>
  </si>
  <si>
    <t xml:space="preserve">bLekbZy pkSd u;kiqjk dksVkA </t>
  </si>
  <si>
    <t>erhu [kku</t>
  </si>
  <si>
    <t xml:space="preserve">vgenuwj </t>
  </si>
  <si>
    <t xml:space="preserve">ds-vkj-540 ekyk jksM pEcy dksyksuh u;kiqjk dksVkA </t>
  </si>
  <si>
    <t xml:space="preserve">dU;k Nk=kokl ds fiNs ekrk th dk efnaj ds ikl dksVMh dksVkA </t>
  </si>
  <si>
    <t>vln vyh</t>
  </si>
  <si>
    <t xml:space="preserve">edku u- 58 pwus ds HkVVss ds lkeus egkRek xka/kh dkyksuh dksVkA </t>
  </si>
  <si>
    <t>jsfMesUV xkjesUV</t>
  </si>
  <si>
    <t>lkfcj gqlu valkjh</t>
  </si>
  <si>
    <t xml:space="preserve">eks- Qk:[k </t>
  </si>
  <si>
    <t xml:space="preserve">473 jke efUnj jksM jktLFkku cSad dh xyh okMZ u- 15 ftyk dksVk t-A </t>
  </si>
  <si>
    <t xml:space="preserve">eksgEen veku </t>
  </si>
  <si>
    <t>osfYMax nqdku</t>
  </si>
  <si>
    <t xml:space="preserve">eksgEen xqQjku </t>
  </si>
  <si>
    <t>uwj ckuks</t>
  </si>
  <si>
    <t>eq'rkd vyh</t>
  </si>
  <si>
    <t xml:space="preserve">p'es dh ckoMh ljdkjh dkEiysDl ds lkeus ctkt [kuk dksVkA </t>
  </si>
  <si>
    <t>16/6/2014</t>
  </si>
  <si>
    <t>17/6/2014</t>
  </si>
  <si>
    <t>vQty [kkau</t>
  </si>
  <si>
    <t>18/6/2014</t>
  </si>
  <si>
    <t>Qk:[k vyh</t>
  </si>
  <si>
    <t xml:space="preserve">enzklh eksgYyk ikuh dh Vadh ds ikl vuUriqjk dksVkA  </t>
  </si>
  <si>
    <t xml:space="preserve">vost </t>
  </si>
  <si>
    <t>tQj [kku</t>
  </si>
  <si>
    <t xml:space="preserve">iksYVªh QkeZ ds lkeus NksVh efLtn ds ikl eks[kkikMk dksVkA </t>
  </si>
  <si>
    <t>bysDVªksfuDl nqdku</t>
  </si>
  <si>
    <t xml:space="preserve">eatqj </t>
  </si>
  <si>
    <t xml:space="preserve">eksph dVyk jsxj eksgYyk okftn rsy okys dh xyh /kUVk/kj dksVkA </t>
  </si>
  <si>
    <t xml:space="preserve">v- guhQ </t>
  </si>
  <si>
    <t>20/6/2014</t>
  </si>
  <si>
    <t>eqerkt vyh</t>
  </si>
  <si>
    <t xml:space="preserve">tynk; foHkkx ds fiNs okMZ u- 3 xsark jksM bVkok rg- ihiYnk ftyk dksVkA </t>
  </si>
  <si>
    <t>dUlVªD'ku</t>
  </si>
  <si>
    <t>djkZj vgen</t>
  </si>
  <si>
    <t>27/6/2014</t>
  </si>
  <si>
    <t>dkle vyh</t>
  </si>
  <si>
    <t>mejko vyh</t>
  </si>
  <si>
    <t xml:space="preserve">e-u- 34 Øs'kj ckx iqfyl ykbZu jksM dksVkA </t>
  </si>
  <si>
    <t xml:space="preserve">glkeq}hu </t>
  </si>
  <si>
    <t>gkfQt bekeq}hu</t>
  </si>
  <si>
    <t xml:space="preserve">dksV eksgYyk xknh xky okMZ u- 5 dSFkwu ftyk dksVkA </t>
  </si>
  <si>
    <t>bZV HkV~Vk m/kksx</t>
  </si>
  <si>
    <t xml:space="preserve">fjtokuk </t>
  </si>
  <si>
    <t>eks- vyh</t>
  </si>
  <si>
    <t xml:space="preserve">valkjh Vsyj lCthe.Mh Jhiqjk dksVkA </t>
  </si>
  <si>
    <t>uthc [kku</t>
  </si>
  <si>
    <t xml:space="preserve">fj;kt vgen </t>
  </si>
  <si>
    <t xml:space="preserve">efLtn ds ikl lqdsr dksVkA </t>
  </si>
  <si>
    <t>esjkt ckuks</t>
  </si>
  <si>
    <t xml:space="preserve">pUnz/kVk dksVkA 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</si>
  <si>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</si>
  <si>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</si>
  <si>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</si>
  <si>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</si>
  <si>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</si>
  <si>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>Shahrukh Khan</t>
  </si>
  <si>
    <t>Abdul Rahman</t>
  </si>
  <si>
    <t>63 Bheshti mohala gher wale baba ke pass chawani kota</t>
  </si>
  <si>
    <t>kota</t>
  </si>
  <si>
    <t>Maharishi Arvind College of Engineeringh and Technology kota</t>
  </si>
  <si>
    <t>B.Tech</t>
  </si>
  <si>
    <t>III</t>
  </si>
  <si>
    <t>17-06-2013</t>
  </si>
  <si>
    <t>i</t>
  </si>
  <si>
    <t>Mirza Mizaz Beg</t>
  </si>
  <si>
    <t>Babu Beg</t>
  </si>
  <si>
    <t>1/ 15 Chadrpura Talab Vighan Nagar kota</t>
  </si>
  <si>
    <t>Mohd. Sajid</t>
  </si>
  <si>
    <t>Salim</t>
  </si>
  <si>
    <t>Mukhr Shamshad Road Sulabh Comlex ke phiche nehru nagar kota jan. kota</t>
  </si>
  <si>
    <t>Lovely Professional University</t>
  </si>
  <si>
    <t>M.Tech</t>
  </si>
  <si>
    <t xml:space="preserve">Shekh Zuber </t>
  </si>
  <si>
    <t>Abdul Kadir</t>
  </si>
  <si>
    <t>Sunase ke mandir ke pass</t>
  </si>
  <si>
    <t>II</t>
  </si>
  <si>
    <t>20-06-2013</t>
  </si>
  <si>
    <t>Mohd. Sohel</t>
  </si>
  <si>
    <t>Shekh Maksud</t>
  </si>
  <si>
    <t>Garb Nawaz colony cement road ramganjmandi kota</t>
  </si>
  <si>
    <t>M.SM.S college of Nursing Khanpura road Jhalawar</t>
  </si>
  <si>
    <t>B.Sc</t>
  </si>
  <si>
    <t>21-06-2013</t>
  </si>
  <si>
    <t>Adil khan</t>
  </si>
  <si>
    <t>Jakir Mohd.</t>
  </si>
  <si>
    <t>H.No. 69 Akaswani colony ke phiche Naypura kota</t>
  </si>
  <si>
    <t>26-06-2013</t>
  </si>
  <si>
    <t>Wasim Akram</t>
  </si>
  <si>
    <t>Liyakat Hussain</t>
  </si>
  <si>
    <t>7 E 86 Vighan Nagar kota</t>
  </si>
  <si>
    <t>Imran khan</t>
  </si>
  <si>
    <t>Abdul Khalil</t>
  </si>
  <si>
    <t>Kesar Bage H.No. 91 kota</t>
  </si>
  <si>
    <t>Maharishi Arvind Insternational Institute of Technology kota</t>
  </si>
  <si>
    <t xml:space="preserve">Mirza Wasid </t>
  </si>
  <si>
    <t>Mirza Abdi</t>
  </si>
  <si>
    <t>Pamala Khedi kota road sangod</t>
  </si>
  <si>
    <t xml:space="preserve">govt. Engineering college Jalawar </t>
  </si>
  <si>
    <t>iii</t>
  </si>
  <si>
    <t>Parviz Khan</t>
  </si>
  <si>
    <t>Nasir Khan</t>
  </si>
  <si>
    <t>Mahatma gandi colony polic line kota</t>
  </si>
  <si>
    <t xml:space="preserve">Vedant college of Engineering and Technology </t>
  </si>
  <si>
    <t>Mohd. Fezan Qureshi</t>
  </si>
  <si>
    <t>Mohd. Latif</t>
  </si>
  <si>
    <t>170 Maszid ke pass Vishukarma Mandir Chtarpura kota</t>
  </si>
  <si>
    <t xml:space="preserve">Aryan Institute of Engg. </t>
  </si>
  <si>
    <t>17-07-2013</t>
  </si>
  <si>
    <t xml:space="preserve">Mohd. Danish </t>
  </si>
  <si>
    <t>Mohd. Mazir</t>
  </si>
  <si>
    <t>Kazi Mohalla Tipta kota</t>
  </si>
  <si>
    <t xml:space="preserve">Dharaksha abbasi </t>
  </si>
  <si>
    <t>Ahmad Abbasi</t>
  </si>
  <si>
    <t>shripura ktoa</t>
  </si>
  <si>
    <t>30-07-2013</t>
  </si>
  <si>
    <t>Simran jeet singh</t>
  </si>
  <si>
    <t>Inder jeet singh</t>
  </si>
  <si>
    <t>Bharat Nagar School ke pass kota</t>
  </si>
  <si>
    <t>Mohd. Ilyas</t>
  </si>
  <si>
    <t>alim ahmad</t>
  </si>
  <si>
    <t xml:space="preserve">Sangod </t>
  </si>
  <si>
    <t>Cambridge school of nursingh bidar karnatak</t>
  </si>
  <si>
    <t>B.sc</t>
  </si>
  <si>
    <t>16-08-2013</t>
  </si>
  <si>
    <t>Iqbal Hussain</t>
  </si>
  <si>
    <t>Mustaq Ahamd</t>
  </si>
  <si>
    <t>Itawa</t>
  </si>
  <si>
    <t>shri Balaji College of engineerring and Technology kota</t>
  </si>
  <si>
    <t>Namin Choudary`</t>
  </si>
  <si>
    <t>Jamil Mohd.</t>
  </si>
  <si>
    <t>Mala Phatak kota jan. kota</t>
  </si>
  <si>
    <t>Juned Raza</t>
  </si>
  <si>
    <t>Abdul Jabbar</t>
  </si>
  <si>
    <t>Gram Morpa The. Digod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</si>
  <si>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</si>
  <si>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</si>
  <si>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</si>
  <si>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Mohammad Arif Alvi</t>
  </si>
  <si>
    <t>Mohammad Moin Alvi</t>
  </si>
  <si>
    <t>Kakori (Shahi) Masjid ke pass, Main Road Kotadi- Kota (Raj.)</t>
  </si>
  <si>
    <t>Apex International Institute of Technology, Kota</t>
  </si>
  <si>
    <t>Rajasthan Technical University, Kota</t>
  </si>
  <si>
    <t>iv year</t>
  </si>
  <si>
    <t>10.9.13</t>
  </si>
  <si>
    <t>10.12.14</t>
  </si>
  <si>
    <t>ii</t>
  </si>
  <si>
    <t>Saif Ali Siddiqui</t>
  </si>
  <si>
    <t>Asmat Ali Siddiqui</t>
  </si>
  <si>
    <t>2 &amp; 10 Vighyan Nagar Kota (Raj.)</t>
  </si>
  <si>
    <t>Carrier Point University, Rajasthan</t>
  </si>
  <si>
    <t>Farheen Naaj</t>
  </si>
  <si>
    <t>Mohammad Shfiq</t>
  </si>
  <si>
    <t>M. No. 33, Gali No. 4 Sanjay Nagar Kota Jun. Kota</t>
  </si>
  <si>
    <t>R.N. Modi Engineering College, Kota</t>
  </si>
  <si>
    <t>Samrin Mirza</t>
  </si>
  <si>
    <t>Akil Beg</t>
  </si>
  <si>
    <t>Kala Talab Masjid Ke Pass Kota-2</t>
  </si>
  <si>
    <t>iii year</t>
  </si>
  <si>
    <t>Zeenat Parveen</t>
  </si>
  <si>
    <t>Jakir Hussain</t>
  </si>
  <si>
    <t>M. No. 525, Kalalo Ke Mandir Ke Samne, Laadpura Karbla, Kota</t>
  </si>
  <si>
    <t>Maharshi Arvind College of Engineering &amp; Tech. Kota</t>
  </si>
  <si>
    <t>Shabina Khan</t>
  </si>
  <si>
    <t>Abdul Salim</t>
  </si>
  <si>
    <t>Mama Karima Ka Chowk, Chandra Ghata Maqbara Bazar, Kota</t>
  </si>
  <si>
    <t>Sarvodaya College of Farmency &amp; Nursing Education</t>
  </si>
  <si>
    <t>Rajasthan University of Health &amp; Sicence, Jaipur</t>
  </si>
  <si>
    <t>B.Sc. Nursing</t>
  </si>
  <si>
    <t>Juned Rja</t>
  </si>
  <si>
    <t>Post- Morpa, Tehsil Digod, Distt- Kota (Raj.)</t>
  </si>
  <si>
    <t>Maharishi Arvind International Institute of Tech. Ranpur, Kota</t>
  </si>
  <si>
    <t>4.7.12</t>
  </si>
  <si>
    <t>iv</t>
  </si>
  <si>
    <t>Mohammad Sohel</t>
  </si>
  <si>
    <t>Garib Navaj Colony, Cement Ramganj Mandi, Kota</t>
  </si>
  <si>
    <t>Education</t>
  </si>
  <si>
    <t>Adil Khan</t>
  </si>
  <si>
    <t>Jaki Mohammad</t>
  </si>
  <si>
    <t>M. No. 69 Aakash Wadi Ke Peeche, Nayapura Kota</t>
  </si>
  <si>
    <t>Maharshi Arvind College of Engineering &amp; Tech. Ranpur, Kota</t>
  </si>
  <si>
    <t>IV</t>
  </si>
  <si>
    <t>Darakhsha Abbasi</t>
  </si>
  <si>
    <t>Saagir Ahmed Abbasi</t>
  </si>
  <si>
    <t>Mishti Mohallah, Bagra Ka Khuth, Chbutre Ke Pass, shripura Kota</t>
  </si>
  <si>
    <t>Neha Khanam</t>
  </si>
  <si>
    <t>Mohammad Rijwan</t>
  </si>
  <si>
    <t>Khatik Mohallah, Suket Post, Suket tehsil, Ramganjmandi, Kota</t>
  </si>
  <si>
    <t>Modi Institute of Tech. Kota</t>
  </si>
  <si>
    <t>Azra Bano</t>
  </si>
  <si>
    <t>Kadir Ahmed</t>
  </si>
  <si>
    <t>60 Chandra Ghata Hiran Bazar, Kayana House Ke Pass Kota</t>
  </si>
  <si>
    <t>Gurukul Institute of Engineering &amp; Technology, Kota</t>
  </si>
  <si>
    <t>Anvar Mirza</t>
  </si>
  <si>
    <t>Mirza Shekh</t>
  </si>
  <si>
    <t>Rang Nath ji ka Mandir, Ward No. 2 Sangod, Kota</t>
  </si>
  <si>
    <t>Sarvodaya Polytechnic College, Kota</t>
  </si>
  <si>
    <t>Jodhpur Technical University, Kota</t>
  </si>
  <si>
    <t>Polytechnic</t>
  </si>
  <si>
    <t>Mohir Sheikh</t>
  </si>
  <si>
    <t>Abdul Majid</t>
  </si>
  <si>
    <t>104 B Waqf Nagar, Chambal Garden Kota</t>
  </si>
  <si>
    <t>Maharshi Arvind College of Engineering &amp; Tech.  Kota</t>
  </si>
  <si>
    <t xml:space="preserve">Imran Khan </t>
  </si>
  <si>
    <t>Kesar Baag M. No. 91 Kota</t>
  </si>
  <si>
    <t>Mirza Sharukh Beg</t>
  </si>
  <si>
    <t>Jahangir Beg</t>
  </si>
  <si>
    <t>A-3, Pragti Nagar, Police Line, Kota</t>
  </si>
  <si>
    <t>Sajauddin Ansari</t>
  </si>
  <si>
    <t>Nijamuddin</t>
  </si>
  <si>
    <t>77 Mandir Ke Pass, Laxmipura Sangod Kota</t>
  </si>
  <si>
    <t>Floring Nursing College, Kota</t>
  </si>
  <si>
    <t>B.Sc Nursing</t>
  </si>
  <si>
    <t>Mohammed Danish</t>
  </si>
  <si>
    <t>Abdul Mazeed</t>
  </si>
  <si>
    <t>Qazi Mohalla, Tipta, Kota</t>
  </si>
  <si>
    <t>Maharishi Arvind College of Engineering &amp; Technology, Ranpur, Kota</t>
  </si>
  <si>
    <t>15.12.14</t>
  </si>
  <si>
    <t>Simran Jeet Singh</t>
  </si>
  <si>
    <t>Sapendra Jeet Singh</t>
  </si>
  <si>
    <t>440, Bangali Colony</t>
  </si>
  <si>
    <t>Rajkiya Abhiyantriki Mahavidhyalaya, Jhalawar</t>
  </si>
  <si>
    <t>Atiya  Khilji</t>
  </si>
  <si>
    <t>Badruduja Khilji</t>
  </si>
  <si>
    <t>Shitla Ka Chowk, Brajpura, Kota City</t>
  </si>
  <si>
    <t xml:space="preserve">Female </t>
  </si>
  <si>
    <t>M.B.M. Engineering College, Jodhpur</t>
  </si>
  <si>
    <t>J.N.V. University, Kota</t>
  </si>
  <si>
    <t>B.E. Chemical</t>
  </si>
  <si>
    <t>31.3.15</t>
  </si>
  <si>
    <t>20117931053</t>
  </si>
  <si>
    <t>477704670879</t>
  </si>
  <si>
    <t>Dildar Nagra</t>
  </si>
  <si>
    <t>Abdul Gaffar</t>
  </si>
  <si>
    <t xml:space="preserve">male </t>
  </si>
  <si>
    <t>Mararishi Arvind International Institute &amp; Tech., Kota</t>
  </si>
  <si>
    <t>RTU Kota</t>
  </si>
  <si>
    <t>B.Tech. Civil</t>
  </si>
  <si>
    <t>61167985812</t>
  </si>
  <si>
    <t>681932985796</t>
  </si>
  <si>
    <t>Loanee Bank A/C Number</t>
  </si>
  <si>
    <t>Aadhar  Number</t>
  </si>
  <si>
    <t>Tahira Hussain</t>
  </si>
  <si>
    <t>Vahid Hussain</t>
  </si>
  <si>
    <t>Rang Talab Sarkari Transfarmer Ke Pass</t>
  </si>
  <si>
    <t>Computer Job Work</t>
  </si>
  <si>
    <t>26.2.15</t>
  </si>
  <si>
    <t>17.3.15</t>
  </si>
  <si>
    <t>61204966637</t>
  </si>
  <si>
    <t>545541171379</t>
  </si>
  <si>
    <t>Mohd. Yusuf</t>
  </si>
  <si>
    <t>Mohd. Yunus</t>
  </si>
  <si>
    <t>Durga Basti C.A.D. Circle, Income Tax</t>
  </si>
  <si>
    <t>Chudi shop</t>
  </si>
  <si>
    <t>4148000100075600</t>
  </si>
  <si>
    <t>705848283985</t>
  </si>
  <si>
    <t>Nijamuddin Khan</t>
  </si>
  <si>
    <t>Jumma Khan</t>
  </si>
  <si>
    <t>Vii. Post Karwad Tehsil-Pipalda</t>
  </si>
  <si>
    <t>Kirana shop</t>
  </si>
  <si>
    <t>61121088076</t>
  </si>
  <si>
    <t>263111864177</t>
  </si>
  <si>
    <t>Abdul Munna</t>
  </si>
  <si>
    <t>Samir Mohammad</t>
  </si>
  <si>
    <t>Sarovar Nagar Itawa Tehsil-Pipalda</t>
  </si>
  <si>
    <t>61074515590</t>
  </si>
  <si>
    <t>729780409770</t>
  </si>
  <si>
    <t>Rahis Babu</t>
  </si>
  <si>
    <t>Mohd. Ismile</t>
  </si>
  <si>
    <t>Madni SuhaCentre Kota Road Itawa Tehsil</t>
  </si>
  <si>
    <t>61092239059</t>
  </si>
  <si>
    <t>413984424710</t>
  </si>
  <si>
    <t>Shabnam Parvin</t>
  </si>
  <si>
    <t>Abdul Rehman</t>
  </si>
  <si>
    <t>Subhash School Ke Piche Govind Nagar Kota</t>
  </si>
  <si>
    <t>08370100020673</t>
  </si>
  <si>
    <t>207087629243</t>
  </si>
  <si>
    <t>Shahanvaj</t>
  </si>
  <si>
    <t>Abdul Haq</t>
  </si>
  <si>
    <t xml:space="preserve">Jain Mandir Ke Piche Karbala Ladpura Kota </t>
  </si>
  <si>
    <t>Cloth Shop</t>
  </si>
  <si>
    <t>00000003061630270</t>
  </si>
  <si>
    <t>953060576526</t>
  </si>
  <si>
    <t xml:space="preserve">Faraj </t>
  </si>
  <si>
    <t>Mohd. Akhtar ansari</t>
  </si>
  <si>
    <t>Vighyan Nagar Gandhi Grah Makan No. 3 Th, 42</t>
  </si>
  <si>
    <t>688301448673</t>
  </si>
  <si>
    <t>530731520630</t>
  </si>
  <si>
    <t xml:space="preserve">Shahid </t>
  </si>
  <si>
    <t>Abdayaga School Ke Piche Shripura</t>
  </si>
  <si>
    <t>662110310000446</t>
  </si>
  <si>
    <t>448149011502</t>
  </si>
  <si>
    <t>Vaseem Khan</t>
  </si>
  <si>
    <t>Jamil Khan</t>
  </si>
  <si>
    <t>The-84 Apna Ghar Yojna DCM Road Kota</t>
  </si>
  <si>
    <t>Fabrication Shop</t>
  </si>
  <si>
    <t>3061464813</t>
  </si>
  <si>
    <t>209789960959</t>
  </si>
  <si>
    <t>Shabnam Khan</t>
  </si>
  <si>
    <t>Abdul Ajij</t>
  </si>
  <si>
    <t>G-33-Apna Ghan Yojna DCM Road Kota</t>
  </si>
  <si>
    <t>Handicrafts</t>
  </si>
  <si>
    <t>592500100055201</t>
  </si>
  <si>
    <t>362380403494</t>
  </si>
  <si>
    <t>Rubina Bano</t>
  </si>
  <si>
    <t>Shakil Ahmed</t>
  </si>
  <si>
    <t>Nehru Colony Nayapura Kota</t>
  </si>
  <si>
    <t>Ladies Suit</t>
  </si>
  <si>
    <t>45800100201641</t>
  </si>
  <si>
    <t>629179079629</t>
  </si>
  <si>
    <t>Mumtaj</t>
  </si>
  <si>
    <t>Noshad Beg</t>
  </si>
  <si>
    <t>Nehru colony Bade Nale Ke Pass Nayapura Kota</t>
  </si>
  <si>
    <t>19340110027653</t>
  </si>
  <si>
    <t>508690320375</t>
  </si>
  <si>
    <t>Nasim Bano</t>
  </si>
  <si>
    <t>Abdul Rauf</t>
  </si>
  <si>
    <t>Nehru Colony Nayapur</t>
  </si>
  <si>
    <t>19340110027691</t>
  </si>
  <si>
    <t>944458209968</t>
  </si>
  <si>
    <t>Najo Bano</t>
  </si>
  <si>
    <t>Nehru Colony, bde Nale Ke Pass, Nayapur, Kota</t>
  </si>
  <si>
    <t>193401111836</t>
  </si>
  <si>
    <t>583979451377</t>
  </si>
  <si>
    <t>Imran Khan</t>
  </si>
  <si>
    <t>Mustafa Khan</t>
  </si>
  <si>
    <t>319, Phonu Dairy Ki Gali, Shripura Kota</t>
  </si>
  <si>
    <t>Electrical Shop</t>
  </si>
  <si>
    <t>30799749036</t>
  </si>
  <si>
    <t>338407311708</t>
  </si>
  <si>
    <t>Peer Mohammad</t>
  </si>
  <si>
    <t>510, Jamal Road, Kotdi, Kota</t>
  </si>
  <si>
    <t>62322029615</t>
  </si>
  <si>
    <t>440953470954</t>
  </si>
  <si>
    <t>Mashuk Ali</t>
  </si>
  <si>
    <t>Bashir Mohammad</t>
  </si>
  <si>
    <t>Ganda Khato Ka Nohra, Bartan Bazar, Rampura, Kota</t>
  </si>
  <si>
    <t>Wheeles Spayer Parts</t>
  </si>
  <si>
    <t>352602010215489</t>
  </si>
  <si>
    <t>660453930032</t>
  </si>
  <si>
    <t>Mohd. Shakir</t>
  </si>
  <si>
    <t>Mohammad Akil</t>
  </si>
  <si>
    <t>Choti Masjid Ke Pass, Badi Karbala, Ladpura, Kota</t>
  </si>
  <si>
    <t>Carpainter</t>
  </si>
  <si>
    <t>3346887145</t>
  </si>
  <si>
    <t>237458631485</t>
  </si>
  <si>
    <t>Mohammed Harun</t>
  </si>
  <si>
    <t>Abdul Latif</t>
  </si>
  <si>
    <t>Court Ke Upper, Badi Karbala, Ladpura, Kota</t>
  </si>
  <si>
    <t>878699513389</t>
  </si>
  <si>
    <t>Mohd. Asrar</t>
  </si>
  <si>
    <t>Tippan Chowk Ke Pass, Shripura, Kota</t>
  </si>
  <si>
    <t>662110310001566</t>
  </si>
  <si>
    <t>459808369510</t>
  </si>
  <si>
    <t>Mahmood Ali</t>
  </si>
  <si>
    <t>Kotdi Shahi Jama Masjid Ke Pass, Ward No. 36, Kota</t>
  </si>
  <si>
    <t>Auto Parts</t>
  </si>
  <si>
    <t>53048765712</t>
  </si>
  <si>
    <t>742053059890</t>
  </si>
  <si>
    <t>Abdul Vahid</t>
  </si>
  <si>
    <t>Shahi Jama Masjid Ke Pass, Ward No. 36, Kota</t>
  </si>
  <si>
    <t>05910110040386</t>
  </si>
  <si>
    <t>678256093192</t>
  </si>
  <si>
    <t>Sajid Khan</t>
  </si>
  <si>
    <t>2-F-17, Saddam Manjil Ke Pass, Chatrapur Talab, Kota</t>
  </si>
  <si>
    <t>2782041001328</t>
  </si>
  <si>
    <t>459248047949</t>
  </si>
  <si>
    <t>Wazid Khan</t>
  </si>
  <si>
    <t>Shabana</t>
  </si>
  <si>
    <t>2-F-17, Chatrapur Talab, Vighyan Nagar, Kota</t>
  </si>
  <si>
    <t>Electrical Parts</t>
  </si>
  <si>
    <t>00000001314164014</t>
  </si>
  <si>
    <t>627235865926</t>
  </si>
  <si>
    <t>Mohd. Irshad Rayin</t>
  </si>
  <si>
    <t>Abdul sattar Rayin</t>
  </si>
  <si>
    <t>6-B-27, Vighyan Nagar, Vistra Yojna, Kota</t>
  </si>
  <si>
    <t>Cutpees (Cloth) Shop</t>
  </si>
  <si>
    <t>02782191025373</t>
  </si>
  <si>
    <t>980646546101</t>
  </si>
  <si>
    <t>Shayada Khan</t>
  </si>
  <si>
    <t>Abdul Kalam</t>
  </si>
  <si>
    <t>Makan No. 24, Kailash Puri, Kota Junction</t>
  </si>
  <si>
    <t>61040038216</t>
  </si>
  <si>
    <t>625590159181</t>
  </si>
  <si>
    <t>Shabnam Bano</t>
  </si>
  <si>
    <t>Plot No. 2-G-3, Vighyan Nagar, Kota (Raj.)</t>
  </si>
  <si>
    <t>3178159444</t>
  </si>
  <si>
    <t>395532876175</t>
  </si>
  <si>
    <t>Aslam Khan</t>
  </si>
  <si>
    <t>Anwar Hussain</t>
  </si>
  <si>
    <t>Prem Nagar, Govind Nagar, Main Road, Kota-324003 (Raj.)</t>
  </si>
  <si>
    <t>51102947901</t>
  </si>
  <si>
    <t>374188116393</t>
  </si>
  <si>
    <t xml:space="preserve">Anjum </t>
  </si>
  <si>
    <t>Maqsood</t>
  </si>
  <si>
    <t>Vallabhwadi Gumanpura, Kota (Raj.)</t>
  </si>
  <si>
    <t>Mombatti business</t>
  </si>
  <si>
    <t>841022110501</t>
  </si>
  <si>
    <t>608429604495</t>
  </si>
  <si>
    <t xml:space="preserve">Javed </t>
  </si>
  <si>
    <t>Abdul Salam</t>
  </si>
  <si>
    <t>Kabadiyo Ki Masjid Ke Peeche, Shripura, Kota</t>
  </si>
  <si>
    <t>Readymad Garment</t>
  </si>
  <si>
    <t>02782011014655</t>
  </si>
  <si>
    <t>746411032333</t>
  </si>
  <si>
    <t>Sabira Khan</t>
  </si>
  <si>
    <t>Abdul Sajid</t>
  </si>
  <si>
    <t>Shitla Ka Chowk, Ladpura Kota</t>
  </si>
  <si>
    <t>Ladies &amp; Cutpees</t>
  </si>
  <si>
    <t>0271000100228485</t>
  </si>
  <si>
    <t>793837457432</t>
  </si>
  <si>
    <t>Mujahid Hussain</t>
  </si>
  <si>
    <t>Mohammad Ali</t>
  </si>
  <si>
    <t>Umar Colony, Ghantaghar, Kota</t>
  </si>
  <si>
    <t>3351255709</t>
  </si>
  <si>
    <t>855632899409</t>
  </si>
  <si>
    <t>Anjum Aara</t>
  </si>
  <si>
    <t>Abdul Kayyum</t>
  </si>
  <si>
    <t>Vill. Luhavad, Pipalda, Dist-Kota</t>
  </si>
  <si>
    <t>61164745067</t>
  </si>
  <si>
    <t>420925942101</t>
  </si>
  <si>
    <t>Mohd. Shafiq</t>
  </si>
  <si>
    <t>Mohammad Usman</t>
  </si>
  <si>
    <t>Sindel Ke Samne, Bajrang Nagar, Shripura, Kota</t>
  </si>
  <si>
    <t>General Store</t>
  </si>
  <si>
    <t>01390110038871</t>
  </si>
  <si>
    <t>362812589654</t>
  </si>
  <si>
    <t>Amir Khan</t>
  </si>
  <si>
    <t>Abdul Shafiq</t>
  </si>
  <si>
    <t>Plot No. 1-H-38, Imam Chowk Ki Gali, Sanjay Colony, Bus Stand, Nayapura Kota</t>
  </si>
  <si>
    <t>51106980194</t>
  </si>
  <si>
    <t>887156730911</t>
  </si>
  <si>
    <t>Ayyub Khan</t>
  </si>
  <si>
    <t>Abdul Sattar</t>
  </si>
  <si>
    <t>Hind Darbar Band, Sanjay Colony, Bus Stand, Nayapura Kota</t>
  </si>
  <si>
    <t>687801420273</t>
  </si>
  <si>
    <t>251164473051</t>
  </si>
  <si>
    <t>Shayana Bano</t>
  </si>
  <si>
    <t>Abdul Hamid</t>
  </si>
  <si>
    <t>Purohit Nagar, Laxmi Bihar Gali No.3, Kota Junction</t>
  </si>
  <si>
    <t>61172334001</t>
  </si>
  <si>
    <t>477313579088</t>
  </si>
  <si>
    <t>Shaista Khan</t>
  </si>
  <si>
    <t>A.      Salim</t>
  </si>
  <si>
    <t>Abdul Salim Pandit, Bhawan Ke Peeche, Narendra Kirana store, Chawani, Kota</t>
  </si>
  <si>
    <t>Chashma Belt kishop</t>
  </si>
  <si>
    <t>61139106096</t>
  </si>
  <si>
    <t>938644780409</t>
  </si>
  <si>
    <t>Gulista Bano</t>
  </si>
  <si>
    <t>Shahnavaj Ansari</t>
  </si>
  <si>
    <t>Bajrang Daal, Meel Ke Peeche, Kotdi, Kota</t>
  </si>
  <si>
    <t>Bunker Work</t>
  </si>
  <si>
    <t>086410026448</t>
  </si>
  <si>
    <t>713916745445</t>
  </si>
  <si>
    <t>Rajiya Ansari</t>
  </si>
  <si>
    <t>Aasif Ansari</t>
  </si>
  <si>
    <t>086410027190</t>
  </si>
  <si>
    <t>822902450605</t>
  </si>
  <si>
    <t>Nasir Hussain</t>
  </si>
  <si>
    <t>Akhtar Hussain</t>
  </si>
  <si>
    <t>Plot No. 716, Prem Nagar, Pratham, Kota</t>
  </si>
  <si>
    <t xml:space="preserve">Stationary </t>
  </si>
  <si>
    <t>0348104000051253</t>
  </si>
  <si>
    <t>980034677251</t>
  </si>
  <si>
    <t>Irshad Mohmmad</t>
  </si>
  <si>
    <t>Mohmmad Shafi</t>
  </si>
  <si>
    <t>Sanjay Gandhi Nagar, Vighyan Nagar, Kota</t>
  </si>
  <si>
    <t>Mobile shop</t>
  </si>
  <si>
    <t>00000003061734440</t>
  </si>
  <si>
    <t>936733613024</t>
  </si>
  <si>
    <t>Shahid</t>
  </si>
  <si>
    <t>Jafar Mohammad</t>
  </si>
  <si>
    <t>Ladpura Karbala, Jirmat Parchuni Ki Dukan, Kota (Rajasthan)</t>
  </si>
  <si>
    <t>Screen Printing Chapai</t>
  </si>
  <si>
    <t>51108560406</t>
  </si>
  <si>
    <t>556837409632</t>
  </si>
  <si>
    <t>Shahid Shekh</t>
  </si>
  <si>
    <t>3-C-26, Madrse Ki Gali No.2 Chatra Pura Talab, vighyan Nagar, Kota</t>
  </si>
  <si>
    <t>0726000400265905</t>
  </si>
  <si>
    <t>433847077850</t>
  </si>
  <si>
    <t>Kashif Khan</t>
  </si>
  <si>
    <t>Mohammad Sadik</t>
  </si>
  <si>
    <t>Pani Ki Tanki Ke Pass, Choti Masjid Ke Peeche, Morpa Pada, Kota</t>
  </si>
  <si>
    <t>334988390</t>
  </si>
  <si>
    <t>336141284247</t>
  </si>
  <si>
    <t>Iqbal Ahmed</t>
  </si>
  <si>
    <t>Jalil Ahmed</t>
  </si>
  <si>
    <t>Rajive Gandhi Pathshala Ke Peeche, Saji Devda, Kota</t>
  </si>
  <si>
    <t>Cloth shop</t>
  </si>
  <si>
    <t>21667011804</t>
  </si>
  <si>
    <t>804391476278</t>
  </si>
  <si>
    <t>Rahisa</t>
  </si>
  <si>
    <t>Iskan</t>
  </si>
  <si>
    <t>Nehru Colony, Nayapura Kota</t>
  </si>
  <si>
    <t>19340110027752</t>
  </si>
  <si>
    <t>918390899025</t>
  </si>
  <si>
    <t>Baby</t>
  </si>
  <si>
    <t>Aslam</t>
  </si>
  <si>
    <t>Chaman Hotel Ke Peeche, Masjid Ke Pass, Nayapura, Kota</t>
  </si>
  <si>
    <t>Sari Shop</t>
  </si>
  <si>
    <t>19340110027769</t>
  </si>
  <si>
    <t>431056547567</t>
  </si>
  <si>
    <t>Mohammed  Iqbal</t>
  </si>
  <si>
    <t>Noor Mohammad</t>
  </si>
  <si>
    <t>Nehru Nagar, Rangpur Road, Kota</t>
  </si>
  <si>
    <t>51103502450</t>
  </si>
  <si>
    <t>491543065196</t>
  </si>
  <si>
    <t>Jahid Ali</t>
  </si>
  <si>
    <t>05910110040201</t>
  </si>
  <si>
    <t>325314379327</t>
  </si>
  <si>
    <t>Mohd. Aabid</t>
  </si>
  <si>
    <t>Shakur Mohammad</t>
  </si>
  <si>
    <t>Plot No. 26, Shakti Vihar, Holi Family Hospital Ke Peeche, Bor Kheda Kota (Raj)</t>
  </si>
  <si>
    <t>1000007451</t>
  </si>
  <si>
    <t>999656246166</t>
  </si>
  <si>
    <t xml:space="preserve">Jarina Bano </t>
  </si>
  <si>
    <t xml:space="preserve">Mohd. Shahid </t>
  </si>
  <si>
    <t>Neel Gairo Ki Masjid Ke Pass, Ward No. 5, Kasba Kethoon, Dist-Kota</t>
  </si>
  <si>
    <t>Sari Bunai (Hath Karghaa Udyog)</t>
  </si>
  <si>
    <t>3168625986</t>
  </si>
  <si>
    <t>941161862562</t>
  </si>
  <si>
    <t>Shabina Parveen</t>
  </si>
  <si>
    <t>Aabid Ali</t>
  </si>
  <si>
    <t>Nafis Bakery, Ismile Chowk, Nayapura Kota</t>
  </si>
  <si>
    <t>Bakery Work</t>
  </si>
  <si>
    <t>19340100004063</t>
  </si>
  <si>
    <t>365927582719</t>
  </si>
  <si>
    <t xml:space="preserve">Abdul Moin </t>
  </si>
  <si>
    <t>Abdul Zamin Khan</t>
  </si>
  <si>
    <t>Chaman Hotel Ke Peeche, Masjid Ke Pass, Nayapura Kota</t>
  </si>
  <si>
    <t>3588000100141760</t>
  </si>
  <si>
    <t>548290643010</t>
  </si>
  <si>
    <t>Mushtaq Ahmed</t>
  </si>
  <si>
    <t>Hazi Lal Ahmed</t>
  </si>
  <si>
    <t>3-23, Vighyan Nagar, Kota (Raj.)</t>
  </si>
  <si>
    <t>Sabun &amp; Sarf Work</t>
  </si>
  <si>
    <t>3104946471</t>
  </si>
  <si>
    <t>539730478793</t>
  </si>
  <si>
    <t>Jamil Ahmed</t>
  </si>
  <si>
    <t>Mushtak Ahmed</t>
  </si>
  <si>
    <t>Purana Bazar, Kota (Raj.) Itawa</t>
  </si>
  <si>
    <t>0216000100155542</t>
  </si>
  <si>
    <t>938705408301</t>
  </si>
  <si>
    <t>Shafiq Sher</t>
  </si>
  <si>
    <t>Vali Sher</t>
  </si>
  <si>
    <t>19340110006641</t>
  </si>
  <si>
    <t>899423698736</t>
  </si>
  <si>
    <t>Faheem Khan</t>
  </si>
  <si>
    <t>Abdul Salin</t>
  </si>
  <si>
    <t>Radha Krishan Mandir Ke Samne Wali Gali, Anantpura, Kota</t>
  </si>
  <si>
    <t>Iron Fabrication</t>
  </si>
  <si>
    <t>3062517640</t>
  </si>
  <si>
    <t>626725321960</t>
  </si>
  <si>
    <t>Mohammad Alim</t>
  </si>
  <si>
    <t>Ladpura, Karbala, Choti Masjid Ke Pass, Kota Rajasthan</t>
  </si>
  <si>
    <t>Furniture</t>
  </si>
  <si>
    <t>662010100010420</t>
  </si>
  <si>
    <t>640032758496</t>
  </si>
  <si>
    <t>Akhalak Ali</t>
  </si>
  <si>
    <t>Shokat Ali</t>
  </si>
  <si>
    <t>Girja Ghar Ke Peeche, Brajpura Kota</t>
  </si>
  <si>
    <t>Silk Sari Centre</t>
  </si>
  <si>
    <t>50100050846949</t>
  </si>
  <si>
    <t>725375933625</t>
  </si>
  <si>
    <t>Raees</t>
  </si>
  <si>
    <t>Salim Khan</t>
  </si>
  <si>
    <t>Khatiko Ka Mohalla, Indragandhi Nagar, Kota (Rajasthan)</t>
  </si>
  <si>
    <t xml:space="preserve">Fabrication </t>
  </si>
  <si>
    <t>662110110013308</t>
  </si>
  <si>
    <t>941022381617</t>
  </si>
  <si>
    <t>Fajarmohammad</t>
  </si>
  <si>
    <t>Vill. Luhavda The- Pipalda, Dist- Kota</t>
  </si>
  <si>
    <t>Pipe Work</t>
  </si>
  <si>
    <t>46140100408907</t>
  </si>
  <si>
    <t>378476320363</t>
  </si>
  <si>
    <t>Shabana Parveen</t>
  </si>
  <si>
    <t>Amir Hussain</t>
  </si>
  <si>
    <t>Isai Hospital Ke Pass, Fakiro Ki Masjid Ke Saamne</t>
  </si>
  <si>
    <t>Readymad Cloth Shop</t>
  </si>
  <si>
    <t>086410003541</t>
  </si>
  <si>
    <t>474254288162</t>
  </si>
  <si>
    <t xml:space="preserve">Shahbuddin </t>
  </si>
  <si>
    <t>Mohd. Sharif</t>
  </si>
  <si>
    <t xml:space="preserve">Chasme ki Bawadi kota </t>
  </si>
  <si>
    <t>27100</t>
  </si>
  <si>
    <t>936263901525</t>
  </si>
  <si>
    <t>Najim Husain</t>
  </si>
  <si>
    <t>Machis Factory ke piche Datwada kota jan.kota</t>
  </si>
  <si>
    <t>Belding Work</t>
  </si>
  <si>
    <t>2379000100262090</t>
  </si>
  <si>
    <t>733310470103</t>
  </si>
  <si>
    <t>Sanchit Jain</t>
  </si>
  <si>
    <t>Gautam Jain</t>
  </si>
  <si>
    <t>88/A Bombay Boing ki Gali Kapor Jwellary ke makan ke pass rampur kota</t>
  </si>
  <si>
    <t>Computer shop</t>
  </si>
  <si>
    <t>6621101100016900</t>
  </si>
  <si>
    <t>272796078141</t>
  </si>
  <si>
    <t xml:space="preserve">Sajid </t>
  </si>
  <si>
    <t>Subji mandi pan Bhandar ke samne kotari kota</t>
  </si>
  <si>
    <t>05910110040324</t>
  </si>
  <si>
    <t>727808113757</t>
  </si>
  <si>
    <t>Najesh Khan</t>
  </si>
  <si>
    <t>A. Majid Khan</t>
  </si>
  <si>
    <t>kala Talab Pakuji ki Dharmshala ke samne Gudu Bhai ka Makan kota</t>
  </si>
  <si>
    <t>Photography</t>
  </si>
  <si>
    <t>51104909940</t>
  </si>
  <si>
    <t>277387371361</t>
  </si>
  <si>
    <t xml:space="preserve">Afsha </t>
  </si>
  <si>
    <t>8- b- 37 Vigyan Nagar Vistar Yojna kota</t>
  </si>
  <si>
    <t>13420110042137</t>
  </si>
  <si>
    <t>392819616219</t>
  </si>
  <si>
    <t xml:space="preserve">Shahida </t>
  </si>
  <si>
    <t>Israra Khan</t>
  </si>
  <si>
    <t>75 Aman Colony Vigyan nagar kota</t>
  </si>
  <si>
    <t>Butique (Silai)</t>
  </si>
  <si>
    <t>13420110042144</t>
  </si>
  <si>
    <t>491557508080</t>
  </si>
  <si>
    <t>A. Razak</t>
  </si>
  <si>
    <t>Jumma Bhai</t>
  </si>
  <si>
    <t>H.P petrol Pamp ke pass itawa kota</t>
  </si>
  <si>
    <t>3350421360</t>
  </si>
  <si>
    <t>509960028752</t>
  </si>
  <si>
    <t>Sadik Hussain</t>
  </si>
  <si>
    <t>Mansur Ahmad</t>
  </si>
  <si>
    <t>Sajidehada Bakra Mandi kishorpura kota</t>
  </si>
  <si>
    <t>Fabrication</t>
  </si>
  <si>
    <t>352602010221239</t>
  </si>
  <si>
    <t>424989816911</t>
  </si>
  <si>
    <t>Farida Bano</t>
  </si>
  <si>
    <t>Mohammad Amin</t>
  </si>
  <si>
    <t>income tax office ke piche durga basti kota</t>
  </si>
  <si>
    <t>61170005623</t>
  </si>
  <si>
    <t>702309176203</t>
  </si>
  <si>
    <t>Mohd. Ashraf</t>
  </si>
  <si>
    <t>Mohammad Sagir</t>
  </si>
  <si>
    <t>H.No. 734 Asta nagar Borkheda kota</t>
  </si>
  <si>
    <t>781398687000</t>
  </si>
  <si>
    <t>Shahid Ahamad</t>
  </si>
  <si>
    <t>Hashmat Ahamad</t>
  </si>
  <si>
    <t>280 Chore wale baba chawani ke pass kota</t>
  </si>
  <si>
    <t>Cutpees Shop</t>
  </si>
  <si>
    <t>662110110010481</t>
  </si>
  <si>
    <t>428580105317</t>
  </si>
  <si>
    <t>Sheeba Rani</t>
  </si>
  <si>
    <t>Ashfaq Khan</t>
  </si>
  <si>
    <t>4-L-11 Ganesh Nagar Gali 3 vigyan nagar kota</t>
  </si>
  <si>
    <t>86410027549</t>
  </si>
  <si>
    <t>765689853782</t>
  </si>
  <si>
    <t>Jama Masjid, Ke Pass, Ward No. 16 Itawa Kota</t>
  </si>
  <si>
    <t>Shoes &amp; Sleepers Shop</t>
  </si>
  <si>
    <t>61222021649</t>
  </si>
  <si>
    <t>772738278374</t>
  </si>
  <si>
    <t>Irfan Hussain</t>
  </si>
  <si>
    <t>Jama Masjid, Mohalla Pani Ki Tanki Ke Pass, Kota</t>
  </si>
  <si>
    <t>Tyub Tyre Repairing</t>
  </si>
  <si>
    <t>42650100000996</t>
  </si>
  <si>
    <t>699922202985</t>
  </si>
  <si>
    <t>Jahir Hussain Ansari</t>
  </si>
  <si>
    <t>Pani Ki Tanki Ke Pass, Itawa, Kota</t>
  </si>
  <si>
    <t>61142219528</t>
  </si>
  <si>
    <t>756747980166</t>
  </si>
  <si>
    <t>Tarik Khan</t>
  </si>
  <si>
    <t>Mohd. Ehsaan</t>
  </si>
  <si>
    <t>4-J-4, ganesh Nagar, Vighyan Nagar, Kota</t>
  </si>
  <si>
    <t>Cloth Business</t>
  </si>
  <si>
    <t>51107090451</t>
  </si>
  <si>
    <t>997550118239</t>
  </si>
  <si>
    <t>Anvar Hussain</t>
  </si>
  <si>
    <t>Abdul Hussain</t>
  </si>
  <si>
    <t>Imam Chowk ward No. 36 Kotdi Kota Rajasthan</t>
  </si>
  <si>
    <t>Spray Painting</t>
  </si>
  <si>
    <t>05910110040164</t>
  </si>
  <si>
    <t>425675466665</t>
  </si>
  <si>
    <t xml:space="preserve">Shabbir </t>
  </si>
  <si>
    <t>Mehmood Ali Ahmed</t>
  </si>
  <si>
    <t>Narayan Pal Wale Ki Gali, Bajaj Khana Kota</t>
  </si>
  <si>
    <t>Readymad shop</t>
  </si>
  <si>
    <t>662310310000131</t>
  </si>
  <si>
    <t>346614417021</t>
  </si>
  <si>
    <t>Tanveer Khan</t>
  </si>
  <si>
    <t>Mohammad Shajaad Khan</t>
  </si>
  <si>
    <t>3-G-21,  Gandhi Grah Vighyan Nagar, Kota</t>
  </si>
  <si>
    <t>Cyber Caffe</t>
  </si>
  <si>
    <t>32825265805</t>
  </si>
  <si>
    <t>211561879235</t>
  </si>
  <si>
    <t>Zahid Hussain</t>
  </si>
  <si>
    <t>Ghanta Ghar Police Chowki Ke Peeche, kota</t>
  </si>
  <si>
    <t>Mobile Downloading</t>
  </si>
  <si>
    <t>0348104000050102</t>
  </si>
  <si>
    <t>868342732223</t>
  </si>
  <si>
    <t>Shebaaj Khan</t>
  </si>
  <si>
    <t>Nisar Ahmed</t>
  </si>
  <si>
    <t>Ismile Cowk Nayapura Kota</t>
  </si>
  <si>
    <t>Computer Zone Work</t>
  </si>
  <si>
    <t>19340110009277</t>
  </si>
  <si>
    <t>332956365936</t>
  </si>
  <si>
    <t>Nafis Kureshi</t>
  </si>
  <si>
    <t>Munna Kuteli</t>
  </si>
  <si>
    <t>775 Ismile Cowk Nayapura Kota</t>
  </si>
  <si>
    <t>ComputerWork</t>
  </si>
  <si>
    <t>687801423236</t>
  </si>
  <si>
    <t>700680404453</t>
  </si>
  <si>
    <t>Hidayat Ulla             Beg</t>
  </si>
  <si>
    <t>Barkat Ulla Beg</t>
  </si>
  <si>
    <t>Azmat Manjil Kunhadi, Kota</t>
  </si>
  <si>
    <t>Computer Spayers Parts</t>
  </si>
  <si>
    <t>51103600752</t>
  </si>
  <si>
    <t>959607359043</t>
  </si>
  <si>
    <t xml:space="preserve">    Tabassum</t>
  </si>
  <si>
    <t>Rashid Ali</t>
  </si>
  <si>
    <t>Ladpura Karbala Salim Ward Parshad Ke samne, Kota</t>
  </si>
  <si>
    <t>4592500100059601</t>
  </si>
  <si>
    <t>705466664161</t>
  </si>
  <si>
    <t>Robin Khan</t>
  </si>
  <si>
    <t>Izhaar Khan</t>
  </si>
  <si>
    <t>C-74 Vakf Nagar Adharsheel, dadabadi Kota Junction</t>
  </si>
  <si>
    <t>61165789489</t>
  </si>
  <si>
    <t>252232853931</t>
  </si>
  <si>
    <t>Sadik Khan</t>
  </si>
  <si>
    <t>Mansur Ahmed</t>
  </si>
  <si>
    <t>Park Ke Samne Purani Tippan Chowki, shripura Kota</t>
  </si>
  <si>
    <t>Jwellery shop</t>
  </si>
  <si>
    <t>01450100010887</t>
  </si>
  <si>
    <t>246561655399</t>
  </si>
  <si>
    <t>Mohd. Aizaz</t>
  </si>
  <si>
    <t>Mohd. Ishaaq</t>
  </si>
  <si>
    <t>Police Chowki Ke Peeche, Chawni Sabjimandi, Kota</t>
  </si>
  <si>
    <t>2900010375</t>
  </si>
  <si>
    <t>679721639671</t>
  </si>
  <si>
    <t>Mohd. Tanveer</t>
  </si>
  <si>
    <t>Mohd. Habeen Khan</t>
  </si>
  <si>
    <t>Ismile Chowk Nayapura Kota</t>
  </si>
  <si>
    <t>Computer Downloading</t>
  </si>
  <si>
    <t>687801429139</t>
  </si>
  <si>
    <t>590663371195</t>
  </si>
  <si>
    <t>Nikki</t>
  </si>
  <si>
    <t>Sabir Ali</t>
  </si>
  <si>
    <t>Baggi Karbala, ward No. 53 Kota Rajasthan</t>
  </si>
  <si>
    <t>3274362751</t>
  </si>
  <si>
    <t>276892064077</t>
  </si>
  <si>
    <t>Mohd. Irshad</t>
  </si>
  <si>
    <t>Khati Ki Karigari</t>
  </si>
  <si>
    <t>68012233335</t>
  </si>
  <si>
    <t>854880416450</t>
  </si>
  <si>
    <t>Firoz Khan</t>
  </si>
  <si>
    <t>Sardar Mohammad</t>
  </si>
  <si>
    <t>379, Naresh Kirana Store Ke Samne, Ishaq Manjil, Kota</t>
  </si>
  <si>
    <t>662110110015110</t>
  </si>
  <si>
    <t>438797007950</t>
  </si>
  <si>
    <t>Najma Khan</t>
  </si>
  <si>
    <t>Irfan Khan</t>
  </si>
  <si>
    <t>194 Nehru Nagar Khal Me Nayapura Tehsil, Kota</t>
  </si>
  <si>
    <t>Parde, Kushan Cover Shop</t>
  </si>
  <si>
    <t>19340110027875</t>
  </si>
  <si>
    <t>813926802119</t>
  </si>
  <si>
    <t>Akhtar Bano</t>
  </si>
  <si>
    <t>A.Rafik</t>
  </si>
  <si>
    <t>Karbala Kut Ke Upper, Kota</t>
  </si>
  <si>
    <t>Cloth Udyog</t>
  </si>
  <si>
    <t>3038613729</t>
  </si>
  <si>
    <t>997802912701</t>
  </si>
  <si>
    <t>Nagina Bano</t>
  </si>
  <si>
    <t>Shahi Zama Masjid Ke Pass, Kotdi Kota (Raj.)</t>
  </si>
  <si>
    <t>51108919150</t>
  </si>
  <si>
    <t>667450480430</t>
  </si>
  <si>
    <t>Tabasum Bano</t>
  </si>
  <si>
    <t>Kanya Chatrawas Ke Peeche, Bafani Khan, Netaji Ke Pass, Kota</t>
  </si>
  <si>
    <t>51108919149</t>
  </si>
  <si>
    <t>618878210127</t>
  </si>
  <si>
    <t>Hussaini</t>
  </si>
  <si>
    <t>Chaman Hotel ke pass Maszid Naypura kota</t>
  </si>
  <si>
    <t>Cloth Store</t>
  </si>
  <si>
    <t>19340110011140</t>
  </si>
  <si>
    <t>240570522634</t>
  </si>
  <si>
    <t>Rubina</t>
  </si>
  <si>
    <t>Mansur</t>
  </si>
  <si>
    <t>Vadodiya kala Th. Ramganjmandi kota</t>
  </si>
  <si>
    <t>23410110028438</t>
  </si>
  <si>
    <t>836159667489</t>
  </si>
  <si>
    <t>Khushnuma</t>
  </si>
  <si>
    <t xml:space="preserve">Modak Station </t>
  </si>
  <si>
    <t>Kirana Store</t>
  </si>
  <si>
    <t>914010020236439</t>
  </si>
  <si>
    <t>962356905503</t>
  </si>
  <si>
    <t>Rahil Bano</t>
  </si>
  <si>
    <t>Rahis Ahmed</t>
  </si>
  <si>
    <t>Modak Station  Ramganjmandi ktoa</t>
  </si>
  <si>
    <t>173600101002473</t>
  </si>
  <si>
    <t>574342336072</t>
  </si>
  <si>
    <t>Bil Kees</t>
  </si>
  <si>
    <t>Late. Salam</t>
  </si>
  <si>
    <t xml:space="preserve">Modak </t>
  </si>
  <si>
    <t>173600101002488</t>
  </si>
  <si>
    <t>770039491690</t>
  </si>
  <si>
    <t xml:space="preserve">Shabnam </t>
  </si>
  <si>
    <t>914010020235122</t>
  </si>
  <si>
    <t>555440256484</t>
  </si>
  <si>
    <t>Kalam</t>
  </si>
  <si>
    <t>Modak Station th. Ramganjmandi kota</t>
  </si>
  <si>
    <t>173600101002486</t>
  </si>
  <si>
    <t>548292945800</t>
  </si>
  <si>
    <t>Rihana</t>
  </si>
  <si>
    <t>688801415118</t>
  </si>
  <si>
    <t>516658132963</t>
  </si>
  <si>
    <t>Mohd. Afasar</t>
  </si>
  <si>
    <t>Mohammad Shafiq</t>
  </si>
  <si>
    <t>Ward 12 Modak Station</t>
  </si>
  <si>
    <t>688801420884</t>
  </si>
  <si>
    <t>612411600934</t>
  </si>
  <si>
    <t>Reshma</t>
  </si>
  <si>
    <t>Abdul Hakim</t>
  </si>
  <si>
    <t>173600101002490</t>
  </si>
  <si>
    <t>523769467985</t>
  </si>
  <si>
    <t>Shahista</t>
  </si>
  <si>
    <t>Akil Khan</t>
  </si>
  <si>
    <t>173600101002491</t>
  </si>
  <si>
    <t>264674528265</t>
  </si>
  <si>
    <t>Shahina Be</t>
  </si>
  <si>
    <t>Abdul Habid</t>
  </si>
  <si>
    <t>173600101002484</t>
  </si>
  <si>
    <t>897065035609</t>
  </si>
  <si>
    <t>Rajiya</t>
  </si>
  <si>
    <t>Majid</t>
  </si>
  <si>
    <t>173600101002485</t>
  </si>
  <si>
    <t>698081005326</t>
  </si>
  <si>
    <t xml:space="preserve">Mahir </t>
  </si>
  <si>
    <t>23410110028746</t>
  </si>
  <si>
    <t>311612436386</t>
  </si>
  <si>
    <t xml:space="preserve">   Rahis     </t>
  </si>
  <si>
    <t>Jabbar Khan</t>
  </si>
  <si>
    <t>23410110028445</t>
  </si>
  <si>
    <t>608873536045</t>
  </si>
  <si>
    <t>Shabnam</t>
  </si>
  <si>
    <t xml:space="preserve">Mohd. Jahid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</si>
  <si>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173600101002487</t>
  </si>
  <si>
    <t>920636466729</t>
  </si>
  <si>
    <t xml:space="preserve">   Kheruneeisa</t>
  </si>
  <si>
    <t>Munna Bhai</t>
  </si>
  <si>
    <t xml:space="preserve">Ward 9Modak Station </t>
  </si>
  <si>
    <t>688801067803</t>
  </si>
  <si>
    <t>350939839454</t>
  </si>
  <si>
    <t>23410110028452</t>
  </si>
  <si>
    <t>348978150661</t>
  </si>
  <si>
    <t>Farida</t>
  </si>
  <si>
    <t>Ikhtiyar</t>
  </si>
  <si>
    <t>914010020236484</t>
  </si>
  <si>
    <t>510338284915</t>
  </si>
  <si>
    <t>Shanu</t>
  </si>
  <si>
    <t>23410110028414</t>
  </si>
  <si>
    <t>975032416396</t>
  </si>
  <si>
    <t>Iliyas Khan</t>
  </si>
  <si>
    <t>Ajgar</t>
  </si>
  <si>
    <t>33590948819</t>
  </si>
  <si>
    <t>366866027097</t>
  </si>
  <si>
    <t>Bafati Khan</t>
  </si>
  <si>
    <t>687501472449</t>
  </si>
  <si>
    <t>962504142013</t>
  </si>
  <si>
    <t>Shamim</t>
  </si>
  <si>
    <t>Jahid</t>
  </si>
  <si>
    <t>H.No. b 9 Indra Gandi Colony Vigyan nagar kota</t>
  </si>
  <si>
    <t>23410110028490</t>
  </si>
  <si>
    <t>753975079315</t>
  </si>
  <si>
    <t>Abdul Halim</t>
  </si>
  <si>
    <t xml:space="preserve">Kesar bag Police line kota </t>
  </si>
  <si>
    <t>23410110028483</t>
  </si>
  <si>
    <t>283347172104</t>
  </si>
  <si>
    <t>Sajid Ahmed</t>
  </si>
  <si>
    <t>Siraj Ahmed</t>
  </si>
  <si>
    <t>662310310000385</t>
  </si>
  <si>
    <t>613918704493</t>
  </si>
  <si>
    <t xml:space="preserve">Afsar </t>
  </si>
  <si>
    <t>Israr Ahmed</t>
  </si>
  <si>
    <t>20226760557</t>
  </si>
  <si>
    <t>695625933206</t>
  </si>
  <si>
    <t>Afroj</t>
  </si>
  <si>
    <t>Mubarik</t>
  </si>
  <si>
    <t>23410110028506</t>
  </si>
  <si>
    <t>547214756615</t>
  </si>
  <si>
    <t>Mohammad Shoaeb Danish</t>
  </si>
  <si>
    <t>Mohammad Faiyaz</t>
  </si>
  <si>
    <t>Jamal road Post office ke pass kotari</t>
  </si>
  <si>
    <t>27970100005614</t>
  </si>
  <si>
    <t>617363896778</t>
  </si>
  <si>
    <t>Chawani Police choki ke piche Basti Pata kota</t>
  </si>
  <si>
    <t>5910100003985</t>
  </si>
  <si>
    <t>811811271572</t>
  </si>
  <si>
    <t>Farzana</t>
  </si>
  <si>
    <t>Salim Mohd.</t>
  </si>
  <si>
    <t>Ismil Chok naypura kota</t>
  </si>
  <si>
    <t>19340110024492</t>
  </si>
  <si>
    <t>532163275141</t>
  </si>
  <si>
    <t xml:space="preserve">   Mubahishara </t>
  </si>
  <si>
    <t>Gulam Mansuri</t>
  </si>
  <si>
    <t>47- Akbar road Ward 46 kotari</t>
  </si>
  <si>
    <t>Readymad Kids Cloth Shop</t>
  </si>
  <si>
    <t>3344429890</t>
  </si>
  <si>
    <t>277298726660</t>
  </si>
  <si>
    <t>Nargis Bano</t>
  </si>
  <si>
    <t>Mohammad Bano</t>
  </si>
  <si>
    <t>Mohalla Talhati Ward No. 6 Kethun Dist Kota</t>
  </si>
  <si>
    <t>Bunkar Sari Business</t>
  </si>
  <si>
    <t>51110808139</t>
  </si>
  <si>
    <t>454399807055</t>
  </si>
  <si>
    <t>Saidan</t>
  </si>
  <si>
    <t>Bashir Mohd.</t>
  </si>
  <si>
    <t>261 Fakiro ka mohalla, kotdi, kota</t>
  </si>
  <si>
    <t>Chuda Centra</t>
  </si>
  <si>
    <t>3344443917</t>
  </si>
  <si>
    <t>538741513238</t>
  </si>
  <si>
    <t>Nahid Akhtar</t>
  </si>
  <si>
    <t>Abdul Khalid</t>
  </si>
  <si>
    <t>Modak Station Tehsil ramganjmandi, kota</t>
  </si>
  <si>
    <t>173600101002483</t>
  </si>
  <si>
    <t>384920445306</t>
  </si>
  <si>
    <t>Shagufta Kureshi</t>
  </si>
  <si>
    <t>Jakir Husain</t>
  </si>
  <si>
    <t>Bazar No.2 Ramganjmandi dist-kota</t>
  </si>
  <si>
    <t>Beauty Parlour</t>
  </si>
  <si>
    <t>723602010000845</t>
  </si>
  <si>
    <t>462500109477</t>
  </si>
  <si>
    <t>Akram</t>
  </si>
  <si>
    <t xml:space="preserve">Abdul Salam </t>
  </si>
  <si>
    <t>173600101002515</t>
  </si>
  <si>
    <t>313051345144</t>
  </si>
  <si>
    <t>Jajuddin Ansari</t>
  </si>
  <si>
    <t>Amirulla Ansari</t>
  </si>
  <si>
    <t>Shamshan Road, nehru nagar Kota</t>
  </si>
  <si>
    <t>61192627425</t>
  </si>
  <si>
    <t>364434061885</t>
  </si>
  <si>
    <t>Nitin Jain</t>
  </si>
  <si>
    <t>Ranjeeta Jain</t>
  </si>
  <si>
    <t>Aalok Industries Vallabhai Talab Ke Pas, Kota</t>
  </si>
  <si>
    <t>Jain</t>
  </si>
  <si>
    <t>Mombatti Shop</t>
  </si>
  <si>
    <t>32982925726</t>
  </si>
  <si>
    <t>743527007167</t>
  </si>
  <si>
    <t>Asha Banu</t>
  </si>
  <si>
    <t>Hanif Mohammad</t>
  </si>
  <si>
    <t>Gram Digod Tehsil Digod, dist Kota</t>
  </si>
  <si>
    <t>Manihari Shop</t>
  </si>
  <si>
    <t>61191918211</t>
  </si>
  <si>
    <t>249615048240</t>
  </si>
  <si>
    <t>Sanjida</t>
  </si>
  <si>
    <t>Ramjani</t>
  </si>
  <si>
    <t>Mishri Patase Ki shop</t>
  </si>
  <si>
    <t>662010110005216</t>
  </si>
  <si>
    <t>750339619877</t>
  </si>
  <si>
    <t>Naseem Bano</t>
  </si>
  <si>
    <t>Mohammad Mushtaq</t>
  </si>
  <si>
    <t>Kotdi Bajarang Dal Meel Ke Samne, Kota</t>
  </si>
  <si>
    <t>3344422498</t>
  </si>
  <si>
    <t>549253867086</t>
  </si>
  <si>
    <t>Shahnaj</t>
  </si>
  <si>
    <t>Annu</t>
  </si>
  <si>
    <t>Masjid Ke Pass, Nayapura Kota</t>
  </si>
  <si>
    <t>662310110007815</t>
  </si>
  <si>
    <t>521570220463</t>
  </si>
  <si>
    <t xml:space="preserve">Saddo </t>
  </si>
  <si>
    <t xml:space="preserve">Guddu </t>
  </si>
  <si>
    <t>688801428231</t>
  </si>
  <si>
    <t>505377052915</t>
  </si>
  <si>
    <t>Mo. Shahid</t>
  </si>
  <si>
    <t>Shahapat Hussain</t>
  </si>
  <si>
    <t>1-A-22 Chatrapura Talab Vighyan nagar Kota</t>
  </si>
  <si>
    <t>Chudi Business</t>
  </si>
  <si>
    <t>8370100023487</t>
  </si>
  <si>
    <t>816154053968</t>
  </si>
  <si>
    <t>Jarina Bano</t>
  </si>
  <si>
    <t>Mohd. Hussain</t>
  </si>
  <si>
    <t>Kumharo ka mohalla police chowki ke pass, kota</t>
  </si>
  <si>
    <t>8370100023473</t>
  </si>
  <si>
    <t>664454503950</t>
  </si>
  <si>
    <t>Guddi Bai</t>
  </si>
  <si>
    <t>Abdul Wahid</t>
  </si>
  <si>
    <t>Plot No. B-12 indira colony, vighyan nagar, kota</t>
  </si>
  <si>
    <t>662110100011515</t>
  </si>
  <si>
    <t>364101142755</t>
  </si>
  <si>
    <t>Kuldeep Singh</t>
  </si>
  <si>
    <t>Malkit Singh</t>
  </si>
  <si>
    <t>Kishanpura takiya dist-kota</t>
  </si>
  <si>
    <t>61222874086</t>
  </si>
  <si>
    <t>368120499798</t>
  </si>
  <si>
    <t>Arshad Ali Qureshee</t>
  </si>
  <si>
    <t>Mohd. Ali</t>
  </si>
  <si>
    <t>Kagjiyo Ki Masjid Ke Pass, Kotdi Kota</t>
  </si>
  <si>
    <t>0271001500012225</t>
  </si>
  <si>
    <t>344589764192</t>
  </si>
  <si>
    <t>Om Prakash Jain</t>
  </si>
  <si>
    <t>Amolak chand Jain</t>
  </si>
  <si>
    <t>Mali Pata naypura kota</t>
  </si>
  <si>
    <t>jain</t>
  </si>
  <si>
    <t>Restorent</t>
  </si>
  <si>
    <t>662310110003816</t>
  </si>
  <si>
    <t>340542371341</t>
  </si>
  <si>
    <t>Vishal Singh</t>
  </si>
  <si>
    <t>Darshan Singh</t>
  </si>
  <si>
    <t>Khand gawadi Civil line Naypura kota</t>
  </si>
  <si>
    <t>910010049865902</t>
  </si>
  <si>
    <t>952206184373</t>
  </si>
  <si>
    <t>Akhtar Ali</t>
  </si>
  <si>
    <t xml:space="preserve">Shama Colony Nagar Nigam Vigyan nagar kota </t>
  </si>
  <si>
    <t>Fanichar</t>
  </si>
  <si>
    <t>61117903665</t>
  </si>
  <si>
    <t>334184478494</t>
  </si>
  <si>
    <t>Hariom Jain</t>
  </si>
  <si>
    <t>Dwarkalal Jain</t>
  </si>
  <si>
    <t>165 Vijay pata Rampura kota</t>
  </si>
  <si>
    <t>Kiran Store</t>
  </si>
  <si>
    <t>84102200018737</t>
  </si>
  <si>
    <t>820036662314</t>
  </si>
  <si>
    <t>Zakir Hussain</t>
  </si>
  <si>
    <t>Aziz Mohammad</t>
  </si>
  <si>
    <t xml:space="preserve">prem nagar I govind nagar main road kota </t>
  </si>
  <si>
    <t>51102948778</t>
  </si>
  <si>
    <t>340534356154</t>
  </si>
  <si>
    <t xml:space="preserve">Aashif Ali </t>
  </si>
  <si>
    <t>Kotari Bajrang Dal mile ke pass kotari Word 36 kota</t>
  </si>
  <si>
    <t>Flower Mile</t>
  </si>
  <si>
    <t>086410025238</t>
  </si>
  <si>
    <t>575360937496</t>
  </si>
  <si>
    <t>Rashid</t>
  </si>
  <si>
    <t>Abdul Rasheed</t>
  </si>
  <si>
    <t>F 310 Bobay yojna Subhas Nagar II kota</t>
  </si>
  <si>
    <t>Kirane Ki Shop</t>
  </si>
  <si>
    <t>05910110040089</t>
  </si>
  <si>
    <t>799551662577</t>
  </si>
  <si>
    <t>Mustkim</t>
  </si>
  <si>
    <t>Gafur Mohd.</t>
  </si>
  <si>
    <t>Gram Va Post Luhavad Th. Pipalda zila kota</t>
  </si>
  <si>
    <t>Electorinc shope</t>
  </si>
  <si>
    <t>46140100410557</t>
  </si>
  <si>
    <t>726547696161</t>
  </si>
  <si>
    <t>Shama Parveen</t>
  </si>
  <si>
    <t xml:space="preserve">karbala Kut ke uppar </t>
  </si>
  <si>
    <t>19340110027912</t>
  </si>
  <si>
    <t>893062900497</t>
  </si>
  <si>
    <t>Azim Khan</t>
  </si>
  <si>
    <t>1068 Laxmi Proviznal Store ke Piche Ward 44 Chawani Ramchandarpura kota</t>
  </si>
  <si>
    <t xml:space="preserve">Rediment Garment </t>
  </si>
  <si>
    <t>086410027599</t>
  </si>
  <si>
    <t>287197174483</t>
  </si>
  <si>
    <t>Haider Ali</t>
  </si>
  <si>
    <t>Amir Ali</t>
  </si>
  <si>
    <t xml:space="preserve">Khai road Naypura kota </t>
  </si>
  <si>
    <t>Computer Inst.</t>
  </si>
  <si>
    <t>0271001500005438</t>
  </si>
  <si>
    <t>201465865766</t>
  </si>
  <si>
    <t>Mohd. Idris</t>
  </si>
  <si>
    <t>Mohd. Abbas</t>
  </si>
  <si>
    <t>Ward 15 pani ki Tanki ke pass Itawa kota</t>
  </si>
  <si>
    <t>3353930613</t>
  </si>
  <si>
    <t>364762860927</t>
  </si>
  <si>
    <t>Irfan Mohammad</t>
  </si>
  <si>
    <t>Shagir Ahmed</t>
  </si>
  <si>
    <t>Moti Kuve ke pass Itawa</t>
  </si>
  <si>
    <t>Genral Store</t>
  </si>
  <si>
    <t>3353930216</t>
  </si>
  <si>
    <t>767605583660</t>
  </si>
  <si>
    <t>Mukhtar Khan</t>
  </si>
  <si>
    <t>Kallu Khan</t>
  </si>
  <si>
    <t>T-9 Waqfe Nagar Adhar sheela Kachi Basti kota</t>
  </si>
  <si>
    <t>1943000100088130</t>
  </si>
  <si>
    <t>673462512811</t>
  </si>
  <si>
    <t xml:space="preserve">Reshma </t>
  </si>
  <si>
    <t>Bajaj Khana Rampura kota</t>
  </si>
  <si>
    <t>Cloth Centar</t>
  </si>
  <si>
    <t>51109963302</t>
  </si>
  <si>
    <t>417709015228</t>
  </si>
  <si>
    <t>Tabassum</t>
  </si>
  <si>
    <t>Khalid Ali</t>
  </si>
  <si>
    <t>computer Job Work</t>
  </si>
  <si>
    <t>19340110003480</t>
  </si>
  <si>
    <t>517925388343</t>
  </si>
  <si>
    <t>Ashfaq Mohd.</t>
  </si>
  <si>
    <t>Amin Mohammad</t>
  </si>
  <si>
    <t>Indra Gandi Nagar D.C.M kota</t>
  </si>
  <si>
    <t>056600101008310</t>
  </si>
  <si>
    <t>670158473563</t>
  </si>
  <si>
    <t>Jishan Ali</t>
  </si>
  <si>
    <t>Akram Ali Ansari</t>
  </si>
  <si>
    <t>Rest House ke samne Bapawar road sangod</t>
  </si>
  <si>
    <t>34710100000334</t>
  </si>
  <si>
    <t>380356025365</t>
  </si>
  <si>
    <t xml:space="preserve">Nikhat Naj </t>
  </si>
  <si>
    <t>Mohd. Bashir ansari</t>
  </si>
  <si>
    <t>4-Jh 26 Asok Block Vighan Nagar kota</t>
  </si>
  <si>
    <t>Cloth Center</t>
  </si>
  <si>
    <t>51024590140</t>
  </si>
  <si>
    <t>643159815570</t>
  </si>
  <si>
    <t>Musrat Bano</t>
  </si>
  <si>
    <t>Abdul Yakin</t>
  </si>
  <si>
    <t>H.No. 276, Apna Ghar Yojna D.C.M road kota</t>
  </si>
  <si>
    <t>61067078646</t>
  </si>
  <si>
    <t>858632845869</t>
  </si>
  <si>
    <t>Mohammad Shafik</t>
  </si>
  <si>
    <t>Mohd. Siddaki Ansari</t>
  </si>
  <si>
    <t>8 D 35 Vigyan Nagar Vistar Yojna kota</t>
  </si>
  <si>
    <t>352602010218500</t>
  </si>
  <si>
    <t>317863462813</t>
  </si>
  <si>
    <t xml:space="preserve">Rafiq </t>
  </si>
  <si>
    <t>Aafaq Ahmed Khan</t>
  </si>
  <si>
    <t xml:space="preserve">H.No. 3-m-Vigyan Nagar kota raj. </t>
  </si>
  <si>
    <t>Computer Typing Work</t>
  </si>
  <si>
    <t>4592500100045400</t>
  </si>
  <si>
    <t>708524812245</t>
  </si>
  <si>
    <t xml:space="preserve">Aslam </t>
  </si>
  <si>
    <t>H.No. 1 Aman Colony Vigyan Nagar kota</t>
  </si>
  <si>
    <t xml:space="preserve">Moter Widing Parts </t>
  </si>
  <si>
    <t>352601010297811</t>
  </si>
  <si>
    <t>747123043059</t>
  </si>
  <si>
    <t>Heena Be</t>
  </si>
  <si>
    <t>Parvej Khan</t>
  </si>
  <si>
    <t>H.No. 938/A New Relway Colony kota jan. kota</t>
  </si>
  <si>
    <t>19640110022344</t>
  </si>
  <si>
    <t>715402220197</t>
  </si>
  <si>
    <t>Mohd. Imran Khan</t>
  </si>
  <si>
    <t>Mohammed Rizwan  Sheikh</t>
  </si>
  <si>
    <t>Adhar shila kache basti kota</t>
  </si>
  <si>
    <t>01671000154987</t>
  </si>
  <si>
    <t>241402644413</t>
  </si>
  <si>
    <t>Jakir Hussain(NG)</t>
  </si>
  <si>
    <t>Mohd. Jafar Ansari</t>
  </si>
  <si>
    <t>3 th 42 Vigyan nagar kota</t>
  </si>
  <si>
    <t>Clothe Store</t>
  </si>
  <si>
    <t>61180852613</t>
  </si>
  <si>
    <t>587114743805</t>
  </si>
  <si>
    <t>Mohd. Rashid</t>
  </si>
  <si>
    <t>Mohammad Rafiq</t>
  </si>
  <si>
    <t>C 69 Waqf Nagar Dadabadi kota</t>
  </si>
  <si>
    <t>Clothe Centar</t>
  </si>
  <si>
    <t>51108082756</t>
  </si>
  <si>
    <t>481742427308</t>
  </si>
  <si>
    <t>Shahroj</t>
  </si>
  <si>
    <t>Jahis Hussain Ansari</t>
  </si>
  <si>
    <t>3 Ch 3 Vigyan Nagar kota</t>
  </si>
  <si>
    <t>662020110000056</t>
  </si>
  <si>
    <t>576412433711</t>
  </si>
  <si>
    <t>Mal khan</t>
  </si>
  <si>
    <t>Dosat Mohd.</t>
  </si>
  <si>
    <t>Meatpura Mohlla Krbala Chok Sultanpur kota</t>
  </si>
  <si>
    <t>2058489635</t>
  </si>
  <si>
    <t>592982189024</t>
  </si>
  <si>
    <t>Mujaffar</t>
  </si>
  <si>
    <t>9/304 Gali No. 6 Govind Nagar kota</t>
  </si>
  <si>
    <t>13420110004647</t>
  </si>
  <si>
    <t>338612740938</t>
  </si>
  <si>
    <t>Sirrajurahaman</t>
  </si>
  <si>
    <t>17/6 PWD Colony Vigyan nagar kota</t>
  </si>
  <si>
    <t>3261736564</t>
  </si>
  <si>
    <t>468728936474</t>
  </si>
  <si>
    <t>Kallu Mohammad</t>
  </si>
  <si>
    <t>Mandawara The. Digod Zila kota</t>
  </si>
  <si>
    <t xml:space="preserve">Bilding metariyal </t>
  </si>
  <si>
    <t>45510100003186</t>
  </si>
  <si>
    <t>732160042699</t>
  </si>
  <si>
    <t>Saphia</t>
  </si>
  <si>
    <t>Shri Ram nagar kota Colony kota</t>
  </si>
  <si>
    <t>05910110039922</t>
  </si>
  <si>
    <t>465135131363</t>
  </si>
  <si>
    <t>Naziya Khanam</t>
  </si>
  <si>
    <t>Mohd. Riyaz Khan</t>
  </si>
  <si>
    <t xml:space="preserve">KR 188 Civil Line kota </t>
  </si>
  <si>
    <t xml:space="preserve">Redement Garment </t>
  </si>
  <si>
    <t>61223068767</t>
  </si>
  <si>
    <t>579070910571</t>
  </si>
  <si>
    <t>Rashida</t>
  </si>
  <si>
    <t>Shamshuddin</t>
  </si>
  <si>
    <t>Kaji Pata Dendayal Park ke samne Azad Dayre ke piche Tipta kota</t>
  </si>
  <si>
    <t>687901426305</t>
  </si>
  <si>
    <t>606923553728</t>
  </si>
  <si>
    <t>Heena Kosser</t>
  </si>
  <si>
    <t>Nazmuddin</t>
  </si>
  <si>
    <t>Shahi jama maszid kalu Telar ki gali kotari kota</t>
  </si>
  <si>
    <t>Ten House</t>
  </si>
  <si>
    <t>3344423796</t>
  </si>
  <si>
    <t>327114171961</t>
  </si>
  <si>
    <t xml:space="preserve">Jakir Hussain </t>
  </si>
  <si>
    <t>Bajaj Khana Ward 52 Rampura kota</t>
  </si>
  <si>
    <t>Tayor Work</t>
  </si>
  <si>
    <t>4148000100106810</t>
  </si>
  <si>
    <t>877548989654</t>
  </si>
  <si>
    <t xml:space="preserve">Amzad </t>
  </si>
  <si>
    <t>Najir Hussain</t>
  </si>
  <si>
    <t>41- B- T.L. colony  kota</t>
  </si>
  <si>
    <t>05910110007581</t>
  </si>
  <si>
    <t>432741602749</t>
  </si>
  <si>
    <t>Alimuddin</t>
  </si>
  <si>
    <t>Lacki Sr. Sec. School ke Piche Ward 49 Shripura kota</t>
  </si>
  <si>
    <t>Bekree Bessn.</t>
  </si>
  <si>
    <t>51108919127</t>
  </si>
  <si>
    <t>769753501843</t>
  </si>
  <si>
    <t>Dhirendra Mehta</t>
  </si>
  <si>
    <t>Priyadarshana Jain</t>
  </si>
  <si>
    <t>25/246 Mehata Bhawan Talab road kota</t>
  </si>
  <si>
    <t>cloth Centar</t>
  </si>
  <si>
    <t>687301211342</t>
  </si>
  <si>
    <t>538667508939</t>
  </si>
  <si>
    <t>Abdul Naeem Sultani</t>
  </si>
  <si>
    <t>Late Abdul Ajij Khan</t>
  </si>
  <si>
    <t>4-N-2 Vigyan nagar kota</t>
  </si>
  <si>
    <t>Medical Store</t>
  </si>
  <si>
    <t>33802449417</t>
  </si>
  <si>
    <t>631012805143</t>
  </si>
  <si>
    <t>Shamsheer Jahan</t>
  </si>
  <si>
    <t>Moinuddin</t>
  </si>
  <si>
    <t>H.No. 477 Naygaw police Line kota</t>
  </si>
  <si>
    <t>33863900073</t>
  </si>
  <si>
    <t>742447239726</t>
  </si>
  <si>
    <t>Bhawar Lal Jain</t>
  </si>
  <si>
    <t>Durgalal Jain</t>
  </si>
  <si>
    <t>Baba Ramdev ji gali Subji Mandi naypura kota</t>
  </si>
  <si>
    <t>Resturent</t>
  </si>
  <si>
    <t>19340110015544</t>
  </si>
  <si>
    <t>335266103085</t>
  </si>
  <si>
    <t>A. Riyaj Ansari</t>
  </si>
  <si>
    <t>Abdul Rahis</t>
  </si>
  <si>
    <t>saray ka stan patanpol kota</t>
  </si>
  <si>
    <t>687901700125</t>
  </si>
  <si>
    <t>502777086926</t>
  </si>
  <si>
    <t>Shahina Parveen</t>
  </si>
  <si>
    <t>Noman Khan</t>
  </si>
  <si>
    <t>E 16 Waqf nagar Dadbari kota</t>
  </si>
  <si>
    <t>3122846556</t>
  </si>
  <si>
    <t>283737594873</t>
  </si>
  <si>
    <t>Anjum Bano Ansari</t>
  </si>
  <si>
    <t>Mohammad Farman Khan</t>
  </si>
  <si>
    <t>69-b-Waqf Nagar Chambal Garden ke samne dadabari kota</t>
  </si>
  <si>
    <t>3286798056</t>
  </si>
  <si>
    <t>923187128448</t>
  </si>
  <si>
    <t>Waseema Khatoon</t>
  </si>
  <si>
    <t>Mahammad Furquan Khan</t>
  </si>
  <si>
    <t>3100562545</t>
  </si>
  <si>
    <t>360807295798</t>
  </si>
  <si>
    <t>MumshadAhmed Khan</t>
  </si>
  <si>
    <t>C-3 Waqf Nagar Chambal Gardan kota</t>
  </si>
  <si>
    <t>Hotel Busn.</t>
  </si>
  <si>
    <t>51103595934</t>
  </si>
  <si>
    <t>321285490525</t>
  </si>
  <si>
    <t>Rajesh Kumar Jain</t>
  </si>
  <si>
    <t>Manjusha Jain</t>
  </si>
  <si>
    <t>Nasiya ji jain mandi road dadabari kota</t>
  </si>
  <si>
    <t>Plastik Door making</t>
  </si>
  <si>
    <t>687101414630</t>
  </si>
  <si>
    <t>438431275473</t>
  </si>
  <si>
    <t>Jahir Ahmed</t>
  </si>
  <si>
    <t>Jafar Ahmed</t>
  </si>
  <si>
    <t>819 Pandeet Saroola Walu ka makan ke pass shripura kota</t>
  </si>
  <si>
    <t>00000003307996375</t>
  </si>
  <si>
    <t>847257753518</t>
  </si>
  <si>
    <t>Mohammad Imran Pathan</t>
  </si>
  <si>
    <t>Jamaluddin Pathan</t>
  </si>
  <si>
    <t>323 Saraye ka Satan Patanpol kota</t>
  </si>
  <si>
    <t>Photo Grafe</t>
  </si>
  <si>
    <t>68006744143</t>
  </si>
  <si>
    <t>855996883949</t>
  </si>
  <si>
    <t>Sheikh Shahid Ali</t>
  </si>
  <si>
    <t>Gaffur Mohammad</t>
  </si>
  <si>
    <t>H.No. 2-D-17 Chatarpura Vigyan nagar kota</t>
  </si>
  <si>
    <t>Cyberr Caffe</t>
  </si>
  <si>
    <t>51108364901</t>
  </si>
  <si>
    <t>471168762283</t>
  </si>
  <si>
    <t>Sabiya Amin Gori</t>
  </si>
  <si>
    <t>Anwar Azaz Gori</t>
  </si>
  <si>
    <t>Plot No. 6 Aman Colony Vigyan nagar kota</t>
  </si>
  <si>
    <t>Computer Café</t>
  </si>
  <si>
    <t>3053818503</t>
  </si>
  <si>
    <t>699851634632</t>
  </si>
  <si>
    <t xml:space="preserve">Shahdab Khan </t>
  </si>
  <si>
    <t>Shafiq Ahmed</t>
  </si>
  <si>
    <t>Bazar No. 4 Bhisti mohalla Ramganjmandi kota</t>
  </si>
  <si>
    <t>748010110000329</t>
  </si>
  <si>
    <t>581766745149</t>
  </si>
  <si>
    <t>Shibly Fatima</t>
  </si>
  <si>
    <t>Jhahid Hussain Ansari</t>
  </si>
  <si>
    <t>2-F-4 Chhatarpura Road Vigyan Nagar kota</t>
  </si>
  <si>
    <t>Butiy Parlar</t>
  </si>
  <si>
    <t>60116636324</t>
  </si>
  <si>
    <t>634455539774</t>
  </si>
  <si>
    <t xml:space="preserve">Mukhtar </t>
  </si>
  <si>
    <t>Haiyat Ahmed</t>
  </si>
  <si>
    <t>Umar Colony Ghanta Ghar Jamat Ghane ke pass kota</t>
  </si>
  <si>
    <t>46790100000098</t>
  </si>
  <si>
    <t>993567830023</t>
  </si>
  <si>
    <t>Mohammad Chand</t>
  </si>
  <si>
    <t>Mohammad Hussain</t>
  </si>
  <si>
    <t xml:space="preserve">Judhpur Sweet ke pass Yadav Mohall Gumanpura kota </t>
  </si>
  <si>
    <t xml:space="preserve">Stone  Buss. </t>
  </si>
  <si>
    <t>4516</t>
  </si>
  <si>
    <t>545454789917</t>
  </si>
  <si>
    <t>Randeep Singh</t>
  </si>
  <si>
    <t>Jagjeet Singh</t>
  </si>
  <si>
    <t>2-P-18 Vigyan nagar kota</t>
  </si>
  <si>
    <t>Mobile shop Sale and Sirves</t>
  </si>
  <si>
    <t>3991000005535</t>
  </si>
  <si>
    <t>242027478552</t>
  </si>
  <si>
    <t>Rafakat Ali Khan</t>
  </si>
  <si>
    <t>Liyakat Ali Khan</t>
  </si>
  <si>
    <t>61045245809</t>
  </si>
  <si>
    <t>684398099219</t>
  </si>
  <si>
    <t xml:space="preserve">  Abdul Hamid</t>
  </si>
  <si>
    <t>Abdul Shakir</t>
  </si>
  <si>
    <t>87 Waqf nagar kota Dadabari kota</t>
  </si>
  <si>
    <t>Elumeniyam Work</t>
  </si>
  <si>
    <t>51024530282</t>
  </si>
  <si>
    <t>874678692779</t>
  </si>
  <si>
    <t>Imran Ahmed Khan</t>
  </si>
  <si>
    <t>Shabbir Ahmed Khan</t>
  </si>
  <si>
    <t>alyas classe ke pass anantpura kota</t>
  </si>
  <si>
    <t>0348104000036652</t>
  </si>
  <si>
    <t>695516340983</t>
  </si>
  <si>
    <t>Mohammad Umar Ansari</t>
  </si>
  <si>
    <t>H.No. 283 Sati chabutara ke samne Makbara kota</t>
  </si>
  <si>
    <t>4592500100127000</t>
  </si>
  <si>
    <t>870836588282</t>
  </si>
  <si>
    <t>Reshma Afroj</t>
  </si>
  <si>
    <t>Usman Gani</t>
  </si>
  <si>
    <t>3-F-10 Vigyan nagar kota</t>
  </si>
  <si>
    <t>61134991313</t>
  </si>
  <si>
    <t>535889814986</t>
  </si>
  <si>
    <t xml:space="preserve">Rehana </t>
  </si>
  <si>
    <t>Abdul Mansur</t>
  </si>
  <si>
    <t>1440 Indra Gandi Nagar kota</t>
  </si>
  <si>
    <t>08370100019491</t>
  </si>
  <si>
    <t>689369371114</t>
  </si>
  <si>
    <t>Tabbsum Aara</t>
  </si>
  <si>
    <t>Aftaj Aalam</t>
  </si>
  <si>
    <t>ESI hospital ke piche 1 b 12 Chatarpura Talab Vigyan nagar kota</t>
  </si>
  <si>
    <t>Sewing work</t>
  </si>
  <si>
    <t>662110110014090</t>
  </si>
  <si>
    <t>684631589466</t>
  </si>
  <si>
    <t>Trilok Singh</t>
  </si>
  <si>
    <t>Fairu Singh</t>
  </si>
  <si>
    <t xml:space="preserve">B-313 shri nath puram kota </t>
  </si>
  <si>
    <t>sikh</t>
  </si>
  <si>
    <t>vedio grphi.</t>
  </si>
  <si>
    <t>662110110002463</t>
  </si>
  <si>
    <t>581192407021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</si>
  <si>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</si>
  <si>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Sharif Mohammed</t>
  </si>
  <si>
    <t>Fiz Mohammed</t>
  </si>
  <si>
    <t>Shripura Tipan Ki choki Chok Subhan Circle, Kota</t>
  </si>
  <si>
    <t>17.8.15</t>
  </si>
  <si>
    <t>34210237712</t>
  </si>
  <si>
    <t>606712913146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</si>
  <si>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</si>
  <si>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</si>
  <si>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Saddam Hussain Ansari</t>
  </si>
  <si>
    <t>Urfan Ali Ansari</t>
  </si>
  <si>
    <t>Hazi Badrunisha Ansari, Bombay colony, Bombay Yojna, Kota</t>
  </si>
  <si>
    <t>Nursing Science &amp; Hospital Khandarpura, Gwaliyar, M.P.</t>
  </si>
  <si>
    <t>Gwaliyar University</t>
  </si>
  <si>
    <t>M.C. Nursing</t>
  </si>
  <si>
    <t>II YEAR</t>
  </si>
  <si>
    <t>13.10.14</t>
  </si>
  <si>
    <t>4.5.15</t>
  </si>
  <si>
    <t>7832006900001660</t>
  </si>
  <si>
    <t>278162920225</t>
  </si>
  <si>
    <t>Aftab Ali</t>
  </si>
  <si>
    <t>Nisar Mohammad</t>
  </si>
  <si>
    <t>Vill. Po. Morpa, The. Dist  Kota</t>
  </si>
  <si>
    <t>CICA Career Institute of Commerce &amp; Accounts</t>
  </si>
  <si>
    <t>CICA</t>
  </si>
  <si>
    <t>C.A.</t>
  </si>
  <si>
    <t>61167980993</t>
  </si>
  <si>
    <t>275411992053</t>
  </si>
  <si>
    <t>Riyaj Mirza</t>
  </si>
  <si>
    <t>Mohammad Aasif</t>
  </si>
  <si>
    <t>687, K- Mateshwar Mandir Ki Gali, Ramtalai Maidan, Surajpole Kota junction</t>
  </si>
  <si>
    <t>Jodhpur Institute of Engineering &amp; Technology Kota</t>
  </si>
  <si>
    <t>RTU KOTA</t>
  </si>
  <si>
    <t>III YEAR</t>
  </si>
  <si>
    <t>61167033623</t>
  </si>
  <si>
    <t>262910812752</t>
  </si>
  <si>
    <t>Tabbsum Ansari</t>
  </si>
  <si>
    <t>Mohammad Iliyas Ansari</t>
  </si>
  <si>
    <t>Vaqf Nagar, Chambal Garden, Plot No. Dadabadi, Kota</t>
  </si>
  <si>
    <t>Maharishi Arvind International Institute of Technology, Kota</t>
  </si>
  <si>
    <t>61168247636</t>
  </si>
  <si>
    <t>704092034227</t>
  </si>
  <si>
    <t>Yasmeen Kureshi</t>
  </si>
  <si>
    <t>Hidayat Khan</t>
  </si>
  <si>
    <t>Hadoti Bank Ke Pass, Ayana, Kota Rajasthan-325214</t>
  </si>
  <si>
    <t>Maharishi Arvind College of Engineering &amp; Technology, Kota</t>
  </si>
  <si>
    <t>61161740572</t>
  </si>
  <si>
    <t>383885024382</t>
  </si>
  <si>
    <t>Shahina Bano</t>
  </si>
  <si>
    <t>Gali No.4, Sanjay Nagar, Bheemmandi Arjunpura, Kota Junction, Rajasthan-324002</t>
  </si>
  <si>
    <t>University College of Engineering, Kota</t>
  </si>
  <si>
    <t>61149735613</t>
  </si>
  <si>
    <t>987409748957</t>
  </si>
  <si>
    <t>Sayyed Mohd. Wasim</t>
  </si>
  <si>
    <t>Sayyed Mohd. Iliyas</t>
  </si>
  <si>
    <t>Haji Sayyad Mohd. Yusuf Norani Manzil Dadawada Gali 1 Kota</t>
  </si>
  <si>
    <t>Govt. Engineering College Jhalawar Kota</t>
  </si>
  <si>
    <t>Rajasthan Technical University</t>
  </si>
  <si>
    <t>B.Tech Civil</t>
  </si>
  <si>
    <t>4 Years</t>
  </si>
  <si>
    <t>14.7.15</t>
  </si>
  <si>
    <t>61163429519</t>
  </si>
  <si>
    <t>974882564131</t>
  </si>
  <si>
    <t>188699342</t>
  </si>
  <si>
    <t>Jagjot Singh Chabada</t>
  </si>
  <si>
    <t>Rajendra Singh Chabada</t>
  </si>
  <si>
    <t>Gurunanak Dispensary Ke Pass, Kota Jun. Kota</t>
  </si>
  <si>
    <t>Indian Institutes of Technology</t>
  </si>
  <si>
    <t>Indian Institutes of Technology Guwahati Kota</t>
  </si>
  <si>
    <t>3.7.15</t>
  </si>
  <si>
    <t>6.8.15</t>
  </si>
  <si>
    <t>965335554101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</si>
  <si>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</si>
  <si>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</si>
  <si>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</si>
  <si>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</si>
  <si>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</si>
  <si>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</si>
  <si>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</si>
  <si>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</si>
  <si>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</si>
  <si>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</si>
  <si>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</si>
  <si>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</si>
  <si>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</si>
  <si>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</si>
  <si>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</si>
  <si>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</si>
  <si>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</si>
  <si>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</si>
  <si>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</si>
  <si>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</si>
  <si>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</si>
  <si>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</si>
  <si>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</si>
  <si>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</si>
  <si>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</si>
  <si>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</si>
  <si>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</si>
  <si>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</si>
  <si>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</si>
  <si>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</si>
  <si>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</si>
  <si>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</si>
  <si>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</si>
  <si>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</si>
  <si>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</si>
  <si>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</si>
  <si>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</si>
  <si>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</si>
  <si>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</si>
  <si>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</si>
  <si>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</si>
  <si>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</si>
  <si>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</si>
  <si>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</si>
  <si>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</si>
  <si>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</si>
  <si>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</si>
  <si>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</si>
  <si>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</si>
  <si>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</si>
  <si>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</si>
  <si>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</si>
  <si>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</si>
  <si>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</si>
  <si>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</si>
  <si>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</si>
  <si>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</si>
  <si>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</si>
  <si>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</si>
  <si>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</si>
  <si>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</si>
  <si>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</si>
  <si>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</si>
  <si>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</si>
  <si>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</si>
  <si>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dksVk ¼2003&amp;04½</t>
  </si>
  <si>
    <t>Jh vCnqy eksgflr@Jh vCnqy xQwj</t>
  </si>
  <si>
    <t>bysDVªhd 'kkWai</t>
  </si>
  <si>
    <t>64961                 (06-02-2004)</t>
  </si>
  <si>
    <t>May.04</t>
  </si>
  <si>
    <t>19/03/05</t>
  </si>
  <si>
    <t>15-06-05</t>
  </si>
  <si>
    <t>22-10-05</t>
  </si>
  <si>
    <t>Jh vkfjQ fetkZ@Jh eqUuw csx</t>
  </si>
  <si>
    <t>iku dh nqdku</t>
  </si>
  <si>
    <t>64959                 (06-02-2004)</t>
  </si>
  <si>
    <t>Jh vrhdqjZZgeku@Jh QtyqjZgeku</t>
  </si>
  <si>
    <t>tujy 'kkWi</t>
  </si>
  <si>
    <t>64965-67                 (06-02-2004)</t>
  </si>
  <si>
    <t>02-03-09</t>
  </si>
  <si>
    <t>Jh tkosn @Jh eksbZuqíhu</t>
  </si>
  <si>
    <t>cht Hka.Mkj</t>
  </si>
  <si>
    <t>64962                 (06-02-2004)</t>
  </si>
  <si>
    <t>Jherh uwjtgka@iRuh Jh tkdhj vyh</t>
  </si>
  <si>
    <t>jsMhesM</t>
  </si>
  <si>
    <t>64958                 (06-02-2004)</t>
  </si>
  <si>
    <t>Jh 'kkfdj vyh @ Jh lS;n vyh</t>
  </si>
  <si>
    <t>ds'kj ckx] ,l-ih- vkWafQl ds ihNs] dksVk</t>
  </si>
  <si>
    <t>fdjk.kk nqdku</t>
  </si>
  <si>
    <t>64958-59                (06-02-2004)</t>
  </si>
  <si>
    <t>Jherh bLyke tgka@ iRuh Jh tkfgn [kkW</t>
  </si>
  <si>
    <t>Qfdjks dh eLthn dksVMh] dksVk]</t>
  </si>
  <si>
    <t>jsMhesM xkjesUV</t>
  </si>
  <si>
    <t>64955               (06-02-2004)</t>
  </si>
  <si>
    <t>25-11-2010</t>
  </si>
  <si>
    <t>Jh vCnqy dch [kkW@Jh vCnqy gehn tku</t>
  </si>
  <si>
    <t>64964               (06-02-2004)</t>
  </si>
  <si>
    <t>Jh erh uwjckuks@Jh de:íhu</t>
  </si>
  <si>
    <t>yPNs cukuk</t>
  </si>
  <si>
    <t>1579               (27-03-2004)</t>
  </si>
  <si>
    <t>Jun.04</t>
  </si>
  <si>
    <t>Jh de:íhu@Jh pkWan HkkbZ</t>
  </si>
  <si>
    <t>#b fiatkbZ</t>
  </si>
  <si>
    <t>64963               (06-02-2004)</t>
  </si>
  <si>
    <t>Jh bLgkd vyh@Jh jetkuh [kkWa</t>
  </si>
  <si>
    <t>Vsyj</t>
  </si>
  <si>
    <t>64970-71               (07-02-2004)</t>
  </si>
  <si>
    <t>Jh eqLrkd vgen@Jh vgen gehj [kku</t>
  </si>
  <si>
    <t xml:space="preserve">ykÅ.Mªh </t>
  </si>
  <si>
    <t>64975               (28-02-2004)</t>
  </si>
  <si>
    <t>Jh v[rj gqlSu@Jh ;klhu</t>
  </si>
  <si>
    <t xml:space="preserve">                            (28-02-2004)</t>
  </si>
  <si>
    <t>Jh lwQh vgen@Jh they vgen</t>
  </si>
  <si>
    <t xml:space="preserve">lkbZdy fjis;fjax </t>
  </si>
  <si>
    <t>64972               (06-02-2004)</t>
  </si>
  <si>
    <t>Jh jQh dqjZgeku@Jh vCnqy jgeku</t>
  </si>
  <si>
    <t>64973               (06-02-2004)</t>
  </si>
  <si>
    <t>31-08-2010</t>
  </si>
  <si>
    <t>Jh fy;kdy vyh@Jh vCnqy vtht</t>
  </si>
  <si>
    <t>64974               (06-02-2004)</t>
  </si>
  <si>
    <t>Jh 'kQhd eksgEen@Jh jQhd eksgEen</t>
  </si>
  <si>
    <t>570051               (28-02-2004)</t>
  </si>
  <si>
    <t>Jh fQjkst [kku@Jh tkfgn [kku</t>
  </si>
  <si>
    <t>Jh fljkt eksgEen@Jh vehj eksgEen</t>
  </si>
  <si>
    <t>vkVks bysfDVªf'k;u</t>
  </si>
  <si>
    <t>64957               (06-02-2004)</t>
  </si>
  <si>
    <t>Jh erh ulhe tgk@ iRuh Jh vkfcn vyh</t>
  </si>
  <si>
    <t>64961               (06-02-2004)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</si>
  <si>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</si>
  <si>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</si>
  <si>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</si>
  <si>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</si>
  <si>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</si>
  <si>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dksVk ¼2004&amp;05½</t>
  </si>
  <si>
    <t>Jh vkehu gqlSu@ eqLrQk[kkWa</t>
  </si>
  <si>
    <t>egkRek xka/kh dkyksuh] ekyk QkVd] dksVk</t>
  </si>
  <si>
    <t>lkbZdy nqdku</t>
  </si>
  <si>
    <t xml:space="preserve">570059/ </t>
  </si>
  <si>
    <t>27-07-04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</si>
  <si>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</si>
  <si>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</si>
  <si>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</si>
  <si>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</si>
  <si>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</si>
  <si>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</si>
  <si>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UR.</t>
  </si>
  <si>
    <t>Ru</t>
  </si>
  <si>
    <t>dksVk ¼2006&amp;07½</t>
  </si>
  <si>
    <t>Jh lyhe@ vCnqy lÙkkj</t>
  </si>
  <si>
    <t>len chMh okys dk edku] pUnz?k.Vk] ?k.Vk?kj] dksVk</t>
  </si>
  <si>
    <t>590345/      05-05-06</t>
  </si>
  <si>
    <t>18-07-06</t>
  </si>
  <si>
    <t>Jh uthj ekSgEen@ vCnqy j'khn</t>
  </si>
  <si>
    <t>1 ch&amp;17 egkohj uxj]&amp;AAA] dksVk</t>
  </si>
  <si>
    <t xml:space="preserve">Jh tkfdj gqlSu@ vCnqy j'khn </t>
  </si>
  <si>
    <t>NksVh efLtn ds ikl] dksVk</t>
  </si>
  <si>
    <t>Jh 'kfgn gqlSu@ vCnqy j'khn</t>
  </si>
  <si>
    <t>'kekZ dkWyksuh] dksVk</t>
  </si>
  <si>
    <t>Qsczhds'ku</t>
  </si>
  <si>
    <t>27-06-06</t>
  </si>
  <si>
    <t>Jh benkn vgen@ bljkj vgen</t>
  </si>
  <si>
    <t xml:space="preserve">Mhty ¶;wy </t>
  </si>
  <si>
    <t>570072/       28-09-06</t>
  </si>
  <si>
    <t>18-12-06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</si>
  <si>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</si>
  <si>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</si>
  <si>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</si>
  <si>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</si>
  <si>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</si>
  <si>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</si>
  <si>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</si>
  <si>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Jherh lgukt ckuks@ ,tkt gqlSu</t>
  </si>
  <si>
    <t>usg: uxj] jaxiqj jksM+] dksVk</t>
  </si>
  <si>
    <t>jsMhesM nqdku</t>
  </si>
  <si>
    <t xml:space="preserve">570075/        07-05-07 </t>
  </si>
  <si>
    <t>07-08-07</t>
  </si>
  <si>
    <t>Jh  eks-equOoj [kku@ eks- xtuQV ¼15 fd'r½</t>
  </si>
  <si>
    <t>272] efLtn dh xyh] xksfoUn uxj dksVk</t>
  </si>
  <si>
    <t xml:space="preserve">f'k{kk _.k </t>
  </si>
  <si>
    <t xml:space="preserve">570073/        16-02-06 </t>
  </si>
  <si>
    <t>16-05-07</t>
  </si>
  <si>
    <t>eks- jQhd@ vCnqy 'kdwj</t>
  </si>
  <si>
    <t>veu dkWayksuh foKku uxj] dksVk</t>
  </si>
  <si>
    <t>fcfYMax esVsfj;y</t>
  </si>
  <si>
    <t>570081/   19-01-08</t>
  </si>
  <si>
    <t>19-04-08</t>
  </si>
  <si>
    <t>Jh uklhj csx@ gkehn csx</t>
  </si>
  <si>
    <t>eftLn ds ikl] u;kiqjk] dksVk</t>
  </si>
  <si>
    <t>cqd LVkWy</t>
  </si>
  <si>
    <t>570080/    19-01-08</t>
  </si>
  <si>
    <t>Jh bdcky vgen@ vyQw [kkWa</t>
  </si>
  <si>
    <t>ykMiqjk dksVk</t>
  </si>
  <si>
    <t>Lis;j ikVZl</t>
  </si>
  <si>
    <t>570082/    19-01-08</t>
  </si>
  <si>
    <t xml:space="preserve">Jherh tjhuk iRuh Jh vdje </t>
  </si>
  <si>
    <t>ljkZQk cktkj] Hkhexate.Mh] dksVk tD'ku</t>
  </si>
  <si>
    <t>pwMh nqdku</t>
  </si>
  <si>
    <t>570076/  19-06-07</t>
  </si>
  <si>
    <t>19-09-07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</si>
  <si>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</si>
  <si>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</si>
  <si>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</si>
  <si>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</si>
  <si>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dksVk ¼2008&amp;09½</t>
  </si>
  <si>
    <t xml:space="preserve">Jherh ijohu ckuks@ iRuh eksgEen </t>
  </si>
  <si>
    <t>xzke lqYrku iqj] dksVk</t>
  </si>
  <si>
    <t>570085-86/ 28-03-08</t>
  </si>
  <si>
    <t>28-06-08</t>
  </si>
  <si>
    <t xml:space="preserve">Jherh tkghnk ijohu@ iRuh 'ksj [kku </t>
  </si>
  <si>
    <t>Nkouh dksVk</t>
  </si>
  <si>
    <t>fdjk.kk LVksj</t>
  </si>
  <si>
    <t>570087-09-04-08</t>
  </si>
  <si>
    <t xml:space="preserve">Jh eksgEen vdykd@ vCnqy yrhQ </t>
  </si>
  <si>
    <t>Jhiqjk dksVk</t>
  </si>
  <si>
    <t>570095/   19-05-2008</t>
  </si>
  <si>
    <t>19-08-08</t>
  </si>
  <si>
    <t>Jh okftn [kku@ jbZl [kku ¼8 fd'r½</t>
  </si>
  <si>
    <t>xksj/kuiqjk jksM+] jkexate.Mh] dksVk</t>
  </si>
  <si>
    <t>f'k{kk _.k izFke fd'r</t>
  </si>
  <si>
    <t>570078/   01-10-07     570083/     01-03-06</t>
  </si>
  <si>
    <t>Jh okftn [kku@ jbZl [kku</t>
  </si>
  <si>
    <t>570099/ 25-07-08  14778/  30-12-08</t>
  </si>
  <si>
    <t>25-10-08</t>
  </si>
  <si>
    <t>Jherh jger ckbZ@ iRuh dYyw</t>
  </si>
  <si>
    <t>esxthu Ldwy ds lkeus] ykMiqjk] dksVk</t>
  </si>
  <si>
    <t>570096/  21-06-08</t>
  </si>
  <si>
    <t>21-09-08</t>
  </si>
  <si>
    <t>Jh vCnqy jbZl@ vCnqy jTtkd</t>
  </si>
  <si>
    <t>ykMiqjk] dksVk</t>
  </si>
  <si>
    <t>oSfYMax Qsczhds'ku</t>
  </si>
  <si>
    <t>570097/  27-06-08</t>
  </si>
  <si>
    <t>27-09-08</t>
  </si>
  <si>
    <t>Jh vkfjQ gqlSu@ vCnqy gdhe</t>
  </si>
  <si>
    <t>daojyky th dh ckM+h] djcyk ykMiqjk] dksVk</t>
  </si>
  <si>
    <t>vkWaVks fjDlk</t>
  </si>
  <si>
    <t>570100/  04-09-08</t>
  </si>
  <si>
    <t>4/12/2008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</si>
  <si>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</si>
  <si>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</si>
  <si>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</si>
  <si>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</si>
  <si>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</si>
  <si>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</si>
  <si>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'kQhd eksgEen@ vCnqy j'khn</t>
  </si>
  <si>
    <t>lq[k/kke ykWat ds ikl] efLtn xyh dksVk] ta-</t>
  </si>
  <si>
    <t>LVhy Qsczhds'ku</t>
  </si>
  <si>
    <t>14776-77/ 19-11-08</t>
  </si>
  <si>
    <t>19-02-09</t>
  </si>
  <si>
    <t>Jh bUlkQ csx@ ,glku csx ¼4 fd'r½</t>
  </si>
  <si>
    <t>xzk-iks- vejiqjk] rg- nhxksn] dksVk</t>
  </si>
  <si>
    <t>f'k{kk _.k   ¼dsehdy bfUtfu;fjax½</t>
  </si>
  <si>
    <t>14780/   03-02-08  14781/   26-02-09</t>
  </si>
  <si>
    <t>Jh vCnqy j'khn@ vCnwy lÙkkj ¼4 fd'r½</t>
  </si>
  <si>
    <t>xzk- [kkrksyh] rg- ihiYnk ftyk dksVk</t>
  </si>
  <si>
    <t>'kSf{kd _.k ¼ch-bZ-½ izFke fd'r</t>
  </si>
  <si>
    <t>570079/   19-11-07  6794/   20-11-07</t>
  </si>
  <si>
    <t>19-11-2012</t>
  </si>
  <si>
    <r>
      <t xml:space="preserve">'kSf{kd _.k ¼ch-bZ-½ </t>
    </r>
    <r>
      <rPr>
        <b/>
        <sz val="13"/>
        <rFont val="DevLys 010"/>
      </rPr>
      <t>f)rh;  fd'r</t>
    </r>
  </si>
  <si>
    <t>49003/        03-12-09</t>
  </si>
  <si>
    <t>Jh [kkfyn eksgEen@ vuoj eksgEen       ¼1 fd'r½</t>
  </si>
  <si>
    <t>xzk- cksjkckl] ykMiqjk ftyk dksVk</t>
  </si>
  <si>
    <t xml:space="preserve">'kSf{kd _.k izFke fd'r ¼ch,llh
¼uflZx½
</t>
  </si>
  <si>
    <t>49001/     12-08-09</t>
  </si>
  <si>
    <t>12/11/09</t>
  </si>
  <si>
    <t xml:space="preserve">'kSf{kd _.k f)rh; fd'r ¼ch,llh
¼uflZx½
</t>
  </si>
  <si>
    <t>49011/     23-06-2010</t>
  </si>
  <si>
    <t xml:space="preserve">Jh NUuq @ de:íhu </t>
  </si>
  <si>
    <t>flfoy ykbZu] gksLriqjk jkstxkj d;kZy; ds ikl] dksVk</t>
  </si>
  <si>
    <t>vkWVks fjD'kk ¼Mhty½</t>
  </si>
  <si>
    <t>49006/19-01-2010</t>
  </si>
  <si>
    <t>19-04-2010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</si>
  <si>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</si>
  <si>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</si>
  <si>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nil</t>
  </si>
  <si>
    <r>
      <t xml:space="preserve">f'k{kk _.k   </t>
    </r>
    <r>
      <rPr>
        <sz val="12"/>
        <rFont val="DevLys 010"/>
      </rPr>
      <t>¼flfoy baftfu;fjax½</t>
    </r>
    <r>
      <rPr>
        <sz val="13"/>
        <rFont val="DevLys 010"/>
      </rPr>
      <t xml:space="preserve"> f)rh; fd'r</t>
    </r>
  </si>
  <si>
    <t>Wasil Mohd.</t>
  </si>
  <si>
    <t>Gli No.2 Sanjiv Nagar Kota</t>
  </si>
  <si>
    <t>Cloth Centre</t>
  </si>
  <si>
    <t>23.10.15</t>
  </si>
  <si>
    <t>32823611485</t>
  </si>
  <si>
    <t>638393414618</t>
  </si>
  <si>
    <t>186407578</t>
  </si>
  <si>
    <t>Reshma Parveen</t>
  </si>
  <si>
    <t>Aftab Hussain</t>
  </si>
  <si>
    <t>H.No. 287 Fakiru Ka Mohalla, Kota</t>
  </si>
  <si>
    <t>Girls Tailor</t>
  </si>
  <si>
    <t>3344422432</t>
  </si>
  <si>
    <t>649574972961</t>
  </si>
  <si>
    <t>188700461</t>
  </si>
  <si>
    <t>Gulshan Javed</t>
  </si>
  <si>
    <t>H.No.3 Shiv Nagar, Police Line, Kota</t>
  </si>
  <si>
    <t>Maharishi Arvind International Nist of Tech. Ranpur, Kota</t>
  </si>
  <si>
    <t>RTU, Kota</t>
  </si>
  <si>
    <t>B.Tech Electrical Engineering</t>
  </si>
  <si>
    <t>21.9.15</t>
  </si>
  <si>
    <t>61164923427</t>
  </si>
  <si>
    <t>304735756969</t>
  </si>
  <si>
    <t>187941307</t>
  </si>
  <si>
    <t>Divyank Jain</t>
  </si>
  <si>
    <t>Devendra Jain</t>
  </si>
  <si>
    <t>H.No. 8 Nehru Nagar Colony Nayapura Kota</t>
  </si>
  <si>
    <t>Birla Institute of Technology &amp; Science, Pilani Goa</t>
  </si>
  <si>
    <t xml:space="preserve">A Deemed University </t>
  </si>
  <si>
    <t>B.E. Hons. Electronics &amp; Instrumentation Engineering</t>
  </si>
  <si>
    <t>4.8.15</t>
  </si>
  <si>
    <t>687801500418</t>
  </si>
  <si>
    <t>457218101128</t>
  </si>
  <si>
    <t>188699072</t>
  </si>
  <si>
    <t xml:space="preserve">Aarif Hussain </t>
  </si>
  <si>
    <t>Abid Hussain</t>
  </si>
  <si>
    <t>Ghanta Ghar Mochi Katla, Kota</t>
  </si>
  <si>
    <t>Bangles</t>
  </si>
  <si>
    <t>7.12.15</t>
  </si>
  <si>
    <t>662010110001520</t>
  </si>
  <si>
    <t>735122387546</t>
  </si>
  <si>
    <t>188699725</t>
  </si>
  <si>
    <t>Faiyaj Mohamad</t>
  </si>
  <si>
    <t>Noor Mohamad</t>
  </si>
  <si>
    <t>Goru Wale Bab Bhisti Mohalla Chawni Kota</t>
  </si>
  <si>
    <t>Redement Garment</t>
  </si>
  <si>
    <t>662110110012023</t>
  </si>
  <si>
    <t>578530132143</t>
  </si>
  <si>
    <t>188700446</t>
  </si>
  <si>
    <t>Rafiq Mohammad</t>
  </si>
  <si>
    <t>Chitiya Fanichar Khai Road, Darwaja Nayapura, Kota</t>
  </si>
  <si>
    <t>Carpanter</t>
  </si>
  <si>
    <t>0271000100246843</t>
  </si>
  <si>
    <t>887327967508</t>
  </si>
  <si>
    <t>188699791</t>
  </si>
  <si>
    <t>Shakir Hussain</t>
  </si>
  <si>
    <t>Gule Guljar Ke Piche Jahir Pade Walu Ke Makan Ke Pass</t>
  </si>
  <si>
    <t>Sewing Work</t>
  </si>
  <si>
    <t>688301093881</t>
  </si>
  <si>
    <t>739339977848</t>
  </si>
  <si>
    <t>188700444</t>
  </si>
  <si>
    <t>Mansur Ali</t>
  </si>
  <si>
    <t>Mohd. Usman</t>
  </si>
  <si>
    <t>662010310000003</t>
  </si>
  <si>
    <t>995351855880</t>
  </si>
  <si>
    <t>188700010</t>
  </si>
  <si>
    <t>Shahid Ali</t>
  </si>
  <si>
    <t>Police chowki Ke Pass, Ghanta Ghar, Kota</t>
  </si>
  <si>
    <t>Matan Shop</t>
  </si>
  <si>
    <t>05910110014431</t>
  </si>
  <si>
    <t>275480099419</t>
  </si>
  <si>
    <t>188700039</t>
  </si>
  <si>
    <t xml:space="preserve">Imran </t>
  </si>
  <si>
    <t>Islammudin</t>
  </si>
  <si>
    <t>Ladpura Karbala Imli Ka Chowk, Ishrat Manzil Ke Pass, Kota</t>
  </si>
  <si>
    <t>Motor Parts</t>
  </si>
  <si>
    <t>662010110000625</t>
  </si>
  <si>
    <t>688044147108</t>
  </si>
  <si>
    <t>188700036</t>
  </si>
  <si>
    <t>Abdul Rahim</t>
  </si>
  <si>
    <t>Abdul Rashid</t>
  </si>
  <si>
    <t>Maliu Ka Chowk Koli Pada Lalji Ghat Ladpura Kota</t>
  </si>
  <si>
    <t>Milar Work</t>
  </si>
  <si>
    <t>08370100022687</t>
  </si>
  <si>
    <t>922844719488</t>
  </si>
  <si>
    <t>188700165</t>
  </si>
  <si>
    <t>Irfan Ahmed</t>
  </si>
  <si>
    <t>Mollana Niyajul</t>
  </si>
  <si>
    <t>Maszid Ke Pass, Kala Talab, Kota</t>
  </si>
  <si>
    <t>662220110000025</t>
  </si>
  <si>
    <t>475438434265</t>
  </si>
  <si>
    <t>188698978</t>
  </si>
  <si>
    <t>Nazma</t>
  </si>
  <si>
    <t>Ahsan Khan</t>
  </si>
  <si>
    <t>179, Tanki Ke Piche, Idgah Ke Pass, Ramganj Mandi, Kota</t>
  </si>
  <si>
    <t xml:space="preserve">Cloth </t>
  </si>
  <si>
    <t>688801059043</t>
  </si>
  <si>
    <t>755882963683</t>
  </si>
  <si>
    <t>188698825</t>
  </si>
  <si>
    <t>Yogesh Jain</t>
  </si>
  <si>
    <t>Prakash Chand Jain</t>
  </si>
  <si>
    <t>Mori Ke Hanuman Ke Pass, Mittal Floor, Purani Dhan Mandi, Kota</t>
  </si>
  <si>
    <t>_</t>
  </si>
  <si>
    <t>Jain Universit</t>
  </si>
  <si>
    <t>2 Years</t>
  </si>
  <si>
    <t>23.11.15</t>
  </si>
  <si>
    <t>1.12.15</t>
  </si>
  <si>
    <t>61118148544</t>
  </si>
  <si>
    <t>542255978807</t>
  </si>
  <si>
    <t>199465030</t>
  </si>
  <si>
    <t>Jasmine Melcam</t>
  </si>
  <si>
    <t>Chitamber Ray</t>
  </si>
  <si>
    <t>Saint jon's School Parisar, civil Line, Nayapura Kota</t>
  </si>
  <si>
    <t xml:space="preserve">Gulbarga City School of   Nursing, Gulbarga  </t>
  </si>
  <si>
    <t>Karnataka State Diploma in Nursing Examination Board</t>
  </si>
  <si>
    <t>GNM</t>
  </si>
  <si>
    <t>30.8.11</t>
  </si>
  <si>
    <t>61071254834</t>
  </si>
  <si>
    <t>444573101238</t>
  </si>
  <si>
    <t>188698860</t>
  </si>
  <si>
    <t>Arun Jain</t>
  </si>
  <si>
    <t>Trilok Chand Jain</t>
  </si>
  <si>
    <t>1230, Basant Vihar Kota Rajasthan</t>
  </si>
  <si>
    <t>23.12.15</t>
  </si>
  <si>
    <t>61224131424</t>
  </si>
  <si>
    <t>312094102771</t>
  </si>
  <si>
    <t>181594188</t>
  </si>
  <si>
    <t>The Academy of Nursing Sciences and Hospital Gawlior 474001, M.P.</t>
  </si>
  <si>
    <t xml:space="preserve">A Deemed University Established </t>
  </si>
  <si>
    <t>M.Sc Nursing</t>
  </si>
  <si>
    <t>11.1.16</t>
  </si>
  <si>
    <t>21.1.16</t>
  </si>
  <si>
    <t>7832006900001662</t>
  </si>
  <si>
    <t>188701469</t>
  </si>
  <si>
    <t>Mohammed Arif Alvi</t>
  </si>
  <si>
    <t>Mohammad Moin</t>
  </si>
  <si>
    <t>Fakirana shahi, Jama Masjid Ke Pass, Main Road, Kotdi, Kota</t>
  </si>
  <si>
    <t>Apex International Institute Technology, Kota</t>
  </si>
  <si>
    <t>25.1.16</t>
  </si>
  <si>
    <t>61141226842</t>
  </si>
  <si>
    <t>423724521020</t>
  </si>
  <si>
    <t>188702205</t>
  </si>
  <si>
    <t>Asmat ali Siddiqui</t>
  </si>
  <si>
    <t>2 &amp; 10 Vidhvan Nagar, Kota</t>
  </si>
  <si>
    <t>Carrier Point Institute</t>
  </si>
  <si>
    <t>00000003039754678</t>
  </si>
  <si>
    <t>399587065580</t>
  </si>
  <si>
    <t>188701133</t>
  </si>
  <si>
    <t>Plot No. 525, Kalalo Ke Mandir Ke Samne, Lalpura Kota</t>
  </si>
  <si>
    <t>B.Tech Electronic Communication</t>
  </si>
  <si>
    <t>61163862431</t>
  </si>
  <si>
    <t>270869194919</t>
  </si>
  <si>
    <t>188582607</t>
  </si>
  <si>
    <t>7-C-53, Vighyan Nagar, Kota</t>
  </si>
  <si>
    <t>B.Tech (Civil)</t>
  </si>
  <si>
    <t>188702686</t>
  </si>
  <si>
    <t>Darakhsha Aabasi</t>
  </si>
  <si>
    <t>Sagir Ahmed Abbasi</t>
  </si>
  <si>
    <t>Bagar Ka Khoot, Mishti pada Shripura, Kota</t>
  </si>
  <si>
    <t>61167531685</t>
  </si>
  <si>
    <t>658015288487</t>
  </si>
  <si>
    <t>188752136</t>
  </si>
  <si>
    <t>Harshdeep Singh</t>
  </si>
  <si>
    <t>Manmeet Singh</t>
  </si>
  <si>
    <t>H.No. 132/02, Civil Line Station Kota</t>
  </si>
  <si>
    <t>United World Institute of Design</t>
  </si>
  <si>
    <t>B.Tech (Electrical Engineering)</t>
  </si>
  <si>
    <t>687801500846</t>
  </si>
  <si>
    <t>480052865842</t>
  </si>
  <si>
    <t>188581277  188701469</t>
  </si>
  <si>
    <t>Parvez Khan</t>
  </si>
  <si>
    <t>Abdul Rafiq</t>
  </si>
  <si>
    <t>Near Amit Tent House, Tipan Ki Choki, Shripura, Kota</t>
  </si>
  <si>
    <t>Mobile Work</t>
  </si>
  <si>
    <t>11.2.16</t>
  </si>
  <si>
    <t>348104000005524</t>
  </si>
  <si>
    <t>410109596124</t>
  </si>
  <si>
    <t>188701821</t>
  </si>
  <si>
    <t>Sourabh Jain</t>
  </si>
  <si>
    <t>Anil Kumar jain</t>
  </si>
  <si>
    <t>133 karbala road ladpur kota</t>
  </si>
  <si>
    <t>Water Plant</t>
  </si>
  <si>
    <t>17.3.16</t>
  </si>
  <si>
    <t>29.3.16</t>
  </si>
  <si>
    <t>3486000426</t>
  </si>
  <si>
    <t>828279237609</t>
  </si>
  <si>
    <t>188773544</t>
  </si>
  <si>
    <t>Shazia Khan</t>
  </si>
  <si>
    <t>Shahnawaz</t>
  </si>
  <si>
    <t>7-C-41 Vigyan Nagar kota</t>
  </si>
  <si>
    <t xml:space="preserve">Clothe Making </t>
  </si>
  <si>
    <t>3525708914</t>
  </si>
  <si>
    <t>829725264519</t>
  </si>
  <si>
    <t>188773899</t>
  </si>
  <si>
    <t>Jahan Ara</t>
  </si>
  <si>
    <t xml:space="preserve">Mohd Hanif </t>
  </si>
  <si>
    <t>Imam chok Sangod kota</t>
  </si>
  <si>
    <t>34668537501</t>
  </si>
  <si>
    <t>754370790362</t>
  </si>
  <si>
    <t>188773887</t>
  </si>
  <si>
    <t>Gulam nabi</t>
  </si>
  <si>
    <t>Jamil Ahmad</t>
  </si>
  <si>
    <t>Ghase Ki bagar ke pass shripura kota</t>
  </si>
  <si>
    <t xml:space="preserve">Cinetry Work </t>
  </si>
  <si>
    <t>61138476751</t>
  </si>
  <si>
    <t>634078625268</t>
  </si>
  <si>
    <t>188773459</t>
  </si>
  <si>
    <t>Shafiq Mohd.</t>
  </si>
  <si>
    <t>Chaman Hotel ke piche naypu kota</t>
  </si>
  <si>
    <t>Cildren Sute Making</t>
  </si>
  <si>
    <t>61202621185</t>
  </si>
  <si>
    <t>621891467775</t>
  </si>
  <si>
    <t>188773220</t>
  </si>
  <si>
    <t xml:space="preserve">Asif </t>
  </si>
  <si>
    <t>Atik Ahmad Pathan</t>
  </si>
  <si>
    <t>Nr. Puliya 24 nehru colony naypura kota</t>
  </si>
  <si>
    <t xml:space="preserve">Book store </t>
  </si>
  <si>
    <t>51100844384</t>
  </si>
  <si>
    <t>970751366783</t>
  </si>
  <si>
    <t>188772965</t>
  </si>
  <si>
    <t>Rijvan Khan</t>
  </si>
  <si>
    <t>Modh. Nafis</t>
  </si>
  <si>
    <t>Maszid ke pass Naypura kota</t>
  </si>
  <si>
    <t>153901500406</t>
  </si>
  <si>
    <t>913296311878</t>
  </si>
  <si>
    <t>188772967</t>
  </si>
  <si>
    <t xml:space="preserve">Sh. Mohd Hasan </t>
  </si>
  <si>
    <t>Keredi ka chowk gumanpura kota</t>
  </si>
  <si>
    <t>Careped making</t>
  </si>
  <si>
    <t>30738410347</t>
  </si>
  <si>
    <t>372181247631</t>
  </si>
  <si>
    <t>188773543</t>
  </si>
  <si>
    <t xml:space="preserve">Tarannum </t>
  </si>
  <si>
    <t>7 D-56 Vigyan nagar Extn kota</t>
  </si>
  <si>
    <t>Redymet Making</t>
  </si>
  <si>
    <t>0726000100332321</t>
  </si>
  <si>
    <t>941326080409</t>
  </si>
  <si>
    <t>188773701</t>
  </si>
  <si>
    <t>Nafis Shakur</t>
  </si>
  <si>
    <t>Shri Abdul Shakur</t>
  </si>
  <si>
    <t>Rajput Colony Kansuwa kota</t>
  </si>
  <si>
    <t>916010007989525</t>
  </si>
  <si>
    <t>455666885996</t>
  </si>
  <si>
    <t>188773602</t>
  </si>
  <si>
    <t>Shakir Husain</t>
  </si>
  <si>
    <t>Gramin police line ke samne kesar bag police line kota</t>
  </si>
  <si>
    <t>30453049913</t>
  </si>
  <si>
    <t>486409613592</t>
  </si>
  <si>
    <t>188773597</t>
  </si>
  <si>
    <t>Pavandeep Kour</t>
  </si>
  <si>
    <t>Guru sevak singh</t>
  </si>
  <si>
    <t>Mavasha Road nehar ke pass Kethun kota</t>
  </si>
  <si>
    <t xml:space="preserve">sport shop </t>
  </si>
  <si>
    <t>51112803832</t>
  </si>
  <si>
    <t>339266182039</t>
  </si>
  <si>
    <t>188773577</t>
  </si>
  <si>
    <t>Mohammed Javed Khan</t>
  </si>
  <si>
    <t>Muslemeen Galib Khan</t>
  </si>
  <si>
    <t>195 Moti Maharaj Mohalla Shamshan Road Chhawni kota Raj</t>
  </si>
  <si>
    <t xml:space="preserve">Iron Steel </t>
  </si>
  <si>
    <t>20056535534</t>
  </si>
  <si>
    <t>430655034822</t>
  </si>
  <si>
    <t>186875501</t>
  </si>
  <si>
    <t>Rubina Khan</t>
  </si>
  <si>
    <t>Mohd. Jamil Khan</t>
  </si>
  <si>
    <t>3-m-42 Vigyan nagar Aanantpura phoota talab PLT kota</t>
  </si>
  <si>
    <t>Buti Porlor</t>
  </si>
  <si>
    <t>1943000100294438</t>
  </si>
  <si>
    <t>645919040733</t>
  </si>
  <si>
    <t>188585690</t>
  </si>
  <si>
    <t xml:space="preserve">Abdul Hakim </t>
  </si>
  <si>
    <t>Purani sirat cameti chandarchata Patanpol kota</t>
  </si>
  <si>
    <t>1943000100289083</t>
  </si>
  <si>
    <t>846123864386</t>
  </si>
  <si>
    <t>186854814</t>
  </si>
  <si>
    <t>Deepak jain</t>
  </si>
  <si>
    <t>Shanti lal jain</t>
  </si>
  <si>
    <t>Mehrapada ki gali bajaj khana kota</t>
  </si>
  <si>
    <t xml:space="preserve">Kirana Ghi and Tel shop </t>
  </si>
  <si>
    <t>0726000100310453</t>
  </si>
  <si>
    <t>430500144827</t>
  </si>
  <si>
    <t>188772953</t>
  </si>
  <si>
    <t>Nazir Mohd.</t>
  </si>
  <si>
    <t>127 Rang talab Ladpura kota</t>
  </si>
  <si>
    <t>Electrical shop</t>
  </si>
  <si>
    <t>688101433860</t>
  </si>
  <si>
    <t>591172768901</t>
  </si>
  <si>
    <t>188699398</t>
  </si>
  <si>
    <t>Zulekha Bano</t>
  </si>
  <si>
    <t>Nasruddin mansuri</t>
  </si>
  <si>
    <t>Mandi Pada Borkheda Zila kota</t>
  </si>
  <si>
    <t xml:space="preserve">Rui Pinzara </t>
  </si>
  <si>
    <t>46790100001674</t>
  </si>
  <si>
    <t>431496259322</t>
  </si>
  <si>
    <t>188773563</t>
  </si>
  <si>
    <t>Ronak ali</t>
  </si>
  <si>
    <t>Farukh ali</t>
  </si>
  <si>
    <t>25 shiv nagar police line kota</t>
  </si>
  <si>
    <t>62417872071</t>
  </si>
  <si>
    <t>680818188268</t>
  </si>
  <si>
    <t>188773709</t>
  </si>
  <si>
    <t>Abdul Anis</t>
  </si>
  <si>
    <t>Abdul Mazid</t>
  </si>
  <si>
    <t>Modak Station Zila kota</t>
  </si>
  <si>
    <t>Mobil shop</t>
  </si>
  <si>
    <t>33904318025</t>
  </si>
  <si>
    <t>432802491197</t>
  </si>
  <si>
    <t>188773703</t>
  </si>
  <si>
    <t>Akram Khan</t>
  </si>
  <si>
    <t xml:space="preserve">Abdul Aziz </t>
  </si>
  <si>
    <t>Madarsha Mohalla Anatpura kota</t>
  </si>
  <si>
    <t>Junral Store</t>
  </si>
  <si>
    <t>688301501071</t>
  </si>
  <si>
    <t>945991045704</t>
  </si>
  <si>
    <t>188773505</t>
  </si>
  <si>
    <t>Amanulla Khan</t>
  </si>
  <si>
    <t>Babu Khan</t>
  </si>
  <si>
    <t>Mohalla Medpura Karbala Chuk Sultanpur kota</t>
  </si>
  <si>
    <t>61120752541</t>
  </si>
  <si>
    <t>763921353423</t>
  </si>
  <si>
    <t>188773486</t>
  </si>
  <si>
    <t>Kanun ali</t>
  </si>
  <si>
    <t>bapawar kala Sangod kota</t>
  </si>
  <si>
    <t>Tyloring</t>
  </si>
  <si>
    <t>45600100056542</t>
  </si>
  <si>
    <t>389493622931</t>
  </si>
  <si>
    <t>188773270</t>
  </si>
  <si>
    <t>Mohd Shahid</t>
  </si>
  <si>
    <t>Chand Mohd.</t>
  </si>
  <si>
    <t>Bapu CoLony Kachi Basti balita rod kota</t>
  </si>
  <si>
    <t>Ciy. Repyer</t>
  </si>
  <si>
    <t>086410001751</t>
  </si>
  <si>
    <t>601930139667</t>
  </si>
  <si>
    <t>188773457</t>
  </si>
  <si>
    <t>Mohammad Mustak</t>
  </si>
  <si>
    <t>Mohd. Mustkim</t>
  </si>
  <si>
    <t>Tippan ki choki ke niche Mansuri Manzil shripura kota</t>
  </si>
  <si>
    <t>34077576391</t>
  </si>
  <si>
    <t>634509074030</t>
  </si>
  <si>
    <t>188773458</t>
  </si>
  <si>
    <t>Premstephen</t>
  </si>
  <si>
    <t>Lalit Gopi</t>
  </si>
  <si>
    <t>H.No. 618 Hogli enjal School Naypura kota</t>
  </si>
  <si>
    <t>Engineering Works</t>
  </si>
  <si>
    <t>3588000100126800</t>
  </si>
  <si>
    <t>852237873282</t>
  </si>
  <si>
    <t>188772952</t>
  </si>
  <si>
    <t>Mohammed Arif</t>
  </si>
  <si>
    <t>Ikramuddin</t>
  </si>
  <si>
    <t>Geta Road Dadwada ka Rasta VPO itawa The. Pipalda kota</t>
  </si>
  <si>
    <t xml:space="preserve">Coten  </t>
  </si>
  <si>
    <t>42650100007609</t>
  </si>
  <si>
    <t>731057997470</t>
  </si>
  <si>
    <t>188773545</t>
  </si>
  <si>
    <t>Abrar Hussain</t>
  </si>
  <si>
    <t>Altaf hussain</t>
  </si>
  <si>
    <t>Ward 24 Karbala choke Sultanpur kota</t>
  </si>
  <si>
    <t>61258090735</t>
  </si>
  <si>
    <t>948609329444</t>
  </si>
  <si>
    <t>188773272</t>
  </si>
  <si>
    <t>Shakir Khan</t>
  </si>
  <si>
    <t>Shahjad Kha</t>
  </si>
  <si>
    <t>Noori Jama Maszid Sanjay Nagar Churaha Vigyan nagar kota</t>
  </si>
  <si>
    <t xml:space="preserve">Beg making </t>
  </si>
  <si>
    <t>1314172547</t>
  </si>
  <si>
    <t>750413898484</t>
  </si>
  <si>
    <t>188773132</t>
  </si>
  <si>
    <t>Rashid Ansari</t>
  </si>
  <si>
    <t>Iqbal Ahmad</t>
  </si>
  <si>
    <t>H.No. 76 Nagar Nigam ke piche Sajidahada kota</t>
  </si>
  <si>
    <t>Redymend Garmant</t>
  </si>
  <si>
    <t>3254945703</t>
  </si>
  <si>
    <t>241567929658</t>
  </si>
  <si>
    <t>Rohit jain</t>
  </si>
  <si>
    <t>Surendra jain</t>
  </si>
  <si>
    <t>Dudhadhari mandi ki gali Ladpura kota</t>
  </si>
  <si>
    <t>Cosmetick Item</t>
  </si>
  <si>
    <t>687301700228</t>
  </si>
  <si>
    <t>384644829132</t>
  </si>
  <si>
    <t>188772839</t>
  </si>
  <si>
    <t>Mohammad Wasim Khan</t>
  </si>
  <si>
    <t>Mohd. Islam</t>
  </si>
  <si>
    <t>Maszid ke pass Modak Station Zila kota</t>
  </si>
  <si>
    <t>Cmpouter Café</t>
  </si>
  <si>
    <t>61089843976</t>
  </si>
  <si>
    <t>335260278958</t>
  </si>
  <si>
    <t>188773707</t>
  </si>
  <si>
    <t>Sarfaraz nawaz</t>
  </si>
  <si>
    <t>Mohd. Iqbal</t>
  </si>
  <si>
    <t>61030489896</t>
  </si>
  <si>
    <t>589242460934</t>
  </si>
  <si>
    <t>188773704</t>
  </si>
  <si>
    <t>Shayar Khan</t>
  </si>
  <si>
    <t>Gali No. 1 Sanjay Nagar Vigyan Nagar kota</t>
  </si>
  <si>
    <t>Moter Parts</t>
  </si>
  <si>
    <t>51109236593</t>
  </si>
  <si>
    <t>782366465573</t>
  </si>
  <si>
    <t>188700294</t>
  </si>
  <si>
    <t>Rizwana</t>
  </si>
  <si>
    <t>Mohd. Shaanawaz</t>
  </si>
  <si>
    <t>H.No. Bajar No. 01 Word No. 59 Ramganjmandi ktoa</t>
  </si>
  <si>
    <t>4236127000087</t>
  </si>
  <si>
    <t>249957893905</t>
  </si>
  <si>
    <t>188553578</t>
  </si>
  <si>
    <t>Mohd Salam</t>
  </si>
  <si>
    <t>Shri Madar shah</t>
  </si>
  <si>
    <t>Man Sailon</t>
  </si>
  <si>
    <t>46270100527060</t>
  </si>
  <si>
    <t>712994835861</t>
  </si>
  <si>
    <t>188677156</t>
  </si>
  <si>
    <t>Yasmin Akhtar</t>
  </si>
  <si>
    <t xml:space="preserve">Khuse Mohammed </t>
  </si>
  <si>
    <t>0216001700071919</t>
  </si>
  <si>
    <t>576266331601</t>
  </si>
  <si>
    <t>187945172</t>
  </si>
  <si>
    <t xml:space="preserve">Riyajuddin </t>
  </si>
  <si>
    <t xml:space="preserve">Gayasuddin </t>
  </si>
  <si>
    <t>Soda water ki dukan ke pass purani sabji mandi kota</t>
  </si>
  <si>
    <t>352602010221399</t>
  </si>
  <si>
    <t>679615191030</t>
  </si>
  <si>
    <t>188699047</t>
  </si>
  <si>
    <t>Farag Ahmad</t>
  </si>
  <si>
    <t>Abdul hamid</t>
  </si>
  <si>
    <t>H.No. 26 shooping Center kota</t>
  </si>
  <si>
    <t>Tayor Repyring</t>
  </si>
  <si>
    <t>00000067321107181</t>
  </si>
  <si>
    <t>423338236211</t>
  </si>
  <si>
    <t>188353115</t>
  </si>
  <si>
    <t>Hamid ali</t>
  </si>
  <si>
    <t>121 Saji dehda Ramduvare ke samne kota</t>
  </si>
  <si>
    <t>459250010013420</t>
  </si>
  <si>
    <t>544672444483</t>
  </si>
  <si>
    <t>188773429</t>
  </si>
  <si>
    <t>Ekta Kala</t>
  </si>
  <si>
    <t>Ankush jain</t>
  </si>
  <si>
    <t>sh prakash chand jain H.No. 13/24 shah sadan vi jaypada rampura kota</t>
  </si>
  <si>
    <t>51103665438</t>
  </si>
  <si>
    <t>480058311154</t>
  </si>
  <si>
    <t>188134170</t>
  </si>
  <si>
    <t xml:space="preserve">Arif Mohammed </t>
  </si>
  <si>
    <t>Jafar Mohd.</t>
  </si>
  <si>
    <t>Rajdhani tent House punjabi chowk shripura koa</t>
  </si>
  <si>
    <t xml:space="preserve">Ten House </t>
  </si>
  <si>
    <t>3452230085</t>
  </si>
  <si>
    <t>545426475535</t>
  </si>
  <si>
    <t>188773706</t>
  </si>
  <si>
    <t>Pavarej</t>
  </si>
  <si>
    <t>Gulam Rasul</t>
  </si>
  <si>
    <t>H.No. 298 Harijan Basti Ballabh Baani gumanpura kota</t>
  </si>
  <si>
    <t>61266805340</t>
  </si>
  <si>
    <t>621857581975</t>
  </si>
  <si>
    <t>188773564</t>
  </si>
  <si>
    <t>Vajid ali</t>
  </si>
  <si>
    <t>Manjul ali</t>
  </si>
  <si>
    <t>H.No. 130 Adnarshia kacncni basti dadabadi kota</t>
  </si>
  <si>
    <t>701601011001729</t>
  </si>
  <si>
    <t>552592673642</t>
  </si>
  <si>
    <t>188650392</t>
  </si>
  <si>
    <t xml:space="preserve">Harjeet singh </t>
  </si>
  <si>
    <t xml:space="preserve">shree kuvind singh </t>
  </si>
  <si>
    <t>2/234 basant vihar dadabari ktoa</t>
  </si>
  <si>
    <t>Parsh Making</t>
  </si>
  <si>
    <t>51004253551</t>
  </si>
  <si>
    <t>662027435350</t>
  </si>
  <si>
    <t>188773489</t>
  </si>
  <si>
    <t>Ashraf ali</t>
  </si>
  <si>
    <t>Chutto kha</t>
  </si>
  <si>
    <t>H.No. Ward 4 shivaly dham ke pass bapawar the. Sangod kota</t>
  </si>
  <si>
    <t>Kirana store</t>
  </si>
  <si>
    <t>45600100055388</t>
  </si>
  <si>
    <t>360042958702</t>
  </si>
  <si>
    <t>188773271</t>
  </si>
  <si>
    <t>Shaheen Parveen</t>
  </si>
  <si>
    <t>Mujakkir Husain</t>
  </si>
  <si>
    <t>Ganjpeer baba ke pass mehara pada chanrghata kota</t>
  </si>
  <si>
    <t>Garment Making</t>
  </si>
  <si>
    <t>0271000100257292</t>
  </si>
  <si>
    <t>896929056511</t>
  </si>
  <si>
    <t>188773879</t>
  </si>
  <si>
    <t xml:space="preserve">Shamshad </t>
  </si>
  <si>
    <t>Nisar ahmad</t>
  </si>
  <si>
    <t>Ahirwada ward N. 13 Kaithoon</t>
  </si>
  <si>
    <t>kota Duri Sadi</t>
  </si>
  <si>
    <t>2082562211</t>
  </si>
  <si>
    <t>443398603093</t>
  </si>
  <si>
    <t>188773873</t>
  </si>
  <si>
    <t>SAddik Hussain</t>
  </si>
  <si>
    <t>Habib shah</t>
  </si>
  <si>
    <t>Benhind Chaman hotel naypura kota</t>
  </si>
  <si>
    <t>100027119311</t>
  </si>
  <si>
    <t>464808042144</t>
  </si>
  <si>
    <t>188772705</t>
  </si>
  <si>
    <t>111 Kesar baag Plice line naypura kota</t>
  </si>
  <si>
    <t>61307585103</t>
  </si>
  <si>
    <t>994472090967</t>
  </si>
  <si>
    <t>188773598</t>
  </si>
  <si>
    <t>Salma begam</t>
  </si>
  <si>
    <t>Mohd. Zulficar Ansari</t>
  </si>
  <si>
    <t>Surya nagar Govind Nagar kota</t>
  </si>
  <si>
    <t>00000001314177806</t>
  </si>
  <si>
    <t>691235500491</t>
  </si>
  <si>
    <t>188773580</t>
  </si>
  <si>
    <t>Taslima Bano</t>
  </si>
  <si>
    <t>Inayat Hussain</t>
  </si>
  <si>
    <t>Ganesh Gali Imam chok sangod</t>
  </si>
  <si>
    <t>34710100001282</t>
  </si>
  <si>
    <t>479182990190</t>
  </si>
  <si>
    <t>188773886</t>
  </si>
  <si>
    <t>Ruksana bano</t>
  </si>
  <si>
    <t>Ali Mohd.</t>
  </si>
  <si>
    <t>Harijan Basti Vallabh Badi Gumanpura kota</t>
  </si>
  <si>
    <t xml:space="preserve">Dayri </t>
  </si>
  <si>
    <t>3520999188</t>
  </si>
  <si>
    <t>990314650162</t>
  </si>
  <si>
    <t>188773461</t>
  </si>
  <si>
    <t>Khusnuma bano</t>
  </si>
  <si>
    <t>Azaz Akhtar</t>
  </si>
  <si>
    <t>shitla Mata ka chowk karbala Ladpura kota</t>
  </si>
  <si>
    <t>Cloth Making Hol sale</t>
  </si>
  <si>
    <t>51105584715</t>
  </si>
  <si>
    <t>856697525746</t>
  </si>
  <si>
    <t>188773700</t>
  </si>
  <si>
    <t>Mohammed Sharif</t>
  </si>
  <si>
    <t>6-E-53 Vigyan nagar kota</t>
  </si>
  <si>
    <t>0328001500004184</t>
  </si>
  <si>
    <t>884073172267</t>
  </si>
  <si>
    <t>188161786</t>
  </si>
  <si>
    <t>Mohd Farukh Sabbag</t>
  </si>
  <si>
    <t>Bajar No. 01 Ramganjmandi</t>
  </si>
  <si>
    <t>51100512336</t>
  </si>
  <si>
    <t>691685271956</t>
  </si>
  <si>
    <t>188553348</t>
  </si>
  <si>
    <t xml:space="preserve">Shabnam Qureshi </t>
  </si>
  <si>
    <t>1-B-12 Vigyan Nagar kota</t>
  </si>
  <si>
    <t>3475869875</t>
  </si>
  <si>
    <t>481722275266</t>
  </si>
  <si>
    <t>188773579</t>
  </si>
  <si>
    <t>Firdaus Jahan</t>
  </si>
  <si>
    <t xml:space="preserve">Fayaaj Ahuja </t>
  </si>
  <si>
    <t>Kayna House ke niche Chandarghata kota</t>
  </si>
  <si>
    <t>kirna store</t>
  </si>
  <si>
    <t>61174068433</t>
  </si>
  <si>
    <t>634599190680</t>
  </si>
  <si>
    <t>188773908</t>
  </si>
  <si>
    <t>Mohd Irfan Mansuri</t>
  </si>
  <si>
    <t>Sh. Hajrat ali</t>
  </si>
  <si>
    <t>Bagali colony Chhaoni Nr. Swami Vivekanand Schol. Kota</t>
  </si>
  <si>
    <t>11342191003306</t>
  </si>
  <si>
    <t>767621432636</t>
  </si>
  <si>
    <t>16851195</t>
  </si>
  <si>
    <t>Dhapu Bano</t>
  </si>
  <si>
    <t xml:space="preserve">Akhtar </t>
  </si>
  <si>
    <t>323 Harijan Basti Balapbadi gumanpura kota</t>
  </si>
  <si>
    <t>3520983860</t>
  </si>
  <si>
    <t>286919914069</t>
  </si>
  <si>
    <t>188773460</t>
  </si>
  <si>
    <t>Nizamuddin</t>
  </si>
  <si>
    <t>Samad Bidi Wale ka makan Gandha Ghar kota</t>
  </si>
  <si>
    <t>Rui Pichara Factory</t>
  </si>
  <si>
    <t>31.3.16</t>
  </si>
  <si>
    <t>688301422031</t>
  </si>
  <si>
    <t>261435012403</t>
  </si>
  <si>
    <t>188774390</t>
  </si>
  <si>
    <t xml:space="preserve">Mohd. Rizwan </t>
  </si>
  <si>
    <t>Sardar Mohd.</t>
  </si>
  <si>
    <t>H.No. 1-A-12 Kansuwa Maszid ke pass kota</t>
  </si>
  <si>
    <t xml:space="preserve">Computer </t>
  </si>
  <si>
    <t>46800100003981</t>
  </si>
  <si>
    <t>650456321305</t>
  </si>
  <si>
    <t>188773880</t>
  </si>
  <si>
    <t>Sanjay Jain</t>
  </si>
  <si>
    <t>89-B Tilak nagar kota</t>
  </si>
  <si>
    <t>01450100009811</t>
  </si>
  <si>
    <t>747226760181</t>
  </si>
  <si>
    <t>188774592</t>
  </si>
  <si>
    <t>Mohammad Amir Ansari</t>
  </si>
  <si>
    <t>Zarif Ahmad</t>
  </si>
  <si>
    <t>8-E-1 Vigyan nagar kota</t>
  </si>
  <si>
    <t>01450100009282</t>
  </si>
  <si>
    <t>255296799239</t>
  </si>
  <si>
    <t>188773702</t>
  </si>
  <si>
    <t xml:space="preserve">Ashfaq Ahmad </t>
  </si>
  <si>
    <t>430 Makbara Bazar Ibrahim Wakil ki gali Woard No. 49 hajrapura kota</t>
  </si>
  <si>
    <t>Photo Grafi</t>
  </si>
  <si>
    <t>4592500100368701</t>
  </si>
  <si>
    <t>188755918</t>
  </si>
  <si>
    <t>Najmeen</t>
  </si>
  <si>
    <t>Jafar Hussain</t>
  </si>
  <si>
    <t>339 Harizan Basti ke pass Gumanpura kota</t>
  </si>
  <si>
    <t xml:space="preserve">Milk shop </t>
  </si>
  <si>
    <t>60044068289</t>
  </si>
  <si>
    <t>465825411345</t>
  </si>
  <si>
    <t>188773984</t>
  </si>
  <si>
    <t>Imran Ali</t>
  </si>
  <si>
    <t>Insaf ali</t>
  </si>
  <si>
    <t>Naresh Kiran Store Insaf manzil Chhawni kota</t>
  </si>
  <si>
    <t>61116699683</t>
  </si>
  <si>
    <t>218407461229</t>
  </si>
  <si>
    <t>186791494</t>
  </si>
  <si>
    <t xml:space="preserve">Nabi Ull Khan </t>
  </si>
  <si>
    <t>Manna Colony Borkheda makan 39</t>
  </si>
  <si>
    <t>Fanicher Kuwa Borkheda kota</t>
  </si>
  <si>
    <t>61299156666</t>
  </si>
  <si>
    <t>986317582525</t>
  </si>
  <si>
    <t>188773871</t>
  </si>
  <si>
    <t>Abdul Salam Mansuri</t>
  </si>
  <si>
    <t>Manmohan Dayri ke pass Anatpura kota</t>
  </si>
  <si>
    <t>Kiran shopo</t>
  </si>
  <si>
    <t>46420100596121</t>
  </si>
  <si>
    <t>853734666288</t>
  </si>
  <si>
    <t>188773959</t>
  </si>
  <si>
    <t>Sumit jain</t>
  </si>
  <si>
    <t>Surendar Kumar jain</t>
  </si>
  <si>
    <t>Mandir Ke samne Karbala Road ladpura kota</t>
  </si>
  <si>
    <t xml:space="preserve">Paper Calse </t>
  </si>
  <si>
    <t>61045534152</t>
  </si>
  <si>
    <t>285154821549</t>
  </si>
  <si>
    <t>188774378</t>
  </si>
  <si>
    <t>Mohammad Umar</t>
  </si>
  <si>
    <t xml:space="preserve">Karamat </t>
  </si>
  <si>
    <t>shripura kota</t>
  </si>
  <si>
    <t>01450100012770</t>
  </si>
  <si>
    <t>228423984050</t>
  </si>
  <si>
    <t>188773975</t>
  </si>
  <si>
    <t xml:space="preserve">Rizwan beg Mirza </t>
  </si>
  <si>
    <t>Rahman Beg</t>
  </si>
  <si>
    <t>Ghat koli Pada Duddhari mandir ke piche ladpura kota</t>
  </si>
  <si>
    <t>51100501425</t>
  </si>
  <si>
    <t>777708618490</t>
  </si>
  <si>
    <t>188773730</t>
  </si>
  <si>
    <t>Tanvi jain</t>
  </si>
  <si>
    <t>Sandosh Jain</t>
  </si>
  <si>
    <t>Arihan Statoner and zerox Rajiv Gandi Nagar kota</t>
  </si>
  <si>
    <t xml:space="preserve">Statoner and Zerox </t>
  </si>
  <si>
    <t>34237458595</t>
  </si>
  <si>
    <t>240926800687</t>
  </si>
  <si>
    <t>188773861</t>
  </si>
  <si>
    <t xml:space="preserve">Afsana </t>
  </si>
  <si>
    <t>Usman Mohd.</t>
  </si>
  <si>
    <t>217 Harizan Basti bati Word No. 39 Gumanpura kota</t>
  </si>
  <si>
    <t xml:space="preserve">Mile sale shop </t>
  </si>
  <si>
    <t>61170984743</t>
  </si>
  <si>
    <t>367776697402</t>
  </si>
  <si>
    <t>188773989</t>
  </si>
  <si>
    <t xml:space="preserve">Asma </t>
  </si>
  <si>
    <t>Modh. Sharif Khan</t>
  </si>
  <si>
    <t>Mohd. Sharif Khan</t>
  </si>
  <si>
    <t>Bartan Store</t>
  </si>
  <si>
    <t>61269803565</t>
  </si>
  <si>
    <t>553161538270</t>
  </si>
  <si>
    <t>188773872</t>
  </si>
  <si>
    <t>Jarina</t>
  </si>
  <si>
    <t xml:space="preserve">Mohd. Amin </t>
  </si>
  <si>
    <t>Gosiyu ki Mazid ke pass Gumanpura kota</t>
  </si>
  <si>
    <t xml:space="preserve">Carpet </t>
  </si>
  <si>
    <t>3521012774</t>
  </si>
  <si>
    <t>232643698907</t>
  </si>
  <si>
    <t>188773913</t>
  </si>
  <si>
    <t>AKHATARI</t>
  </si>
  <si>
    <t xml:space="preserve">Subrati </t>
  </si>
  <si>
    <t>Kamli shaha Dargaha ke pass Gumanpura Roghala new Green Mandi kota</t>
  </si>
  <si>
    <t>687702010003198</t>
  </si>
  <si>
    <t>525755827445</t>
  </si>
  <si>
    <t>188773888</t>
  </si>
  <si>
    <t>Faruk Hussain</t>
  </si>
  <si>
    <t>Subhan Mohd.</t>
  </si>
  <si>
    <t>Neyar Roopa ki Badi Balabadi Gumanpura kota</t>
  </si>
  <si>
    <t>08370100008525</t>
  </si>
  <si>
    <t>999331060041</t>
  </si>
  <si>
    <t>188774293</t>
  </si>
  <si>
    <t>Inayat Ahmed Ansari</t>
  </si>
  <si>
    <t>Anwar Ahmad Ansari</t>
  </si>
  <si>
    <t>Ilectronec Work</t>
  </si>
  <si>
    <t>32714780243</t>
  </si>
  <si>
    <t>952566860402</t>
  </si>
  <si>
    <t>188586119</t>
  </si>
  <si>
    <t>Akram Raja Ansari</t>
  </si>
  <si>
    <t xml:space="preserve">Mohd. Shafiq </t>
  </si>
  <si>
    <t>H.No. 01 b 30 Vigyan Nagar kota</t>
  </si>
  <si>
    <t xml:space="preserve">Redyment Grament </t>
  </si>
  <si>
    <t>0348104000050874</t>
  </si>
  <si>
    <t>293574480241</t>
  </si>
  <si>
    <t>188586120</t>
  </si>
  <si>
    <t>Noshad ali</t>
  </si>
  <si>
    <t>Roshan ali</t>
  </si>
  <si>
    <t>Bhisti Pada shripura kota</t>
  </si>
  <si>
    <t>Tolory</t>
  </si>
  <si>
    <t>02782121014354</t>
  </si>
  <si>
    <t>537320597770</t>
  </si>
  <si>
    <t>188774606</t>
  </si>
  <si>
    <t xml:space="preserve">Zeenat naz Pathan </t>
  </si>
  <si>
    <t>Karamdeen</t>
  </si>
  <si>
    <t>E-852 Affordable Housing Kansua kota</t>
  </si>
  <si>
    <t>61167781705</t>
  </si>
  <si>
    <t>219777181773</t>
  </si>
  <si>
    <t>188353016</t>
  </si>
  <si>
    <t>Abbas ali</t>
  </si>
  <si>
    <t>Sh. Yusuf Ali</t>
  </si>
  <si>
    <t>Bohra Mohalla Kishrepura kota</t>
  </si>
  <si>
    <t>Iron Work</t>
  </si>
  <si>
    <t>4148000100006468</t>
  </si>
  <si>
    <t>708285439134</t>
  </si>
  <si>
    <t>188773565</t>
  </si>
  <si>
    <t>Shahnaz Khan</t>
  </si>
  <si>
    <t>Mohd. Ashfaq  Khan</t>
  </si>
  <si>
    <t>Purani relway colony Tulapura kota jan. kota</t>
  </si>
  <si>
    <t>33155922741</t>
  </si>
  <si>
    <t>925921918888</t>
  </si>
  <si>
    <t>188773578</t>
  </si>
  <si>
    <t>Sharafat ali</t>
  </si>
  <si>
    <t>Imanuwal Mission ke pass Ward No. 20 Ramganjmandi kota</t>
  </si>
  <si>
    <t xml:space="preserve">Kiran Shop </t>
  </si>
  <si>
    <t>84552200005950</t>
  </si>
  <si>
    <t>415543522476</t>
  </si>
  <si>
    <t>188773910</t>
  </si>
  <si>
    <t>Rishabh jain</t>
  </si>
  <si>
    <t>Dinesh Kumar jain</t>
  </si>
  <si>
    <t>Gulab Badi Ladpura kota</t>
  </si>
  <si>
    <t xml:space="preserve">Clothe Sadki Sale store </t>
  </si>
  <si>
    <t>0271001500007056</t>
  </si>
  <si>
    <t>439472249673</t>
  </si>
  <si>
    <t>188773903</t>
  </si>
  <si>
    <t>Karishma jain</t>
  </si>
  <si>
    <t>Piush Jain</t>
  </si>
  <si>
    <t>2-A-27 Howsing Bord Colony kunhadi kota</t>
  </si>
  <si>
    <t>0271000100245905</t>
  </si>
  <si>
    <t>679620677982</t>
  </si>
  <si>
    <t>188353058</t>
  </si>
  <si>
    <t>Kadir Ahmad ansari</t>
  </si>
  <si>
    <t>Ali Noor Ansari</t>
  </si>
  <si>
    <t>Ladpura karbala Ganga mati top ke pass kota</t>
  </si>
  <si>
    <t>01390110071106</t>
  </si>
  <si>
    <t>637438509744</t>
  </si>
  <si>
    <t>188773958</t>
  </si>
  <si>
    <t xml:space="preserve">Irfan </t>
  </si>
  <si>
    <t xml:space="preserve">Islam </t>
  </si>
  <si>
    <t>Dakniya Station Surya nagar Subhas School ke paas kota</t>
  </si>
  <si>
    <t>chodi Buss.</t>
  </si>
  <si>
    <t>61138680825</t>
  </si>
  <si>
    <t>649567458782</t>
  </si>
  <si>
    <t>188774292</t>
  </si>
  <si>
    <t xml:space="preserve">Anshika Jain </t>
  </si>
  <si>
    <t>Ashok Kumar jain</t>
  </si>
  <si>
    <t>shiv daas hat ki gal bhatapada rampura kota</t>
  </si>
  <si>
    <t>46860100004065</t>
  </si>
  <si>
    <t>993324022147</t>
  </si>
  <si>
    <t>188773957</t>
  </si>
  <si>
    <t>Sher Bano</t>
  </si>
  <si>
    <t>nasir Hussain</t>
  </si>
  <si>
    <t>165 -B- Talwandi D.A.V. School ke samne kota</t>
  </si>
  <si>
    <t>Porlor</t>
  </si>
  <si>
    <t>4148000100104043</t>
  </si>
  <si>
    <t>400305862897</t>
  </si>
  <si>
    <t>188773891</t>
  </si>
  <si>
    <t xml:space="preserve">Juned Qureshi </t>
  </si>
  <si>
    <t>Nazir Houssain</t>
  </si>
  <si>
    <t>Ward No. 20 Janki Nagar Colony Ramganjmandi kota</t>
  </si>
  <si>
    <t>50100052014077</t>
  </si>
  <si>
    <t>655462517417</t>
  </si>
  <si>
    <t>188553457</t>
  </si>
  <si>
    <t>Ajara Khanam</t>
  </si>
  <si>
    <t xml:space="preserve">Tabrez Pathan </t>
  </si>
  <si>
    <t>100/10 bajrang Nagar kota 324008</t>
  </si>
  <si>
    <t>20303666955</t>
  </si>
  <si>
    <t>310891045779</t>
  </si>
  <si>
    <t>188773284</t>
  </si>
  <si>
    <t>Mohammad Shakir Sharif</t>
  </si>
  <si>
    <t>Sharif Mohad.</t>
  </si>
  <si>
    <t>Near Award School V.P Suket The. R.Mandi kota</t>
  </si>
  <si>
    <t>2258656066</t>
  </si>
  <si>
    <t>860168895074</t>
  </si>
  <si>
    <t>Najma Bano</t>
  </si>
  <si>
    <t xml:space="preserve">Salim </t>
  </si>
  <si>
    <t>23 bapu ki bagichi bohar ji ki ramgpur kota</t>
  </si>
  <si>
    <t xml:space="preserve">kirana shop </t>
  </si>
  <si>
    <t>61272586419</t>
  </si>
  <si>
    <t>225631233761</t>
  </si>
  <si>
    <t>188755436</t>
  </si>
  <si>
    <t>Roshan Ara Ansari</t>
  </si>
  <si>
    <t>Abdul Saleem</t>
  </si>
  <si>
    <t>48 Ashiyana nagar Thekra Road kota</t>
  </si>
  <si>
    <t>018401537585</t>
  </si>
  <si>
    <t>877487779940</t>
  </si>
  <si>
    <t>188773892</t>
  </si>
  <si>
    <t>Saroj Jain</t>
  </si>
  <si>
    <t>shri Jeevandhar jain</t>
  </si>
  <si>
    <t>289 Deendayal nagar anand pura kota 324005</t>
  </si>
  <si>
    <t>01450100009013</t>
  </si>
  <si>
    <t>451505089944</t>
  </si>
  <si>
    <t>188772968</t>
  </si>
  <si>
    <t>Mohammad Nazish</t>
  </si>
  <si>
    <t>Mohd. Shari</t>
  </si>
  <si>
    <t>Mohammed sharif 6-E-53 Vigyan Nagar Extn. Kota Raj</t>
  </si>
  <si>
    <t xml:space="preserve">Fanicher Kuwa </t>
  </si>
  <si>
    <t>00000003040307126</t>
  </si>
  <si>
    <t>605534886599</t>
  </si>
  <si>
    <t>188161785</t>
  </si>
  <si>
    <t xml:space="preserve">Rustam Khan </t>
  </si>
  <si>
    <t>Let. Bafati Khan</t>
  </si>
  <si>
    <t>177 Khan Manzil fakiru ka mohlla kotari kota</t>
  </si>
  <si>
    <t>05910110070864</t>
  </si>
  <si>
    <t>276597006997</t>
  </si>
  <si>
    <t>188774184</t>
  </si>
  <si>
    <t>Shamsuddin</t>
  </si>
  <si>
    <t>690 Akil Mistri ke pass Word No. 30 Ghandaghar</t>
  </si>
  <si>
    <t xml:space="preserve">Meet shop </t>
  </si>
  <si>
    <t>662010110005042</t>
  </si>
  <si>
    <t>188773900</t>
  </si>
  <si>
    <t>Mubarik Ali</t>
  </si>
  <si>
    <t>Sh. Khalil Ahmed</t>
  </si>
  <si>
    <t>H.No. 24 shiv nagar Police line kota</t>
  </si>
  <si>
    <t>Computer Printer</t>
  </si>
  <si>
    <t>62418733013</t>
  </si>
  <si>
    <t>438511197431</t>
  </si>
  <si>
    <t>188773487</t>
  </si>
  <si>
    <t>Mohsin Khan</t>
  </si>
  <si>
    <t>Baza No. Near A.S.I Co. Ramganjmandi ktoa</t>
  </si>
  <si>
    <t>Computer Data Entery. Work</t>
  </si>
  <si>
    <t>61084368552</t>
  </si>
  <si>
    <t>308519203166</t>
  </si>
  <si>
    <t>188553311</t>
  </si>
  <si>
    <t>Mohd. Shafik</t>
  </si>
  <si>
    <t>H.No. 33 sanjay nagar kota jan. kota</t>
  </si>
  <si>
    <t xml:space="preserve">R.N. modi Eng. &amp; college kota </t>
  </si>
  <si>
    <t xml:space="preserve">B.Tech Electrical Engineering </t>
  </si>
  <si>
    <t>16.1.16</t>
  </si>
  <si>
    <t>8.2.16</t>
  </si>
  <si>
    <t>2379001500007808</t>
  </si>
  <si>
    <t>449444530064</t>
  </si>
  <si>
    <t>188752959</t>
  </si>
  <si>
    <t>Sayyad Mohd Wasim</t>
  </si>
  <si>
    <t>Sayyad Mohd Iliyas</t>
  </si>
  <si>
    <t>Rahaman Manzil ke pass Dadwad kota jan. kota</t>
  </si>
  <si>
    <t xml:space="preserve">Government Enginering college Jhalawar </t>
  </si>
  <si>
    <t xml:space="preserve">B.Tech </t>
  </si>
  <si>
    <t>Amanpreet kaur Garewal</t>
  </si>
  <si>
    <t>Jasveer Singh Garewal</t>
  </si>
  <si>
    <t>Chawani Gurudvare ke samne kota</t>
  </si>
  <si>
    <t>Gurukul Inst of Engg. &amp; Tech kota</t>
  </si>
  <si>
    <t>61203387288</t>
  </si>
  <si>
    <t>487486999587</t>
  </si>
  <si>
    <t>188753348</t>
  </si>
  <si>
    <t xml:space="preserve">Mohd. Sufyan </t>
  </si>
  <si>
    <t>Mohd. Suban</t>
  </si>
  <si>
    <t>A-4 Chambal Green Palace Nagar, Kota</t>
  </si>
  <si>
    <t>Kota College of Pharmacy</t>
  </si>
  <si>
    <t>B.Pharmacy</t>
  </si>
  <si>
    <t>3 Years</t>
  </si>
  <si>
    <t>16.2.16</t>
  </si>
  <si>
    <t>6174403598</t>
  </si>
  <si>
    <t>409797119701</t>
  </si>
  <si>
    <t>188753347</t>
  </si>
  <si>
    <t>Manmeen Kaur</t>
  </si>
  <si>
    <t>Gurjeet Kaur</t>
  </si>
  <si>
    <t>283 Talwandi Kota</t>
  </si>
  <si>
    <t>Jaipur Engineering College Research Centre Jaipur</t>
  </si>
  <si>
    <t>61200853242</t>
  </si>
  <si>
    <t>626055929648</t>
  </si>
  <si>
    <t>188771325</t>
  </si>
  <si>
    <t>Irshad Khan</t>
  </si>
  <si>
    <t>Sher Khan</t>
  </si>
  <si>
    <t>Pratap Colony, Rangpur Road, Gali No.3, Kota</t>
  </si>
  <si>
    <t xml:space="preserve">Carreer Point </t>
  </si>
  <si>
    <t>2.3.16</t>
  </si>
  <si>
    <t xml:space="preserve">I </t>
  </si>
  <si>
    <t>61200650582</t>
  </si>
  <si>
    <t>231458029733</t>
  </si>
  <si>
    <t>188700445</t>
  </si>
  <si>
    <t>Zeba Gulnaj</t>
  </si>
  <si>
    <t>Mohd. Hanif</t>
  </si>
  <si>
    <t>Wars No.7, Tehleti Mohalla, Khaitoon, Kota</t>
  </si>
  <si>
    <t>Sarvoday Institute of Paramedical, Kota</t>
  </si>
  <si>
    <t>R.U.H.S.</t>
  </si>
  <si>
    <t>23.2.16</t>
  </si>
  <si>
    <t>14.3.16</t>
  </si>
  <si>
    <t>51111442694</t>
  </si>
  <si>
    <t>843471753172</t>
  </si>
  <si>
    <t>188771324</t>
  </si>
  <si>
    <t>3.1.15</t>
  </si>
  <si>
    <t xml:space="preserve">II </t>
  </si>
  <si>
    <t>188699037</t>
  </si>
  <si>
    <t>Khusnuma Bano</t>
  </si>
  <si>
    <t>Shitla Mata Ka Chowk, Karbala</t>
  </si>
  <si>
    <t>Cloth Making</t>
  </si>
  <si>
    <t>12.5.16</t>
  </si>
  <si>
    <t>Muslemeen</t>
  </si>
  <si>
    <t>195 Moti Maharaj Mohalla, Shamshan Road, Chawani Kota</t>
  </si>
  <si>
    <t>Iron Steel</t>
  </si>
  <si>
    <t>Mohammed Shakil Tawar</t>
  </si>
  <si>
    <t>Shabbir Mohd.</t>
  </si>
  <si>
    <t>Jain Petrol Pump Ke Samne Wali Gali, Gafoor Nakedar Ke Makan Ke Samne, Anantpura, Kota</t>
  </si>
  <si>
    <t xml:space="preserve">Muslim </t>
  </si>
  <si>
    <t>61044064538</t>
  </si>
  <si>
    <t>408002571072</t>
  </si>
  <si>
    <t>186163509  188773874</t>
  </si>
  <si>
    <t>Ashish Jain</t>
  </si>
  <si>
    <t>Tikam Chand  Jain</t>
  </si>
  <si>
    <t>Shakuntla Bhawan Ismail Chowk, Nayapura Kota</t>
  </si>
  <si>
    <t>7.3.16</t>
  </si>
  <si>
    <t>0071001500148368</t>
  </si>
  <si>
    <t>299443923664</t>
  </si>
  <si>
    <t>188628800</t>
  </si>
  <si>
    <t>Babbu Khan Pathan</t>
  </si>
  <si>
    <t>Sattar Khan</t>
  </si>
  <si>
    <t>Karbala Chowk, Sultanpura Kota</t>
  </si>
  <si>
    <t>Cycle Repair</t>
  </si>
  <si>
    <t>61028289698</t>
  </si>
  <si>
    <t>816637861720</t>
  </si>
  <si>
    <t>188773601</t>
  </si>
  <si>
    <t>Bablu Jain</t>
  </si>
  <si>
    <t>Kali Mata Mandir Ke Pass, Nayapura, Kota</t>
  </si>
  <si>
    <t>Restaurant</t>
  </si>
  <si>
    <t>19340110012611</t>
  </si>
  <si>
    <t>826943738063</t>
  </si>
  <si>
    <t>Amandeep Singh Khurana</t>
  </si>
  <si>
    <t>Paramjeet Singh</t>
  </si>
  <si>
    <t>132 Civil Line Station Road, Kota</t>
  </si>
  <si>
    <t>Institute of Hotel Management Catering &amp; Tourism Udaipur</t>
  </si>
  <si>
    <t>Rajasthan Technical University Kota</t>
  </si>
  <si>
    <r>
      <t xml:space="preserve">Hotel </t>
    </r>
    <r>
      <rPr>
        <sz val="11"/>
        <color theme="1"/>
        <rFont val="Calibri"/>
        <family val="2"/>
        <scheme val="minor"/>
      </rPr>
      <t xml:space="preserve">Management </t>
    </r>
  </si>
  <si>
    <t>10.5.16</t>
  </si>
  <si>
    <t>662310110004958</t>
  </si>
  <si>
    <t>388574890952</t>
  </si>
  <si>
    <t>188585117</t>
  </si>
  <si>
    <t>Shefali Jain</t>
  </si>
  <si>
    <t>Parduman Kumar Jain</t>
  </si>
  <si>
    <t>Main Bazar, Girls School Ke Pass, Khetun Kota</t>
  </si>
  <si>
    <t>Gurukul Institute of Engineering &amp; Technology Kota</t>
  </si>
  <si>
    <t>61232580720</t>
  </si>
  <si>
    <t>747992490139</t>
  </si>
  <si>
    <t>188772841</t>
  </si>
  <si>
    <t>Shabnam Khanam</t>
  </si>
  <si>
    <t>Islam Nagar Sultan Pura, Kota</t>
  </si>
  <si>
    <t>Arihant General Nursing School Kota</t>
  </si>
  <si>
    <t>Rajasthan University of Health Science, Jaipur</t>
  </si>
  <si>
    <t>G.N.M.</t>
  </si>
  <si>
    <t>61163409252</t>
  </si>
  <si>
    <t>483172900024</t>
  </si>
  <si>
    <t>188772704</t>
  </si>
  <si>
    <t>H.No. 8, Nehru Nagar Colony, Nayapura Kota</t>
  </si>
  <si>
    <t>Faizan Khan</t>
  </si>
  <si>
    <t>Farid Khan</t>
  </si>
  <si>
    <t>Badi Masjid Ke Gali Kohli, Mohalla Suket Ramganjmandi Kota</t>
  </si>
  <si>
    <t>M.D. Mission College of Nursing, Keshavpura Basant Vihar Road, Kota</t>
  </si>
  <si>
    <t>Rajasthan University of Health Sciences, Jaipur</t>
  </si>
  <si>
    <t>1.6.16</t>
  </si>
  <si>
    <t>61202216371</t>
  </si>
  <si>
    <t>998885088073</t>
  </si>
  <si>
    <t>188771843</t>
  </si>
  <si>
    <t xml:space="preserve">Piyusha </t>
  </si>
  <si>
    <t>Sunil Joshi</t>
  </si>
  <si>
    <t>42 Mahaveer Nagar, 3-Competition colony, Kota</t>
  </si>
  <si>
    <t xml:space="preserve">Christian </t>
  </si>
  <si>
    <t>Rani Devi College of Nursing, Deoli Tonk, Raj.</t>
  </si>
  <si>
    <t>6.4.16</t>
  </si>
  <si>
    <t>08962121001972</t>
  </si>
  <si>
    <t>314263646095</t>
  </si>
  <si>
    <t>188752979</t>
  </si>
  <si>
    <t>Zeeshan Haider Ansari</t>
  </si>
  <si>
    <t>Abdul Rahaman</t>
  </si>
  <si>
    <t>3-Ga-21 Gandi Grah Vigyan Nagar, Kota</t>
  </si>
  <si>
    <t>College of Technology and</t>
  </si>
  <si>
    <t>7.4.16</t>
  </si>
  <si>
    <t>55152650593</t>
  </si>
  <si>
    <t>677409875966</t>
  </si>
  <si>
    <t>188773711</t>
  </si>
  <si>
    <t>Mohammed Owais</t>
  </si>
  <si>
    <t>Israr Hasan</t>
  </si>
  <si>
    <t>4-J-15 Vigyan Nagar, Kota</t>
  </si>
  <si>
    <t>Jaipur Engineering College Research Centre, Jaipur</t>
  </si>
  <si>
    <t>Jaipur Engineering College Research Centre, University  Jaipur</t>
  </si>
  <si>
    <t>688301500024</t>
  </si>
  <si>
    <t>767678770112</t>
  </si>
  <si>
    <t>188773576</t>
  </si>
  <si>
    <t>SANAT  JAIN</t>
  </si>
  <si>
    <t>ANANT JAIN</t>
  </si>
  <si>
    <t>MOTI LAL MUKADAM KA MAKAN LADPURA KOTA</t>
  </si>
  <si>
    <t>COSMATIC BUSS.</t>
  </si>
  <si>
    <t>25.7.16</t>
  </si>
  <si>
    <t>687301700104</t>
  </si>
  <si>
    <t>322738141846</t>
  </si>
  <si>
    <t>188772840</t>
  </si>
  <si>
    <t>NEHA JAIN</t>
  </si>
  <si>
    <t>BHAG CHAND JAIN</t>
  </si>
  <si>
    <t>BEAUTI PARLER</t>
  </si>
  <si>
    <t>30.3.16</t>
  </si>
  <si>
    <t>22.8.16</t>
  </si>
  <si>
    <t>35264703661</t>
  </si>
  <si>
    <t>759573672024</t>
  </si>
  <si>
    <t>188773860</t>
  </si>
  <si>
    <t>SHAGUPTA HUSSAIN</t>
  </si>
  <si>
    <t>SHAKIR HUSSAIN</t>
  </si>
  <si>
    <t xml:space="preserve">183, MAZID KE PASS NAYAPURA KOTA </t>
  </si>
  <si>
    <t>TOLORYING</t>
  </si>
  <si>
    <t>20.7.16</t>
  </si>
  <si>
    <t>61294612730</t>
  </si>
  <si>
    <t>498171599890</t>
  </si>
  <si>
    <t>188774149</t>
  </si>
  <si>
    <t>ABDUL WAHAD KHAN</t>
  </si>
  <si>
    <t>ABDUL HAKIM KHAN</t>
  </si>
  <si>
    <t>POWER HOUSE CHURAHA KANSUWA KOTA</t>
  </si>
  <si>
    <t>PRINTING PRESS</t>
  </si>
  <si>
    <t>5.8.16</t>
  </si>
  <si>
    <t>30.9.16</t>
  </si>
  <si>
    <t>352602010217919</t>
  </si>
  <si>
    <t>422883238545</t>
  </si>
  <si>
    <t>MOHAMMED IRFAN</t>
  </si>
  <si>
    <t>NOOR MOHAMMED</t>
  </si>
  <si>
    <t>NEHRU NAGER BEHIND MARUTI SCHOOL KOTA</t>
  </si>
  <si>
    <t>BARTAN STORE</t>
  </si>
  <si>
    <t>61269041038</t>
  </si>
  <si>
    <t>666540674507</t>
  </si>
  <si>
    <t>188132605</t>
  </si>
  <si>
    <t>Mohd. Iliyas Mansuri</t>
  </si>
  <si>
    <t>Mohd. Ishaq Mansuri</t>
  </si>
  <si>
    <t>2-F-4 Teacher Colony, Keshavpura, Kota</t>
  </si>
  <si>
    <t>28.6.16</t>
  </si>
  <si>
    <t>16.12.16</t>
  </si>
  <si>
    <t>663710110005118</t>
  </si>
  <si>
    <t>557003450702</t>
  </si>
  <si>
    <t>188773907</t>
  </si>
  <si>
    <t>Salma Bano</t>
  </si>
  <si>
    <t>Shahanawaz Khan</t>
  </si>
  <si>
    <t>H.No. 194, Gali No. 6, Rang Talab, Kota</t>
  </si>
  <si>
    <t>19640110030493</t>
  </si>
  <si>
    <t>318377231280</t>
  </si>
  <si>
    <t>Saurabh Mehta</t>
  </si>
  <si>
    <t>Deepchand Mehta</t>
  </si>
  <si>
    <t>1-N-22 Teachers Colony, Keshavpura, Kota</t>
  </si>
  <si>
    <t>Silk Sadi Center</t>
  </si>
  <si>
    <t>61001097949</t>
  </si>
  <si>
    <t>489610550781</t>
  </si>
  <si>
    <t>347020162</t>
  </si>
  <si>
    <t>Janki Gardner</t>
  </si>
  <si>
    <t>Sri Roni Adward</t>
  </si>
  <si>
    <t>Gali No. 04 Saraswati Colony Roteda Road, Kota</t>
  </si>
  <si>
    <t>Buti Prolor</t>
  </si>
  <si>
    <t>20268001078</t>
  </si>
  <si>
    <t>342261583635</t>
  </si>
  <si>
    <t>188774410</t>
  </si>
  <si>
    <t>FEMIDA</t>
  </si>
  <si>
    <t>ALI AHAMED</t>
  </si>
  <si>
    <t>SULABH COMPLEX KE PASS ANANTPURAM KOTA (RAJ) 324005</t>
  </si>
  <si>
    <t>MUSLIM</t>
  </si>
  <si>
    <t>CLOTHE STORE</t>
  </si>
  <si>
    <t>13.12.16</t>
  </si>
  <si>
    <t>16.1.17</t>
  </si>
  <si>
    <t>46420100596374</t>
  </si>
  <si>
    <t>848344409869</t>
  </si>
  <si>
    <t>188773875</t>
  </si>
  <si>
    <t>ASHRAF ALI</t>
  </si>
  <si>
    <t>SHOKAT ALI</t>
  </si>
  <si>
    <t>H.NO. 3-BHA-10, VIGYAN NAGAR KOTA 9RAJ) 324005</t>
  </si>
  <si>
    <t>MOTOR.C REP.</t>
  </si>
  <si>
    <t>10013101140000297</t>
  </si>
  <si>
    <t>476748712368</t>
  </si>
  <si>
    <t>188773876</t>
  </si>
  <si>
    <t>SIDDIK HUSSIAN</t>
  </si>
  <si>
    <t>HABIB SHAH</t>
  </si>
  <si>
    <t>CHAMAN HOTEL KE PICHE NAYAPURA KOTA RAJASTHAN 324001</t>
  </si>
  <si>
    <t>REDYMADE GARMENT MAKING</t>
  </si>
  <si>
    <t>NAZIA BANO</t>
  </si>
  <si>
    <t xml:space="preserve">MOHD.  SHAKIL </t>
  </si>
  <si>
    <t>7-C-41 VIGYAN NAGAR VISTAR YOJNA KOTA</t>
  </si>
  <si>
    <t>FEMALE</t>
  </si>
  <si>
    <t>URBAN</t>
  </si>
  <si>
    <t>27.3.17</t>
  </si>
  <si>
    <t>12.5.17</t>
  </si>
  <si>
    <t>05910110072103</t>
  </si>
  <si>
    <t>219812502043</t>
  </si>
  <si>
    <t>GULSAN BANO</t>
  </si>
  <si>
    <t>GAYASUDDIN</t>
  </si>
  <si>
    <t>H.NO. 3-P-60 VIGYAN NAGAR KOTA</t>
  </si>
  <si>
    <t>100006697454</t>
  </si>
  <si>
    <t>654465286778</t>
  </si>
  <si>
    <t>188967470</t>
  </si>
  <si>
    <t>NISHAT ANSARI</t>
  </si>
  <si>
    <t>RUSTAM ALI ANSARI</t>
  </si>
  <si>
    <t>3-E-18 CHHATARPURA TALAB VIGYAN NAGAR KOTA</t>
  </si>
  <si>
    <t>3063405583</t>
  </si>
  <si>
    <t>763144824372</t>
  </si>
  <si>
    <t>188910984</t>
  </si>
  <si>
    <t>MOHD RIZVAN KHAN</t>
  </si>
  <si>
    <t>SABIR KHAN</t>
  </si>
  <si>
    <t>H.NO. 4-BA-37 VIGYAN NAGAR KOTA</t>
  </si>
  <si>
    <t>7832000100003730</t>
  </si>
  <si>
    <t>822216168778</t>
  </si>
  <si>
    <t>188910579</t>
  </si>
  <si>
    <t>HARUN ALI</t>
  </si>
  <si>
    <t>H.NO. 8-C-47 VIGYAN NAGAR KOTA</t>
  </si>
  <si>
    <t>MALE</t>
  </si>
  <si>
    <t>45760100175961</t>
  </si>
  <si>
    <t>494343563336</t>
  </si>
  <si>
    <t>188910555</t>
  </si>
  <si>
    <t>ADIL KHAN</t>
  </si>
  <si>
    <t>MOHAMMED AHMAD</t>
  </si>
  <si>
    <t xml:space="preserve"> WAQF NAGAR DADABARI KOTA 324009</t>
  </si>
  <si>
    <t>61165241489</t>
  </si>
  <si>
    <t>946595328084</t>
  </si>
  <si>
    <t>188910624</t>
  </si>
  <si>
    <t>RUBINA BANO</t>
  </si>
  <si>
    <t xml:space="preserve">GAFFOR MOHD </t>
  </si>
  <si>
    <t>1-L-29 SANJAY GHANDHI NAGAR VIGYAN NAGAR SANJAY GHANDHI NAGAR KOTA</t>
  </si>
  <si>
    <t>51115335133</t>
  </si>
  <si>
    <t>470238088944</t>
  </si>
  <si>
    <t>188910577</t>
  </si>
  <si>
    <t>SHUBHAM JAIN</t>
  </si>
  <si>
    <t>DINESH JAIN</t>
  </si>
  <si>
    <t>A-89 GULAB BARI ARYA SAMAJ ROAD KOTA 324006</t>
  </si>
  <si>
    <t>JAIN</t>
  </si>
  <si>
    <t>3052454339</t>
  </si>
  <si>
    <t>579225506034</t>
  </si>
  <si>
    <t>188910567</t>
  </si>
  <si>
    <t>SAVITA JAIN</t>
  </si>
  <si>
    <t>SHRI RAKESH JAIN</t>
  </si>
  <si>
    <t xml:space="preserve">H.NO. 2-JHA-7 VIGYAN NAGAR KOTA </t>
  </si>
  <si>
    <t xml:space="preserve">MEDICAL LABORATORY </t>
  </si>
  <si>
    <t>3058150764</t>
  </si>
  <si>
    <t>351240467692</t>
  </si>
  <si>
    <t>188910583</t>
  </si>
  <si>
    <t xml:space="preserve">NARGIS </t>
  </si>
  <si>
    <t>NAZAKAT HUSSAIN</t>
  </si>
  <si>
    <t>107 FRIENDS COLONY GRAMIN POLICE LINE BORKHEDA KOTA 324001</t>
  </si>
  <si>
    <t>CROCORY STORE</t>
  </si>
  <si>
    <t>51700100005447</t>
  </si>
  <si>
    <t>567355881395</t>
  </si>
  <si>
    <t>188967400</t>
  </si>
  <si>
    <t>SHASHI KUMAR JAIN</t>
  </si>
  <si>
    <t>LATE LALA CHAND JAIN</t>
  </si>
  <si>
    <t>10/21 SWAMI VIVEKANAN NAGAR KOTA</t>
  </si>
  <si>
    <t>KIRANA SHOP</t>
  </si>
  <si>
    <t>53560100003310</t>
  </si>
  <si>
    <t>899155043141</t>
  </si>
  <si>
    <t>188910625</t>
  </si>
  <si>
    <t>ISRAR KHAN</t>
  </si>
  <si>
    <t>KALLU KHAN</t>
  </si>
  <si>
    <t>GALI NO. 5 J.P. COLONY RANGPUR ROAD KOTA</t>
  </si>
  <si>
    <t>FABRICATION</t>
  </si>
  <si>
    <t>50100044245729</t>
  </si>
  <si>
    <t>465349939470</t>
  </si>
  <si>
    <t>188910620</t>
  </si>
  <si>
    <t>FARIDA</t>
  </si>
  <si>
    <t>AZAD ALI</t>
  </si>
  <si>
    <t>H.NO. 3-CHA-9-VIGYAN NAGAR KOTA</t>
  </si>
  <si>
    <t>50379263955</t>
  </si>
  <si>
    <t>703748905106</t>
  </si>
  <si>
    <t>188910578</t>
  </si>
  <si>
    <t xml:space="preserve">ABDUL KADIR </t>
  </si>
  <si>
    <t>ABDUL HANIF</t>
  </si>
  <si>
    <t>16 KOSAR BAG KE NALE KE PASS PRAGATI SCHOOL KE PASS KOTA</t>
  </si>
  <si>
    <t>ELECTRICAL</t>
  </si>
  <si>
    <t>2331101092841</t>
  </si>
  <si>
    <t>535404099565</t>
  </si>
  <si>
    <t>188910264</t>
  </si>
  <si>
    <t>ABDUL RAHMAN PATHAN</t>
  </si>
  <si>
    <t>SULEMAN PATHAN</t>
  </si>
  <si>
    <t>KAGZIYON KI BADI MASID KE PASS KOTRI GORADHAN PURA KOTA</t>
  </si>
  <si>
    <t>STONE MARCHANT</t>
  </si>
  <si>
    <t>08952191020645</t>
  </si>
  <si>
    <t>891319590423</t>
  </si>
  <si>
    <t>188967474</t>
  </si>
  <si>
    <t>MOHD RIYAZ PATHAN</t>
  </si>
  <si>
    <t>NAZIR</t>
  </si>
  <si>
    <t>EK MINAR MASIZD KE SAMNE CHAWANI KOTA</t>
  </si>
  <si>
    <t>3293307504</t>
  </si>
  <si>
    <t>287987993898</t>
  </si>
  <si>
    <t>188967479</t>
  </si>
  <si>
    <t>SHAFIKAUDDIN</t>
  </si>
  <si>
    <t>ALIMUDDIN</t>
  </si>
  <si>
    <t>115 RAMGANJMANDI 502 MOGIYA MOHHALA KOTA</t>
  </si>
  <si>
    <t>RURAL</t>
  </si>
  <si>
    <t>3331761901</t>
  </si>
  <si>
    <t>662201850186</t>
  </si>
  <si>
    <t>188906717</t>
  </si>
  <si>
    <t>Samad Mirza</t>
  </si>
  <si>
    <t>Navghat Kachiyo Ke Mandir Ke Pass, Ward No.4, Sangod</t>
  </si>
  <si>
    <t>Jodhpur Institute of Engineering &amp; Technology, Jodhpur</t>
  </si>
  <si>
    <t>15.6.16</t>
  </si>
  <si>
    <t>22.6.16</t>
  </si>
  <si>
    <t>188772966</t>
  </si>
  <si>
    <t>Jain University School of engg. And Technology</t>
  </si>
  <si>
    <t>Jain University, Banglore</t>
  </si>
  <si>
    <t>6.7.16</t>
  </si>
  <si>
    <t>HARSHDEEP  SINGH KHURANA</t>
  </si>
  <si>
    <t>GURMEET KAUR KHURANA</t>
  </si>
  <si>
    <t>H.NO. 132 CIVIL LINE STATION ROAD KOTA</t>
  </si>
  <si>
    <t>UNITEDWORLD INSTITUTE  OF DESINE &amp;WORK</t>
  </si>
  <si>
    <t>B.TECH</t>
  </si>
  <si>
    <t>Ist YEAR ELETRICIAL ENGINERING</t>
  </si>
  <si>
    <t>15.7.16</t>
  </si>
  <si>
    <t>188581277</t>
  </si>
  <si>
    <t>AZRA BANO</t>
  </si>
  <si>
    <t>QUEDIR AHMED</t>
  </si>
  <si>
    <t>RAJ.TEC.UNI.</t>
  </si>
  <si>
    <t>ELE.ENG.</t>
  </si>
  <si>
    <t>4.9.13</t>
  </si>
  <si>
    <t>61160502377</t>
  </si>
  <si>
    <t>729847083713</t>
  </si>
  <si>
    <t>188702693</t>
  </si>
  <si>
    <t>JAGJOT SINGH CHHABRA</t>
  </si>
  <si>
    <t>RAJENDRA SINGH CHHABRA</t>
  </si>
  <si>
    <t>581, TAQVI MANZIL, AMER ROAD, JAIPUR RAJASTHAN -302002</t>
  </si>
  <si>
    <t>INDIAN INSTITUTE OF TECHNOLOGY GUWAHATI</t>
  </si>
  <si>
    <t>COMPUTER SCIENCE AND ENGINEERING</t>
  </si>
  <si>
    <t>4 YEAR</t>
  </si>
  <si>
    <t>21.12.16</t>
  </si>
  <si>
    <t>61166401704</t>
  </si>
  <si>
    <t>SAIF ALI SIDDIQUI</t>
  </si>
  <si>
    <t>ASMAT ALI SIDDIQUI</t>
  </si>
  <si>
    <t>G-4 NEET PADAM SAROVAR MARG NERSERY CIRCLE VAISHALI NAGAR JAIPUR, RAJASTHAN 302021</t>
  </si>
  <si>
    <t>CARRER POINTER UNIVERSITY RAJASTAN</t>
  </si>
  <si>
    <t>CARRER POINTER UNIVERSITY</t>
  </si>
  <si>
    <t>B.TECH (CIVIL ENGINEERING)</t>
  </si>
  <si>
    <t xml:space="preserve">SAIF ALI SIDDIQUI </t>
  </si>
  <si>
    <t>ASMAT ALI SIDDQUI</t>
  </si>
  <si>
    <t>6-G-85-86 VISTAR YOJNA VIGYAN NAGAR INDRAPURA P.I.P KOTA L;ADPURA KOTA RAJASTHAN 324005</t>
  </si>
  <si>
    <t>CAREER POINT OF UNIVERSITY KOTA</t>
  </si>
  <si>
    <t>B.TECH( CIVIL ENGINEERING)</t>
  </si>
  <si>
    <t>MOHAMMAD OWAIS</t>
  </si>
  <si>
    <t>ISRAR                       UL HASAN</t>
  </si>
  <si>
    <t>SAHARAA SCHOOL; KI GAL VIGYAN NAGAR, KOTA RAJASTHAN 324005</t>
  </si>
  <si>
    <t>JECRC UNIVERSITY</t>
  </si>
  <si>
    <t>RAJASTHAN TECHNICAL UNIVERSITY, KOTA</t>
  </si>
  <si>
    <t>B.TECH.(COMPUTER SCIENCE AND ENGINEERING)</t>
  </si>
  <si>
    <t>AMANPREET KOUR GAREWAL</t>
  </si>
  <si>
    <t>JASVEER SINGH GAREWAL;</t>
  </si>
  <si>
    <t>373/45, GURUDWARE KE SAMNE CHHAWANI KOTA RAJ. 324007</t>
  </si>
  <si>
    <t>SIKH</t>
  </si>
  <si>
    <t>GURUKUL INSTITUTE OF ENGINEERING AND TECHNOLOGY KOTA</t>
  </si>
  <si>
    <t>B.TECH (ELECTRICAL ENG.)</t>
  </si>
  <si>
    <t>11.1.2016</t>
  </si>
  <si>
    <t>20.2.17</t>
  </si>
  <si>
    <t>ARUN JAIN</t>
  </si>
  <si>
    <t>TRILOK CHAND JAIN</t>
  </si>
  <si>
    <t>1230, BASANT VIHAR KOTA RAJ. 324009</t>
  </si>
  <si>
    <t>UNIVERSITY COLLEGE OF ENGINEERING KOTA</t>
  </si>
  <si>
    <t>RAJASTHAN TECHNICAL UNIVERSITY</t>
  </si>
  <si>
    <t>28.2.17</t>
  </si>
  <si>
    <t>MANMEEN KAUR</t>
  </si>
  <si>
    <t>GURJEET SIBGH</t>
  </si>
  <si>
    <t>283 SECTOR-C TALWANDI KOTA INDRAPURA P.I.P KOTA RAJ. 324005</t>
  </si>
  <si>
    <t>JAIPUR ENGINEERING COLLEGE AND RESEARCH CENTER, JAIPUR</t>
  </si>
  <si>
    <t>15.3.17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</si>
  <si>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</si>
  <si>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</si>
  <si>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</si>
  <si>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</si>
  <si>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</si>
  <si>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</si>
  <si>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</si>
  <si>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MOHD. FARTHAN ANSARI</t>
  </si>
  <si>
    <t>MUKHTAR HUSSAIN ANSARI</t>
  </si>
  <si>
    <t>2-G-31 VIGYAN NAGAR ITRAPURA-P.I.KOTA</t>
  </si>
  <si>
    <t>9.6.17</t>
  </si>
  <si>
    <t>32736086292</t>
  </si>
  <si>
    <t>809206679138</t>
  </si>
  <si>
    <t>188672575</t>
  </si>
  <si>
    <t>JAVED IQBAL KOUSAR</t>
  </si>
  <si>
    <t xml:space="preserve">SHAFIQUL </t>
  </si>
  <si>
    <t>8-D-1 VIGYAN NAGAR KOTA</t>
  </si>
  <si>
    <t>056600101002447</t>
  </si>
  <si>
    <t>902769297806</t>
  </si>
  <si>
    <t>188910701</t>
  </si>
  <si>
    <t>MUZAHID HUSSAIN</t>
  </si>
  <si>
    <t>MASHUK ALI</t>
  </si>
  <si>
    <t xml:space="preserve">2-A-14 CHAATTARPURA VIGYAN NAGAR KOTA </t>
  </si>
  <si>
    <t>E-MITRA</t>
  </si>
  <si>
    <t>33987415395</t>
  </si>
  <si>
    <t>270233724140</t>
  </si>
  <si>
    <t>188910623</t>
  </si>
  <si>
    <t>MOHAMMED AKRAM ANSARI</t>
  </si>
  <si>
    <t>ABDUL JALIL</t>
  </si>
  <si>
    <t>52/33 SANJAY BASTI KISHOREPURA KOTA</t>
  </si>
  <si>
    <t>50009243090</t>
  </si>
  <si>
    <t>653892587668</t>
  </si>
  <si>
    <t>188967473</t>
  </si>
  <si>
    <t>SADDIK ALI</t>
  </si>
  <si>
    <t>LATE SHRI RASOOL MOHD</t>
  </si>
  <si>
    <t>9/190 GOVIND NAGAR KOTA</t>
  </si>
  <si>
    <t>ELECTION SHOP</t>
  </si>
  <si>
    <t>056600101009613</t>
  </si>
  <si>
    <t>312341167157</t>
  </si>
  <si>
    <t>188910580</t>
  </si>
  <si>
    <t>MOHAMMAD NADIM</t>
  </si>
  <si>
    <t>MOHAMMED NAFIS</t>
  </si>
  <si>
    <t>656 JAMAL MASJID SUKET KOTA</t>
  </si>
  <si>
    <t>2258630172</t>
  </si>
  <si>
    <t>312517125686</t>
  </si>
  <si>
    <t>188910622</t>
  </si>
  <si>
    <t>DINNIYAZ BAG</t>
  </si>
  <si>
    <t>MOHD MUTAZA</t>
  </si>
  <si>
    <t>GULE GULZAR MASJID CHANDRA GHATA KOTA</t>
  </si>
  <si>
    <t>687901510974</t>
  </si>
  <si>
    <t>203909495325</t>
  </si>
  <si>
    <t>188910652</t>
  </si>
  <si>
    <t>SANOWAR JAHA</t>
  </si>
  <si>
    <t>ABDUL SALAM</t>
  </si>
  <si>
    <t xml:space="preserve">H.NO. 98-99 PT. DINDAYA NAGAR JHALAWAR ROAD ANANTPURA KOTA </t>
  </si>
  <si>
    <t>BUTI POURLOR</t>
  </si>
  <si>
    <t>50378240214</t>
  </si>
  <si>
    <t>503287857344</t>
  </si>
  <si>
    <t>188910581</t>
  </si>
  <si>
    <t>DANISH</t>
  </si>
  <si>
    <t>ABDUL JABBAR</t>
  </si>
  <si>
    <t xml:space="preserve">H.NO. 229-B WAQF BOARD DADABARI KOTA </t>
  </si>
  <si>
    <t>01450100012014</t>
  </si>
  <si>
    <t>940256831053</t>
  </si>
  <si>
    <t>1889010512</t>
  </si>
  <si>
    <t>SHAHADAT HUSSAIN</t>
  </si>
  <si>
    <t>SADAQAT HUSSAIN</t>
  </si>
  <si>
    <t>NO. 80 ADHARSHILA KACCHI BASTI RAWATRBHATA ROAD KOTA</t>
  </si>
  <si>
    <t>61170591219</t>
  </si>
  <si>
    <t>537098388350</t>
  </si>
  <si>
    <t>188910323</t>
  </si>
  <si>
    <t xml:space="preserve">MOHD WASIM </t>
  </si>
  <si>
    <t>ABDUL KHAYYAM</t>
  </si>
  <si>
    <t>H.NO. 632 NAGAR CLY NR. SHIV MANDIR RAMCHANDARPURA CHHAWANI KOTA</t>
  </si>
  <si>
    <t>ELECTRIC SHOP</t>
  </si>
  <si>
    <t>3063222500</t>
  </si>
  <si>
    <t>437584669723</t>
  </si>
  <si>
    <t>188909932</t>
  </si>
  <si>
    <t xml:space="preserve">MOHD SHAHZAD </t>
  </si>
  <si>
    <t xml:space="preserve">SHARIF MOHAMMAD </t>
  </si>
  <si>
    <t>1782 KOTA ROAD SUKET KOTA</t>
  </si>
  <si>
    <t>30829757422</t>
  </si>
  <si>
    <t>992279174446</t>
  </si>
  <si>
    <t>188909843</t>
  </si>
  <si>
    <t>SHAHIBA</t>
  </si>
  <si>
    <t>AKHTAL ALI</t>
  </si>
  <si>
    <t xml:space="preserve">MUSKAN MEDICAL KE PASS NEHRU NAGAR TELGHAR RANGPUR KOTA </t>
  </si>
  <si>
    <t>61167972336</t>
  </si>
  <si>
    <t>690976287275</t>
  </si>
  <si>
    <t>188910566</t>
  </si>
  <si>
    <t>Nahida Khan</t>
  </si>
  <si>
    <t>Akil Ahmad</t>
  </si>
  <si>
    <t>Desh ki Dhharti ke Pass Ladpura,  Kota</t>
  </si>
  <si>
    <t>Bag Making Factory</t>
  </si>
  <si>
    <t>4.7.17</t>
  </si>
  <si>
    <t>018401544166</t>
  </si>
  <si>
    <t>219701507306</t>
  </si>
  <si>
    <t>188906741</t>
  </si>
  <si>
    <t>Rizwana Khan</t>
  </si>
  <si>
    <t>Abdul Wahab Khan</t>
  </si>
  <si>
    <t>Panchwati Nagar Kunhadi Kota D-45, Kota</t>
  </si>
  <si>
    <t>Stone Marchhant</t>
  </si>
  <si>
    <t>101600299403</t>
  </si>
  <si>
    <t>944224384000</t>
  </si>
  <si>
    <t>188906716</t>
  </si>
  <si>
    <t>MEHNAZ KHAN</t>
  </si>
  <si>
    <t>MOHD. ASIF KHAN</t>
  </si>
  <si>
    <t>14 B WAQF NAGAR DADABARI KOTA RAJ. 324009</t>
  </si>
  <si>
    <t>COMPUTER CAFÉ</t>
  </si>
  <si>
    <t>6.7.17</t>
  </si>
  <si>
    <t>13.7.17</t>
  </si>
  <si>
    <t>13420100005283</t>
  </si>
  <si>
    <t>408171563499</t>
  </si>
  <si>
    <t>188967472</t>
  </si>
  <si>
    <t>ABDUL HALIM</t>
  </si>
  <si>
    <t>ABDUL SATTAR</t>
  </si>
  <si>
    <t>BADI GUVADI GHANTAGHAR KOTA CITY KOTA RAJ. 324006</t>
  </si>
  <si>
    <t>CLOTH STORE</t>
  </si>
  <si>
    <t>27.7.17</t>
  </si>
  <si>
    <t>33051747583</t>
  </si>
  <si>
    <t>359763700294</t>
  </si>
  <si>
    <t>ANJUM BANO</t>
  </si>
  <si>
    <t>MOHD. ISMAIL</t>
  </si>
  <si>
    <t>459, GALI NO. 3 MILL BABA COLONY PRATAP NAGAR KOTA RAJ. 324001</t>
  </si>
  <si>
    <t>BEAUTY PARLUR</t>
  </si>
  <si>
    <t>19340100005668</t>
  </si>
  <si>
    <t>775883431446</t>
  </si>
  <si>
    <t>188353052</t>
  </si>
  <si>
    <t>AKHTAR HUSSAIN</t>
  </si>
  <si>
    <t>ABDUL LATIF</t>
  </si>
  <si>
    <t>HOUSE NO. 361 DADAWADA MAN SINGH BUILDING KE PASS BHIM GANJ MANDI KOTA JN KOTA RAJ. 324002</t>
  </si>
  <si>
    <t>MOTOR REPRAING</t>
  </si>
  <si>
    <t>45770100180092</t>
  </si>
  <si>
    <t>945382058330</t>
  </si>
  <si>
    <t>188775128</t>
  </si>
  <si>
    <t>ASLAM KHAN</t>
  </si>
  <si>
    <t>SHAUKAT ALI</t>
  </si>
  <si>
    <t>HOUSE NO. 3-L-47, 3-M VIGYAN NAGAR KOTA RAJ. 324005</t>
  </si>
  <si>
    <t>SYBER CAFÉ</t>
  </si>
  <si>
    <t>662110110018425</t>
  </si>
  <si>
    <t>682026270909</t>
  </si>
  <si>
    <t>188586864</t>
  </si>
  <si>
    <t>RAVENDRA KUMAR JAIN</t>
  </si>
  <si>
    <t>MAHAVEER PRSAD JAIN</t>
  </si>
  <si>
    <t>H.NO. 328 VKRAM CHOWK LADPURA, KOTA</t>
  </si>
  <si>
    <t>HANDLOOM  CARPETS</t>
  </si>
  <si>
    <t>30.3.18</t>
  </si>
  <si>
    <t>01450100003296</t>
  </si>
  <si>
    <t>7345 2993 8778</t>
  </si>
  <si>
    <t>189014554</t>
  </si>
  <si>
    <t>AFSANA KHAN</t>
  </si>
  <si>
    <t>JALIL KHAN</t>
  </si>
  <si>
    <t>H.NO.3-M-12 VIGYAN NAGAR JAIPUR</t>
  </si>
  <si>
    <t>BUTTY POLOR</t>
  </si>
  <si>
    <t>3902331528</t>
  </si>
  <si>
    <t>8029 2984 3948</t>
  </si>
  <si>
    <t>188587957</t>
  </si>
  <si>
    <t>SHAHAZAD HUSSAIN</t>
  </si>
  <si>
    <t>NAZIR HUSSAIN</t>
  </si>
  <si>
    <t>17-B MAANA COLONY EK MINDER MASZID KE PAAS KOTA</t>
  </si>
  <si>
    <t>CONFATIONERY</t>
  </si>
  <si>
    <t>352602010214150</t>
  </si>
  <si>
    <t>5209 2967 2752</t>
  </si>
  <si>
    <t>185628952</t>
  </si>
  <si>
    <t>SUBHAN ALI</t>
  </si>
  <si>
    <t>NEHRI NAGAR TELGHER TANGEWALI GALI WARD NO 58 ARYA SCHOOL KE SAMANE KOTA</t>
  </si>
  <si>
    <t>REDYMAND GARMAND</t>
  </si>
  <si>
    <t>687001130208</t>
  </si>
  <si>
    <t>7775 6231 1810</t>
  </si>
  <si>
    <t>185056161     184849895</t>
  </si>
  <si>
    <t>JAHIRA KHAN</t>
  </si>
  <si>
    <t>MOHD. RAFIQ</t>
  </si>
  <si>
    <t>KISHORPURA KOTA</t>
  </si>
  <si>
    <t>4148000100116303</t>
  </si>
  <si>
    <t>8580 4034 6668</t>
  </si>
  <si>
    <t>188909570</t>
  </si>
  <si>
    <t>RUBINA</t>
  </si>
  <si>
    <t>WASIM</t>
  </si>
  <si>
    <t>LAKI SCHOOL KE PASS SHRIPURA GAN SAHIDA SHRIPURA KOTA</t>
  </si>
  <si>
    <t>05910110077955</t>
  </si>
  <si>
    <t>7618 1490 3637</t>
  </si>
  <si>
    <t>189014404</t>
  </si>
  <si>
    <t>JAHID HUSSAIN</t>
  </si>
  <si>
    <t>ISHAK MOHAMMAD</t>
  </si>
  <si>
    <t>ISHAK MOHAMMAD BADI MASID BAPAWAR KALA KOTA</t>
  </si>
  <si>
    <t>CLOTH MAKING</t>
  </si>
  <si>
    <t>3310323144</t>
  </si>
  <si>
    <t>9966 3648 0616</t>
  </si>
  <si>
    <t>189015026</t>
  </si>
  <si>
    <t>SHAHJAAD ALI</t>
  </si>
  <si>
    <t>CHAND MOHAMMAD</t>
  </si>
  <si>
    <t>H.NO. 460 ISLAM NAGAR SULTANPUR DT. KOTA</t>
  </si>
  <si>
    <t>BULIDING MATERITAL</t>
  </si>
  <si>
    <t>46310100563151</t>
  </si>
  <si>
    <t>3108 3093 1404</t>
  </si>
  <si>
    <t>188929637</t>
  </si>
  <si>
    <t>MOHD RAMZANI</t>
  </si>
  <si>
    <t>KALU KHAN</t>
  </si>
  <si>
    <t>H.NO. A-87 WAQFE NAGAR DADABARI KOTA</t>
  </si>
  <si>
    <t>TALYRING</t>
  </si>
  <si>
    <t>748610110000134</t>
  </si>
  <si>
    <t>9747 3513 6334</t>
  </si>
  <si>
    <t>188771844</t>
  </si>
  <si>
    <t>OM PRAKASH JAIN</t>
  </si>
  <si>
    <t>AMOLAK CHAND JAIN</t>
  </si>
  <si>
    <t>SULAB COMPLEX KE PASS NAYPURA KOTA</t>
  </si>
  <si>
    <t>MASALA UDHUG</t>
  </si>
  <si>
    <t>3405 4237 1341</t>
  </si>
  <si>
    <t>MUNNA DEVI</t>
  </si>
  <si>
    <t>OM PRAKASH</t>
  </si>
  <si>
    <t>AYURVIDEK HOSPITAL KE PASS NAYAPURA KOTA</t>
  </si>
  <si>
    <t>RESTORTANT</t>
  </si>
  <si>
    <t>86860100006562</t>
  </si>
  <si>
    <t>9916 37707833</t>
  </si>
  <si>
    <t>188771322</t>
  </si>
  <si>
    <t>ASHA AGRAWAL</t>
  </si>
  <si>
    <t>OM PRAKASH AGRAWAL</t>
  </si>
  <si>
    <t>324/48 NARAYAN TRADING COMPANY KE PASS VIJAY MARKET CHANDAGHER KOTA</t>
  </si>
  <si>
    <t>61134290839</t>
  </si>
  <si>
    <t>3590 4126 3883</t>
  </si>
  <si>
    <t>188772842</t>
  </si>
  <si>
    <t>ABDUL WAHID</t>
  </si>
  <si>
    <t>USMAN</t>
  </si>
  <si>
    <t>SANJAY COLONY KABRISHTAN KE PICHE</t>
  </si>
  <si>
    <t>61013253589</t>
  </si>
  <si>
    <t>4987 8008 1311</t>
  </si>
  <si>
    <t>188771866</t>
  </si>
  <si>
    <t>GURMEET KOUR</t>
  </si>
  <si>
    <t>HARJIT SINGH</t>
  </si>
  <si>
    <t>2/234 GANESH TALAB BASANT VIHAR DADABARI KOTA</t>
  </si>
  <si>
    <t>PARSH MEKING</t>
  </si>
  <si>
    <t>51115816656</t>
  </si>
  <si>
    <t>8670 8478 4603</t>
  </si>
  <si>
    <t>188967553</t>
  </si>
  <si>
    <t>Aadhar No.</t>
  </si>
  <si>
    <t>DIVYANK JAIN</t>
  </si>
  <si>
    <t>DEVENDRA JAIN</t>
  </si>
  <si>
    <t>8, NEHRU COLONY, NAYAPURA KOTA 324001</t>
  </si>
  <si>
    <t xml:space="preserve">BIRLA INSTITUTE OF TECHNOLOGY AND SCIENCE, PILANI  RAJ. </t>
  </si>
  <si>
    <t>BITS UNIVERSITY</t>
  </si>
  <si>
    <t>5.7.17</t>
  </si>
  <si>
    <t>HARSHDEEP SINGH KHURANA</t>
  </si>
  <si>
    <t>MANJEET SINGH KHURANA</t>
  </si>
  <si>
    <t>KHURANA BRATHERS NR. UMMED PARK NAYAPURA KOTA RAJ 324001</t>
  </si>
  <si>
    <t xml:space="preserve">UNITED WORLD INSTITUTE OF DESIGN </t>
  </si>
  <si>
    <t>GULBARGA UNIVERSITY</t>
  </si>
  <si>
    <t>FOUNDATION DESIGN PROGRAM</t>
  </si>
  <si>
    <t>662310310000656</t>
  </si>
  <si>
    <t>SHABINA KHAN</t>
  </si>
  <si>
    <t>ABDUL SALIM</t>
  </si>
  <si>
    <t>MAMA KARIM KA CHOK CHANDRA GHANTA KOTA RAJ. 324006</t>
  </si>
  <si>
    <t>SARVODAYA COLLEGE OF PHARMACY &amp; NURSING EDUCATION</t>
  </si>
  <si>
    <t>RAJASTHAN UNIVERSITY OF HEALTH SCIENCE</t>
  </si>
  <si>
    <t>B.SC. NURSING</t>
  </si>
  <si>
    <t>00000003269907919</t>
  </si>
  <si>
    <t>273184984771</t>
  </si>
  <si>
    <t>188907354</t>
  </si>
  <si>
    <t>PIYUSHA JOSHI</t>
  </si>
  <si>
    <t>SUNIL JOSHI</t>
  </si>
  <si>
    <t xml:space="preserve">HOUSE NO. 651 SECTOR 7 KESARGANJ KOTA </t>
  </si>
  <si>
    <t>RAMI DEVI COLLEGE OF NURSING TONK</t>
  </si>
  <si>
    <t>MOHD . SUFYAN</t>
  </si>
  <si>
    <t>MOHD. SHUBHAN</t>
  </si>
  <si>
    <t>HOUSE NO. A-4 WAQF NAGAR DADAABARI KOTA</t>
  </si>
  <si>
    <t>KOTA COLLEGE OF NURSING</t>
  </si>
  <si>
    <t>B.PHARMA</t>
  </si>
  <si>
    <t xml:space="preserve"> 6174403598</t>
  </si>
  <si>
    <t>ZEESHAN HAIDER</t>
  </si>
  <si>
    <t>ABDUL RAHAMAN</t>
  </si>
  <si>
    <t>6-G-16 HARVERT CHILDREN SCHOOL VIGYAN NAGAR KOTA RAJ. 324005</t>
  </si>
  <si>
    <t>PACIFIC ACADMY OF HIGHER EDUCATION &amp; RESEARCH UNIVERSITY, UDAIPUR</t>
  </si>
  <si>
    <t>PACIFIC UNIVERSITY</t>
  </si>
  <si>
    <t>25.7.17</t>
  </si>
  <si>
    <t>FAIZAN KHAN</t>
  </si>
  <si>
    <t>FARID KHAN</t>
  </si>
  <si>
    <t>KOLI MOHALLA NEAR BADI MASJID VPO. SUKET KOTA</t>
  </si>
  <si>
    <t>M.D. MISSION COLLEGE OF NURSING</t>
  </si>
  <si>
    <t>10.8.17</t>
  </si>
  <si>
    <t>17.8.17</t>
  </si>
  <si>
    <t>MOHD. ARIF ALVI</t>
  </si>
  <si>
    <t>MOHD. MOIN ALVI</t>
  </si>
  <si>
    <t>H.N. 534 NEAR SHAHI JAMA MASJID MAIN ROAD KOTARI KOTA</t>
  </si>
  <si>
    <t>MAHARISHI ARVIND INTERNATIONAL INSTITUTE OF TECHNOLOGY, KOTA</t>
  </si>
  <si>
    <t>SUNIL KUMAR JAIN</t>
  </si>
  <si>
    <t>2-O-5 MAHAVEER NAGAR-3 KOTA RAJ. 324005</t>
  </si>
  <si>
    <t>SKYLINE INSTITUTE OF ENGINEERING &amp; TECHNOLOGY GAUTAM BUDH NAGAR NOIDA U.P.</t>
  </si>
  <si>
    <t>29.8.17</t>
  </si>
  <si>
    <t>30.8.17</t>
  </si>
  <si>
    <t>20301145403</t>
  </si>
  <si>
    <t>702116327672</t>
  </si>
  <si>
    <t>188841384</t>
  </si>
  <si>
    <t>ILIYAS KHAN</t>
  </si>
  <si>
    <t>AYAS KHAN</t>
  </si>
  <si>
    <t>WARD NO. 26 SAROVAR NAGAR ITAWA KOTA RAJ. 325004</t>
  </si>
  <si>
    <t>RAJASTHAN INSTITUTE OF ENGINEERING &amp; TECHNOLOGY JAIPUR</t>
  </si>
  <si>
    <t>3166428731</t>
  </si>
  <si>
    <t>604342292646</t>
  </si>
  <si>
    <t>188910510</t>
  </si>
  <si>
    <t>ABDULLAH</t>
  </si>
  <si>
    <t>TASLEEM AHMAD</t>
  </si>
  <si>
    <t>313, ALMAS CLASSES ANANTPURA ANANDPUR@ PHOOTA TALAB KOTA RAJ. 324005</t>
  </si>
  <si>
    <t>61202211099</t>
  </si>
  <si>
    <t>948859020399</t>
  </si>
  <si>
    <t>188910530</t>
  </si>
  <si>
    <t>24.8.17</t>
  </si>
  <si>
    <t>61239798015</t>
  </si>
  <si>
    <t>Mayank Jain</t>
  </si>
  <si>
    <t>Vimlesh Jain</t>
  </si>
  <si>
    <t>H.No. 75 Chontis Qvarters Mahaveer Nagar, Kota</t>
  </si>
  <si>
    <t>27.9.17</t>
  </si>
  <si>
    <t>5.10.17</t>
  </si>
  <si>
    <t>61224081164</t>
  </si>
  <si>
    <t>525952310796</t>
  </si>
  <si>
    <t>1888841340</t>
  </si>
  <si>
    <t>132, Raniwala Complex Station Road, Kota JN</t>
  </si>
  <si>
    <t>MBA</t>
  </si>
  <si>
    <t>ii year</t>
  </si>
  <si>
    <t>188908907</t>
  </si>
  <si>
    <t>JAGJOT SINGH</t>
  </si>
  <si>
    <t>RAJENDRA SINGH</t>
  </si>
  <si>
    <t>GURUDWARA ROAD, GURUDWARA DESPENSARY KE PASS, BHIMGANJ MANDI, KOTA JN KOTA RAJ. 324002</t>
  </si>
  <si>
    <t>INDIAN INSTITUTE OF TECHNOLOGY, GUWAHTI</t>
  </si>
  <si>
    <t>6.12.17</t>
  </si>
  <si>
    <t>7.12.17</t>
  </si>
  <si>
    <t>26.2.18</t>
  </si>
  <si>
    <t>27.2.18</t>
  </si>
  <si>
    <t>KOTA COLLEGE OF PHARMACY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</si>
  <si>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</si>
  <si>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 xml:space="preserve">NASIM </t>
  </si>
  <si>
    <t>SAJID ALI</t>
  </si>
  <si>
    <t>BAMBULIYA MAHARAJ KA CHOWK SHREEPURA KOTA RAJ. 324006</t>
  </si>
  <si>
    <t>9.7.18</t>
  </si>
  <si>
    <t>11.7.18</t>
  </si>
  <si>
    <t>61217591163</t>
  </si>
  <si>
    <t>613030143411</t>
  </si>
  <si>
    <t>189014403</t>
  </si>
  <si>
    <t>NAVAZISH KHAN</t>
  </si>
  <si>
    <t xml:space="preserve">ABDUL MAZID </t>
  </si>
  <si>
    <t>1-CHH-5 SHAMA COLONY KOTA RAJ. 324007</t>
  </si>
  <si>
    <t>MOTOR CYCLE WORK SHOP</t>
  </si>
  <si>
    <t>20279122921</t>
  </si>
  <si>
    <t>313140683031</t>
  </si>
  <si>
    <t>188967577</t>
  </si>
  <si>
    <t>NILESH JAIN</t>
  </si>
  <si>
    <t>GIRIRAJ PRASHAD</t>
  </si>
  <si>
    <t>NARAYAN BHAWAN JAIN MANDIR KE PASS CHAWNI KOTA RAJ. 324007</t>
  </si>
  <si>
    <t>FURNITURE</t>
  </si>
  <si>
    <t>61235341814</t>
  </si>
  <si>
    <t>257340697220</t>
  </si>
  <si>
    <t>188592510</t>
  </si>
  <si>
    <t>RAFIKA BANO</t>
  </si>
  <si>
    <t>SHAHJAD MOHAMMAD</t>
  </si>
  <si>
    <t>8-C-28 VIGYAN NAGAR KOTA INDRAPURA RAJ. 324005</t>
  </si>
  <si>
    <t>1314149449</t>
  </si>
  <si>
    <t>515054965623</t>
  </si>
  <si>
    <t>188773983</t>
  </si>
  <si>
    <t>Mama Karim Ka Chowk, chandra ghanta Kota City, Kota</t>
  </si>
  <si>
    <t>B.SC Nuring</t>
  </si>
  <si>
    <t>19.12.18</t>
  </si>
  <si>
    <t>21.12.18</t>
  </si>
  <si>
    <t>Piyusha Joshi</t>
  </si>
  <si>
    <t>42 Mahaveer Nagar-3, Competition Colony, Kota</t>
  </si>
  <si>
    <t>Rani Devi college of Nursing, Deoli Tonk, Raj.</t>
  </si>
  <si>
    <t>Trilok chand Jain</t>
  </si>
  <si>
    <t>Basant Vihar Kota Raj.</t>
  </si>
  <si>
    <t>University Collge of Engineering, Kota</t>
  </si>
  <si>
    <t>Zeeshan Haider</t>
  </si>
  <si>
    <t>Plot No. 3G, vighyan Vihar, Kota</t>
  </si>
  <si>
    <t>Pacific Academy of Higher Education and Research University, Udaipur</t>
  </si>
  <si>
    <t>Pacific University, Udaipur</t>
  </si>
  <si>
    <t>B.Tech (Computer Science Engineering)</t>
  </si>
  <si>
    <t>Shubham Jain</t>
  </si>
  <si>
    <t>Sunil Kumar</t>
  </si>
  <si>
    <t>2-0-5 Mahaveer Nagar, Kota</t>
  </si>
  <si>
    <t>Skyline Institute of Engineering &amp; Technology, Gautam Budh Nagar, Noida, U.P.</t>
  </si>
  <si>
    <t>Dr. A.P.J. Abdul Kalam Technical University - [APJAKTU], Lucknow</t>
  </si>
  <si>
    <t>188841313</t>
  </si>
  <si>
    <t>Abdullah</t>
  </si>
  <si>
    <t>Tasleem Ahmed</t>
  </si>
  <si>
    <t>313 Almas Classes, Anantpura @ phoota Talab, Kota</t>
  </si>
  <si>
    <t>Ilyas</t>
  </si>
  <si>
    <t>Ayas Khan</t>
  </si>
  <si>
    <t>Ward No. 26, Sarovar Nagar, Itawa, Kota</t>
  </si>
  <si>
    <t>Rajasthan Institute of Engineering &amp; Technology, Jaipur</t>
  </si>
  <si>
    <t>132, Raniwala Bazar, Kota</t>
  </si>
  <si>
    <t>Institute of Hotel Management Catering Tourism Udaipur</t>
  </si>
  <si>
    <t>Mohan Lal Sukhadiya University, Udaipur</t>
  </si>
  <si>
    <t>B.H.M.</t>
  </si>
  <si>
    <t>H.No. 75, cloth Quarters, Mahaveer Nagar, Kota</t>
  </si>
  <si>
    <t>Marine Engineering &amp; Research Institute Maumbai Campus</t>
  </si>
  <si>
    <t>Indian Maritime University - Kolkata Campus </t>
  </si>
  <si>
    <t>183841340</t>
  </si>
  <si>
    <t>Rajul Jain</t>
  </si>
  <si>
    <t>Roop Chand Jain</t>
  </si>
  <si>
    <t>7 Ajmera Bhawan, Laxman vihar, Kunhadi, Kota</t>
  </si>
  <si>
    <t>Manipal University</t>
  </si>
  <si>
    <t>B.D.S.</t>
  </si>
  <si>
    <t>3187861908</t>
  </si>
  <si>
    <t>819501825953</t>
  </si>
  <si>
    <t>118472675</t>
  </si>
</sst>
</file>

<file path=xl/styles.xml><?xml version="1.0" encoding="utf-8"?>
<styleSheet xmlns="http://schemas.openxmlformats.org/spreadsheetml/2006/main">
  <fonts count="99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DevLys 010"/>
    </font>
    <font>
      <sz val="11"/>
      <name val="Kruti Dev 011"/>
    </font>
    <font>
      <sz val="11"/>
      <color theme="1"/>
      <name val="Kruti Dev 011"/>
    </font>
    <font>
      <sz val="11"/>
      <name val="Kruti Dev 010"/>
    </font>
    <font>
      <sz val="11"/>
      <color theme="1"/>
      <name val="DevLys 010"/>
    </font>
    <font>
      <sz val="11"/>
      <color indexed="8"/>
      <name val="DevLys 010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1"/>
      <color indexed="60"/>
      <name val="Arial"/>
      <family val="2"/>
    </font>
    <font>
      <sz val="11"/>
      <color indexed="1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b/>
      <sz val="11"/>
      <name val="Kruti Dev 010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2"/>
      <color theme="1"/>
      <name val="Calibri"/>
      <family val="2"/>
      <scheme val="minor"/>
    </font>
    <font>
      <sz val="13"/>
      <color theme="1"/>
      <name val="Kruti Dev 010"/>
    </font>
    <font>
      <sz val="12"/>
      <color theme="1"/>
      <name val="Calibri"/>
      <family val="2"/>
    </font>
    <font>
      <sz val="8"/>
      <color theme="1"/>
      <name val="Calibri"/>
      <family val="2"/>
    </font>
    <font>
      <u/>
      <sz val="9.9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4"/>
      <name val="Arjun"/>
    </font>
    <font>
      <i/>
      <sz val="10"/>
      <name val="Arjun"/>
    </font>
    <font>
      <sz val="10"/>
      <name val="Richa"/>
    </font>
    <font>
      <sz val="8"/>
      <name val="Arjun"/>
    </font>
    <font>
      <b/>
      <sz val="10"/>
      <name val="Arjun"/>
    </font>
    <font>
      <i/>
      <sz val="9"/>
      <name val="Times New Roman"/>
      <family val="1"/>
    </font>
    <font>
      <sz val="12"/>
      <name val="DevLys 010"/>
    </font>
    <font>
      <sz val="13"/>
      <name val="DevLys 010"/>
    </font>
    <font>
      <sz val="12"/>
      <name val="Times New Roman"/>
      <family val="1"/>
    </font>
    <font>
      <sz val="12"/>
      <name val="Arjun"/>
    </font>
    <font>
      <b/>
      <sz val="12"/>
      <name val="Arjun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0" fillId="0" borderId="0"/>
    <xf numFmtId="0" fontId="3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92" fillId="0" borderId="0"/>
    <xf numFmtId="0" fontId="92" fillId="0" borderId="0"/>
  </cellStyleXfs>
  <cellXfs count="792">
    <xf numFmtId="0" fontId="0" fillId="0" borderId="0" xfId="0"/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/>
    </xf>
    <xf numFmtId="1" fontId="12" fillId="2" borderId="1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4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4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22" fillId="0" borderId="1" xfId="0" applyFont="1" applyBorder="1" applyAlignment="1">
      <alignment vertical="top"/>
    </xf>
    <xf numFmtId="0" fontId="26" fillId="2" borderId="1" xfId="0" applyFont="1" applyFill="1" applyBorder="1" applyAlignment="1">
      <alignment vertical="top"/>
    </xf>
    <xf numFmtId="0" fontId="26" fillId="0" borderId="1" xfId="0" applyFont="1" applyBorder="1" applyAlignment="1">
      <alignment vertical="top"/>
    </xf>
    <xf numFmtId="0" fontId="28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2" fillId="0" borderId="2" xfId="0" applyFont="1" applyBorder="1" applyAlignment="1">
      <alignment vertical="top"/>
    </xf>
    <xf numFmtId="0" fontId="26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vertical="top" wrapText="1"/>
    </xf>
    <xf numFmtId="14" fontId="13" fillId="0" borderId="1" xfId="1" applyNumberFormat="1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/>
    </xf>
    <xf numFmtId="1" fontId="13" fillId="0" borderId="1" xfId="0" applyNumberFormat="1" applyFont="1" applyBorder="1" applyAlignment="1">
      <alignment horizontal="right" vertical="top"/>
    </xf>
    <xf numFmtId="14" fontId="13" fillId="0" borderId="1" xfId="0" applyNumberFormat="1" applyFont="1" applyBorder="1" applyAlignment="1">
      <alignment horizontal="right" vertical="top"/>
    </xf>
    <xf numFmtId="14" fontId="13" fillId="0" borderId="1" xfId="0" applyNumberFormat="1" applyFont="1" applyBorder="1" applyAlignment="1">
      <alignment horizontal="center" vertical="top"/>
    </xf>
    <xf numFmtId="0" fontId="35" fillId="0" borderId="1" xfId="0" applyFont="1" applyBorder="1" applyAlignment="1">
      <alignment vertical="top" wrapText="1"/>
    </xf>
    <xf numFmtId="0" fontId="5" fillId="0" borderId="1" xfId="0" quotePrefix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5" fillId="0" borderId="1" xfId="0" quotePrefix="1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/>
    </xf>
    <xf numFmtId="14" fontId="0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35" fillId="2" borderId="1" xfId="0" quotePrefix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/>
    </xf>
    <xf numFmtId="0" fontId="35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right" vertical="top" wrapText="1"/>
    </xf>
    <xf numFmtId="1" fontId="0" fillId="0" borderId="0" xfId="0" applyNumberFormat="1"/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6" fillId="2" borderId="1" xfId="0" quotePrefix="1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3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27" fillId="0" borderId="1" xfId="0" applyNumberFormat="1" applyFont="1" applyBorder="1" applyAlignment="1">
      <alignment horizontal="left" vertical="top"/>
    </xf>
    <xf numFmtId="0" fontId="27" fillId="0" borderId="1" xfId="0" applyFont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36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14" fontId="27" fillId="3" borderId="1" xfId="0" applyNumberFormat="1" applyFont="1" applyFill="1" applyBorder="1" applyAlignment="1">
      <alignment horizontal="left" vertical="top"/>
    </xf>
    <xf numFmtId="0" fontId="27" fillId="3" borderId="1" xfId="0" applyFont="1" applyFill="1" applyBorder="1" applyAlignment="1">
      <alignment vertical="top"/>
    </xf>
    <xf numFmtId="0" fontId="37" fillId="0" borderId="1" xfId="0" applyFont="1" applyBorder="1" applyAlignment="1">
      <alignment horizontal="left" vertical="top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2" borderId="1" xfId="0" quotePrefix="1" applyFont="1" applyFill="1" applyBorder="1" applyAlignment="1">
      <alignment vertical="top" wrapText="1"/>
    </xf>
    <xf numFmtId="0" fontId="38" fillId="2" borderId="1" xfId="0" quotePrefix="1" applyFont="1" applyFill="1" applyBorder="1" applyAlignment="1">
      <alignment vertical="top" wrapText="1"/>
    </xf>
    <xf numFmtId="0" fontId="38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39" fillId="0" borderId="1" xfId="0" applyFont="1" applyBorder="1" applyAlignment="1">
      <alignment horizontal="left" vertical="top" wrapText="1"/>
    </xf>
    <xf numFmtId="1" fontId="39" fillId="0" borderId="1" xfId="0" applyNumberFormat="1" applyFont="1" applyBorder="1" applyAlignment="1">
      <alignment horizontal="right" vertical="top"/>
    </xf>
    <xf numFmtId="14" fontId="40" fillId="0" borderId="1" xfId="0" applyNumberFormat="1" applyFont="1" applyBorder="1" applyAlignment="1">
      <alignment horizontal="left" vertical="top"/>
    </xf>
    <xf numFmtId="0" fontId="40" fillId="0" borderId="1" xfId="0" applyFont="1" applyBorder="1" applyAlignment="1">
      <alignment horizontal="left" vertical="top"/>
    </xf>
    <xf numFmtId="0" fontId="38" fillId="2" borderId="1" xfId="0" applyFont="1" applyFill="1" applyBorder="1" applyAlignment="1">
      <alignment horizontal="left" vertical="top" wrapText="1"/>
    </xf>
    <xf numFmtId="0" fontId="38" fillId="2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right" vertical="top"/>
    </xf>
    <xf numFmtId="0" fontId="41" fillId="2" borderId="1" xfId="3" applyFill="1" applyBorder="1" applyAlignment="1" applyProtection="1">
      <alignment vertical="top" wrapText="1"/>
    </xf>
    <xf numFmtId="0" fontId="37" fillId="2" borderId="1" xfId="0" applyFont="1" applyFill="1" applyBorder="1" applyAlignment="1">
      <alignment horizontal="left" vertical="top" wrapText="1"/>
    </xf>
    <xf numFmtId="1" fontId="37" fillId="0" borderId="1" xfId="0" applyNumberFormat="1" applyFont="1" applyBorder="1" applyAlignment="1">
      <alignment vertical="top"/>
    </xf>
    <xf numFmtId="14" fontId="37" fillId="0" borderId="1" xfId="0" applyNumberFormat="1" applyFont="1" applyBorder="1" applyAlignment="1">
      <alignment horizontal="left" vertical="top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vertical="top"/>
    </xf>
    <xf numFmtId="14" fontId="42" fillId="0" borderId="1" xfId="0" applyNumberFormat="1" applyFont="1" applyBorder="1" applyAlignment="1">
      <alignment horizontal="left" vertical="top"/>
    </xf>
    <xf numFmtId="0" fontId="38" fillId="2" borderId="1" xfId="0" quotePrefix="1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/>
    </xf>
    <xf numFmtId="0" fontId="37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right" vertical="top" wrapText="1"/>
    </xf>
    <xf numFmtId="0" fontId="37" fillId="0" borderId="1" xfId="0" applyFont="1" applyBorder="1" applyAlignment="1">
      <alignment horizontal="right" vertical="top"/>
    </xf>
    <xf numFmtId="14" fontId="24" fillId="0" borderId="1" xfId="0" applyNumberFormat="1" applyFont="1" applyBorder="1" applyAlignment="1">
      <alignment horizontal="right" vertical="top"/>
    </xf>
    <xf numFmtId="0" fontId="24" fillId="0" borderId="1" xfId="0" applyFont="1" applyBorder="1" applyAlignment="1">
      <alignment horizontal="right" vertical="top"/>
    </xf>
    <xf numFmtId="0" fontId="38" fillId="2" borderId="8" xfId="0" applyFont="1" applyFill="1" applyBorder="1" applyAlignment="1">
      <alignment horizontal="left" vertical="top" wrapText="1"/>
    </xf>
    <xf numFmtId="0" fontId="38" fillId="2" borderId="8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left" vertical="top"/>
    </xf>
    <xf numFmtId="0" fontId="38" fillId="0" borderId="8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2" xfId="0" applyFont="1" applyBorder="1" applyAlignment="1">
      <alignment vertical="top" wrapText="1"/>
    </xf>
    <xf numFmtId="14" fontId="27" fillId="0" borderId="1" xfId="0" applyNumberFormat="1" applyFont="1" applyBorder="1" applyAlignment="1">
      <alignment vertical="top" wrapText="1"/>
    </xf>
    <xf numFmtId="14" fontId="24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42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7" fillId="0" borderId="1" xfId="0" applyFont="1" applyBorder="1" applyAlignment="1">
      <alignment horizontal="justify" vertical="top" wrapText="1"/>
    </xf>
    <xf numFmtId="0" fontId="37" fillId="0" borderId="1" xfId="0" applyFont="1" applyFill="1" applyBorder="1" applyAlignment="1">
      <alignment horizontal="justify" vertical="top" wrapText="1"/>
    </xf>
    <xf numFmtId="0" fontId="27" fillId="0" borderId="1" xfId="0" applyFont="1" applyFill="1" applyBorder="1" applyAlignment="1">
      <alignment horizontal="justify" vertical="top" wrapText="1"/>
    </xf>
    <xf numFmtId="0" fontId="42" fillId="0" borderId="1" xfId="0" applyFont="1" applyFill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49" fillId="2" borderId="1" xfId="0" applyFont="1" applyFill="1" applyBorder="1" applyAlignment="1">
      <alignment horizontal="right" vertical="top" wrapText="1"/>
    </xf>
    <xf numFmtId="0" fontId="37" fillId="2" borderId="1" xfId="0" applyFont="1" applyFill="1" applyBorder="1" applyAlignment="1">
      <alignment horizontal="justify" vertical="top" wrapText="1"/>
    </xf>
    <xf numFmtId="0" fontId="50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justify" vertical="top" wrapText="1"/>
    </xf>
    <xf numFmtId="0" fontId="27" fillId="0" borderId="1" xfId="0" applyFont="1" applyBorder="1" applyAlignment="1">
      <alignment vertical="top" wrapText="1"/>
    </xf>
    <xf numFmtId="49" fontId="37" fillId="0" borderId="1" xfId="0" applyNumberFormat="1" applyFont="1" applyBorder="1" applyAlignment="1">
      <alignment horizontal="justify" vertical="top" wrapText="1"/>
    </xf>
    <xf numFmtId="49" fontId="37" fillId="0" borderId="2" xfId="0" applyNumberFormat="1" applyFont="1" applyBorder="1" applyAlignment="1">
      <alignment horizontal="center" vertical="top" wrapText="1"/>
    </xf>
    <xf numFmtId="0" fontId="50" fillId="2" borderId="1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right" vertical="top" wrapText="1"/>
    </xf>
    <xf numFmtId="0" fontId="49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51" fillId="0" borderId="1" xfId="0" applyFont="1" applyBorder="1" applyAlignment="1">
      <alignment vertical="top" wrapText="1"/>
    </xf>
    <xf numFmtId="0" fontId="52" fillId="2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justify" vertical="top" wrapText="1"/>
    </xf>
    <xf numFmtId="49" fontId="32" fillId="0" borderId="5" xfId="0" applyNumberFormat="1" applyFont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2" fillId="0" borderId="1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7" fillId="2" borderId="1" xfId="0" applyFont="1" applyFill="1" applyBorder="1" applyAlignment="1">
      <alignment horizontal="right" vertical="top" wrapText="1"/>
    </xf>
    <xf numFmtId="49" fontId="37" fillId="2" borderId="1" xfId="0" applyNumberFormat="1" applyFont="1" applyFill="1" applyBorder="1" applyAlignment="1">
      <alignment horizontal="left"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50" fillId="0" borderId="1" xfId="0" applyFont="1" applyBorder="1" applyAlignment="1">
      <alignment horizontal="right" vertical="top" wrapText="1"/>
    </xf>
    <xf numFmtId="49" fontId="3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49" fontId="37" fillId="0" borderId="1" xfId="0" applyNumberFormat="1" applyFont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  <xf numFmtId="49" fontId="37" fillId="0" borderId="1" xfId="0" applyNumberFormat="1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0" fontId="52" fillId="2" borderId="1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/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2" fontId="58" fillId="0" borderId="1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/>
    <xf numFmtId="0" fontId="60" fillId="0" borderId="0" xfId="0" applyFont="1" applyBorder="1"/>
    <xf numFmtId="0" fontId="28" fillId="0" borderId="17" xfId="0" applyFont="1" applyBorder="1" applyAlignment="1">
      <alignment horizontal="center" vertical="top" wrapText="1"/>
    </xf>
    <xf numFmtId="0" fontId="0" fillId="0" borderId="0" xfId="0" applyBorder="1"/>
    <xf numFmtId="0" fontId="47" fillId="0" borderId="4" xfId="0" applyFont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63" fillId="0" borderId="26" xfId="0" applyFont="1" applyBorder="1" applyAlignment="1">
      <alignment vertical="top"/>
    </xf>
    <xf numFmtId="0" fontId="63" fillId="0" borderId="16" xfId="0" applyFont="1" applyBorder="1" applyAlignment="1">
      <alignment vertical="top"/>
    </xf>
    <xf numFmtId="1" fontId="64" fillId="0" borderId="1" xfId="0" applyNumberFormat="1" applyFont="1" applyBorder="1" applyAlignment="1">
      <alignment horizontal="left"/>
    </xf>
    <xf numFmtId="1" fontId="64" fillId="0" borderId="1" xfId="0" applyNumberFormat="1" applyFont="1" applyBorder="1" applyAlignment="1">
      <alignment horizontal="center"/>
    </xf>
    <xf numFmtId="1" fontId="64" fillId="0" borderId="23" xfId="0" applyNumberFormat="1" applyFont="1" applyBorder="1" applyAlignment="1">
      <alignment horizontal="center"/>
    </xf>
    <xf numFmtId="1" fontId="64" fillId="0" borderId="2" xfId="0" applyNumberFormat="1" applyFont="1" applyBorder="1" applyAlignment="1">
      <alignment horizontal="center"/>
    </xf>
    <xf numFmtId="1" fontId="65" fillId="0" borderId="12" xfId="0" applyNumberFormat="1" applyFont="1" applyBorder="1"/>
    <xf numFmtId="1" fontId="64" fillId="0" borderId="3" xfId="0" applyNumberFormat="1" applyFont="1" applyFill="1" applyBorder="1" applyAlignment="1">
      <alignment horizontal="center"/>
    </xf>
    <xf numFmtId="1" fontId="64" fillId="0" borderId="1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2" fontId="67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0" fillId="0" borderId="14" xfId="0" applyFont="1" applyBorder="1"/>
    <xf numFmtId="0" fontId="15" fillId="0" borderId="15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7" fillId="0" borderId="14" xfId="0" applyFont="1" applyBorder="1"/>
    <xf numFmtId="0" fontId="47" fillId="0" borderId="0" xfId="0" applyFont="1" applyBorder="1"/>
    <xf numFmtId="0" fontId="70" fillId="0" borderId="0" xfId="0" applyFont="1"/>
    <xf numFmtId="0" fontId="0" fillId="0" borderId="14" xfId="0" applyBorder="1"/>
    <xf numFmtId="0" fontId="60" fillId="0" borderId="0" xfId="0" applyFont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30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72" fillId="0" borderId="16" xfId="0" applyFont="1" applyBorder="1" applyAlignment="1">
      <alignment vertical="top"/>
    </xf>
    <xf numFmtId="0" fontId="63" fillId="0" borderId="32" xfId="0" applyFont="1" applyBorder="1" applyAlignment="1">
      <alignment vertical="top"/>
    </xf>
    <xf numFmtId="0" fontId="26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1" fillId="0" borderId="33" xfId="0" applyFont="1" applyBorder="1" applyAlignment="1">
      <alignment vertical="top" wrapText="1"/>
    </xf>
    <xf numFmtId="0" fontId="71" fillId="0" borderId="34" xfId="0" applyFont="1" applyBorder="1" applyAlignment="1">
      <alignment vertical="top" wrapText="1"/>
    </xf>
    <xf numFmtId="0" fontId="73" fillId="0" borderId="28" xfId="0" applyFont="1" applyBorder="1" applyAlignment="1">
      <alignment horizontal="left"/>
    </xf>
    <xf numFmtId="0" fontId="74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3" xfId="0" applyFont="1" applyBorder="1" applyAlignment="1">
      <alignment horizontal="center"/>
    </xf>
    <xf numFmtId="2" fontId="73" fillId="0" borderId="1" xfId="0" applyNumberFormat="1" applyFont="1" applyBorder="1" applyAlignment="1">
      <alignment horizontal="center"/>
    </xf>
    <xf numFmtId="0" fontId="73" fillId="0" borderId="2" xfId="0" applyFont="1" applyBorder="1" applyAlignment="1">
      <alignment horizontal="center"/>
    </xf>
    <xf numFmtId="0" fontId="0" fillId="0" borderId="35" xfId="0" applyBorder="1"/>
    <xf numFmtId="0" fontId="75" fillId="0" borderId="1" xfId="0" applyFont="1" applyFill="1" applyBorder="1" applyAlignment="1">
      <alignment horizontal="center"/>
    </xf>
    <xf numFmtId="0" fontId="75" fillId="0" borderId="36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47" fillId="0" borderId="1" xfId="0" applyFont="1" applyBorder="1"/>
    <xf numFmtId="0" fontId="76" fillId="0" borderId="1" xfId="0" applyFont="1" applyBorder="1" applyAlignment="1"/>
    <xf numFmtId="1" fontId="76" fillId="0" borderId="1" xfId="0" applyNumberFormat="1" applyFont="1" applyBorder="1" applyAlignment="1">
      <alignment vertical="top" wrapText="1"/>
    </xf>
    <xf numFmtId="0" fontId="76" fillId="0" borderId="1" xfId="0" applyFont="1" applyBorder="1" applyAlignment="1">
      <alignment vertical="top" wrapText="1"/>
    </xf>
    <xf numFmtId="1" fontId="76" fillId="0" borderId="23" xfId="0" applyNumberFormat="1" applyFont="1" applyBorder="1" applyAlignment="1">
      <alignment vertical="top" wrapText="1"/>
    </xf>
    <xf numFmtId="0" fontId="76" fillId="0" borderId="3" xfId="0" applyFont="1" applyBorder="1" applyAlignment="1"/>
    <xf numFmtId="2" fontId="76" fillId="0" borderId="1" xfId="0" applyNumberFormat="1" applyFont="1" applyBorder="1" applyAlignment="1">
      <alignment vertical="top" wrapText="1"/>
    </xf>
    <xf numFmtId="0" fontId="77" fillId="0" borderId="1" xfId="0" applyFont="1" applyBorder="1" applyAlignment="1"/>
    <xf numFmtId="0" fontId="77" fillId="0" borderId="23" xfId="0" applyFont="1" applyBorder="1" applyAlignment="1"/>
    <xf numFmtId="0" fontId="76" fillId="0" borderId="0" xfId="0" applyFont="1" applyAlignment="1"/>
    <xf numFmtId="0" fontId="76" fillId="0" borderId="35" xfId="0" applyFont="1" applyBorder="1" applyAlignment="1"/>
    <xf numFmtId="0" fontId="76" fillId="0" borderId="36" xfId="0" applyFont="1" applyBorder="1" applyAlignment="1"/>
    <xf numFmtId="0" fontId="60" fillId="0" borderId="28" xfId="0" applyFont="1" applyBorder="1" applyAlignment="1">
      <alignment horizontal="left" vertical="top" wrapText="1"/>
    </xf>
    <xf numFmtId="0" fontId="47" fillId="0" borderId="1" xfId="0" applyFont="1" applyBorder="1" applyAlignment="1">
      <alignment vertical="top" wrapText="1"/>
    </xf>
    <xf numFmtId="0" fontId="76" fillId="0" borderId="3" xfId="0" applyFont="1" applyBorder="1" applyAlignment="1">
      <alignment vertical="top" wrapText="1"/>
    </xf>
    <xf numFmtId="14" fontId="76" fillId="0" borderId="1" xfId="0" quotePrefix="1" applyNumberFormat="1" applyFont="1" applyBorder="1" applyAlignment="1">
      <alignment vertical="top" wrapText="1"/>
    </xf>
    <xf numFmtId="0" fontId="78" fillId="0" borderId="1" xfId="0" applyFont="1" applyBorder="1" applyAlignment="1">
      <alignment vertical="top" wrapText="1"/>
    </xf>
    <xf numFmtId="0" fontId="76" fillId="0" borderId="0" xfId="0" quotePrefix="1" applyFont="1" applyAlignment="1">
      <alignment vertical="top" wrapText="1"/>
    </xf>
    <xf numFmtId="0" fontId="76" fillId="0" borderId="0" xfId="0" applyFont="1" applyAlignment="1">
      <alignment vertical="top" wrapText="1"/>
    </xf>
    <xf numFmtId="14" fontId="76" fillId="0" borderId="0" xfId="0" applyNumberFormat="1" applyFont="1" applyAlignment="1">
      <alignment vertical="top" wrapText="1"/>
    </xf>
    <xf numFmtId="0" fontId="76" fillId="0" borderId="35" xfId="0" applyFont="1" applyBorder="1" applyAlignment="1">
      <alignment vertical="top" wrapText="1"/>
    </xf>
    <xf numFmtId="0" fontId="76" fillId="0" borderId="36" xfId="0" applyFont="1" applyBorder="1" applyAlignment="1">
      <alignment vertical="top" wrapText="1"/>
    </xf>
    <xf numFmtId="0" fontId="77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0" fontId="77" fillId="0" borderId="23" xfId="0" applyFont="1" applyBorder="1" applyAlignment="1">
      <alignment vertical="top" wrapText="1"/>
    </xf>
    <xf numFmtId="14" fontId="76" fillId="0" borderId="1" xfId="0" applyNumberFormat="1" applyFont="1" applyBorder="1" applyAlignment="1">
      <alignment vertical="top" wrapText="1"/>
    </xf>
    <xf numFmtId="14" fontId="76" fillId="0" borderId="0" xfId="0" quotePrefix="1" applyNumberFormat="1" applyFont="1" applyAlignment="1">
      <alignment vertical="top" wrapText="1"/>
    </xf>
    <xf numFmtId="0" fontId="0" fillId="0" borderId="28" xfId="0" applyBorder="1" applyAlignment="1">
      <alignment horizontal="left"/>
    </xf>
    <xf numFmtId="1" fontId="77" fillId="0" borderId="1" xfId="0" applyNumberFormat="1" applyFont="1" applyBorder="1" applyAlignment="1">
      <alignment vertical="top" wrapText="1"/>
    </xf>
    <xf numFmtId="1" fontId="76" fillId="0" borderId="1" xfId="0" applyNumberFormat="1" applyFont="1" applyBorder="1" applyAlignment="1"/>
    <xf numFmtId="0" fontId="77" fillId="0" borderId="1" xfId="0" applyFont="1" applyBorder="1" applyAlignment="1">
      <alignment vertical="top" wrapText="1"/>
    </xf>
    <xf numFmtId="1" fontId="77" fillId="0" borderId="2" xfId="0" applyNumberFormat="1" applyFont="1" applyBorder="1" applyAlignment="1">
      <alignment vertical="top" wrapText="1"/>
    </xf>
    <xf numFmtId="1" fontId="77" fillId="0" borderId="3" xfId="0" applyNumberFormat="1" applyFont="1" applyBorder="1" applyAlignment="1">
      <alignment vertical="top" wrapText="1"/>
    </xf>
    <xf numFmtId="0" fontId="79" fillId="0" borderId="0" xfId="0" applyFont="1"/>
    <xf numFmtId="0" fontId="60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47" fillId="0" borderId="30" xfId="0" applyFont="1" applyBorder="1" applyAlignment="1">
      <alignment vertical="top" wrapText="1"/>
    </xf>
    <xf numFmtId="0" fontId="75" fillId="0" borderId="1" xfId="0" applyFont="1" applyBorder="1" applyAlignment="1">
      <alignment horizontal="left"/>
    </xf>
    <xf numFmtId="0" fontId="80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2" fontId="75" fillId="0" borderId="1" xfId="0" applyNumberFormat="1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0" fillId="0" borderId="3" xfId="0" applyBorder="1"/>
    <xf numFmtId="0" fontId="60" fillId="0" borderId="1" xfId="0" applyFont="1" applyFill="1" applyBorder="1" applyAlignment="1">
      <alignment horizontal="left" vertical="top" wrapText="1"/>
    </xf>
    <xf numFmtId="0" fontId="81" fillId="0" borderId="1" xfId="0" applyFont="1" applyBorder="1" applyAlignment="1">
      <alignment horizontal="left" vertical="top" wrapText="1"/>
    </xf>
    <xf numFmtId="0" fontId="47" fillId="0" borderId="3" xfId="0" applyFont="1" applyBorder="1" applyAlignment="1">
      <alignment horizontal="justify" vertical="top" wrapText="1"/>
    </xf>
    <xf numFmtId="0" fontId="0" fillId="0" borderId="1" xfId="0" applyBorder="1" applyAlignment="1">
      <alignment horizontal="left"/>
    </xf>
    <xf numFmtId="0" fontId="77" fillId="0" borderId="0" xfId="0" applyFont="1" applyBorder="1" applyAlignment="1">
      <alignment vertical="top" wrapText="1"/>
    </xf>
    <xf numFmtId="0" fontId="77" fillId="0" borderId="3" xfId="0" applyFont="1" applyBorder="1" applyAlignment="1">
      <alignment vertical="top" wrapText="1"/>
    </xf>
    <xf numFmtId="0" fontId="77" fillId="0" borderId="36" xfId="0" applyFont="1" applyBorder="1" applyAlignment="1">
      <alignment vertical="top" wrapText="1"/>
    </xf>
    <xf numFmtId="0" fontId="77" fillId="0" borderId="2" xfId="0" applyFont="1" applyBorder="1" applyAlignment="1">
      <alignment vertical="top" wrapText="1"/>
    </xf>
    <xf numFmtId="0" fontId="82" fillId="0" borderId="0" xfId="0" applyFont="1"/>
    <xf numFmtId="0" fontId="60" fillId="0" borderId="0" xfId="0" applyFont="1" applyAlignment="1">
      <alignment wrapText="1"/>
    </xf>
    <xf numFmtId="0" fontId="23" fillId="0" borderId="0" xfId="0" applyFont="1"/>
    <xf numFmtId="0" fontId="47" fillId="0" borderId="0" xfId="0" applyFont="1" applyAlignment="1">
      <alignment wrapText="1"/>
    </xf>
    <xf numFmtId="0" fontId="75" fillId="0" borderId="3" xfId="0" applyFont="1" applyBorder="1" applyAlignment="1">
      <alignment horizontal="center"/>
    </xf>
    <xf numFmtId="1" fontId="75" fillId="0" borderId="1" xfId="0" applyNumberFormat="1" applyFont="1" applyBorder="1" applyAlignment="1">
      <alignment horizontal="center"/>
    </xf>
    <xf numFmtId="0" fontId="83" fillId="0" borderId="8" xfId="0" applyFont="1" applyBorder="1" applyAlignment="1">
      <alignment vertical="top" wrapText="1"/>
    </xf>
    <xf numFmtId="0" fontId="75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70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9" fillId="0" borderId="14" xfId="0" applyFont="1" applyBorder="1" applyAlignment="1">
      <alignment horizontal="left"/>
    </xf>
    <xf numFmtId="0" fontId="28" fillId="0" borderId="4" xfId="0" applyFont="1" applyBorder="1" applyAlignment="1">
      <alignment horizontal="center" vertical="top" wrapText="1"/>
    </xf>
    <xf numFmtId="0" fontId="76" fillId="0" borderId="1" xfId="0" applyFont="1" applyBorder="1" applyAlignment="1">
      <alignment horizontal="center"/>
    </xf>
    <xf numFmtId="1" fontId="71" fillId="0" borderId="11" xfId="0" applyNumberFormat="1" applyFont="1" applyBorder="1" applyAlignment="1">
      <alignment horizontal="right" vertical="top" wrapText="1"/>
    </xf>
    <xf numFmtId="0" fontId="84" fillId="0" borderId="1" xfId="0" applyFont="1" applyBorder="1" applyAlignment="1">
      <alignment vertical="top" wrapText="1"/>
    </xf>
    <xf numFmtId="0" fontId="76" fillId="0" borderId="2" xfId="0" applyFont="1" applyBorder="1" applyAlignment="1"/>
    <xf numFmtId="0" fontId="47" fillId="0" borderId="3" xfId="0" applyFont="1" applyBorder="1" applyAlignment="1">
      <alignment vertical="top" wrapText="1"/>
    </xf>
    <xf numFmtId="0" fontId="71" fillId="0" borderId="3" xfId="0" applyFont="1" applyBorder="1" applyAlignment="1">
      <alignment horizontal="right" vertical="top" wrapText="1"/>
    </xf>
    <xf numFmtId="0" fontId="71" fillId="0" borderId="3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76" fillId="0" borderId="1" xfId="0" applyFont="1" applyBorder="1" applyAlignment="1">
      <alignment horizontal="center" vertical="top" wrapText="1"/>
    </xf>
    <xf numFmtId="0" fontId="76" fillId="0" borderId="1" xfId="0" quotePrefix="1" applyFont="1" applyBorder="1" applyAlignment="1">
      <alignment vertical="top"/>
    </xf>
    <xf numFmtId="0" fontId="76" fillId="0" borderId="1" xfId="0" applyFont="1" applyBorder="1" applyAlignment="1">
      <alignment vertical="top"/>
    </xf>
    <xf numFmtId="0" fontId="76" fillId="0" borderId="2" xfId="0" applyFont="1" applyBorder="1" applyAlignment="1">
      <alignment vertical="top"/>
    </xf>
    <xf numFmtId="0" fontId="77" fillId="0" borderId="2" xfId="0" applyFont="1" applyBorder="1" applyAlignment="1">
      <alignment vertical="top"/>
    </xf>
    <xf numFmtId="0" fontId="76" fillId="0" borderId="0" xfId="0" applyFont="1" applyAlignment="1">
      <alignment vertical="top"/>
    </xf>
    <xf numFmtId="0" fontId="76" fillId="0" borderId="35" xfId="0" applyFont="1" applyBorder="1" applyAlignment="1">
      <alignment vertical="top"/>
    </xf>
    <xf numFmtId="0" fontId="76" fillId="0" borderId="36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47" fillId="0" borderId="11" xfId="0" applyFont="1" applyBorder="1" applyAlignment="1">
      <alignment vertical="top" wrapText="1"/>
    </xf>
    <xf numFmtId="0" fontId="71" fillId="0" borderId="11" xfId="0" applyFont="1" applyBorder="1" applyAlignment="1">
      <alignment horizontal="right" vertical="top" wrapText="1"/>
    </xf>
    <xf numFmtId="0" fontId="71" fillId="0" borderId="11" xfId="0" applyFont="1" applyBorder="1" applyAlignment="1">
      <alignment vertical="top" wrapText="1"/>
    </xf>
    <xf numFmtId="14" fontId="76" fillId="0" borderId="1" xfId="0" applyNumberFormat="1" applyFont="1" applyBorder="1" applyAlignment="1">
      <alignment vertical="top"/>
    </xf>
    <xf numFmtId="14" fontId="76" fillId="0" borderId="0" xfId="0" applyNumberFormat="1" applyFont="1" applyAlignment="1">
      <alignment vertical="top"/>
    </xf>
    <xf numFmtId="0" fontId="60" fillId="0" borderId="38" xfId="0" applyFont="1" applyBorder="1" applyAlignment="1">
      <alignment vertical="top" wrapText="1"/>
    </xf>
    <xf numFmtId="0" fontId="47" fillId="0" borderId="34" xfId="0" applyFont="1" applyBorder="1" applyAlignment="1">
      <alignment vertical="top" wrapText="1"/>
    </xf>
    <xf numFmtId="0" fontId="71" fillId="0" borderId="34" xfId="0" applyFont="1" applyBorder="1" applyAlignment="1">
      <alignment horizontal="right" vertical="top" wrapText="1"/>
    </xf>
    <xf numFmtId="0" fontId="76" fillId="0" borderId="34" xfId="0" applyFont="1" applyBorder="1" applyAlignment="1">
      <alignment vertical="top" wrapText="1"/>
    </xf>
    <xf numFmtId="0" fontId="76" fillId="0" borderId="3" xfId="0" applyFont="1" applyBorder="1" applyAlignment="1">
      <alignment horizontal="center" vertical="top"/>
    </xf>
    <xf numFmtId="0" fontId="47" fillId="0" borderId="1" xfId="0" applyFont="1" applyBorder="1" applyAlignment="1">
      <alignment vertical="top"/>
    </xf>
    <xf numFmtId="0" fontId="76" fillId="0" borderId="1" xfId="0" applyFont="1" applyBorder="1" applyAlignment="1">
      <alignment horizontal="center" vertical="top"/>
    </xf>
    <xf numFmtId="0" fontId="77" fillId="0" borderId="35" xfId="0" applyFont="1" applyBorder="1" applyAlignment="1">
      <alignment vertical="top" wrapText="1"/>
    </xf>
    <xf numFmtId="1" fontId="77" fillId="0" borderId="1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top"/>
    </xf>
    <xf numFmtId="0" fontId="79" fillId="0" borderId="14" xfId="0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70" fillId="0" borderId="0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14" xfId="0" applyFont="1" applyBorder="1" applyAlignment="1">
      <alignment vertical="top"/>
    </xf>
    <xf numFmtId="0" fontId="47" fillId="0" borderId="2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Border="1" applyAlignment="1">
      <alignment vertical="top"/>
    </xf>
    <xf numFmtId="0" fontId="60" fillId="0" borderId="1" xfId="0" applyFont="1" applyBorder="1" applyAlignment="1">
      <alignment vertical="top" wrapText="1"/>
    </xf>
    <xf numFmtId="0" fontId="47" fillId="0" borderId="1" xfId="0" quotePrefix="1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63" fillId="0" borderId="1" xfId="0" applyFont="1" applyBorder="1" applyAlignment="1">
      <alignment vertical="top"/>
    </xf>
    <xf numFmtId="0" fontId="72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left" vertical="top"/>
    </xf>
    <xf numFmtId="0" fontId="80" fillId="0" borderId="1" xfId="0" applyFont="1" applyBorder="1" applyAlignment="1">
      <alignment horizontal="center" vertical="top"/>
    </xf>
    <xf numFmtId="0" fontId="75" fillId="0" borderId="1" xfId="0" applyFont="1" applyBorder="1" applyAlignment="1">
      <alignment horizontal="center" vertical="top"/>
    </xf>
    <xf numFmtId="2" fontId="75" fillId="0" borderId="1" xfId="0" applyNumberFormat="1" applyFont="1" applyBorder="1" applyAlignment="1">
      <alignment horizontal="center" vertical="top"/>
    </xf>
    <xf numFmtId="0" fontId="75" fillId="0" borderId="2" xfId="0" applyFont="1" applyBorder="1" applyAlignment="1">
      <alignment horizontal="center" vertical="top"/>
    </xf>
    <xf numFmtId="0" fontId="75" fillId="0" borderId="1" xfId="0" applyFont="1" applyFill="1" applyBorder="1" applyAlignment="1">
      <alignment horizontal="center" vertical="top"/>
    </xf>
    <xf numFmtId="1" fontId="71" fillId="0" borderId="0" xfId="0" applyNumberFormat="1" applyFont="1" applyBorder="1" applyAlignment="1">
      <alignment vertical="top" wrapText="1"/>
    </xf>
    <xf numFmtId="0" fontId="77" fillId="0" borderId="1" xfId="0" applyFont="1" applyBorder="1" applyAlignment="1">
      <alignment vertical="top"/>
    </xf>
    <xf numFmtId="0" fontId="71" fillId="0" borderId="1" xfId="0" applyFont="1" applyBorder="1" applyAlignment="1">
      <alignment vertical="top"/>
    </xf>
    <xf numFmtId="0" fontId="47" fillId="0" borderId="38" xfId="0" applyFont="1" applyBorder="1" applyAlignment="1">
      <alignment vertical="top" wrapText="1"/>
    </xf>
    <xf numFmtId="0" fontId="71" fillId="0" borderId="38" xfId="0" applyFont="1" applyBorder="1" applyAlignment="1">
      <alignment horizontal="center" vertical="top" wrapText="1"/>
    </xf>
    <xf numFmtId="0" fontId="71" fillId="0" borderId="1" xfId="0" applyFont="1" applyBorder="1" applyAlignment="1">
      <alignment vertical="top" wrapText="1"/>
    </xf>
    <xf numFmtId="0" fontId="71" fillId="0" borderId="1" xfId="0" applyFont="1" applyBorder="1" applyAlignment="1">
      <alignment horizontal="right" vertical="top" wrapText="1"/>
    </xf>
    <xf numFmtId="0" fontId="71" fillId="0" borderId="38" xfId="0" applyFont="1" applyBorder="1" applyAlignment="1">
      <alignment vertical="top" wrapText="1"/>
    </xf>
    <xf numFmtId="0" fontId="60" fillId="0" borderId="39" xfId="0" applyFont="1" applyBorder="1" applyAlignment="1">
      <alignment vertical="top" wrapText="1"/>
    </xf>
    <xf numFmtId="0" fontId="47" fillId="0" borderId="40" xfId="0" applyFont="1" applyBorder="1" applyAlignment="1">
      <alignment vertical="top" wrapText="1"/>
    </xf>
    <xf numFmtId="0" fontId="71" fillId="0" borderId="39" xfId="0" applyFont="1" applyBorder="1" applyAlignment="1">
      <alignment horizontal="center" vertical="top" wrapText="1"/>
    </xf>
    <xf numFmtId="0" fontId="71" fillId="0" borderId="39" xfId="0" applyFont="1" applyBorder="1" applyAlignment="1">
      <alignment vertical="top" wrapText="1"/>
    </xf>
    <xf numFmtId="0" fontId="85" fillId="0" borderId="0" xfId="0" applyFont="1" applyBorder="1" applyAlignment="1">
      <alignment vertical="top" wrapText="1"/>
    </xf>
    <xf numFmtId="0" fontId="86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85" fillId="0" borderId="41" xfId="0" applyFont="1" applyBorder="1" applyAlignment="1">
      <alignment vertical="top" wrapText="1"/>
    </xf>
    <xf numFmtId="0" fontId="79" fillId="0" borderId="0" xfId="0" applyFont="1" applyBorder="1" applyAlignment="1">
      <alignment vertical="top"/>
    </xf>
    <xf numFmtId="0" fontId="60" fillId="0" borderId="1" xfId="0" quotePrefix="1" applyFont="1" applyBorder="1" applyAlignment="1">
      <alignment vertical="top" wrapText="1"/>
    </xf>
    <xf numFmtId="0" fontId="83" fillId="0" borderId="1" xfId="0" applyFont="1" applyFill="1" applyBorder="1" applyAlignment="1">
      <alignment vertical="top" wrapText="1"/>
    </xf>
    <xf numFmtId="0" fontId="60" fillId="0" borderId="1" xfId="0" applyFont="1" applyBorder="1" applyAlignment="1">
      <alignment vertical="top"/>
    </xf>
    <xf numFmtId="1" fontId="76" fillId="0" borderId="1" xfId="0" applyNumberFormat="1" applyFont="1" applyBorder="1" applyAlignment="1">
      <alignment vertical="top"/>
    </xf>
    <xf numFmtId="0" fontId="86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right" vertical="top" wrapText="1"/>
    </xf>
    <xf numFmtId="0" fontId="62" fillId="0" borderId="0" xfId="0" applyFont="1" applyBorder="1" applyAlignment="1">
      <alignment vertical="top" wrapText="1"/>
    </xf>
    <xf numFmtId="0" fontId="85" fillId="0" borderId="0" xfId="0" applyFont="1" applyAlignment="1">
      <alignment vertical="top" wrapText="1"/>
    </xf>
    <xf numFmtId="0" fontId="87" fillId="0" borderId="0" xfId="0" applyFont="1" applyBorder="1" applyAlignment="1">
      <alignment vertical="top" wrapText="1"/>
    </xf>
    <xf numFmtId="14" fontId="87" fillId="0" borderId="0" xfId="0" applyNumberFormat="1" applyFont="1" applyBorder="1" applyAlignment="1">
      <alignment vertical="top" wrapText="1"/>
    </xf>
    <xf numFmtId="14" fontId="87" fillId="0" borderId="0" xfId="0" quotePrefix="1" applyNumberFormat="1" applyFont="1" applyBorder="1" applyAlignment="1">
      <alignment vertical="top" wrapText="1"/>
    </xf>
    <xf numFmtId="0" fontId="8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left" vertical="top"/>
    </xf>
    <xf numFmtId="2" fontId="58" fillId="0" borderId="0" xfId="0" applyNumberFormat="1" applyFont="1" applyBorder="1" applyAlignment="1">
      <alignment horizontal="left" vertical="top"/>
    </xf>
    <xf numFmtId="2" fontId="58" fillId="0" borderId="0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83" fillId="0" borderId="1" xfId="0" applyFont="1" applyBorder="1" applyAlignment="1">
      <alignment horizontal="center" vertical="top" wrapText="1"/>
    </xf>
    <xf numFmtId="0" fontId="83" fillId="0" borderId="1" xfId="0" applyFont="1" applyBorder="1" applyAlignment="1">
      <alignment horizontal="center" vertical="top"/>
    </xf>
    <xf numFmtId="0" fontId="82" fillId="0" borderId="1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justify" vertical="top" wrapText="1"/>
    </xf>
    <xf numFmtId="0" fontId="31" fillId="0" borderId="0" xfId="0" quotePrefix="1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72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86" fillId="0" borderId="0" xfId="0" quotePrefix="1" applyFont="1" applyBorder="1" applyAlignment="1">
      <alignment vertical="top" wrapText="1"/>
    </xf>
    <xf numFmtId="0" fontId="62" fillId="0" borderId="0" xfId="0" quotePrefix="1" applyFont="1" applyBorder="1" applyAlignment="1">
      <alignment vertical="top" wrapText="1"/>
    </xf>
    <xf numFmtId="14" fontId="0" fillId="0" borderId="0" xfId="0" quotePrefix="1" applyNumberFormat="1" applyBorder="1" applyAlignment="1">
      <alignment vertical="top" wrapText="1"/>
    </xf>
    <xf numFmtId="1" fontId="75" fillId="0" borderId="1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70" fillId="0" borderId="39" xfId="0" applyFont="1" applyBorder="1" applyAlignment="1">
      <alignment vertical="top" wrapText="1"/>
    </xf>
    <xf numFmtId="0" fontId="37" fillId="0" borderId="1" xfId="0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1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/>
    </xf>
    <xf numFmtId="0" fontId="5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42" fillId="0" borderId="1" xfId="0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51" fillId="2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quotePrefix="1" applyNumberFormat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1" xfId="0" quotePrefix="1" applyNumberFormat="1" applyBorder="1" applyAlignment="1">
      <alignment horizontal="left" vertical="top" wrapText="1"/>
    </xf>
    <xf numFmtId="0" fontId="51" fillId="2" borderId="1" xfId="0" applyFont="1" applyFill="1" applyBorder="1" applyAlignment="1">
      <alignment horizontal="center" vertical="top" wrapText="1"/>
    </xf>
    <xf numFmtId="49" fontId="0" fillId="0" borderId="1" xfId="0" quotePrefix="1" applyNumberFormat="1" applyFont="1" applyBorder="1" applyAlignment="1">
      <alignment horizontal="center" vertical="top" wrapText="1"/>
    </xf>
    <xf numFmtId="0" fontId="51" fillId="4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9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right" vertical="top" wrapText="1"/>
    </xf>
    <xf numFmtId="2" fontId="0" fillId="0" borderId="0" xfId="0" applyNumberFormat="1"/>
    <xf numFmtId="0" fontId="13" fillId="0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24" fillId="2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vertical="top" wrapText="1"/>
    </xf>
    <xf numFmtId="49" fontId="0" fillId="0" borderId="1" xfId="0" quotePrefix="1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90" fillId="0" borderId="1" xfId="0" applyFont="1" applyBorder="1" applyAlignment="1">
      <alignment horizontal="justify" vertical="top" wrapText="1"/>
    </xf>
    <xf numFmtId="0" fontId="24" fillId="0" borderId="1" xfId="0" applyFont="1" applyFill="1" applyBorder="1" applyAlignment="1">
      <alignment vertical="top" wrapText="1"/>
    </xf>
    <xf numFmtId="0" fontId="91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Font="1" applyBorder="1"/>
    <xf numFmtId="0" fontId="25" fillId="0" borderId="1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2" fontId="28" fillId="0" borderId="17" xfId="0" applyNumberFormat="1" applyFont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8" xfId="0" applyNumberFormat="1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0" fontId="28" fillId="0" borderId="20" xfId="0" applyFont="1" applyBorder="1" applyAlignment="1">
      <alignment horizontal="center" vertical="top"/>
    </xf>
    <xf numFmtId="0" fontId="28" fillId="0" borderId="22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center" vertical="top" wrapText="1"/>
    </xf>
    <xf numFmtId="0" fontId="47" fillId="0" borderId="1" xfId="0" applyFont="1" applyBorder="1" applyAlignment="1">
      <alignment vertical="top" wrapText="1"/>
    </xf>
    <xf numFmtId="1" fontId="28" fillId="0" borderId="17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8" xfId="0" applyNumberFormat="1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center" vertical="top" wrapText="1"/>
    </xf>
    <xf numFmtId="0" fontId="47" fillId="0" borderId="3" xfId="0" applyFont="1" applyBorder="1" applyAlignment="1">
      <alignment vertical="top" wrapText="1"/>
    </xf>
    <xf numFmtId="1" fontId="44" fillId="0" borderId="17" xfId="0" applyNumberFormat="1" applyFont="1" applyBorder="1" applyAlignment="1">
      <alignment horizontal="center" vertical="top" wrapText="1"/>
    </xf>
    <xf numFmtId="1" fontId="44" fillId="0" borderId="4" xfId="0" applyNumberFormat="1" applyFont="1" applyBorder="1" applyAlignment="1">
      <alignment horizontal="center" vertical="top" wrapText="1"/>
    </xf>
    <xf numFmtId="1" fontId="44" fillId="0" borderId="8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6" fillId="0" borderId="1" xfId="0" applyFont="1" applyBorder="1" applyAlignment="1">
      <alignment horizontal="center" vertical="top" wrapText="1"/>
    </xf>
    <xf numFmtId="2" fontId="28" fillId="0" borderId="5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62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2" fontId="28" fillId="0" borderId="1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65" fillId="0" borderId="1" xfId="0" applyFont="1" applyBorder="1" applyAlignment="1">
      <alignment horizontal="center" vertical="top" wrapText="1"/>
    </xf>
    <xf numFmtId="2" fontId="83" fillId="0" borderId="1" xfId="0" applyNumberFormat="1" applyFont="1" applyBorder="1" applyAlignment="1">
      <alignment horizontal="center" vertical="top" wrapText="1"/>
    </xf>
    <xf numFmtId="0" fontId="83" fillId="0" borderId="1" xfId="0" applyFont="1" applyBorder="1" applyAlignment="1">
      <alignment horizontal="center" vertical="top"/>
    </xf>
    <xf numFmtId="0" fontId="89" fillId="0" borderId="1" xfId="0" applyFont="1" applyBorder="1" applyAlignment="1">
      <alignment horizontal="center" vertical="top"/>
    </xf>
    <xf numFmtId="0" fontId="83" fillId="0" borderId="5" xfId="0" applyFont="1" applyBorder="1" applyAlignment="1">
      <alignment horizontal="center" vertical="top" wrapText="1"/>
    </xf>
    <xf numFmtId="0" fontId="83" fillId="0" borderId="4" xfId="0" applyFont="1" applyBorder="1" applyAlignment="1">
      <alignment horizontal="center" vertical="top" wrapText="1"/>
    </xf>
    <xf numFmtId="0" fontId="83" fillId="0" borderId="8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8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3" fillId="0" borderId="1" xfId="0" applyFont="1" applyBorder="1" applyAlignment="1">
      <alignment horizontal="center" vertical="top" wrapText="1"/>
    </xf>
    <xf numFmtId="0" fontId="6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6" fillId="0" borderId="5" xfId="0" applyFont="1" applyFill="1" applyBorder="1" applyAlignment="1">
      <alignment horizontal="center" vertical="top" textRotation="90" wrapText="1"/>
    </xf>
    <xf numFmtId="0" fontId="26" fillId="0" borderId="8" xfId="0" applyFont="1" applyFill="1" applyBorder="1" applyAlignment="1">
      <alignment horizontal="center" vertical="top" textRotation="90" wrapText="1"/>
    </xf>
    <xf numFmtId="0" fontId="15" fillId="0" borderId="0" xfId="0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textRotation="90" wrapText="1"/>
    </xf>
    <xf numFmtId="0" fontId="26" fillId="0" borderId="8" xfId="0" applyFont="1" applyBorder="1" applyAlignment="1">
      <alignment horizontal="center" vertical="top" textRotation="90" wrapText="1"/>
    </xf>
    <xf numFmtId="0" fontId="25" fillId="0" borderId="5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/>
    </xf>
    <xf numFmtId="0" fontId="26" fillId="0" borderId="8" xfId="0" applyFont="1" applyFill="1" applyBorder="1" applyAlignment="1">
      <alignment horizontal="center" vertical="top"/>
    </xf>
    <xf numFmtId="0" fontId="26" fillId="0" borderId="5" xfId="0" applyFont="1" applyFill="1" applyBorder="1" applyAlignment="1">
      <alignment horizontal="center" vertical="top" textRotation="90"/>
    </xf>
    <xf numFmtId="0" fontId="26" fillId="0" borderId="8" xfId="0" applyFont="1" applyFill="1" applyBorder="1" applyAlignment="1">
      <alignment horizontal="center" vertical="top" textRotation="90"/>
    </xf>
    <xf numFmtId="0" fontId="26" fillId="0" borderId="5" xfId="0" applyFont="1" applyBorder="1" applyAlignment="1">
      <alignment horizontal="center" vertical="top" textRotation="88" wrapText="1"/>
    </xf>
    <xf numFmtId="0" fontId="26" fillId="0" borderId="8" xfId="0" applyFont="1" applyBorder="1" applyAlignment="1">
      <alignment horizontal="center" vertical="top" textRotation="88" wrapText="1"/>
    </xf>
    <xf numFmtId="0" fontId="21" fillId="0" borderId="5" xfId="0" applyFont="1" applyFill="1" applyBorder="1" applyAlignment="1">
      <alignment horizontal="center" vertical="top" textRotation="90"/>
    </xf>
    <xf numFmtId="0" fontId="21" fillId="0" borderId="8" xfId="0" applyFont="1" applyFill="1" applyBorder="1" applyAlignment="1">
      <alignment horizontal="center" vertical="top" textRotation="90"/>
    </xf>
    <xf numFmtId="0" fontId="22" fillId="0" borderId="5" xfId="0" applyFont="1" applyBorder="1" applyAlignment="1">
      <alignment horizontal="center" vertical="top" textRotation="90" wrapText="1"/>
    </xf>
    <xf numFmtId="0" fontId="27" fillId="0" borderId="8" xfId="0" applyFont="1" applyBorder="1" applyAlignment="1">
      <alignment vertical="top"/>
    </xf>
    <xf numFmtId="0" fontId="22" fillId="0" borderId="6" xfId="0" applyFont="1" applyBorder="1" applyAlignment="1">
      <alignment horizontal="center" vertical="top" textRotation="90" wrapText="1"/>
    </xf>
    <xf numFmtId="0" fontId="22" fillId="0" borderId="9" xfId="0" applyFont="1" applyBorder="1" applyAlignment="1">
      <alignment horizontal="center" vertical="top" textRotation="90" wrapText="1"/>
    </xf>
    <xf numFmtId="0" fontId="26" fillId="0" borderId="1" xfId="0" applyFont="1" applyBorder="1" applyAlignment="1">
      <alignment horizontal="center" vertical="top" textRotation="90"/>
    </xf>
    <xf numFmtId="0" fontId="26" fillId="2" borderId="7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8" xfId="0" applyFont="1" applyFill="1" applyBorder="1" applyAlignment="1">
      <alignment horizontal="center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33" fillId="0" borderId="5" xfId="2" applyFont="1" applyFill="1" applyBorder="1" applyAlignment="1">
      <alignment horizontal="center" vertical="top" textRotation="90" wrapText="1"/>
    </xf>
    <xf numFmtId="0" fontId="33" fillId="0" borderId="4" xfId="2" applyFont="1" applyFill="1" applyBorder="1" applyAlignment="1">
      <alignment horizontal="center" vertical="top" textRotation="90" wrapText="1"/>
    </xf>
    <xf numFmtId="0" fontId="33" fillId="0" borderId="8" xfId="2" applyFont="1" applyFill="1" applyBorder="1" applyAlignment="1">
      <alignment horizontal="center" vertical="top" textRotation="90" wrapText="1"/>
    </xf>
    <xf numFmtId="0" fontId="31" fillId="0" borderId="2" xfId="2" applyFont="1" applyFill="1" applyBorder="1" applyAlignment="1">
      <alignment horizontal="center" vertical="top" wrapText="1"/>
    </xf>
    <xf numFmtId="0" fontId="31" fillId="0" borderId="12" xfId="2" applyFont="1" applyFill="1" applyBorder="1" applyAlignment="1">
      <alignment horizontal="center" vertical="top" wrapText="1"/>
    </xf>
    <xf numFmtId="0" fontId="31" fillId="0" borderId="3" xfId="2" applyFont="1" applyFill="1" applyBorder="1" applyAlignment="1">
      <alignment horizontal="center" vertical="top" wrapText="1"/>
    </xf>
    <xf numFmtId="0" fontId="32" fillId="0" borderId="5" xfId="2" applyFont="1" applyBorder="1" applyAlignment="1">
      <alignment horizontal="center" vertical="top" wrapText="1"/>
    </xf>
    <xf numFmtId="0" fontId="32" fillId="0" borderId="4" xfId="2" applyFont="1" applyBorder="1" applyAlignment="1">
      <alignment horizontal="center" vertical="top" wrapText="1"/>
    </xf>
    <xf numFmtId="0" fontId="32" fillId="0" borderId="8" xfId="2" applyFont="1" applyBorder="1" applyAlignment="1">
      <alignment horizontal="center" vertical="top" wrapText="1"/>
    </xf>
    <xf numFmtId="0" fontId="32" fillId="0" borderId="5" xfId="2" applyFont="1" applyBorder="1" applyAlignment="1">
      <alignment horizontal="left" vertical="top" wrapText="1"/>
    </xf>
    <xf numFmtId="0" fontId="32" fillId="0" borderId="4" xfId="2" applyFont="1" applyBorder="1" applyAlignment="1">
      <alignment horizontal="left" vertical="top" wrapText="1"/>
    </xf>
    <xf numFmtId="0" fontId="32" fillId="0" borderId="8" xfId="2" applyFont="1" applyBorder="1" applyAlignment="1">
      <alignment horizontal="left" vertical="top" wrapText="1"/>
    </xf>
    <xf numFmtId="0" fontId="32" fillId="0" borderId="5" xfId="2" applyFont="1" applyBorder="1" applyAlignment="1">
      <alignment horizontal="center" vertical="top" textRotation="90" wrapText="1"/>
    </xf>
    <xf numFmtId="0" fontId="32" fillId="0" borderId="4" xfId="2" applyFont="1" applyBorder="1" applyAlignment="1">
      <alignment horizontal="center" vertical="top" textRotation="90" wrapText="1"/>
    </xf>
    <xf numFmtId="0" fontId="32" fillId="0" borderId="8" xfId="2" applyFont="1" applyBorder="1" applyAlignment="1">
      <alignment horizontal="center" vertical="top" textRotation="90" wrapText="1"/>
    </xf>
    <xf numFmtId="0" fontId="33" fillId="0" borderId="5" xfId="2" applyFont="1" applyBorder="1" applyAlignment="1">
      <alignment vertical="top" wrapText="1"/>
    </xf>
    <xf numFmtId="0" fontId="33" fillId="0" borderId="4" xfId="2" applyFont="1" applyBorder="1" applyAlignment="1">
      <alignment vertical="top" wrapText="1"/>
    </xf>
    <xf numFmtId="0" fontId="33" fillId="0" borderId="8" xfId="2" applyFont="1" applyBorder="1" applyAlignment="1">
      <alignment vertical="top" wrapText="1"/>
    </xf>
    <xf numFmtId="0" fontId="33" fillId="0" borderId="5" xfId="2" applyFont="1" applyFill="1" applyBorder="1" applyAlignment="1">
      <alignment horizontal="center" vertical="top" wrapText="1"/>
    </xf>
    <xf numFmtId="0" fontId="33" fillId="0" borderId="4" xfId="2" applyFont="1" applyFill="1" applyBorder="1" applyAlignment="1">
      <alignment horizontal="center" vertical="top" wrapText="1"/>
    </xf>
    <xf numFmtId="0" fontId="33" fillId="0" borderId="8" xfId="2" applyFont="1" applyFill="1" applyBorder="1" applyAlignment="1">
      <alignment horizontal="center" vertical="top" wrapText="1"/>
    </xf>
    <xf numFmtId="0" fontId="33" fillId="0" borderId="5" xfId="2" applyFont="1" applyBorder="1" applyAlignment="1">
      <alignment horizontal="center" vertical="top" textRotation="88" wrapText="1"/>
    </xf>
    <xf numFmtId="0" fontId="33" fillId="0" borderId="4" xfId="2" applyFont="1" applyBorder="1" applyAlignment="1">
      <alignment horizontal="center" vertical="top" textRotation="88" wrapText="1"/>
    </xf>
    <xf numFmtId="0" fontId="33" fillId="0" borderId="8" xfId="2" applyFont="1" applyBorder="1" applyAlignment="1">
      <alignment horizontal="center" vertical="top" textRotation="88" wrapText="1"/>
    </xf>
    <xf numFmtId="0" fontId="33" fillId="0" borderId="5" xfId="2" applyFont="1" applyBorder="1" applyAlignment="1">
      <alignment horizontal="center" vertical="top" textRotation="90" wrapText="1"/>
    </xf>
    <xf numFmtId="0" fontId="33" fillId="0" borderId="4" xfId="2" applyFont="1" applyBorder="1" applyAlignment="1">
      <alignment horizontal="center" vertical="top" textRotation="90" wrapText="1"/>
    </xf>
    <xf numFmtId="0" fontId="33" fillId="0" borderId="8" xfId="2" applyFont="1" applyBorder="1" applyAlignment="1">
      <alignment horizontal="center" vertical="top" textRotation="90" wrapText="1"/>
    </xf>
    <xf numFmtId="0" fontId="33" fillId="2" borderId="5" xfId="2" applyFont="1" applyFill="1" applyBorder="1" applyAlignment="1">
      <alignment horizontal="right" vertical="top" wrapText="1"/>
    </xf>
    <xf numFmtId="0" fontId="33" fillId="2" borderId="4" xfId="2" applyFont="1" applyFill="1" applyBorder="1" applyAlignment="1">
      <alignment horizontal="right" vertical="top" wrapText="1"/>
    </xf>
    <xf numFmtId="0" fontId="33" fillId="2" borderId="8" xfId="2" applyFont="1" applyFill="1" applyBorder="1" applyAlignment="1">
      <alignment horizontal="right" vertical="top" wrapText="1"/>
    </xf>
    <xf numFmtId="0" fontId="33" fillId="2" borderId="5" xfId="2" applyFont="1" applyFill="1" applyBorder="1" applyAlignment="1">
      <alignment horizontal="center" vertical="top" wrapText="1"/>
    </xf>
    <xf numFmtId="0" fontId="33" fillId="2" borderId="4" xfId="2" applyFont="1" applyFill="1" applyBorder="1" applyAlignment="1">
      <alignment horizontal="center" vertical="top" wrapText="1"/>
    </xf>
    <xf numFmtId="0" fontId="33" fillId="2" borderId="8" xfId="2" applyFont="1" applyFill="1" applyBorder="1" applyAlignment="1">
      <alignment horizontal="center" vertical="top" wrapText="1"/>
    </xf>
    <xf numFmtId="0" fontId="33" fillId="0" borderId="5" xfId="2" applyFont="1" applyBorder="1" applyAlignment="1">
      <alignment horizontal="center" vertical="top" wrapText="1"/>
    </xf>
    <xf numFmtId="0" fontId="33" fillId="0" borderId="4" xfId="2" applyFont="1" applyBorder="1" applyAlignment="1">
      <alignment horizontal="center" vertical="top" wrapText="1"/>
    </xf>
    <xf numFmtId="0" fontId="33" fillId="0" borderId="8" xfId="2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20" fillId="0" borderId="0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center" vertical="top" wrapText="1"/>
    </xf>
    <xf numFmtId="0" fontId="45" fillId="2" borderId="0" xfId="0" applyFont="1" applyFill="1" applyBorder="1" applyAlignment="1">
      <alignment horizontal="center" vertical="top" wrapText="1"/>
    </xf>
    <xf numFmtId="0" fontId="46" fillId="2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91" fillId="2" borderId="1" xfId="0" applyNumberFormat="1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top" wrapText="1"/>
    </xf>
    <xf numFmtId="0" fontId="94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Border="1" applyAlignment="1">
      <alignment vertical="top"/>
    </xf>
    <xf numFmtId="0" fontId="0" fillId="0" borderId="1" xfId="0" quotePrefix="1" applyFont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90" fillId="4" borderId="1" xfId="0" applyFont="1" applyFill="1" applyBorder="1" applyAlignment="1">
      <alignment horizontal="center" vertical="top" wrapText="1"/>
    </xf>
    <xf numFmtId="0" fontId="51" fillId="4" borderId="1" xfId="0" applyFont="1" applyFill="1" applyBorder="1" applyAlignment="1">
      <alignment horizontal="left" vertical="top" wrapText="1"/>
    </xf>
    <xf numFmtId="49" fontId="51" fillId="0" borderId="1" xfId="0" applyNumberFormat="1" applyFont="1" applyBorder="1" applyAlignment="1">
      <alignment horizontal="center" vertical="top" wrapText="1"/>
    </xf>
    <xf numFmtId="49" fontId="13" fillId="2" borderId="1" xfId="4" applyNumberFormat="1" applyFont="1" applyFill="1" applyBorder="1" applyAlignment="1">
      <alignment horizontal="center" vertical="top" wrapText="1"/>
    </xf>
    <xf numFmtId="0" fontId="0" fillId="2" borderId="1" xfId="5" applyFont="1" applyFill="1" applyBorder="1" applyAlignment="1">
      <alignment horizontal="center" vertical="top"/>
    </xf>
    <xf numFmtId="0" fontId="95" fillId="2" borderId="1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91" fillId="0" borderId="0" xfId="0" applyFont="1" applyAlignment="1">
      <alignment horizontal="center" vertical="top" wrapText="1"/>
    </xf>
    <xf numFmtId="0" fontId="24" fillId="2" borderId="0" xfId="0" applyFont="1" applyFill="1" applyAlignment="1">
      <alignment vertical="top" wrapText="1"/>
    </xf>
    <xf numFmtId="49" fontId="52" fillId="2" borderId="1" xfId="0" applyNumberFormat="1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96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95" fillId="0" borderId="1" xfId="0" applyFont="1" applyBorder="1" applyAlignment="1">
      <alignment horizontal="center" vertical="top" wrapText="1"/>
    </xf>
    <xf numFmtId="0" fontId="96" fillId="0" borderId="1" xfId="0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0" xfId="0" applyNumberFormat="1" applyFont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0" fontId="97" fillId="2" borderId="1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 wrapText="1"/>
    </xf>
    <xf numFmtId="49" fontId="44" fillId="0" borderId="0" xfId="0" applyNumberFormat="1" applyFont="1" applyFill="1" applyBorder="1" applyAlignment="1">
      <alignment horizontal="right" vertical="top" wrapText="1"/>
    </xf>
    <xf numFmtId="0" fontId="20" fillId="2" borderId="0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right" vertical="top" wrapText="1"/>
    </xf>
    <xf numFmtId="0" fontId="42" fillId="2" borderId="0" xfId="0" applyFont="1" applyFill="1" applyAlignment="1">
      <alignment vertical="top" wrapText="1"/>
    </xf>
    <xf numFmtId="0" fontId="97" fillId="0" borderId="1" xfId="3" applyFont="1" applyBorder="1" applyAlignment="1" applyProtection="1">
      <alignment horizontal="center" vertical="top" wrapText="1"/>
    </xf>
    <xf numFmtId="0" fontId="97" fillId="0" borderId="1" xfId="0" applyFont="1" applyBorder="1" applyAlignment="1">
      <alignment horizontal="center" vertical="top" wrapText="1"/>
    </xf>
  </cellXfs>
  <cellStyles count="6">
    <cellStyle name="Hyperlink" xfId="3" builtinId="8"/>
    <cellStyle name="Normal" xfId="0" builtinId="0"/>
    <cellStyle name="Normal 2" xfId="2"/>
    <cellStyle name="Normal 3" xfId="1"/>
    <cellStyle name="Normal 8" xfId="5"/>
    <cellStyle name="Normal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7@4%20ih-Mcyw;w%20Mh-%20dkyksuh%20foKku%20uxj%20dksVkA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tmyuni.com/university/dr-a-p-j-abdul-kalam-technical-university-apjaktu-luckn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sqref="A1:XFD8"/>
    </sheetView>
  </sheetViews>
  <sheetFormatPr defaultRowHeight="15"/>
  <sheetData>
    <row r="1" spans="1:101" ht="26.25">
      <c r="A1" s="597" t="s">
        <v>2604</v>
      </c>
      <c r="B1" s="597"/>
      <c r="C1" s="597"/>
      <c r="D1" s="597"/>
      <c r="E1" s="597"/>
      <c r="F1" s="597"/>
      <c r="G1" s="597"/>
      <c r="H1" s="597"/>
      <c r="I1" s="597"/>
      <c r="J1" s="278"/>
      <c r="K1" s="278"/>
      <c r="L1" s="279"/>
      <c r="M1" s="278"/>
      <c r="N1" s="278"/>
      <c r="O1" s="278"/>
      <c r="P1" s="278"/>
      <c r="Q1" s="280"/>
      <c r="R1" s="280"/>
      <c r="S1" s="280"/>
      <c r="T1" s="280"/>
      <c r="U1" s="280"/>
      <c r="V1" s="280"/>
      <c r="W1" s="280"/>
      <c r="X1" s="280"/>
      <c r="Y1" s="280"/>
      <c r="Z1" s="281"/>
      <c r="AA1" s="280"/>
      <c r="AB1" s="280"/>
      <c r="AC1" s="280"/>
      <c r="AD1" s="280"/>
      <c r="AE1" s="280"/>
      <c r="AF1" s="280"/>
      <c r="AG1" s="280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3" t="s">
        <v>2605</v>
      </c>
      <c r="CU1" s="284"/>
      <c r="CV1" s="278"/>
      <c r="CW1" s="278"/>
    </row>
    <row r="2" spans="1:101" ht="19.5" thickBot="1">
      <c r="A2" s="598" t="s">
        <v>2606</v>
      </c>
      <c r="B2" s="598"/>
      <c r="C2" s="598"/>
      <c r="D2" s="598"/>
      <c r="E2" s="598"/>
      <c r="F2" s="598"/>
      <c r="G2" s="598"/>
      <c r="H2" s="598"/>
      <c r="I2" s="598"/>
      <c r="J2" s="285"/>
      <c r="K2" s="285"/>
      <c r="L2" s="286"/>
      <c r="M2" s="285"/>
      <c r="N2" s="285"/>
      <c r="O2" s="285"/>
      <c r="P2" s="285"/>
      <c r="Q2" s="287"/>
      <c r="R2" s="287"/>
      <c r="S2" s="287"/>
      <c r="T2" s="287"/>
      <c r="U2" s="287"/>
      <c r="V2" s="287"/>
      <c r="W2" s="287"/>
      <c r="X2" s="287"/>
      <c r="Y2" s="287"/>
      <c r="Z2" s="288"/>
      <c r="AA2" s="287"/>
      <c r="AB2" s="287"/>
      <c r="AC2" s="287"/>
      <c r="AD2" s="287"/>
      <c r="AE2" s="287"/>
      <c r="AF2" s="287"/>
      <c r="AG2" s="287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90"/>
      <c r="CU2" s="290"/>
      <c r="CV2" s="289"/>
      <c r="CW2" s="289"/>
    </row>
    <row r="3" spans="1:101" ht="16.5" thickBot="1">
      <c r="A3" s="599" t="s">
        <v>2607</v>
      </c>
      <c r="B3" s="601">
        <v>10</v>
      </c>
      <c r="C3" s="583" t="s">
        <v>2608</v>
      </c>
      <c r="D3" s="601" t="s">
        <v>2609</v>
      </c>
      <c r="E3" s="601" t="s">
        <v>2610</v>
      </c>
      <c r="F3" s="601" t="s">
        <v>2611</v>
      </c>
      <c r="G3" s="291"/>
      <c r="H3" s="603" t="s">
        <v>2612</v>
      </c>
      <c r="I3" s="601" t="s">
        <v>2613</v>
      </c>
      <c r="J3" s="583" t="s">
        <v>2614</v>
      </c>
      <c r="K3" s="583" t="s">
        <v>2615</v>
      </c>
      <c r="L3" s="586" t="s">
        <v>2616</v>
      </c>
      <c r="M3" s="589" t="s">
        <v>2617</v>
      </c>
      <c r="N3" s="590"/>
      <c r="O3" s="591"/>
      <c r="P3" s="583" t="s">
        <v>2618</v>
      </c>
      <c r="Q3" s="595" t="s">
        <v>2619</v>
      </c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6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92"/>
      <c r="CU3" s="292"/>
    </row>
    <row r="4" spans="1:101" ht="15.75" thickBot="1">
      <c r="A4" s="600"/>
      <c r="B4" s="602"/>
      <c r="C4" s="584"/>
      <c r="D4" s="602"/>
      <c r="E4" s="602"/>
      <c r="F4" s="602"/>
      <c r="G4" s="293"/>
      <c r="H4" s="604"/>
      <c r="I4" s="602"/>
      <c r="J4" s="584"/>
      <c r="K4" s="584"/>
      <c r="L4" s="587"/>
      <c r="M4" s="592"/>
      <c r="N4" s="593"/>
      <c r="O4" s="594"/>
      <c r="P4" s="584"/>
      <c r="Q4" s="578" t="s">
        <v>179</v>
      </c>
      <c r="R4" s="578"/>
      <c r="S4" s="578"/>
      <c r="T4" s="578"/>
      <c r="U4" s="578"/>
      <c r="V4" s="578" t="s">
        <v>1271</v>
      </c>
      <c r="W4" s="578"/>
      <c r="X4" s="578"/>
      <c r="Y4" s="578"/>
      <c r="Z4" s="578" t="s">
        <v>1257</v>
      </c>
      <c r="AA4" s="578"/>
      <c r="AB4" s="578"/>
      <c r="AC4" s="578"/>
      <c r="AD4" s="578" t="s">
        <v>1376</v>
      </c>
      <c r="AE4" s="578"/>
      <c r="AF4" s="578"/>
      <c r="AG4" s="579"/>
      <c r="AH4" s="578" t="s">
        <v>2620</v>
      </c>
      <c r="AI4" s="578"/>
      <c r="AJ4" s="578"/>
      <c r="AK4" s="579"/>
      <c r="AL4" s="578" t="s">
        <v>2621</v>
      </c>
      <c r="AM4" s="578"/>
      <c r="AN4" s="578"/>
      <c r="AO4" s="579"/>
      <c r="AP4" s="578" t="s">
        <v>2622</v>
      </c>
      <c r="AQ4" s="578"/>
      <c r="AR4" s="578"/>
      <c r="AS4" s="579"/>
      <c r="AT4" s="578" t="s">
        <v>2623</v>
      </c>
      <c r="AU4" s="578"/>
      <c r="AV4" s="578"/>
      <c r="AW4" s="579"/>
      <c r="AX4" s="578" t="s">
        <v>2624</v>
      </c>
      <c r="AY4" s="578"/>
      <c r="AZ4" s="578"/>
      <c r="BA4" s="579"/>
      <c r="BB4" s="578" t="s">
        <v>2625</v>
      </c>
      <c r="BC4" s="578"/>
      <c r="BD4" s="578"/>
      <c r="BE4" s="579"/>
      <c r="BF4" s="578" t="s">
        <v>2626</v>
      </c>
      <c r="BG4" s="578"/>
      <c r="BH4" s="578"/>
      <c r="BI4" s="579"/>
      <c r="BJ4" s="578" t="s">
        <v>2627</v>
      </c>
      <c r="BK4" s="578"/>
      <c r="BL4" s="578"/>
      <c r="BM4" s="579"/>
      <c r="BN4" s="578" t="s">
        <v>2628</v>
      </c>
      <c r="BO4" s="578"/>
      <c r="BP4" s="578"/>
      <c r="BQ4" s="579"/>
      <c r="BR4" s="578" t="s">
        <v>2629</v>
      </c>
      <c r="BS4" s="578"/>
      <c r="BT4" s="578"/>
      <c r="BU4" s="579"/>
      <c r="BV4" s="578" t="s">
        <v>2630</v>
      </c>
      <c r="BW4" s="578"/>
      <c r="BX4" s="578"/>
      <c r="BY4" s="579"/>
      <c r="BZ4" s="578" t="s">
        <v>2631</v>
      </c>
      <c r="CA4" s="578"/>
      <c r="CB4" s="578"/>
      <c r="CC4" s="579"/>
      <c r="CD4" s="578" t="s">
        <v>2632</v>
      </c>
      <c r="CE4" s="578"/>
      <c r="CF4" s="578"/>
      <c r="CG4" s="579"/>
      <c r="CH4" s="578" t="s">
        <v>2633</v>
      </c>
      <c r="CI4" s="578"/>
      <c r="CJ4" s="578"/>
      <c r="CK4" s="579"/>
      <c r="CL4" s="578" t="s">
        <v>2634</v>
      </c>
      <c r="CM4" s="578"/>
      <c r="CN4" s="578"/>
      <c r="CO4" s="579"/>
      <c r="CP4" s="578" t="s">
        <v>2635</v>
      </c>
      <c r="CQ4" s="578"/>
      <c r="CR4" s="578"/>
      <c r="CS4" s="579"/>
      <c r="CT4" s="580" t="s">
        <v>2636</v>
      </c>
      <c r="CU4" s="581"/>
      <c r="CV4" s="581"/>
      <c r="CW4" s="582"/>
    </row>
    <row r="5" spans="1:101">
      <c r="A5" s="600"/>
      <c r="B5" s="602"/>
      <c r="C5" s="585"/>
      <c r="D5" s="602"/>
      <c r="E5" s="602"/>
      <c r="F5" s="602"/>
      <c r="G5" s="294"/>
      <c r="H5" s="605"/>
      <c r="I5" s="602"/>
      <c r="J5" s="585"/>
      <c r="K5" s="585"/>
      <c r="L5" s="588"/>
      <c r="M5" s="295" t="s">
        <v>2637</v>
      </c>
      <c r="N5" s="296" t="s">
        <v>2638</v>
      </c>
      <c r="O5" s="296" t="s">
        <v>2639</v>
      </c>
      <c r="P5" s="585"/>
      <c r="Q5" s="297" t="s">
        <v>2640</v>
      </c>
      <c r="R5" s="297" t="s">
        <v>2641</v>
      </c>
      <c r="S5" s="298" t="s">
        <v>2638</v>
      </c>
      <c r="T5" s="298" t="s">
        <v>2639</v>
      </c>
      <c r="U5" s="296" t="s">
        <v>2637</v>
      </c>
      <c r="V5" s="297" t="s">
        <v>2641</v>
      </c>
      <c r="W5" s="298" t="s">
        <v>2642</v>
      </c>
      <c r="X5" s="298" t="s">
        <v>2639</v>
      </c>
      <c r="Y5" s="296" t="s">
        <v>2637</v>
      </c>
      <c r="Z5" s="297" t="s">
        <v>2641</v>
      </c>
      <c r="AA5" s="298" t="s">
        <v>2642</v>
      </c>
      <c r="AB5" s="298" t="s">
        <v>2639</v>
      </c>
      <c r="AC5" s="296" t="s">
        <v>2637</v>
      </c>
      <c r="AD5" s="297" t="s">
        <v>2641</v>
      </c>
      <c r="AE5" s="298" t="s">
        <v>2642</v>
      </c>
      <c r="AF5" s="298" t="s">
        <v>2639</v>
      </c>
      <c r="AG5" s="299" t="s">
        <v>2637</v>
      </c>
      <c r="AH5" s="297" t="s">
        <v>2641</v>
      </c>
      <c r="AI5" s="298" t="s">
        <v>2642</v>
      </c>
      <c r="AJ5" s="298" t="s">
        <v>2639</v>
      </c>
      <c r="AK5" s="299" t="s">
        <v>2637</v>
      </c>
      <c r="AL5" s="297" t="s">
        <v>2641</v>
      </c>
      <c r="AM5" s="298" t="s">
        <v>2642</v>
      </c>
      <c r="AN5" s="298" t="s">
        <v>2639</v>
      </c>
      <c r="AO5" s="299" t="s">
        <v>2637</v>
      </c>
      <c r="AP5" s="297" t="s">
        <v>2641</v>
      </c>
      <c r="AQ5" s="298" t="s">
        <v>2642</v>
      </c>
      <c r="AR5" s="298" t="s">
        <v>2639</v>
      </c>
      <c r="AS5" s="299" t="s">
        <v>2637</v>
      </c>
      <c r="AT5" s="297" t="s">
        <v>2641</v>
      </c>
      <c r="AU5" s="298" t="s">
        <v>2642</v>
      </c>
      <c r="AV5" s="298" t="s">
        <v>2639</v>
      </c>
      <c r="AW5" s="299" t="s">
        <v>2637</v>
      </c>
      <c r="AX5" s="297" t="s">
        <v>2641</v>
      </c>
      <c r="AY5" s="298" t="s">
        <v>2642</v>
      </c>
      <c r="AZ5" s="298" t="s">
        <v>2639</v>
      </c>
      <c r="BA5" s="299" t="s">
        <v>2637</v>
      </c>
      <c r="BB5" s="297" t="s">
        <v>2641</v>
      </c>
      <c r="BC5" s="298" t="s">
        <v>2642</v>
      </c>
      <c r="BD5" s="298" t="s">
        <v>2639</v>
      </c>
      <c r="BE5" s="299" t="s">
        <v>2637</v>
      </c>
      <c r="BF5" s="297" t="s">
        <v>2641</v>
      </c>
      <c r="BG5" s="298" t="s">
        <v>2642</v>
      </c>
      <c r="BH5" s="298" t="s">
        <v>2639</v>
      </c>
      <c r="BI5" s="299" t="s">
        <v>2637</v>
      </c>
      <c r="BJ5" s="297" t="s">
        <v>2641</v>
      </c>
      <c r="BK5" s="298" t="s">
        <v>2642</v>
      </c>
      <c r="BL5" s="298" t="s">
        <v>2639</v>
      </c>
      <c r="BM5" s="299" t="s">
        <v>2637</v>
      </c>
      <c r="BN5" s="297" t="s">
        <v>2641</v>
      </c>
      <c r="BO5" s="298" t="s">
        <v>2642</v>
      </c>
      <c r="BP5" s="298" t="s">
        <v>2639</v>
      </c>
      <c r="BQ5" s="299" t="s">
        <v>2637</v>
      </c>
      <c r="BR5" s="297" t="s">
        <v>2641</v>
      </c>
      <c r="BS5" s="298" t="s">
        <v>2642</v>
      </c>
      <c r="BT5" s="298" t="s">
        <v>2639</v>
      </c>
      <c r="BU5" s="299" t="s">
        <v>2637</v>
      </c>
      <c r="BV5" s="297" t="s">
        <v>2641</v>
      </c>
      <c r="BW5" s="298" t="s">
        <v>2642</v>
      </c>
      <c r="BX5" s="298" t="s">
        <v>2639</v>
      </c>
      <c r="BY5" s="299" t="s">
        <v>2637</v>
      </c>
      <c r="BZ5" s="297" t="s">
        <v>2641</v>
      </c>
      <c r="CA5" s="298" t="s">
        <v>2642</v>
      </c>
      <c r="CB5" s="298" t="s">
        <v>2639</v>
      </c>
      <c r="CC5" s="299" t="s">
        <v>2637</v>
      </c>
      <c r="CD5" s="297" t="s">
        <v>2641</v>
      </c>
      <c r="CE5" s="298" t="s">
        <v>2642</v>
      </c>
      <c r="CF5" s="298" t="s">
        <v>2639</v>
      </c>
      <c r="CG5" s="299" t="s">
        <v>2637</v>
      </c>
      <c r="CH5" s="297" t="s">
        <v>2641</v>
      </c>
      <c r="CI5" s="298" t="s">
        <v>2642</v>
      </c>
      <c r="CJ5" s="298" t="s">
        <v>2639</v>
      </c>
      <c r="CK5" s="299" t="s">
        <v>2637</v>
      </c>
      <c r="CL5" s="297" t="s">
        <v>2641</v>
      </c>
      <c r="CM5" s="298" t="s">
        <v>2642</v>
      </c>
      <c r="CN5" s="298" t="s">
        <v>2639</v>
      </c>
      <c r="CO5" s="299" t="s">
        <v>2637</v>
      </c>
      <c r="CP5" s="297" t="s">
        <v>2641</v>
      </c>
      <c r="CQ5" s="298" t="s">
        <v>2642</v>
      </c>
      <c r="CR5" s="298" t="s">
        <v>2639</v>
      </c>
      <c r="CS5" s="300" t="s">
        <v>2637</v>
      </c>
      <c r="CT5" s="301" t="s">
        <v>4</v>
      </c>
      <c r="CU5" s="302" t="s">
        <v>2643</v>
      </c>
      <c r="CV5" s="303" t="s">
        <v>33</v>
      </c>
      <c r="CW5" s="303" t="s">
        <v>2643</v>
      </c>
    </row>
    <row r="6" spans="1:101">
      <c r="A6" s="304">
        <v>1</v>
      </c>
      <c r="B6" s="305">
        <v>2</v>
      </c>
      <c r="C6" s="305"/>
      <c r="D6" s="305">
        <v>3</v>
      </c>
      <c r="E6" s="305">
        <v>4</v>
      </c>
      <c r="F6" s="305">
        <v>5</v>
      </c>
      <c r="G6" s="305"/>
      <c r="H6" s="305">
        <v>6</v>
      </c>
      <c r="I6" s="305">
        <v>7</v>
      </c>
      <c r="J6" s="305">
        <v>8</v>
      </c>
      <c r="K6" s="305"/>
      <c r="L6" s="305">
        <v>9</v>
      </c>
      <c r="M6" s="305">
        <v>10</v>
      </c>
      <c r="N6" s="305"/>
      <c r="O6" s="305"/>
      <c r="P6" s="305">
        <v>11</v>
      </c>
      <c r="Q6" s="305">
        <v>6</v>
      </c>
      <c r="R6" s="305">
        <v>7</v>
      </c>
      <c r="S6" s="305">
        <v>8</v>
      </c>
      <c r="T6" s="305">
        <v>9</v>
      </c>
      <c r="U6" s="305">
        <v>10</v>
      </c>
      <c r="V6" s="305">
        <v>11</v>
      </c>
      <c r="W6" s="305">
        <v>12</v>
      </c>
      <c r="X6" s="305">
        <v>13</v>
      </c>
      <c r="Y6" s="305">
        <v>14</v>
      </c>
      <c r="Z6" s="305">
        <v>15</v>
      </c>
      <c r="AA6" s="305">
        <v>16</v>
      </c>
      <c r="AB6" s="305">
        <v>17</v>
      </c>
      <c r="AC6" s="305">
        <v>18</v>
      </c>
      <c r="AD6" s="305">
        <v>19</v>
      </c>
      <c r="AE6" s="305">
        <v>20</v>
      </c>
      <c r="AF6" s="305">
        <v>21</v>
      </c>
      <c r="AG6" s="306">
        <v>22</v>
      </c>
      <c r="AH6" s="305">
        <v>19</v>
      </c>
      <c r="AI6" s="305">
        <v>20</v>
      </c>
      <c r="AJ6" s="305">
        <v>21</v>
      </c>
      <c r="AK6" s="306">
        <v>22</v>
      </c>
      <c r="AL6" s="305">
        <v>19</v>
      </c>
      <c r="AM6" s="305">
        <v>20</v>
      </c>
      <c r="AN6" s="305">
        <v>21</v>
      </c>
      <c r="AO6" s="306">
        <v>22</v>
      </c>
      <c r="AP6" s="305">
        <v>19</v>
      </c>
      <c r="AQ6" s="305">
        <v>20</v>
      </c>
      <c r="AR6" s="305">
        <v>21</v>
      </c>
      <c r="AS6" s="306">
        <v>22</v>
      </c>
      <c r="AT6" s="305">
        <v>19</v>
      </c>
      <c r="AU6" s="305">
        <v>20</v>
      </c>
      <c r="AV6" s="305">
        <v>21</v>
      </c>
      <c r="AW6" s="306">
        <v>22</v>
      </c>
      <c r="AX6" s="305">
        <v>19</v>
      </c>
      <c r="AY6" s="305">
        <v>20</v>
      </c>
      <c r="AZ6" s="305">
        <v>21</v>
      </c>
      <c r="BA6" s="306">
        <v>22</v>
      </c>
      <c r="BB6" s="305">
        <v>19</v>
      </c>
      <c r="BC6" s="305">
        <v>20</v>
      </c>
      <c r="BD6" s="305">
        <v>21</v>
      </c>
      <c r="BE6" s="306">
        <v>22</v>
      </c>
      <c r="BF6" s="305">
        <v>19</v>
      </c>
      <c r="BG6" s="305">
        <v>20</v>
      </c>
      <c r="BH6" s="305">
        <v>21</v>
      </c>
      <c r="BI6" s="306">
        <v>22</v>
      </c>
      <c r="BJ6" s="305">
        <v>19</v>
      </c>
      <c r="BK6" s="305">
        <v>20</v>
      </c>
      <c r="BL6" s="305">
        <v>21</v>
      </c>
      <c r="BM6" s="306">
        <v>22</v>
      </c>
      <c r="BN6" s="305">
        <v>19</v>
      </c>
      <c r="BO6" s="305">
        <v>20</v>
      </c>
      <c r="BP6" s="305">
        <v>21</v>
      </c>
      <c r="BQ6" s="306">
        <v>22</v>
      </c>
      <c r="BR6" s="305">
        <v>19</v>
      </c>
      <c r="BS6" s="305">
        <v>20</v>
      </c>
      <c r="BT6" s="305">
        <v>21</v>
      </c>
      <c r="BU6" s="306">
        <v>22</v>
      </c>
      <c r="BV6" s="305">
        <v>19</v>
      </c>
      <c r="BW6" s="305">
        <v>20</v>
      </c>
      <c r="BX6" s="305">
        <v>21</v>
      </c>
      <c r="BY6" s="306">
        <v>22</v>
      </c>
      <c r="BZ6" s="305">
        <v>19</v>
      </c>
      <c r="CA6" s="305">
        <v>20</v>
      </c>
      <c r="CB6" s="305">
        <v>21</v>
      </c>
      <c r="CC6" s="306">
        <v>22</v>
      </c>
      <c r="CD6" s="305">
        <v>19</v>
      </c>
      <c r="CE6" s="305">
        <v>20</v>
      </c>
      <c r="CF6" s="305">
        <v>21</v>
      </c>
      <c r="CG6" s="306">
        <v>22</v>
      </c>
      <c r="CH6" s="305">
        <v>19</v>
      </c>
      <c r="CI6" s="305">
        <v>20</v>
      </c>
      <c r="CJ6" s="305">
        <v>21</v>
      </c>
      <c r="CK6" s="306">
        <v>22</v>
      </c>
      <c r="CL6" s="305">
        <v>19</v>
      </c>
      <c r="CM6" s="305">
        <v>20</v>
      </c>
      <c r="CN6" s="305">
        <v>21</v>
      </c>
      <c r="CO6" s="306">
        <v>22</v>
      </c>
      <c r="CP6" s="305">
        <v>19</v>
      </c>
      <c r="CQ6" s="305">
        <v>20</v>
      </c>
      <c r="CR6" s="305">
        <v>21</v>
      </c>
      <c r="CS6" s="307">
        <v>22</v>
      </c>
      <c r="CT6" s="308">
        <v>8</v>
      </c>
      <c r="CU6" s="309">
        <v>9</v>
      </c>
      <c r="CV6" s="310">
        <v>10</v>
      </c>
      <c r="CW6" s="310">
        <v>11</v>
      </c>
    </row>
    <row r="8" spans="1:101">
      <c r="C8" t="s">
        <v>610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Q3:AG3"/>
    <mergeCell ref="Q4:U4"/>
    <mergeCell ref="V4:Y4"/>
    <mergeCell ref="Z4:AC4"/>
    <mergeCell ref="AD4:AG4"/>
    <mergeCell ref="J3:J5"/>
    <mergeCell ref="K3:K5"/>
    <mergeCell ref="L3:L5"/>
    <mergeCell ref="M3:O4"/>
    <mergeCell ref="P3:P5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66"/>
  <sheetViews>
    <sheetView topLeftCell="F45" workbookViewId="0">
      <selection activeCell="T8" sqref="T8:U50"/>
    </sheetView>
  </sheetViews>
  <sheetFormatPr defaultRowHeight="15"/>
  <sheetData>
    <row r="1" spans="1:25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</row>
    <row r="2" spans="1:25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</row>
    <row r="3" spans="1:25" ht="18.75">
      <c r="A3" s="659" t="s">
        <v>122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</row>
    <row r="4" spans="1:25" ht="18.75">
      <c r="A4" s="68"/>
      <c r="B4" s="69"/>
      <c r="C4" s="70"/>
      <c r="D4" s="70"/>
      <c r="E4" s="71"/>
      <c r="F4" s="72"/>
      <c r="G4" s="73"/>
      <c r="H4" s="74"/>
      <c r="I4" s="74"/>
      <c r="J4" s="74"/>
      <c r="K4" s="73"/>
      <c r="L4" s="74"/>
      <c r="M4" s="74"/>
      <c r="N4" s="73"/>
      <c r="O4" s="75"/>
      <c r="P4" s="76"/>
      <c r="Q4" s="77"/>
      <c r="R4" s="78"/>
      <c r="S4" s="79"/>
      <c r="T4" s="79"/>
      <c r="U4" s="79"/>
      <c r="V4" s="79"/>
      <c r="W4" s="80"/>
      <c r="X4" s="66"/>
      <c r="Y4" s="80"/>
    </row>
    <row r="5" spans="1:25">
      <c r="A5" s="660" t="s">
        <v>123</v>
      </c>
      <c r="B5" s="662" t="s">
        <v>124</v>
      </c>
      <c r="C5" s="664" t="s">
        <v>125</v>
      </c>
      <c r="D5" s="664" t="s">
        <v>126</v>
      </c>
      <c r="E5" s="666" t="s">
        <v>127</v>
      </c>
      <c r="F5" s="668" t="s">
        <v>128</v>
      </c>
      <c r="G5" s="671" t="s">
        <v>129</v>
      </c>
      <c r="H5" s="671" t="s">
        <v>130</v>
      </c>
      <c r="I5" s="671" t="s">
        <v>131</v>
      </c>
      <c r="J5" s="671" t="s">
        <v>132</v>
      </c>
      <c r="K5" s="657" t="s">
        <v>133</v>
      </c>
      <c r="L5" s="673" t="s">
        <v>134</v>
      </c>
      <c r="M5" s="657" t="s">
        <v>135</v>
      </c>
      <c r="N5" s="673" t="s">
        <v>136</v>
      </c>
      <c r="O5" s="677" t="s">
        <v>137</v>
      </c>
      <c r="P5" s="679" t="s">
        <v>138</v>
      </c>
      <c r="Q5" s="681" t="s">
        <v>139</v>
      </c>
      <c r="R5" s="683" t="s">
        <v>140</v>
      </c>
      <c r="S5" s="684" t="s">
        <v>141</v>
      </c>
      <c r="T5" s="687" t="s">
        <v>142</v>
      </c>
      <c r="U5" s="687" t="s">
        <v>143</v>
      </c>
      <c r="V5" s="687" t="s">
        <v>144</v>
      </c>
      <c r="W5" s="668" t="s">
        <v>145</v>
      </c>
      <c r="X5" s="689" t="s">
        <v>146</v>
      </c>
      <c r="Y5" s="675" t="s">
        <v>147</v>
      </c>
    </row>
    <row r="6" spans="1:25" hidden="1">
      <c r="A6" s="661"/>
      <c r="B6" s="663"/>
      <c r="C6" s="665"/>
      <c r="D6" s="665"/>
      <c r="E6" s="667"/>
      <c r="F6" s="669"/>
      <c r="G6" s="672"/>
      <c r="H6" s="672"/>
      <c r="I6" s="672"/>
      <c r="J6" s="672"/>
      <c r="K6" s="658"/>
      <c r="L6" s="674"/>
      <c r="M6" s="658"/>
      <c r="N6" s="674"/>
      <c r="O6" s="678"/>
      <c r="P6" s="680"/>
      <c r="Q6" s="682"/>
      <c r="R6" s="683"/>
      <c r="S6" s="685"/>
      <c r="T6" s="688"/>
      <c r="U6" s="688"/>
      <c r="V6" s="688"/>
      <c r="W6" s="670"/>
      <c r="X6" s="690"/>
      <c r="Y6" s="676"/>
    </row>
    <row r="7" spans="1:25" hidden="1">
      <c r="A7" s="81"/>
      <c r="B7" s="82"/>
      <c r="C7" s="83"/>
      <c r="D7" s="83"/>
      <c r="E7" s="84"/>
      <c r="F7" s="670"/>
      <c r="G7" s="85"/>
      <c r="H7" s="85"/>
      <c r="I7" s="85"/>
      <c r="J7" s="85"/>
      <c r="K7" s="85"/>
      <c r="L7" s="85"/>
      <c r="M7" s="85"/>
      <c r="N7" s="85"/>
      <c r="O7" s="86"/>
      <c r="P7" s="81"/>
      <c r="Q7" s="87"/>
      <c r="R7" s="83"/>
      <c r="S7" s="686"/>
      <c r="T7" s="82"/>
      <c r="U7" s="82"/>
      <c r="V7" s="82"/>
      <c r="W7" s="83"/>
      <c r="X7" s="88"/>
      <c r="Y7" s="83"/>
    </row>
    <row r="8" spans="1:25" ht="30">
      <c r="A8" s="1">
        <v>1</v>
      </c>
      <c r="B8" s="2" t="s">
        <v>0</v>
      </c>
      <c r="C8" s="3">
        <v>1</v>
      </c>
      <c r="D8" s="4"/>
      <c r="E8" s="5" t="s">
        <v>1</v>
      </c>
      <c r="F8" s="6">
        <v>55000</v>
      </c>
      <c r="G8" s="7" t="s">
        <v>2</v>
      </c>
      <c r="H8" s="7" t="s">
        <v>2</v>
      </c>
      <c r="I8" s="7" t="s">
        <v>2</v>
      </c>
      <c r="J8" s="8"/>
      <c r="K8" s="8"/>
      <c r="L8" s="8"/>
      <c r="M8" s="9"/>
      <c r="N8" s="10"/>
      <c r="O8" s="11"/>
      <c r="P8" s="12" t="s">
        <v>3</v>
      </c>
      <c r="Q8" s="13" t="s">
        <v>4</v>
      </c>
      <c r="R8" s="14"/>
      <c r="S8" s="15">
        <v>50000</v>
      </c>
      <c r="T8" s="16">
        <v>45000</v>
      </c>
      <c r="U8" s="16">
        <v>5000</v>
      </c>
      <c r="V8" s="16"/>
      <c r="W8" s="11" t="s">
        <v>5</v>
      </c>
      <c r="X8" s="17">
        <v>2307</v>
      </c>
      <c r="Y8" s="18">
        <v>60</v>
      </c>
    </row>
    <row r="9" spans="1:25" ht="30">
      <c r="A9" s="1">
        <v>2</v>
      </c>
      <c r="B9" s="2" t="s">
        <v>6</v>
      </c>
      <c r="C9" s="3">
        <v>1</v>
      </c>
      <c r="D9" s="4"/>
      <c r="E9" s="5" t="s">
        <v>1</v>
      </c>
      <c r="F9" s="6">
        <v>55000</v>
      </c>
      <c r="G9" s="7" t="s">
        <v>2</v>
      </c>
      <c r="H9" s="7" t="s">
        <v>2</v>
      </c>
      <c r="I9" s="7" t="s">
        <v>2</v>
      </c>
      <c r="J9" s="8"/>
      <c r="K9" s="8"/>
      <c r="L9" s="8"/>
      <c r="M9" s="9"/>
      <c r="N9" s="10"/>
      <c r="O9" s="11"/>
      <c r="P9" s="12" t="s">
        <v>3</v>
      </c>
      <c r="Q9" s="13" t="s">
        <v>4</v>
      </c>
      <c r="R9" s="14"/>
      <c r="S9" s="15">
        <v>40000</v>
      </c>
      <c r="T9" s="16">
        <v>36000</v>
      </c>
      <c r="U9" s="16">
        <v>4000</v>
      </c>
      <c r="V9" s="16"/>
      <c r="W9" s="11" t="s">
        <v>5</v>
      </c>
      <c r="X9" s="17">
        <v>1332</v>
      </c>
      <c r="Y9" s="18">
        <v>60</v>
      </c>
    </row>
    <row r="10" spans="1:25" ht="30">
      <c r="A10" s="1">
        <v>3</v>
      </c>
      <c r="B10" s="19" t="s">
        <v>7</v>
      </c>
      <c r="C10" s="20"/>
      <c r="D10" s="20">
        <v>1</v>
      </c>
      <c r="E10" s="21" t="s">
        <v>8</v>
      </c>
      <c r="F10" s="22">
        <v>55000</v>
      </c>
      <c r="G10" s="22" t="s">
        <v>9</v>
      </c>
      <c r="H10" s="22" t="s">
        <v>9</v>
      </c>
      <c r="I10" s="22"/>
      <c r="J10" s="21" t="s">
        <v>8</v>
      </c>
      <c r="K10" s="22"/>
      <c r="L10" s="22"/>
      <c r="M10" s="9"/>
      <c r="N10" s="10"/>
      <c r="O10" s="14"/>
      <c r="P10" s="14" t="s">
        <v>10</v>
      </c>
      <c r="Q10" s="23" t="s">
        <v>4</v>
      </c>
      <c r="R10" s="14"/>
      <c r="S10" s="24">
        <v>50000</v>
      </c>
      <c r="T10" s="25">
        <v>45000</v>
      </c>
      <c r="U10" s="25">
        <v>5000</v>
      </c>
      <c r="V10" s="25">
        <v>0</v>
      </c>
      <c r="W10" s="14" t="s">
        <v>11</v>
      </c>
      <c r="X10" s="26">
        <v>468615</v>
      </c>
      <c r="Y10" s="14">
        <v>60</v>
      </c>
    </row>
    <row r="11" spans="1:25" ht="30">
      <c r="A11" s="1">
        <v>4</v>
      </c>
      <c r="B11" s="19" t="s">
        <v>12</v>
      </c>
      <c r="C11" s="20"/>
      <c r="D11" s="20">
        <v>1</v>
      </c>
      <c r="E11" s="21" t="s">
        <v>8</v>
      </c>
      <c r="F11" s="22">
        <v>55000</v>
      </c>
      <c r="G11" s="22" t="s">
        <v>9</v>
      </c>
      <c r="H11" s="22" t="s">
        <v>9</v>
      </c>
      <c r="I11" s="22"/>
      <c r="J11" s="21" t="s">
        <v>8</v>
      </c>
      <c r="K11" s="22"/>
      <c r="L11" s="22"/>
      <c r="M11" s="9"/>
      <c r="N11" s="10"/>
      <c r="O11" s="14"/>
      <c r="P11" s="14" t="s">
        <v>3</v>
      </c>
      <c r="Q11" s="23" t="s">
        <v>4</v>
      </c>
      <c r="R11" s="14"/>
      <c r="S11" s="24">
        <v>50000</v>
      </c>
      <c r="T11" s="25">
        <v>45000</v>
      </c>
      <c r="U11" s="25">
        <v>5000</v>
      </c>
      <c r="V11" s="25">
        <v>0</v>
      </c>
      <c r="W11" s="14" t="s">
        <v>11</v>
      </c>
      <c r="X11" s="26">
        <v>435594</v>
      </c>
      <c r="Y11" s="14">
        <v>60</v>
      </c>
    </row>
    <row r="12" spans="1:25" ht="30">
      <c r="A12" s="1">
        <v>5</v>
      </c>
      <c r="B12" s="19" t="s">
        <v>13</v>
      </c>
      <c r="C12" s="20"/>
      <c r="D12" s="20">
        <v>1</v>
      </c>
      <c r="E12" s="21" t="s">
        <v>8</v>
      </c>
      <c r="F12" s="22">
        <v>55000</v>
      </c>
      <c r="G12" s="22" t="s">
        <v>9</v>
      </c>
      <c r="H12" s="22" t="s">
        <v>9</v>
      </c>
      <c r="I12" s="22"/>
      <c r="J12" s="21" t="s">
        <v>8</v>
      </c>
      <c r="K12" s="22"/>
      <c r="L12" s="22"/>
      <c r="M12" s="9"/>
      <c r="N12" s="10"/>
      <c r="O12" s="14"/>
      <c r="P12" s="14" t="s">
        <v>3</v>
      </c>
      <c r="Q12" s="23" t="s">
        <v>4</v>
      </c>
      <c r="R12" s="14"/>
      <c r="S12" s="24">
        <v>50000</v>
      </c>
      <c r="T12" s="25">
        <v>45000</v>
      </c>
      <c r="U12" s="25">
        <v>5000</v>
      </c>
      <c r="V12" s="25">
        <v>0</v>
      </c>
      <c r="W12" s="14" t="s">
        <v>11</v>
      </c>
      <c r="X12" s="26">
        <v>648634</v>
      </c>
      <c r="Y12" s="14">
        <v>60</v>
      </c>
    </row>
    <row r="13" spans="1:25" ht="30">
      <c r="A13" s="1">
        <v>6</v>
      </c>
      <c r="B13" s="19" t="s">
        <v>14</v>
      </c>
      <c r="C13" s="20"/>
      <c r="D13" s="20">
        <v>1</v>
      </c>
      <c r="E13" s="21" t="s">
        <v>8</v>
      </c>
      <c r="F13" s="22">
        <v>55000</v>
      </c>
      <c r="G13" s="22" t="s">
        <v>9</v>
      </c>
      <c r="H13" s="22" t="s">
        <v>9</v>
      </c>
      <c r="I13" s="22"/>
      <c r="J13" s="21" t="s">
        <v>8</v>
      </c>
      <c r="K13" s="22"/>
      <c r="L13" s="22"/>
      <c r="M13" s="9"/>
      <c r="N13" s="10"/>
      <c r="O13" s="14"/>
      <c r="P13" s="14" t="s">
        <v>3</v>
      </c>
      <c r="Q13" s="23" t="s">
        <v>4</v>
      </c>
      <c r="R13" s="14"/>
      <c r="S13" s="24">
        <v>50000</v>
      </c>
      <c r="T13" s="25">
        <v>45000</v>
      </c>
      <c r="U13" s="25">
        <v>5000</v>
      </c>
      <c r="V13" s="25">
        <v>0</v>
      </c>
      <c r="W13" s="14" t="s">
        <v>11</v>
      </c>
      <c r="X13" s="26">
        <v>648616</v>
      </c>
      <c r="Y13" s="14">
        <v>60</v>
      </c>
    </row>
    <row r="14" spans="1:25" ht="30">
      <c r="A14" s="1">
        <v>7</v>
      </c>
      <c r="B14" s="19" t="s">
        <v>15</v>
      </c>
      <c r="C14" s="20"/>
      <c r="D14" s="20">
        <v>1</v>
      </c>
      <c r="E14" s="21" t="s">
        <v>8</v>
      </c>
      <c r="F14" s="22">
        <v>55000</v>
      </c>
      <c r="G14" s="22" t="s">
        <v>9</v>
      </c>
      <c r="H14" s="22" t="s">
        <v>9</v>
      </c>
      <c r="I14" s="22"/>
      <c r="J14" s="21" t="s">
        <v>8</v>
      </c>
      <c r="K14" s="22"/>
      <c r="L14" s="22"/>
      <c r="M14" s="9"/>
      <c r="N14" s="10"/>
      <c r="O14" s="14"/>
      <c r="P14" s="14" t="s">
        <v>3</v>
      </c>
      <c r="Q14" s="23" t="s">
        <v>4</v>
      </c>
      <c r="R14" s="14"/>
      <c r="S14" s="24">
        <v>50000</v>
      </c>
      <c r="T14" s="25">
        <v>45000</v>
      </c>
      <c r="U14" s="25">
        <v>5000</v>
      </c>
      <c r="V14" s="25">
        <v>0</v>
      </c>
      <c r="W14" s="14" t="s">
        <v>11</v>
      </c>
      <c r="X14" s="26">
        <v>648617</v>
      </c>
      <c r="Y14" s="14">
        <v>60</v>
      </c>
    </row>
    <row r="15" spans="1:25" hidden="1">
      <c r="A15" s="1">
        <v>8</v>
      </c>
      <c r="B15" s="27" t="s">
        <v>16</v>
      </c>
      <c r="C15" s="3"/>
      <c r="D15" s="28">
        <v>1</v>
      </c>
      <c r="E15" s="29" t="s">
        <v>17</v>
      </c>
      <c r="F15" s="30">
        <v>55000</v>
      </c>
      <c r="G15" s="31" t="s">
        <v>9</v>
      </c>
      <c r="H15" s="32" t="s">
        <v>18</v>
      </c>
      <c r="I15" s="5"/>
      <c r="J15" s="5"/>
      <c r="K15" s="5"/>
      <c r="L15" s="33"/>
      <c r="M15" s="9"/>
      <c r="N15" s="10"/>
      <c r="O15" s="34"/>
      <c r="P15" s="34" t="s">
        <v>3</v>
      </c>
      <c r="Q15" s="35" t="s">
        <v>4</v>
      </c>
      <c r="R15" s="14"/>
      <c r="S15" s="36">
        <v>100000</v>
      </c>
      <c r="T15" s="16">
        <v>85000</v>
      </c>
      <c r="U15" s="16">
        <v>5000</v>
      </c>
      <c r="V15" s="37">
        <v>0</v>
      </c>
      <c r="W15" s="38" t="s">
        <v>19</v>
      </c>
      <c r="X15" s="39"/>
      <c r="Y15" s="34">
        <v>20</v>
      </c>
    </row>
    <row r="16" spans="1:25" ht="45" hidden="1">
      <c r="A16" s="1">
        <v>9</v>
      </c>
      <c r="B16" s="40" t="s">
        <v>20</v>
      </c>
      <c r="C16" s="28">
        <v>1</v>
      </c>
      <c r="D16" s="41"/>
      <c r="E16" s="29" t="s">
        <v>21</v>
      </c>
      <c r="F16" s="30">
        <v>40000</v>
      </c>
      <c r="G16" s="31" t="s">
        <v>9</v>
      </c>
      <c r="H16" s="32" t="s">
        <v>18</v>
      </c>
      <c r="I16" s="5"/>
      <c r="J16" s="5"/>
      <c r="K16" s="5"/>
      <c r="L16" s="33"/>
      <c r="M16" s="9"/>
      <c r="N16" s="10"/>
      <c r="O16" s="34"/>
      <c r="P16" s="34" t="s">
        <v>3</v>
      </c>
      <c r="Q16" s="35" t="s">
        <v>4</v>
      </c>
      <c r="R16" s="14"/>
      <c r="S16" s="42">
        <v>50000</v>
      </c>
      <c r="T16" s="43">
        <v>42000</v>
      </c>
      <c r="U16" s="43">
        <v>0</v>
      </c>
      <c r="V16" s="37">
        <v>0</v>
      </c>
      <c r="W16" s="38" t="s">
        <v>19</v>
      </c>
      <c r="X16" s="39"/>
      <c r="Y16" s="34">
        <v>20</v>
      </c>
    </row>
    <row r="17" spans="1:25" ht="45" hidden="1">
      <c r="A17" s="1">
        <v>10</v>
      </c>
      <c r="B17" s="40" t="s">
        <v>22</v>
      </c>
      <c r="C17" s="3"/>
      <c r="D17" s="28">
        <v>1</v>
      </c>
      <c r="E17" s="29" t="s">
        <v>17</v>
      </c>
      <c r="F17" s="30">
        <v>55000</v>
      </c>
      <c r="G17" s="31" t="s">
        <v>9</v>
      </c>
      <c r="H17" s="32" t="s">
        <v>18</v>
      </c>
      <c r="I17" s="5"/>
      <c r="J17" s="5"/>
      <c r="K17" s="5"/>
      <c r="L17" s="33"/>
      <c r="M17" s="9"/>
      <c r="N17" s="10"/>
      <c r="O17" s="34"/>
      <c r="P17" s="34" t="s">
        <v>3</v>
      </c>
      <c r="Q17" s="35" t="s">
        <v>4</v>
      </c>
      <c r="R17" s="14"/>
      <c r="S17" s="42">
        <v>100000</v>
      </c>
      <c r="T17" s="43">
        <v>85000</v>
      </c>
      <c r="U17" s="43">
        <v>5000</v>
      </c>
      <c r="V17" s="37">
        <v>0</v>
      </c>
      <c r="W17" s="38" t="s">
        <v>19</v>
      </c>
      <c r="X17" s="39"/>
      <c r="Y17" s="34">
        <v>20</v>
      </c>
    </row>
    <row r="18" spans="1:25" ht="45" hidden="1">
      <c r="A18" s="1">
        <v>11</v>
      </c>
      <c r="B18" s="40" t="s">
        <v>23</v>
      </c>
      <c r="C18" s="3"/>
      <c r="D18" s="28">
        <v>1</v>
      </c>
      <c r="E18" s="29" t="s">
        <v>24</v>
      </c>
      <c r="F18" s="30">
        <v>55000</v>
      </c>
      <c r="G18" s="31" t="s">
        <v>9</v>
      </c>
      <c r="H18" s="32" t="s">
        <v>18</v>
      </c>
      <c r="I18" s="5"/>
      <c r="J18" s="5"/>
      <c r="K18" s="5"/>
      <c r="L18" s="33"/>
      <c r="M18" s="9"/>
      <c r="N18" s="10"/>
      <c r="O18" s="34"/>
      <c r="P18" s="34" t="s">
        <v>3</v>
      </c>
      <c r="Q18" s="35" t="s">
        <v>4</v>
      </c>
      <c r="R18" s="14"/>
      <c r="S18" s="36">
        <v>50000</v>
      </c>
      <c r="T18" s="16">
        <v>41800</v>
      </c>
      <c r="U18" s="16">
        <v>0</v>
      </c>
      <c r="V18" s="37">
        <v>0</v>
      </c>
      <c r="W18" s="38" t="s">
        <v>19</v>
      </c>
      <c r="X18" s="39"/>
      <c r="Y18" s="34">
        <v>20</v>
      </c>
    </row>
    <row r="19" spans="1:25" ht="45" hidden="1">
      <c r="A19" s="1">
        <v>12</v>
      </c>
      <c r="B19" s="40" t="s">
        <v>25</v>
      </c>
      <c r="C19" s="28">
        <v>1</v>
      </c>
      <c r="D19" s="41"/>
      <c r="E19" s="29" t="s">
        <v>26</v>
      </c>
      <c r="F19" s="30">
        <v>40000</v>
      </c>
      <c r="G19" s="31" t="s">
        <v>9</v>
      </c>
      <c r="H19" s="32" t="s">
        <v>18</v>
      </c>
      <c r="I19" s="5"/>
      <c r="J19" s="5"/>
      <c r="K19" s="5"/>
      <c r="L19" s="33"/>
      <c r="M19" s="9"/>
      <c r="N19" s="10"/>
      <c r="O19" s="34"/>
      <c r="P19" s="34" t="s">
        <v>3</v>
      </c>
      <c r="Q19" s="35" t="s">
        <v>4</v>
      </c>
      <c r="R19" s="14"/>
      <c r="S19" s="36">
        <v>50000</v>
      </c>
      <c r="T19" s="16">
        <v>42000</v>
      </c>
      <c r="U19" s="16">
        <v>0</v>
      </c>
      <c r="V19" s="37">
        <v>0</v>
      </c>
      <c r="W19" s="38" t="s">
        <v>19</v>
      </c>
      <c r="X19" s="39"/>
      <c r="Y19" s="34">
        <v>20</v>
      </c>
    </row>
    <row r="20" spans="1:25" ht="45" hidden="1">
      <c r="A20" s="1">
        <v>13</v>
      </c>
      <c r="B20" s="40" t="s">
        <v>27</v>
      </c>
      <c r="C20" s="3"/>
      <c r="D20" s="28">
        <v>1</v>
      </c>
      <c r="E20" s="29" t="s">
        <v>28</v>
      </c>
      <c r="F20" s="30">
        <v>55000</v>
      </c>
      <c r="G20" s="31" t="s">
        <v>9</v>
      </c>
      <c r="H20" s="32" t="s">
        <v>18</v>
      </c>
      <c r="I20" s="5"/>
      <c r="J20" s="5"/>
      <c r="K20" s="5"/>
      <c r="L20" s="33"/>
      <c r="M20" s="9"/>
      <c r="N20" s="10"/>
      <c r="O20" s="34"/>
      <c r="P20" s="34" t="s">
        <v>3</v>
      </c>
      <c r="Q20" s="35" t="s">
        <v>4</v>
      </c>
      <c r="R20" s="14"/>
      <c r="S20" s="36">
        <v>50000</v>
      </c>
      <c r="T20" s="16">
        <v>41000</v>
      </c>
      <c r="U20" s="16">
        <v>0</v>
      </c>
      <c r="V20" s="37">
        <v>0</v>
      </c>
      <c r="W20" s="38" t="s">
        <v>19</v>
      </c>
      <c r="X20" s="39"/>
      <c r="Y20" s="34">
        <v>20</v>
      </c>
    </row>
    <row r="21" spans="1:25" ht="30" hidden="1">
      <c r="A21" s="1">
        <v>14</v>
      </c>
      <c r="B21" s="40" t="s">
        <v>29</v>
      </c>
      <c r="C21" s="3"/>
      <c r="D21" s="28">
        <v>1</v>
      </c>
      <c r="E21" s="29" t="s">
        <v>30</v>
      </c>
      <c r="F21" s="30">
        <v>55000</v>
      </c>
      <c r="G21" s="31" t="s">
        <v>9</v>
      </c>
      <c r="H21" s="32" t="s">
        <v>18</v>
      </c>
      <c r="I21" s="5"/>
      <c r="J21" s="5"/>
      <c r="K21" s="5"/>
      <c r="L21" s="33"/>
      <c r="M21" s="9"/>
      <c r="N21" s="10"/>
      <c r="O21" s="34"/>
      <c r="P21" s="34" t="s">
        <v>3</v>
      </c>
      <c r="Q21" s="35" t="s">
        <v>4</v>
      </c>
      <c r="R21" s="14"/>
      <c r="S21" s="42">
        <v>50000</v>
      </c>
      <c r="T21" s="43">
        <v>41100</v>
      </c>
      <c r="U21" s="43">
        <v>0</v>
      </c>
      <c r="V21" s="37">
        <v>0</v>
      </c>
      <c r="W21" s="38" t="s">
        <v>19</v>
      </c>
      <c r="X21" s="39"/>
      <c r="Y21" s="34">
        <v>20</v>
      </c>
    </row>
    <row r="22" spans="1:25" ht="30" hidden="1">
      <c r="A22" s="1">
        <v>15</v>
      </c>
      <c r="B22" s="40" t="s">
        <v>31</v>
      </c>
      <c r="C22" s="3"/>
      <c r="D22" s="28">
        <v>1</v>
      </c>
      <c r="E22" s="29" t="s">
        <v>32</v>
      </c>
      <c r="F22" s="30">
        <v>55000</v>
      </c>
      <c r="G22" s="31" t="s">
        <v>9</v>
      </c>
      <c r="H22" s="32" t="s">
        <v>18</v>
      </c>
      <c r="I22" s="5"/>
      <c r="J22" s="5"/>
      <c r="K22" s="5"/>
      <c r="L22" s="33"/>
      <c r="M22" s="9"/>
      <c r="N22" s="10"/>
      <c r="O22" s="34"/>
      <c r="P22" s="34" t="s">
        <v>3</v>
      </c>
      <c r="Q22" s="35" t="s">
        <v>33</v>
      </c>
      <c r="R22" s="14"/>
      <c r="S22" s="44">
        <v>100000</v>
      </c>
      <c r="T22" s="45">
        <v>85000</v>
      </c>
      <c r="U22" s="45">
        <v>6000</v>
      </c>
      <c r="V22" s="37">
        <v>0</v>
      </c>
      <c r="W22" s="38" t="s">
        <v>19</v>
      </c>
      <c r="X22" s="39"/>
      <c r="Y22" s="34">
        <v>20</v>
      </c>
    </row>
    <row r="23" spans="1:25" ht="45" hidden="1">
      <c r="A23" s="1">
        <v>16</v>
      </c>
      <c r="B23" s="40" t="s">
        <v>34</v>
      </c>
      <c r="C23" s="28">
        <v>1</v>
      </c>
      <c r="D23" s="41"/>
      <c r="E23" s="29" t="s">
        <v>32</v>
      </c>
      <c r="F23" s="30">
        <v>40000</v>
      </c>
      <c r="G23" s="31" t="s">
        <v>9</v>
      </c>
      <c r="H23" s="32" t="s">
        <v>18</v>
      </c>
      <c r="I23" s="5"/>
      <c r="J23" s="5"/>
      <c r="K23" s="5"/>
      <c r="L23" s="33"/>
      <c r="M23" s="9"/>
      <c r="N23" s="10"/>
      <c r="O23" s="34"/>
      <c r="P23" s="34" t="s">
        <v>3</v>
      </c>
      <c r="Q23" s="35" t="s">
        <v>4</v>
      </c>
      <c r="R23" s="14"/>
      <c r="S23" s="36">
        <v>50000</v>
      </c>
      <c r="T23" s="16">
        <v>40488</v>
      </c>
      <c r="U23" s="16">
        <v>0</v>
      </c>
      <c r="V23" s="37">
        <v>0</v>
      </c>
      <c r="W23" s="38" t="s">
        <v>19</v>
      </c>
      <c r="X23" s="39"/>
      <c r="Y23" s="34">
        <v>20</v>
      </c>
    </row>
    <row r="24" spans="1:25" ht="45" hidden="1">
      <c r="A24" s="1">
        <v>17</v>
      </c>
      <c r="B24" s="40" t="s">
        <v>35</v>
      </c>
      <c r="C24" s="28">
        <v>1</v>
      </c>
      <c r="D24" s="41"/>
      <c r="E24" s="29" t="s">
        <v>36</v>
      </c>
      <c r="F24" s="30">
        <v>40000</v>
      </c>
      <c r="G24" s="31" t="s">
        <v>9</v>
      </c>
      <c r="H24" s="32" t="s">
        <v>18</v>
      </c>
      <c r="I24" s="5"/>
      <c r="J24" s="5"/>
      <c r="K24" s="5"/>
      <c r="L24" s="33"/>
      <c r="M24" s="9"/>
      <c r="N24" s="10"/>
      <c r="O24" s="34"/>
      <c r="P24" s="34" t="s">
        <v>3</v>
      </c>
      <c r="Q24" s="35" t="s">
        <v>4</v>
      </c>
      <c r="R24" s="14"/>
      <c r="S24" s="42">
        <v>50000</v>
      </c>
      <c r="T24" s="43">
        <v>40000</v>
      </c>
      <c r="U24" s="43">
        <v>0</v>
      </c>
      <c r="V24" s="37">
        <v>0</v>
      </c>
      <c r="W24" s="38" t="s">
        <v>19</v>
      </c>
      <c r="X24" s="39"/>
      <c r="Y24" s="34">
        <v>20</v>
      </c>
    </row>
    <row r="25" spans="1:25" ht="30" hidden="1">
      <c r="A25" s="1">
        <v>18</v>
      </c>
      <c r="B25" s="40" t="s">
        <v>37</v>
      </c>
      <c r="C25" s="3"/>
      <c r="D25" s="28">
        <v>1</v>
      </c>
      <c r="E25" s="29" t="s">
        <v>26</v>
      </c>
      <c r="F25" s="30">
        <v>55000</v>
      </c>
      <c r="G25" s="31" t="s">
        <v>9</v>
      </c>
      <c r="H25" s="32" t="s">
        <v>18</v>
      </c>
      <c r="I25" s="5"/>
      <c r="J25" s="5"/>
      <c r="K25" s="5"/>
      <c r="L25" s="33"/>
      <c r="M25" s="9"/>
      <c r="N25" s="10"/>
      <c r="O25" s="34"/>
      <c r="P25" s="34" t="s">
        <v>3</v>
      </c>
      <c r="Q25" s="35" t="s">
        <v>4</v>
      </c>
      <c r="R25" s="14"/>
      <c r="S25" s="36">
        <v>50000</v>
      </c>
      <c r="T25" s="16">
        <v>42500</v>
      </c>
      <c r="U25" s="16">
        <v>600</v>
      </c>
      <c r="V25" s="37">
        <v>0</v>
      </c>
      <c r="W25" s="38" t="s">
        <v>19</v>
      </c>
      <c r="X25" s="39"/>
      <c r="Y25" s="34">
        <v>20</v>
      </c>
    </row>
    <row r="26" spans="1:25" ht="45" hidden="1">
      <c r="A26" s="1">
        <v>19</v>
      </c>
      <c r="B26" s="40" t="s">
        <v>38</v>
      </c>
      <c r="C26" s="28">
        <v>1</v>
      </c>
      <c r="D26" s="41"/>
      <c r="E26" s="29" t="s">
        <v>32</v>
      </c>
      <c r="F26" s="30">
        <v>40000</v>
      </c>
      <c r="G26" s="31" t="s">
        <v>9</v>
      </c>
      <c r="H26" s="32" t="s">
        <v>18</v>
      </c>
      <c r="I26" s="5"/>
      <c r="J26" s="5"/>
      <c r="K26" s="5"/>
      <c r="L26" s="33"/>
      <c r="M26" s="9"/>
      <c r="N26" s="10"/>
      <c r="O26" s="34"/>
      <c r="P26" s="34" t="s">
        <v>3</v>
      </c>
      <c r="Q26" s="35" t="s">
        <v>33</v>
      </c>
      <c r="R26" s="14"/>
      <c r="S26" s="44">
        <v>50000</v>
      </c>
      <c r="T26" s="45">
        <v>42500</v>
      </c>
      <c r="U26" s="45">
        <v>600</v>
      </c>
      <c r="V26" s="37">
        <v>0</v>
      </c>
      <c r="W26" s="38" t="s">
        <v>19</v>
      </c>
      <c r="X26" s="39"/>
      <c r="Y26" s="34">
        <v>20</v>
      </c>
    </row>
    <row r="27" spans="1:25" ht="45" hidden="1">
      <c r="A27" s="1">
        <v>20</v>
      </c>
      <c r="B27" s="40" t="s">
        <v>39</v>
      </c>
      <c r="C27" s="28">
        <v>1</v>
      </c>
      <c r="D27" s="41"/>
      <c r="E27" s="29" t="s">
        <v>40</v>
      </c>
      <c r="F27" s="30">
        <v>40000</v>
      </c>
      <c r="G27" s="31" t="s">
        <v>9</v>
      </c>
      <c r="H27" s="32" t="s">
        <v>18</v>
      </c>
      <c r="I27" s="5"/>
      <c r="J27" s="5"/>
      <c r="K27" s="5"/>
      <c r="L27" s="33"/>
      <c r="M27" s="9"/>
      <c r="N27" s="10"/>
      <c r="O27" s="34"/>
      <c r="P27" s="34" t="s">
        <v>3</v>
      </c>
      <c r="Q27" s="35" t="s">
        <v>4</v>
      </c>
      <c r="R27" s="14"/>
      <c r="S27" s="42">
        <v>50000</v>
      </c>
      <c r="T27" s="43">
        <v>40500</v>
      </c>
      <c r="U27" s="43">
        <v>0</v>
      </c>
      <c r="V27" s="37">
        <v>0</v>
      </c>
      <c r="W27" s="38" t="s">
        <v>19</v>
      </c>
      <c r="X27" s="39"/>
      <c r="Y27" s="34">
        <v>20</v>
      </c>
    </row>
    <row r="28" spans="1:25" ht="45" hidden="1">
      <c r="A28" s="1">
        <v>21</v>
      </c>
      <c r="B28" s="40" t="s">
        <v>41</v>
      </c>
      <c r="C28" s="3"/>
      <c r="D28" s="28">
        <v>1</v>
      </c>
      <c r="E28" s="29" t="s">
        <v>42</v>
      </c>
      <c r="F28" s="30">
        <v>55000</v>
      </c>
      <c r="G28" s="31" t="s">
        <v>9</v>
      </c>
      <c r="H28" s="32" t="s">
        <v>18</v>
      </c>
      <c r="I28" s="5"/>
      <c r="J28" s="5"/>
      <c r="K28" s="5"/>
      <c r="L28" s="33"/>
      <c r="M28" s="9"/>
      <c r="N28" s="10"/>
      <c r="O28" s="34"/>
      <c r="P28" s="34" t="s">
        <v>3</v>
      </c>
      <c r="Q28" s="35" t="s">
        <v>4</v>
      </c>
      <c r="R28" s="14"/>
      <c r="S28" s="36">
        <v>50000</v>
      </c>
      <c r="T28" s="16">
        <v>40880</v>
      </c>
      <c r="U28" s="16">
        <v>0</v>
      </c>
      <c r="V28" s="37">
        <v>0</v>
      </c>
      <c r="W28" s="38" t="s">
        <v>19</v>
      </c>
      <c r="X28" s="39"/>
      <c r="Y28" s="34">
        <v>20</v>
      </c>
    </row>
    <row r="29" spans="1:25" ht="45" hidden="1">
      <c r="A29" s="1">
        <v>22</v>
      </c>
      <c r="B29" s="40" t="s">
        <v>43</v>
      </c>
      <c r="C29" s="3"/>
      <c r="D29" s="28">
        <v>1</v>
      </c>
      <c r="E29" s="29" t="s">
        <v>44</v>
      </c>
      <c r="F29" s="30">
        <v>55000</v>
      </c>
      <c r="G29" s="31" t="s">
        <v>9</v>
      </c>
      <c r="H29" s="32" t="s">
        <v>18</v>
      </c>
      <c r="I29" s="5"/>
      <c r="J29" s="5"/>
      <c r="K29" s="5"/>
      <c r="L29" s="33"/>
      <c r="M29" s="9"/>
      <c r="N29" s="10"/>
      <c r="O29" s="34"/>
      <c r="P29" s="34" t="s">
        <v>3</v>
      </c>
      <c r="Q29" s="35" t="s">
        <v>4</v>
      </c>
      <c r="R29" s="14"/>
      <c r="S29" s="36">
        <v>50000</v>
      </c>
      <c r="T29" s="16">
        <v>41040</v>
      </c>
      <c r="U29" s="16">
        <v>0</v>
      </c>
      <c r="V29" s="37">
        <v>0</v>
      </c>
      <c r="W29" s="38" t="s">
        <v>19</v>
      </c>
      <c r="X29" s="39"/>
      <c r="Y29" s="34">
        <v>20</v>
      </c>
    </row>
    <row r="30" spans="1:25" ht="45" hidden="1">
      <c r="A30" s="1">
        <v>23</v>
      </c>
      <c r="B30" s="40" t="s">
        <v>45</v>
      </c>
      <c r="C30" s="3"/>
      <c r="D30" s="28">
        <v>1</v>
      </c>
      <c r="E30" s="29" t="s">
        <v>42</v>
      </c>
      <c r="F30" s="30">
        <v>55000</v>
      </c>
      <c r="G30" s="31" t="s">
        <v>9</v>
      </c>
      <c r="H30" s="32" t="s">
        <v>18</v>
      </c>
      <c r="I30" s="5"/>
      <c r="J30" s="5"/>
      <c r="K30" s="5"/>
      <c r="L30" s="33"/>
      <c r="M30" s="9"/>
      <c r="N30" s="10"/>
      <c r="O30" s="34"/>
      <c r="P30" s="34" t="s">
        <v>3</v>
      </c>
      <c r="Q30" s="35" t="s">
        <v>4</v>
      </c>
      <c r="R30" s="14"/>
      <c r="S30" s="36">
        <v>50000</v>
      </c>
      <c r="T30" s="16">
        <v>41260</v>
      </c>
      <c r="U30" s="16">
        <v>0</v>
      </c>
      <c r="V30" s="37">
        <v>0</v>
      </c>
      <c r="W30" s="38" t="s">
        <v>19</v>
      </c>
      <c r="X30" s="39"/>
      <c r="Y30" s="34">
        <v>20</v>
      </c>
    </row>
    <row r="31" spans="1:25" ht="45" hidden="1">
      <c r="A31" s="1">
        <v>24</v>
      </c>
      <c r="B31" s="40" t="s">
        <v>46</v>
      </c>
      <c r="C31" s="3"/>
      <c r="D31" s="28">
        <v>1</v>
      </c>
      <c r="E31" s="29" t="s">
        <v>47</v>
      </c>
      <c r="F31" s="30">
        <v>55000</v>
      </c>
      <c r="G31" s="31" t="s">
        <v>9</v>
      </c>
      <c r="H31" s="32" t="s">
        <v>18</v>
      </c>
      <c r="I31" s="5"/>
      <c r="J31" s="5"/>
      <c r="K31" s="5"/>
      <c r="L31" s="33"/>
      <c r="M31" s="9"/>
      <c r="N31" s="10"/>
      <c r="O31" s="34"/>
      <c r="P31" s="34" t="s">
        <v>3</v>
      </c>
      <c r="Q31" s="35" t="s">
        <v>4</v>
      </c>
      <c r="R31" s="14"/>
      <c r="S31" s="36">
        <v>50000</v>
      </c>
      <c r="T31" s="16">
        <v>41000</v>
      </c>
      <c r="U31" s="16">
        <v>0</v>
      </c>
      <c r="V31" s="37">
        <v>0</v>
      </c>
      <c r="W31" s="38" t="s">
        <v>19</v>
      </c>
      <c r="X31" s="39"/>
      <c r="Y31" s="34">
        <v>20</v>
      </c>
    </row>
    <row r="32" spans="1:25" ht="30" hidden="1">
      <c r="A32" s="1">
        <v>25</v>
      </c>
      <c r="B32" s="40" t="s">
        <v>48</v>
      </c>
      <c r="C32" s="28">
        <v>1</v>
      </c>
      <c r="D32" s="41"/>
      <c r="E32" s="29" t="s">
        <v>47</v>
      </c>
      <c r="F32" s="30">
        <v>40000</v>
      </c>
      <c r="G32" s="31" t="s">
        <v>9</v>
      </c>
      <c r="H32" s="32" t="s">
        <v>18</v>
      </c>
      <c r="I32" s="5"/>
      <c r="J32" s="5"/>
      <c r="K32" s="5"/>
      <c r="L32" s="33"/>
      <c r="M32" s="9"/>
      <c r="N32" s="10"/>
      <c r="O32" s="34"/>
      <c r="P32" s="34" t="s">
        <v>3</v>
      </c>
      <c r="Q32" s="35" t="s">
        <v>4</v>
      </c>
      <c r="R32" s="14"/>
      <c r="S32" s="42">
        <v>50000</v>
      </c>
      <c r="T32" s="43">
        <v>41600</v>
      </c>
      <c r="U32" s="43">
        <v>0</v>
      </c>
      <c r="V32" s="37">
        <v>0</v>
      </c>
      <c r="W32" s="38" t="s">
        <v>19</v>
      </c>
      <c r="X32" s="39"/>
      <c r="Y32" s="34">
        <v>20</v>
      </c>
    </row>
    <row r="33" spans="1:25" ht="30" hidden="1">
      <c r="A33" s="1">
        <v>26</v>
      </c>
      <c r="B33" s="40" t="s">
        <v>49</v>
      </c>
      <c r="C33" s="28">
        <v>1</v>
      </c>
      <c r="D33" s="41"/>
      <c r="E33" s="29" t="s">
        <v>50</v>
      </c>
      <c r="F33" s="30">
        <v>40000</v>
      </c>
      <c r="G33" s="31" t="s">
        <v>9</v>
      </c>
      <c r="H33" s="32" t="s">
        <v>18</v>
      </c>
      <c r="I33" s="5"/>
      <c r="J33" s="5"/>
      <c r="K33" s="5"/>
      <c r="L33" s="33"/>
      <c r="M33" s="9"/>
      <c r="N33" s="10"/>
      <c r="O33" s="34"/>
      <c r="P33" s="34" t="s">
        <v>3</v>
      </c>
      <c r="Q33" s="35" t="s">
        <v>4</v>
      </c>
      <c r="R33" s="14"/>
      <c r="S33" s="42">
        <v>50000</v>
      </c>
      <c r="T33" s="43">
        <v>41600</v>
      </c>
      <c r="U33" s="43">
        <v>0</v>
      </c>
      <c r="V33" s="37">
        <v>0</v>
      </c>
      <c r="W33" s="38" t="s">
        <v>19</v>
      </c>
      <c r="X33" s="39"/>
      <c r="Y33" s="34">
        <v>20</v>
      </c>
    </row>
    <row r="34" spans="1:25" ht="45" hidden="1">
      <c r="A34" s="1">
        <v>27</v>
      </c>
      <c r="B34" s="40" t="s">
        <v>51</v>
      </c>
      <c r="C34" s="28">
        <v>1</v>
      </c>
      <c r="D34" s="41"/>
      <c r="E34" s="29" t="s">
        <v>47</v>
      </c>
      <c r="F34" s="30">
        <v>40000</v>
      </c>
      <c r="G34" s="31" t="s">
        <v>9</v>
      </c>
      <c r="H34" s="32" t="s">
        <v>18</v>
      </c>
      <c r="I34" s="5"/>
      <c r="J34" s="5"/>
      <c r="K34" s="5"/>
      <c r="L34" s="33"/>
      <c r="M34" s="9"/>
      <c r="N34" s="10"/>
      <c r="O34" s="34"/>
      <c r="P34" s="34" t="s">
        <v>3</v>
      </c>
      <c r="Q34" s="35" t="s">
        <v>4</v>
      </c>
      <c r="R34" s="14"/>
      <c r="S34" s="42">
        <v>50000</v>
      </c>
      <c r="T34" s="43">
        <v>40000</v>
      </c>
      <c r="U34" s="43">
        <v>0</v>
      </c>
      <c r="V34" s="37">
        <v>0</v>
      </c>
      <c r="W34" s="38" t="s">
        <v>19</v>
      </c>
      <c r="X34" s="39"/>
      <c r="Y34" s="34">
        <v>20</v>
      </c>
    </row>
    <row r="35" spans="1:25" ht="45" hidden="1">
      <c r="A35" s="1">
        <v>28</v>
      </c>
      <c r="B35" s="40" t="s">
        <v>52</v>
      </c>
      <c r="C35" s="3"/>
      <c r="D35" s="28">
        <v>1</v>
      </c>
      <c r="E35" s="29" t="s">
        <v>47</v>
      </c>
      <c r="F35" s="30">
        <v>55000</v>
      </c>
      <c r="G35" s="31" t="s">
        <v>9</v>
      </c>
      <c r="H35" s="32" t="s">
        <v>18</v>
      </c>
      <c r="I35" s="5"/>
      <c r="J35" s="5"/>
      <c r="K35" s="5"/>
      <c r="L35" s="33"/>
      <c r="M35" s="9"/>
      <c r="N35" s="10"/>
      <c r="O35" s="34"/>
      <c r="P35" s="34" t="s">
        <v>3</v>
      </c>
      <c r="Q35" s="35" t="s">
        <v>4</v>
      </c>
      <c r="R35" s="14"/>
      <c r="S35" s="36">
        <v>50000</v>
      </c>
      <c r="T35" s="16">
        <v>41000</v>
      </c>
      <c r="U35" s="16">
        <v>0</v>
      </c>
      <c r="V35" s="37">
        <v>0</v>
      </c>
      <c r="W35" s="38" t="s">
        <v>19</v>
      </c>
      <c r="X35" s="39"/>
      <c r="Y35" s="34">
        <v>20</v>
      </c>
    </row>
    <row r="36" spans="1:25" ht="45" hidden="1">
      <c r="A36" s="1">
        <v>29</v>
      </c>
      <c r="B36" s="40" t="s">
        <v>53</v>
      </c>
      <c r="C36" s="28">
        <v>1</v>
      </c>
      <c r="D36" s="41"/>
      <c r="E36" s="29" t="s">
        <v>30</v>
      </c>
      <c r="F36" s="30">
        <v>40000</v>
      </c>
      <c r="G36" s="31" t="s">
        <v>9</v>
      </c>
      <c r="H36" s="32" t="s">
        <v>18</v>
      </c>
      <c r="I36" s="5"/>
      <c r="J36" s="5"/>
      <c r="K36" s="5"/>
      <c r="L36" s="33"/>
      <c r="M36" s="9"/>
      <c r="N36" s="10"/>
      <c r="O36" s="34"/>
      <c r="P36" s="34" t="s">
        <v>3</v>
      </c>
      <c r="Q36" s="35" t="s">
        <v>4</v>
      </c>
      <c r="R36" s="14"/>
      <c r="S36" s="42">
        <v>50000</v>
      </c>
      <c r="T36" s="43">
        <v>39900</v>
      </c>
      <c r="U36" s="43">
        <v>0</v>
      </c>
      <c r="V36" s="37">
        <v>0</v>
      </c>
      <c r="W36" s="38" t="s">
        <v>19</v>
      </c>
      <c r="X36" s="39"/>
      <c r="Y36" s="34">
        <v>20</v>
      </c>
    </row>
    <row r="37" spans="1:25" ht="75">
      <c r="A37" s="1">
        <v>30</v>
      </c>
      <c r="B37" s="46" t="s">
        <v>54</v>
      </c>
      <c r="C37" s="47"/>
      <c r="D37" s="48">
        <v>1</v>
      </c>
      <c r="E37" s="49" t="s">
        <v>55</v>
      </c>
      <c r="F37" s="50">
        <v>24000</v>
      </c>
      <c r="G37" s="22" t="s">
        <v>9</v>
      </c>
      <c r="H37" s="51" t="s">
        <v>18</v>
      </c>
      <c r="I37" s="51" t="s">
        <v>18</v>
      </c>
      <c r="J37" s="51" t="s">
        <v>18</v>
      </c>
      <c r="K37" s="51" t="s">
        <v>18</v>
      </c>
      <c r="L37" s="21"/>
      <c r="M37" s="47"/>
      <c r="N37" s="47"/>
      <c r="O37" s="47"/>
      <c r="P37" s="52" t="s">
        <v>3</v>
      </c>
      <c r="Q37" s="53" t="s">
        <v>4</v>
      </c>
      <c r="R37" s="52"/>
      <c r="S37" s="54">
        <v>50000</v>
      </c>
      <c r="T37" s="55">
        <v>45000</v>
      </c>
      <c r="U37" s="55">
        <v>5000</v>
      </c>
      <c r="V37" s="55">
        <v>0</v>
      </c>
      <c r="W37" s="52" t="s">
        <v>56</v>
      </c>
      <c r="X37" s="56"/>
      <c r="Y37" s="48">
        <v>60</v>
      </c>
    </row>
    <row r="38" spans="1:25" ht="120">
      <c r="A38" s="1">
        <v>31</v>
      </c>
      <c r="B38" s="46" t="s">
        <v>57</v>
      </c>
      <c r="C38" s="47"/>
      <c r="D38" s="48">
        <v>1</v>
      </c>
      <c r="E38" s="49" t="s">
        <v>58</v>
      </c>
      <c r="F38" s="57">
        <v>54000</v>
      </c>
      <c r="G38" s="22" t="s">
        <v>9</v>
      </c>
      <c r="H38" s="51" t="s">
        <v>18</v>
      </c>
      <c r="I38" s="51" t="s">
        <v>18</v>
      </c>
      <c r="J38" s="51" t="s">
        <v>18</v>
      </c>
      <c r="K38" s="51" t="s">
        <v>18</v>
      </c>
      <c r="L38" s="21"/>
      <c r="M38" s="47"/>
      <c r="N38" s="47"/>
      <c r="O38" s="47"/>
      <c r="P38" s="52" t="s">
        <v>3</v>
      </c>
      <c r="Q38" s="53" t="s">
        <v>33</v>
      </c>
      <c r="R38" s="52"/>
      <c r="S38" s="54">
        <v>50000</v>
      </c>
      <c r="T38" s="55">
        <v>45000</v>
      </c>
      <c r="U38" s="55">
        <v>5000</v>
      </c>
      <c r="V38" s="55">
        <v>0</v>
      </c>
      <c r="W38" s="52" t="s">
        <v>56</v>
      </c>
      <c r="X38" s="58"/>
      <c r="Y38" s="48">
        <v>60</v>
      </c>
    </row>
    <row r="39" spans="1:25" ht="60">
      <c r="A39" s="1">
        <v>32</v>
      </c>
      <c r="B39" s="46" t="s">
        <v>59</v>
      </c>
      <c r="C39" s="47" t="s">
        <v>60</v>
      </c>
      <c r="D39" s="48">
        <v>1</v>
      </c>
      <c r="E39" s="49" t="s">
        <v>61</v>
      </c>
      <c r="F39" s="57">
        <v>25000</v>
      </c>
      <c r="G39" s="22" t="s">
        <v>9</v>
      </c>
      <c r="H39" s="51" t="s">
        <v>18</v>
      </c>
      <c r="I39" s="51" t="s">
        <v>18</v>
      </c>
      <c r="J39" s="51" t="s">
        <v>18</v>
      </c>
      <c r="K39" s="51" t="s">
        <v>18</v>
      </c>
      <c r="L39" s="21"/>
      <c r="M39" s="47"/>
      <c r="N39" s="47"/>
      <c r="O39" s="47"/>
      <c r="P39" s="52" t="s">
        <v>3</v>
      </c>
      <c r="Q39" s="53" t="s">
        <v>4</v>
      </c>
      <c r="R39" s="52"/>
      <c r="S39" s="54">
        <v>50000</v>
      </c>
      <c r="T39" s="55">
        <v>45000</v>
      </c>
      <c r="U39" s="55">
        <v>5000</v>
      </c>
      <c r="V39" s="55">
        <v>0</v>
      </c>
      <c r="W39" s="52" t="s">
        <v>56</v>
      </c>
      <c r="X39" s="58"/>
      <c r="Y39" s="48">
        <v>60</v>
      </c>
    </row>
    <row r="40" spans="1:25" ht="60">
      <c r="A40" s="1">
        <v>33</v>
      </c>
      <c r="B40" s="46" t="s">
        <v>62</v>
      </c>
      <c r="C40" s="47"/>
      <c r="D40" s="48">
        <v>1</v>
      </c>
      <c r="E40" s="49" t="s">
        <v>63</v>
      </c>
      <c r="F40" s="57">
        <v>40000</v>
      </c>
      <c r="G40" s="22" t="s">
        <v>9</v>
      </c>
      <c r="H40" s="51" t="s">
        <v>18</v>
      </c>
      <c r="I40" s="51" t="s">
        <v>18</v>
      </c>
      <c r="J40" s="51" t="s">
        <v>18</v>
      </c>
      <c r="K40" s="51" t="s">
        <v>18</v>
      </c>
      <c r="L40" s="21"/>
      <c r="M40" s="47"/>
      <c r="N40" s="47"/>
      <c r="O40" s="47"/>
      <c r="P40" s="52" t="s">
        <v>3</v>
      </c>
      <c r="Q40" s="53" t="s">
        <v>4</v>
      </c>
      <c r="R40" s="52"/>
      <c r="S40" s="54">
        <v>50000</v>
      </c>
      <c r="T40" s="55">
        <v>45000</v>
      </c>
      <c r="U40" s="55">
        <v>5000</v>
      </c>
      <c r="V40" s="55">
        <v>0</v>
      </c>
      <c r="W40" s="52" t="s">
        <v>56</v>
      </c>
      <c r="X40" s="58"/>
      <c r="Y40" s="48">
        <v>60</v>
      </c>
    </row>
    <row r="41" spans="1:25" ht="60">
      <c r="A41" s="1">
        <v>34</v>
      </c>
      <c r="B41" s="46" t="s">
        <v>64</v>
      </c>
      <c r="C41" s="47" t="s">
        <v>60</v>
      </c>
      <c r="D41" s="48">
        <v>1</v>
      </c>
      <c r="E41" s="49" t="s">
        <v>65</v>
      </c>
      <c r="F41" s="57">
        <v>36000</v>
      </c>
      <c r="G41" s="22" t="s">
        <v>9</v>
      </c>
      <c r="H41" s="51" t="s">
        <v>18</v>
      </c>
      <c r="I41" s="51" t="s">
        <v>18</v>
      </c>
      <c r="J41" s="51" t="s">
        <v>18</v>
      </c>
      <c r="K41" s="51" t="s">
        <v>18</v>
      </c>
      <c r="L41" s="21"/>
      <c r="M41" s="47"/>
      <c r="N41" s="47"/>
      <c r="O41" s="47"/>
      <c r="P41" s="52" t="s">
        <v>3</v>
      </c>
      <c r="Q41" s="53" t="s">
        <v>4</v>
      </c>
      <c r="R41" s="52"/>
      <c r="S41" s="54">
        <v>50000</v>
      </c>
      <c r="T41" s="55">
        <v>45000</v>
      </c>
      <c r="U41" s="55">
        <v>5000</v>
      </c>
      <c r="V41" s="55">
        <v>0</v>
      </c>
      <c r="W41" s="52" t="s">
        <v>56</v>
      </c>
      <c r="X41" s="58"/>
      <c r="Y41" s="48">
        <v>60</v>
      </c>
    </row>
    <row r="42" spans="1:25" ht="45">
      <c r="A42" s="1">
        <v>35</v>
      </c>
      <c r="B42" s="46" t="s">
        <v>66</v>
      </c>
      <c r="C42" s="47">
        <v>1</v>
      </c>
      <c r="D42" s="48"/>
      <c r="E42" s="49" t="s">
        <v>67</v>
      </c>
      <c r="F42" s="59">
        <v>30000</v>
      </c>
      <c r="G42" s="22" t="s">
        <v>9</v>
      </c>
      <c r="H42" s="51" t="s">
        <v>18</v>
      </c>
      <c r="I42" s="51" t="s">
        <v>18</v>
      </c>
      <c r="J42" s="51" t="s">
        <v>18</v>
      </c>
      <c r="K42" s="51" t="s">
        <v>18</v>
      </c>
      <c r="L42" s="21"/>
      <c r="M42" s="47"/>
      <c r="N42" s="47"/>
      <c r="O42" s="47"/>
      <c r="P42" s="52" t="s">
        <v>3</v>
      </c>
      <c r="Q42" s="53" t="s">
        <v>4</v>
      </c>
      <c r="R42" s="52"/>
      <c r="S42" s="54">
        <v>50000</v>
      </c>
      <c r="T42" s="55">
        <v>45000</v>
      </c>
      <c r="U42" s="55">
        <v>5000</v>
      </c>
      <c r="V42" s="55">
        <v>0</v>
      </c>
      <c r="W42" s="52" t="s">
        <v>56</v>
      </c>
      <c r="X42" s="58"/>
      <c r="Y42" s="48">
        <v>60</v>
      </c>
    </row>
    <row r="43" spans="1:25" ht="90">
      <c r="A43" s="1">
        <v>36</v>
      </c>
      <c r="B43" s="60" t="s">
        <v>68</v>
      </c>
      <c r="C43" s="47"/>
      <c r="D43" s="48">
        <v>1</v>
      </c>
      <c r="E43" s="49" t="s">
        <v>69</v>
      </c>
      <c r="F43" s="57">
        <v>36000</v>
      </c>
      <c r="G43" s="22" t="s">
        <v>9</v>
      </c>
      <c r="H43" s="51" t="s">
        <v>18</v>
      </c>
      <c r="I43" s="51" t="s">
        <v>18</v>
      </c>
      <c r="J43" s="51" t="s">
        <v>18</v>
      </c>
      <c r="K43" s="51" t="s">
        <v>18</v>
      </c>
      <c r="L43" s="21"/>
      <c r="M43" s="47"/>
      <c r="N43" s="47"/>
      <c r="O43" s="47"/>
      <c r="P43" s="52" t="s">
        <v>3</v>
      </c>
      <c r="Q43" s="53" t="s">
        <v>4</v>
      </c>
      <c r="R43" s="52"/>
      <c r="S43" s="54">
        <v>50000</v>
      </c>
      <c r="T43" s="55">
        <v>45000</v>
      </c>
      <c r="U43" s="55">
        <v>5000</v>
      </c>
      <c r="V43" s="55">
        <v>0</v>
      </c>
      <c r="W43" s="52" t="s">
        <v>56</v>
      </c>
      <c r="X43" s="58"/>
      <c r="Y43" s="48">
        <v>60</v>
      </c>
    </row>
    <row r="44" spans="1:25" ht="90">
      <c r="A44" s="1">
        <v>37</v>
      </c>
      <c r="B44" s="46" t="s">
        <v>70</v>
      </c>
      <c r="C44" s="47"/>
      <c r="D44" s="48">
        <v>1</v>
      </c>
      <c r="E44" s="49" t="s">
        <v>71</v>
      </c>
      <c r="F44" s="57">
        <v>42000</v>
      </c>
      <c r="G44" s="22" t="s">
        <v>9</v>
      </c>
      <c r="H44" s="51" t="s">
        <v>18</v>
      </c>
      <c r="I44" s="51" t="s">
        <v>18</v>
      </c>
      <c r="J44" s="51" t="s">
        <v>18</v>
      </c>
      <c r="K44" s="51" t="s">
        <v>18</v>
      </c>
      <c r="L44" s="21"/>
      <c r="M44" s="47"/>
      <c r="N44" s="47"/>
      <c r="O44" s="47"/>
      <c r="P44" s="52" t="s">
        <v>3</v>
      </c>
      <c r="Q44" s="53" t="s">
        <v>4</v>
      </c>
      <c r="R44" s="52"/>
      <c r="S44" s="54">
        <v>50000</v>
      </c>
      <c r="T44" s="55">
        <v>45000</v>
      </c>
      <c r="U44" s="55">
        <v>5000</v>
      </c>
      <c r="V44" s="55">
        <v>0</v>
      </c>
      <c r="W44" s="52" t="s">
        <v>56</v>
      </c>
      <c r="X44" s="58"/>
      <c r="Y44" s="48">
        <v>60</v>
      </c>
    </row>
    <row r="45" spans="1:25" ht="45">
      <c r="A45" s="1">
        <v>38</v>
      </c>
      <c r="B45" s="46" t="s">
        <v>72</v>
      </c>
      <c r="C45" s="47" t="s">
        <v>60</v>
      </c>
      <c r="D45" s="48">
        <v>1</v>
      </c>
      <c r="E45" s="49" t="s">
        <v>73</v>
      </c>
      <c r="F45" s="57">
        <v>36000</v>
      </c>
      <c r="G45" s="22" t="s">
        <v>9</v>
      </c>
      <c r="H45" s="51" t="s">
        <v>18</v>
      </c>
      <c r="I45" s="51" t="s">
        <v>18</v>
      </c>
      <c r="J45" s="51" t="s">
        <v>18</v>
      </c>
      <c r="K45" s="51" t="s">
        <v>18</v>
      </c>
      <c r="L45" s="21"/>
      <c r="M45" s="47"/>
      <c r="N45" s="47"/>
      <c r="O45" s="47"/>
      <c r="P45" s="52" t="s">
        <v>3</v>
      </c>
      <c r="Q45" s="53" t="s">
        <v>4</v>
      </c>
      <c r="R45" s="52"/>
      <c r="S45" s="54">
        <v>50000</v>
      </c>
      <c r="T45" s="55">
        <v>45000</v>
      </c>
      <c r="U45" s="55">
        <v>5000</v>
      </c>
      <c r="V45" s="55">
        <v>0</v>
      </c>
      <c r="W45" s="52" t="s">
        <v>56</v>
      </c>
      <c r="X45" s="58"/>
      <c r="Y45" s="48">
        <v>60</v>
      </c>
    </row>
    <row r="46" spans="1:25" ht="45">
      <c r="A46" s="1">
        <v>39</v>
      </c>
      <c r="B46" s="46" t="s">
        <v>74</v>
      </c>
      <c r="C46" s="47"/>
      <c r="D46" s="48">
        <v>1</v>
      </c>
      <c r="E46" s="49" t="s">
        <v>75</v>
      </c>
      <c r="F46" s="59">
        <v>30000</v>
      </c>
      <c r="G46" s="22" t="s">
        <v>9</v>
      </c>
      <c r="H46" s="51" t="s">
        <v>18</v>
      </c>
      <c r="I46" s="51" t="s">
        <v>18</v>
      </c>
      <c r="J46" s="51" t="s">
        <v>18</v>
      </c>
      <c r="K46" s="51" t="s">
        <v>18</v>
      </c>
      <c r="L46" s="21"/>
      <c r="M46" s="47"/>
      <c r="N46" s="47"/>
      <c r="O46" s="47"/>
      <c r="P46" s="52" t="s">
        <v>3</v>
      </c>
      <c r="Q46" s="53" t="s">
        <v>4</v>
      </c>
      <c r="R46" s="52"/>
      <c r="S46" s="54">
        <v>50000</v>
      </c>
      <c r="T46" s="55">
        <v>45000</v>
      </c>
      <c r="U46" s="55">
        <v>5000</v>
      </c>
      <c r="V46" s="55">
        <v>0</v>
      </c>
      <c r="W46" s="52" t="s">
        <v>56</v>
      </c>
      <c r="X46" s="58"/>
      <c r="Y46" s="48">
        <v>60</v>
      </c>
    </row>
    <row r="47" spans="1:25" ht="60">
      <c r="A47" s="1">
        <v>40</v>
      </c>
      <c r="B47" s="60" t="s">
        <v>76</v>
      </c>
      <c r="C47" s="47"/>
      <c r="D47" s="48">
        <v>1</v>
      </c>
      <c r="E47" s="49" t="s">
        <v>77</v>
      </c>
      <c r="F47" s="57">
        <v>40000</v>
      </c>
      <c r="G47" s="22" t="s">
        <v>9</v>
      </c>
      <c r="H47" s="51" t="s">
        <v>18</v>
      </c>
      <c r="I47" s="51" t="s">
        <v>18</v>
      </c>
      <c r="J47" s="51" t="s">
        <v>18</v>
      </c>
      <c r="K47" s="51" t="s">
        <v>18</v>
      </c>
      <c r="L47" s="21"/>
      <c r="M47" s="47"/>
      <c r="N47" s="47"/>
      <c r="O47" s="47"/>
      <c r="P47" s="52" t="s">
        <v>3</v>
      </c>
      <c r="Q47" s="53" t="s">
        <v>4</v>
      </c>
      <c r="R47" s="52"/>
      <c r="S47" s="54">
        <v>50000</v>
      </c>
      <c r="T47" s="55">
        <v>45000</v>
      </c>
      <c r="U47" s="55">
        <v>5000</v>
      </c>
      <c r="V47" s="55">
        <v>0</v>
      </c>
      <c r="W47" s="52" t="s">
        <v>56</v>
      </c>
      <c r="X47" s="58"/>
      <c r="Y47" s="48">
        <v>60</v>
      </c>
    </row>
    <row r="48" spans="1:25" ht="60">
      <c r="A48" s="1">
        <v>41</v>
      </c>
      <c r="B48" s="46" t="s">
        <v>78</v>
      </c>
      <c r="C48" s="47"/>
      <c r="D48" s="48">
        <v>1</v>
      </c>
      <c r="E48" s="49" t="s">
        <v>79</v>
      </c>
      <c r="F48" s="57">
        <v>48000</v>
      </c>
      <c r="G48" s="22" t="s">
        <v>9</v>
      </c>
      <c r="H48" s="51" t="s">
        <v>18</v>
      </c>
      <c r="I48" s="51" t="s">
        <v>18</v>
      </c>
      <c r="J48" s="51" t="s">
        <v>18</v>
      </c>
      <c r="K48" s="51" t="s">
        <v>18</v>
      </c>
      <c r="L48" s="21"/>
      <c r="M48" s="47"/>
      <c r="N48" s="47"/>
      <c r="O48" s="47"/>
      <c r="P48" s="52" t="s">
        <v>3</v>
      </c>
      <c r="Q48" s="53" t="s">
        <v>33</v>
      </c>
      <c r="R48" s="52"/>
      <c r="S48" s="54">
        <v>40000</v>
      </c>
      <c r="T48" s="55">
        <v>36000</v>
      </c>
      <c r="U48" s="55">
        <v>4000</v>
      </c>
      <c r="V48" s="55">
        <v>0</v>
      </c>
      <c r="W48" s="52" t="s">
        <v>56</v>
      </c>
      <c r="X48" s="58"/>
      <c r="Y48" s="48">
        <v>60</v>
      </c>
    </row>
    <row r="49" spans="1:25" ht="45">
      <c r="A49" s="1">
        <v>42</v>
      </c>
      <c r="B49" s="46" t="s">
        <v>80</v>
      </c>
      <c r="C49" s="61"/>
      <c r="D49" s="48">
        <v>1</v>
      </c>
      <c r="E49" s="49" t="s">
        <v>81</v>
      </c>
      <c r="F49" s="57">
        <v>48000</v>
      </c>
      <c r="G49" s="22" t="s">
        <v>9</v>
      </c>
      <c r="H49" s="51" t="s">
        <v>18</v>
      </c>
      <c r="I49" s="51" t="s">
        <v>18</v>
      </c>
      <c r="J49" s="51" t="s">
        <v>18</v>
      </c>
      <c r="K49" s="51" t="s">
        <v>18</v>
      </c>
      <c r="L49" s="21"/>
      <c r="M49" s="47"/>
      <c r="N49" s="47"/>
      <c r="O49" s="47"/>
      <c r="P49" s="52" t="s">
        <v>3</v>
      </c>
      <c r="Q49" s="53" t="s">
        <v>4</v>
      </c>
      <c r="R49" s="52"/>
      <c r="S49" s="54">
        <v>38200</v>
      </c>
      <c r="T49" s="55">
        <v>34380</v>
      </c>
      <c r="U49" s="55">
        <v>3820</v>
      </c>
      <c r="V49" s="55">
        <v>0</v>
      </c>
      <c r="W49" s="52" t="s">
        <v>56</v>
      </c>
      <c r="X49" s="58"/>
      <c r="Y49" s="48">
        <v>60</v>
      </c>
    </row>
    <row r="50" spans="1:25" ht="75">
      <c r="A50" s="1">
        <v>43</v>
      </c>
      <c r="B50" s="46" t="s">
        <v>82</v>
      </c>
      <c r="C50" s="47" t="s">
        <v>60</v>
      </c>
      <c r="D50" s="48">
        <v>1</v>
      </c>
      <c r="E50" s="49" t="s">
        <v>83</v>
      </c>
      <c r="F50" s="57">
        <v>42000</v>
      </c>
      <c r="G50" s="22" t="s">
        <v>9</v>
      </c>
      <c r="H50" s="51" t="s">
        <v>18</v>
      </c>
      <c r="I50" s="51" t="s">
        <v>18</v>
      </c>
      <c r="J50" s="51" t="s">
        <v>18</v>
      </c>
      <c r="K50" s="51" t="s">
        <v>18</v>
      </c>
      <c r="L50" s="21"/>
      <c r="M50" s="47"/>
      <c r="N50" s="47"/>
      <c r="O50" s="47"/>
      <c r="P50" s="52" t="s">
        <v>3</v>
      </c>
      <c r="Q50" s="53" t="s">
        <v>4</v>
      </c>
      <c r="R50" s="52"/>
      <c r="S50" s="54">
        <v>150000</v>
      </c>
      <c r="T50" s="62">
        <v>45000</v>
      </c>
      <c r="U50" s="55">
        <v>5000</v>
      </c>
      <c r="V50" s="55">
        <v>0</v>
      </c>
      <c r="W50" s="52" t="s">
        <v>56</v>
      </c>
      <c r="X50" s="58"/>
      <c r="Y50" s="48">
        <v>60</v>
      </c>
    </row>
    <row r="51" spans="1:25" ht="71.25" hidden="1">
      <c r="A51" s="1">
        <v>44</v>
      </c>
      <c r="B51" s="55" t="s">
        <v>84</v>
      </c>
      <c r="C51" s="48"/>
      <c r="D51" s="48">
        <v>1</v>
      </c>
      <c r="E51" s="22" t="s">
        <v>85</v>
      </c>
      <c r="F51" s="48">
        <v>50000</v>
      </c>
      <c r="G51" s="48" t="s">
        <v>2</v>
      </c>
      <c r="H51" s="48" t="s">
        <v>2</v>
      </c>
      <c r="I51" s="48"/>
      <c r="J51" s="48" t="s">
        <v>2</v>
      </c>
      <c r="K51" s="48" t="s">
        <v>2</v>
      </c>
      <c r="L51" s="48" t="s">
        <v>2</v>
      </c>
      <c r="M51" s="52" t="s">
        <v>85</v>
      </c>
      <c r="N51" s="52" t="s">
        <v>85</v>
      </c>
      <c r="O51" s="52" t="s">
        <v>85</v>
      </c>
      <c r="P51" s="52" t="s">
        <v>3</v>
      </c>
      <c r="Q51" s="53" t="s">
        <v>33</v>
      </c>
      <c r="R51" s="48"/>
      <c r="S51" s="63">
        <v>50000</v>
      </c>
      <c r="T51" s="64">
        <v>42500</v>
      </c>
      <c r="U51" s="64">
        <v>5000</v>
      </c>
      <c r="V51" s="65">
        <v>2500</v>
      </c>
      <c r="W51" s="52" t="s">
        <v>86</v>
      </c>
      <c r="X51" s="66"/>
      <c r="Y51" s="48">
        <v>20</v>
      </c>
    </row>
    <row r="52" spans="1:25" ht="42.75" hidden="1">
      <c r="A52" s="1">
        <v>45</v>
      </c>
      <c r="B52" s="55" t="s">
        <v>87</v>
      </c>
      <c r="C52" s="48">
        <v>1</v>
      </c>
      <c r="D52" s="48"/>
      <c r="E52" s="22" t="s">
        <v>88</v>
      </c>
      <c r="F52" s="48">
        <v>40000</v>
      </c>
      <c r="G52" s="48" t="s">
        <v>2</v>
      </c>
      <c r="H52" s="48" t="s">
        <v>2</v>
      </c>
      <c r="I52" s="48" t="s">
        <v>89</v>
      </c>
      <c r="J52" s="48" t="s">
        <v>2</v>
      </c>
      <c r="K52" s="48" t="s">
        <v>2</v>
      </c>
      <c r="L52" s="48" t="s">
        <v>2</v>
      </c>
      <c r="M52" s="52" t="s">
        <v>88</v>
      </c>
      <c r="N52" s="52" t="s">
        <v>88</v>
      </c>
      <c r="O52" s="52" t="s">
        <v>88</v>
      </c>
      <c r="P52" s="52" t="s">
        <v>3</v>
      </c>
      <c r="Q52" s="53" t="s">
        <v>33</v>
      </c>
      <c r="R52" s="48"/>
      <c r="S52" s="63">
        <v>50000</v>
      </c>
      <c r="T52" s="64">
        <v>42500</v>
      </c>
      <c r="U52" s="64">
        <v>5000</v>
      </c>
      <c r="V52" s="65">
        <v>2500</v>
      </c>
      <c r="W52" s="52" t="s">
        <v>90</v>
      </c>
      <c r="X52" s="66"/>
      <c r="Y52" s="48">
        <v>20</v>
      </c>
    </row>
    <row r="53" spans="1:25" ht="42.75" hidden="1">
      <c r="A53" s="1">
        <v>46</v>
      </c>
      <c r="B53" s="55" t="s">
        <v>91</v>
      </c>
      <c r="C53" s="48"/>
      <c r="D53" s="48">
        <v>1</v>
      </c>
      <c r="E53" s="22" t="s">
        <v>85</v>
      </c>
      <c r="F53" s="48">
        <v>45000</v>
      </c>
      <c r="G53" s="48" t="s">
        <v>2</v>
      </c>
      <c r="H53" s="48" t="s">
        <v>2</v>
      </c>
      <c r="I53" s="48"/>
      <c r="J53" s="48" t="s">
        <v>2</v>
      </c>
      <c r="K53" s="48" t="s">
        <v>2</v>
      </c>
      <c r="L53" s="48" t="s">
        <v>2</v>
      </c>
      <c r="M53" s="52" t="s">
        <v>85</v>
      </c>
      <c r="N53" s="52" t="s">
        <v>85</v>
      </c>
      <c r="O53" s="52" t="s">
        <v>85</v>
      </c>
      <c r="P53" s="52" t="s">
        <v>3</v>
      </c>
      <c r="Q53" s="53" t="s">
        <v>4</v>
      </c>
      <c r="R53" s="48"/>
      <c r="S53" s="63">
        <v>50000</v>
      </c>
      <c r="T53" s="64">
        <v>42500</v>
      </c>
      <c r="U53" s="64">
        <v>5000</v>
      </c>
      <c r="V53" s="65">
        <v>2500</v>
      </c>
      <c r="W53" s="52" t="s">
        <v>86</v>
      </c>
      <c r="X53" s="66"/>
      <c r="Y53" s="48">
        <v>20</v>
      </c>
    </row>
    <row r="54" spans="1:25" ht="57" hidden="1">
      <c r="A54" s="1">
        <v>47</v>
      </c>
      <c r="B54" s="55" t="s">
        <v>92</v>
      </c>
      <c r="C54" s="48"/>
      <c r="D54" s="48">
        <v>1</v>
      </c>
      <c r="E54" s="22" t="s">
        <v>93</v>
      </c>
      <c r="F54" s="48">
        <v>48000</v>
      </c>
      <c r="G54" s="48" t="s">
        <v>2</v>
      </c>
      <c r="H54" s="48" t="s">
        <v>2</v>
      </c>
      <c r="I54" s="48"/>
      <c r="J54" s="48" t="s">
        <v>2</v>
      </c>
      <c r="K54" s="48" t="s">
        <v>2</v>
      </c>
      <c r="L54" s="48" t="s">
        <v>2</v>
      </c>
      <c r="M54" s="52" t="s">
        <v>93</v>
      </c>
      <c r="N54" s="52" t="s">
        <v>93</v>
      </c>
      <c r="O54" s="52" t="s">
        <v>93</v>
      </c>
      <c r="P54" s="52" t="s">
        <v>3</v>
      </c>
      <c r="Q54" s="53" t="s">
        <v>4</v>
      </c>
      <c r="R54" s="48"/>
      <c r="S54" s="63">
        <v>50000</v>
      </c>
      <c r="T54" s="64">
        <v>42500</v>
      </c>
      <c r="U54" s="64">
        <v>5000</v>
      </c>
      <c r="V54" s="65">
        <v>2500</v>
      </c>
      <c r="W54" s="52" t="s">
        <v>94</v>
      </c>
      <c r="X54" s="66"/>
      <c r="Y54" s="48">
        <v>20</v>
      </c>
    </row>
    <row r="55" spans="1:25" ht="57" hidden="1">
      <c r="A55" s="1">
        <v>48</v>
      </c>
      <c r="B55" s="55" t="s">
        <v>95</v>
      </c>
      <c r="C55" s="48"/>
      <c r="D55" s="48">
        <v>1</v>
      </c>
      <c r="E55" s="22" t="s">
        <v>96</v>
      </c>
      <c r="F55" s="67">
        <v>36000</v>
      </c>
      <c r="G55" s="48" t="s">
        <v>2</v>
      </c>
      <c r="H55" s="48" t="s">
        <v>2</v>
      </c>
      <c r="I55" s="48"/>
      <c r="J55" s="48" t="s">
        <v>2</v>
      </c>
      <c r="K55" s="48" t="s">
        <v>2</v>
      </c>
      <c r="L55" s="48" t="s">
        <v>2</v>
      </c>
      <c r="M55" s="52" t="s">
        <v>96</v>
      </c>
      <c r="N55" s="52" t="s">
        <v>96</v>
      </c>
      <c r="O55" s="52" t="s">
        <v>96</v>
      </c>
      <c r="P55" s="52" t="s">
        <v>3</v>
      </c>
      <c r="Q55" s="53" t="s">
        <v>4</v>
      </c>
      <c r="R55" s="48"/>
      <c r="S55" s="63">
        <v>50000</v>
      </c>
      <c r="T55" s="64">
        <v>42500</v>
      </c>
      <c r="U55" s="64">
        <v>5000</v>
      </c>
      <c r="V55" s="65">
        <v>2500</v>
      </c>
      <c r="W55" s="56" t="s">
        <v>94</v>
      </c>
      <c r="X55" s="66"/>
      <c r="Y55" s="48">
        <v>20</v>
      </c>
    </row>
    <row r="56" spans="1:25" ht="42.75" hidden="1">
      <c r="A56" s="1">
        <v>49</v>
      </c>
      <c r="B56" s="55" t="s">
        <v>97</v>
      </c>
      <c r="C56" s="48"/>
      <c r="D56" s="48">
        <v>1</v>
      </c>
      <c r="E56" s="22" t="s">
        <v>98</v>
      </c>
      <c r="F56" s="67">
        <v>55000</v>
      </c>
      <c r="G56" s="48" t="s">
        <v>2</v>
      </c>
      <c r="H56" s="48" t="s">
        <v>2</v>
      </c>
      <c r="I56" s="48"/>
      <c r="J56" s="48" t="s">
        <v>2</v>
      </c>
      <c r="K56" s="48" t="s">
        <v>2</v>
      </c>
      <c r="L56" s="48" t="s">
        <v>2</v>
      </c>
      <c r="M56" s="52" t="s">
        <v>98</v>
      </c>
      <c r="N56" s="52" t="s">
        <v>98</v>
      </c>
      <c r="O56" s="52" t="s">
        <v>98</v>
      </c>
      <c r="P56" s="52" t="s">
        <v>3</v>
      </c>
      <c r="Q56" s="53" t="s">
        <v>4</v>
      </c>
      <c r="R56" s="48"/>
      <c r="S56" s="63">
        <v>50000</v>
      </c>
      <c r="T56" s="64">
        <v>42500</v>
      </c>
      <c r="U56" s="64">
        <v>5000</v>
      </c>
      <c r="V56" s="65">
        <v>2500</v>
      </c>
      <c r="W56" s="56" t="s">
        <v>86</v>
      </c>
      <c r="X56" s="66"/>
      <c r="Y56" s="48">
        <v>20</v>
      </c>
    </row>
    <row r="57" spans="1:25" ht="42.75" hidden="1">
      <c r="A57" s="1">
        <v>50</v>
      </c>
      <c r="B57" s="55" t="s">
        <v>99</v>
      </c>
      <c r="C57" s="48"/>
      <c r="D57" s="48">
        <v>1</v>
      </c>
      <c r="E57" s="22" t="s">
        <v>85</v>
      </c>
      <c r="F57" s="67">
        <v>30000</v>
      </c>
      <c r="G57" s="48" t="s">
        <v>2</v>
      </c>
      <c r="H57" s="48" t="s">
        <v>2</v>
      </c>
      <c r="I57" s="48"/>
      <c r="J57" s="48" t="s">
        <v>2</v>
      </c>
      <c r="K57" s="48" t="s">
        <v>2</v>
      </c>
      <c r="L57" s="48" t="s">
        <v>2</v>
      </c>
      <c r="M57" s="52" t="s">
        <v>85</v>
      </c>
      <c r="N57" s="52" t="s">
        <v>85</v>
      </c>
      <c r="O57" s="52" t="s">
        <v>85</v>
      </c>
      <c r="P57" s="52" t="s">
        <v>3</v>
      </c>
      <c r="Q57" s="53" t="s">
        <v>4</v>
      </c>
      <c r="R57" s="48"/>
      <c r="S57" s="63">
        <v>50000</v>
      </c>
      <c r="T57" s="64">
        <v>42500</v>
      </c>
      <c r="U57" s="64">
        <v>5000</v>
      </c>
      <c r="V57" s="65">
        <v>2500</v>
      </c>
      <c r="W57" s="56" t="s">
        <v>100</v>
      </c>
      <c r="X57" s="66"/>
      <c r="Y57" s="48">
        <v>20</v>
      </c>
    </row>
    <row r="58" spans="1:25" ht="42.75" hidden="1">
      <c r="A58" s="1">
        <v>51</v>
      </c>
      <c r="B58" s="55" t="s">
        <v>101</v>
      </c>
      <c r="C58" s="48"/>
      <c r="D58" s="48">
        <v>1</v>
      </c>
      <c r="E58" s="22" t="s">
        <v>102</v>
      </c>
      <c r="F58" s="67">
        <v>24000</v>
      </c>
      <c r="G58" s="48" t="s">
        <v>2</v>
      </c>
      <c r="H58" s="48" t="s">
        <v>2</v>
      </c>
      <c r="I58" s="48"/>
      <c r="J58" s="48" t="s">
        <v>2</v>
      </c>
      <c r="K58" s="48" t="s">
        <v>2</v>
      </c>
      <c r="L58" s="48" t="s">
        <v>2</v>
      </c>
      <c r="M58" s="52" t="s">
        <v>102</v>
      </c>
      <c r="N58" s="52" t="s">
        <v>102</v>
      </c>
      <c r="O58" s="52" t="s">
        <v>102</v>
      </c>
      <c r="P58" s="52" t="s">
        <v>3</v>
      </c>
      <c r="Q58" s="53" t="s">
        <v>33</v>
      </c>
      <c r="R58" s="48"/>
      <c r="S58" s="63">
        <v>50000</v>
      </c>
      <c r="T58" s="64">
        <v>42500</v>
      </c>
      <c r="U58" s="64">
        <v>5000</v>
      </c>
      <c r="V58" s="65">
        <v>2500</v>
      </c>
      <c r="W58" s="56" t="s">
        <v>86</v>
      </c>
      <c r="X58" s="66"/>
      <c r="Y58" s="48">
        <v>20</v>
      </c>
    </row>
    <row r="59" spans="1:25" ht="42.75" hidden="1">
      <c r="A59" s="1">
        <v>52</v>
      </c>
      <c r="B59" s="55" t="s">
        <v>103</v>
      </c>
      <c r="C59" s="48"/>
      <c r="D59" s="48">
        <v>1</v>
      </c>
      <c r="E59" s="22" t="s">
        <v>102</v>
      </c>
      <c r="F59" s="67" t="s">
        <v>104</v>
      </c>
      <c r="G59" s="48" t="s">
        <v>2</v>
      </c>
      <c r="H59" s="48" t="s">
        <v>2</v>
      </c>
      <c r="I59" s="48"/>
      <c r="J59" s="48" t="s">
        <v>2</v>
      </c>
      <c r="K59" s="48" t="s">
        <v>2</v>
      </c>
      <c r="L59" s="48" t="s">
        <v>2</v>
      </c>
      <c r="M59" s="52" t="s">
        <v>102</v>
      </c>
      <c r="N59" s="52" t="s">
        <v>102</v>
      </c>
      <c r="O59" s="52" t="s">
        <v>102</v>
      </c>
      <c r="P59" s="52" t="s">
        <v>3</v>
      </c>
      <c r="Q59" s="53" t="s">
        <v>4</v>
      </c>
      <c r="R59" s="48"/>
      <c r="S59" s="63">
        <v>50000</v>
      </c>
      <c r="T59" s="64">
        <v>42500</v>
      </c>
      <c r="U59" s="64">
        <v>5000</v>
      </c>
      <c r="V59" s="65">
        <v>2500</v>
      </c>
      <c r="W59" s="56" t="s">
        <v>105</v>
      </c>
      <c r="X59" s="66"/>
      <c r="Y59" s="48">
        <v>20</v>
      </c>
    </row>
    <row r="60" spans="1:25" ht="57" hidden="1">
      <c r="A60" s="1">
        <v>53</v>
      </c>
      <c r="B60" s="55" t="s">
        <v>106</v>
      </c>
      <c r="C60" s="48"/>
      <c r="D60" s="48">
        <v>1</v>
      </c>
      <c r="E60" s="22" t="s">
        <v>107</v>
      </c>
      <c r="F60" s="67">
        <v>42000</v>
      </c>
      <c r="G60" s="48" t="s">
        <v>2</v>
      </c>
      <c r="H60" s="48" t="s">
        <v>2</v>
      </c>
      <c r="I60" s="48"/>
      <c r="J60" s="48" t="s">
        <v>2</v>
      </c>
      <c r="K60" s="48" t="s">
        <v>2</v>
      </c>
      <c r="L60" s="48" t="s">
        <v>2</v>
      </c>
      <c r="M60" s="52" t="s">
        <v>107</v>
      </c>
      <c r="N60" s="52" t="s">
        <v>107</v>
      </c>
      <c r="O60" s="52" t="s">
        <v>107</v>
      </c>
      <c r="P60" s="52" t="s">
        <v>10</v>
      </c>
      <c r="Q60" s="53" t="s">
        <v>4</v>
      </c>
      <c r="R60" s="48"/>
      <c r="S60" s="63">
        <v>50000</v>
      </c>
      <c r="T60" s="64">
        <v>42500</v>
      </c>
      <c r="U60" s="65">
        <v>5000</v>
      </c>
      <c r="V60" s="65">
        <v>2500</v>
      </c>
      <c r="W60" s="56" t="s">
        <v>108</v>
      </c>
      <c r="X60" s="66"/>
      <c r="Y60" s="48">
        <v>20</v>
      </c>
    </row>
    <row r="61" spans="1:25" ht="85.5" hidden="1">
      <c r="A61" s="1">
        <v>54</v>
      </c>
      <c r="B61" s="55" t="s">
        <v>109</v>
      </c>
      <c r="C61" s="48"/>
      <c r="D61" s="48">
        <v>1</v>
      </c>
      <c r="E61" s="22" t="s">
        <v>110</v>
      </c>
      <c r="F61" s="67">
        <v>38000</v>
      </c>
      <c r="G61" s="48" t="s">
        <v>2</v>
      </c>
      <c r="H61" s="48" t="s">
        <v>2</v>
      </c>
      <c r="I61" s="48"/>
      <c r="J61" s="48" t="s">
        <v>2</v>
      </c>
      <c r="K61" s="48" t="s">
        <v>2</v>
      </c>
      <c r="L61" s="48" t="s">
        <v>2</v>
      </c>
      <c r="M61" s="52" t="s">
        <v>110</v>
      </c>
      <c r="N61" s="52" t="s">
        <v>110</v>
      </c>
      <c r="O61" s="52" t="s">
        <v>110</v>
      </c>
      <c r="P61" s="52" t="s">
        <v>3</v>
      </c>
      <c r="Q61" s="53" t="s">
        <v>33</v>
      </c>
      <c r="R61" s="48"/>
      <c r="S61" s="63">
        <v>50000</v>
      </c>
      <c r="T61" s="64">
        <v>42500</v>
      </c>
      <c r="U61" s="64">
        <v>5000</v>
      </c>
      <c r="V61" s="65">
        <v>2500</v>
      </c>
      <c r="W61" s="56" t="s">
        <v>100</v>
      </c>
      <c r="X61" s="66"/>
      <c r="Y61" s="48">
        <v>20</v>
      </c>
    </row>
    <row r="62" spans="1:25" ht="85.5" hidden="1">
      <c r="A62" s="1">
        <v>55</v>
      </c>
      <c r="B62" s="55" t="s">
        <v>111</v>
      </c>
      <c r="C62" s="48"/>
      <c r="D62" s="48">
        <v>1</v>
      </c>
      <c r="E62" s="22" t="s">
        <v>112</v>
      </c>
      <c r="F62" s="67">
        <v>42000</v>
      </c>
      <c r="G62" s="48" t="s">
        <v>2</v>
      </c>
      <c r="H62" s="48" t="s">
        <v>2</v>
      </c>
      <c r="I62" s="48"/>
      <c r="J62" s="48" t="s">
        <v>2</v>
      </c>
      <c r="K62" s="48" t="s">
        <v>2</v>
      </c>
      <c r="L62" s="48" t="s">
        <v>2</v>
      </c>
      <c r="M62" s="52" t="s">
        <v>112</v>
      </c>
      <c r="N62" s="52" t="s">
        <v>112</v>
      </c>
      <c r="O62" s="52" t="s">
        <v>112</v>
      </c>
      <c r="P62" s="52" t="s">
        <v>113</v>
      </c>
      <c r="Q62" s="53" t="s">
        <v>4</v>
      </c>
      <c r="R62" s="48"/>
      <c r="S62" s="63">
        <v>50000</v>
      </c>
      <c r="T62" s="64">
        <v>42500</v>
      </c>
      <c r="U62" s="65">
        <v>5000</v>
      </c>
      <c r="V62" s="65">
        <v>2500</v>
      </c>
      <c r="W62" s="56" t="s">
        <v>105</v>
      </c>
      <c r="X62" s="66"/>
      <c r="Y62" s="48">
        <v>20</v>
      </c>
    </row>
    <row r="63" spans="1:25" ht="71.25" hidden="1">
      <c r="A63" s="1">
        <v>56</v>
      </c>
      <c r="B63" s="55" t="s">
        <v>114</v>
      </c>
      <c r="C63" s="48"/>
      <c r="D63" s="48">
        <v>1</v>
      </c>
      <c r="E63" s="22" t="s">
        <v>115</v>
      </c>
      <c r="F63" s="67">
        <v>42000</v>
      </c>
      <c r="G63" s="48" t="s">
        <v>2</v>
      </c>
      <c r="H63" s="48" t="s">
        <v>2</v>
      </c>
      <c r="I63" s="48"/>
      <c r="J63" s="48" t="s">
        <v>2</v>
      </c>
      <c r="K63" s="48" t="s">
        <v>2</v>
      </c>
      <c r="L63" s="48" t="s">
        <v>2</v>
      </c>
      <c r="M63" s="52" t="s">
        <v>115</v>
      </c>
      <c r="N63" s="52" t="s">
        <v>115</v>
      </c>
      <c r="O63" s="52" t="s">
        <v>115</v>
      </c>
      <c r="P63" s="52" t="s">
        <v>113</v>
      </c>
      <c r="Q63" s="53" t="s">
        <v>4</v>
      </c>
      <c r="R63" s="48"/>
      <c r="S63" s="63">
        <v>50000</v>
      </c>
      <c r="T63" s="64">
        <v>42500</v>
      </c>
      <c r="U63" s="65">
        <v>5000</v>
      </c>
      <c r="V63" s="65">
        <v>2500</v>
      </c>
      <c r="W63" s="56" t="s">
        <v>100</v>
      </c>
      <c r="X63" s="66"/>
      <c r="Y63" s="48">
        <v>20</v>
      </c>
    </row>
    <row r="64" spans="1:25" ht="57" hidden="1">
      <c r="A64" s="1">
        <v>57</v>
      </c>
      <c r="B64" s="55" t="s">
        <v>116</v>
      </c>
      <c r="C64" s="48"/>
      <c r="D64" s="48">
        <v>1</v>
      </c>
      <c r="E64" s="22" t="s">
        <v>117</v>
      </c>
      <c r="F64" s="67">
        <v>38400</v>
      </c>
      <c r="G64" s="48" t="s">
        <v>2</v>
      </c>
      <c r="H64" s="48" t="s">
        <v>2</v>
      </c>
      <c r="I64" s="48"/>
      <c r="J64" s="48" t="s">
        <v>2</v>
      </c>
      <c r="K64" s="48" t="s">
        <v>2</v>
      </c>
      <c r="L64" s="48" t="s">
        <v>2</v>
      </c>
      <c r="M64" s="52" t="s">
        <v>117</v>
      </c>
      <c r="N64" s="52" t="s">
        <v>117</v>
      </c>
      <c r="O64" s="52" t="s">
        <v>117</v>
      </c>
      <c r="P64" s="52" t="s">
        <v>3</v>
      </c>
      <c r="Q64" s="53" t="s">
        <v>33</v>
      </c>
      <c r="R64" s="48"/>
      <c r="S64" s="63">
        <v>50000</v>
      </c>
      <c r="T64" s="64">
        <v>42500</v>
      </c>
      <c r="U64" s="64">
        <v>5000</v>
      </c>
      <c r="V64" s="65">
        <v>2500</v>
      </c>
      <c r="W64" s="56" t="s">
        <v>94</v>
      </c>
      <c r="X64" s="66"/>
      <c r="Y64" s="48">
        <v>20</v>
      </c>
    </row>
    <row r="65" spans="1:25" ht="57" hidden="1">
      <c r="A65" s="1">
        <v>58</v>
      </c>
      <c r="B65" s="55" t="s">
        <v>118</v>
      </c>
      <c r="C65" s="48"/>
      <c r="D65" s="48">
        <v>1</v>
      </c>
      <c r="E65" s="22" t="s">
        <v>119</v>
      </c>
      <c r="F65" s="67" t="s">
        <v>104</v>
      </c>
      <c r="G65" s="48" t="s">
        <v>2</v>
      </c>
      <c r="H65" s="48" t="s">
        <v>2</v>
      </c>
      <c r="I65" s="48"/>
      <c r="J65" s="48" t="s">
        <v>2</v>
      </c>
      <c r="K65" s="48" t="s">
        <v>2</v>
      </c>
      <c r="L65" s="48" t="s">
        <v>2</v>
      </c>
      <c r="M65" s="52" t="s">
        <v>119</v>
      </c>
      <c r="N65" s="52" t="s">
        <v>119</v>
      </c>
      <c r="O65" s="52" t="s">
        <v>119</v>
      </c>
      <c r="P65" s="52" t="s">
        <v>3</v>
      </c>
      <c r="Q65" s="53" t="s">
        <v>4</v>
      </c>
      <c r="R65" s="48"/>
      <c r="S65" s="63">
        <v>50000</v>
      </c>
      <c r="T65" s="64">
        <v>42500</v>
      </c>
      <c r="U65" s="64">
        <v>5000</v>
      </c>
      <c r="V65" s="65">
        <v>2500</v>
      </c>
      <c r="W65" s="56" t="s">
        <v>100</v>
      </c>
      <c r="X65" s="66"/>
      <c r="Y65" s="48">
        <v>20</v>
      </c>
    </row>
    <row r="66" spans="1:25" hidden="1">
      <c r="S66">
        <f>SUM(S8:S65)</f>
        <v>3118200</v>
      </c>
      <c r="T66">
        <f t="shared" ref="T66:V66" si="0">SUM(T8:T65)</f>
        <v>2591048</v>
      </c>
      <c r="U66">
        <f t="shared" si="0"/>
        <v>194020</v>
      </c>
      <c r="V66">
        <f t="shared" si="0"/>
        <v>37500</v>
      </c>
    </row>
  </sheetData>
  <autoFilter ref="A5:Y66">
    <filterColumn colId="24">
      <filters>
        <filter val="60"/>
      </filters>
    </filterColumn>
  </autoFilter>
  <mergeCells count="28"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"/>
  <sheetViews>
    <sheetView topLeftCell="F1" workbookViewId="0">
      <selection activeCell="T9" sqref="T9:U11"/>
    </sheetView>
  </sheetViews>
  <sheetFormatPr defaultRowHeight="15"/>
  <sheetData>
    <row r="1" spans="1:25" ht="16.5">
      <c r="A1" s="694" t="s">
        <v>120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6"/>
    </row>
    <row r="2" spans="1:25" ht="16.5">
      <c r="A2" s="694" t="s">
        <v>121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6"/>
    </row>
    <row r="3" spans="1:25" ht="16.5">
      <c r="A3" s="694" t="s">
        <v>158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6"/>
    </row>
    <row r="4" spans="1:25">
      <c r="A4" s="697" t="s">
        <v>123</v>
      </c>
      <c r="B4" s="700" t="s">
        <v>124</v>
      </c>
      <c r="C4" s="703" t="s">
        <v>125</v>
      </c>
      <c r="D4" s="703" t="s">
        <v>126</v>
      </c>
      <c r="E4" s="697" t="s">
        <v>127</v>
      </c>
      <c r="F4" s="706" t="s">
        <v>128</v>
      </c>
      <c r="G4" s="709" t="s">
        <v>129</v>
      </c>
      <c r="H4" s="709" t="s">
        <v>130</v>
      </c>
      <c r="I4" s="709" t="s">
        <v>131</v>
      </c>
      <c r="J4" s="709" t="s">
        <v>132</v>
      </c>
      <c r="K4" s="691" t="s">
        <v>133</v>
      </c>
      <c r="L4" s="691" t="s">
        <v>134</v>
      </c>
      <c r="M4" s="691" t="s">
        <v>135</v>
      </c>
      <c r="N4" s="691" t="s">
        <v>136</v>
      </c>
      <c r="O4" s="691" t="s">
        <v>137</v>
      </c>
      <c r="P4" s="715" t="s">
        <v>138</v>
      </c>
      <c r="Q4" s="715" t="s">
        <v>139</v>
      </c>
      <c r="R4" s="715" t="s">
        <v>140</v>
      </c>
      <c r="S4" s="718" t="s">
        <v>141</v>
      </c>
      <c r="T4" s="718" t="s">
        <v>142</v>
      </c>
      <c r="U4" s="718" t="s">
        <v>143</v>
      </c>
      <c r="V4" s="721" t="s">
        <v>144</v>
      </c>
      <c r="W4" s="724" t="s">
        <v>145</v>
      </c>
      <c r="X4" s="724" t="s">
        <v>159</v>
      </c>
      <c r="Y4" s="712" t="s">
        <v>147</v>
      </c>
    </row>
    <row r="5" spans="1:25">
      <c r="A5" s="698"/>
      <c r="B5" s="701"/>
      <c r="C5" s="704"/>
      <c r="D5" s="704"/>
      <c r="E5" s="698"/>
      <c r="F5" s="707"/>
      <c r="G5" s="710"/>
      <c r="H5" s="710"/>
      <c r="I5" s="710"/>
      <c r="J5" s="710"/>
      <c r="K5" s="692"/>
      <c r="L5" s="692"/>
      <c r="M5" s="692"/>
      <c r="N5" s="692"/>
      <c r="O5" s="692"/>
      <c r="P5" s="716"/>
      <c r="Q5" s="716"/>
      <c r="R5" s="716"/>
      <c r="S5" s="719"/>
      <c r="T5" s="719"/>
      <c r="U5" s="719"/>
      <c r="V5" s="722"/>
      <c r="W5" s="725"/>
      <c r="X5" s="725"/>
      <c r="Y5" s="713"/>
    </row>
    <row r="6" spans="1:25">
      <c r="A6" s="698"/>
      <c r="B6" s="701"/>
      <c r="C6" s="704"/>
      <c r="D6" s="704"/>
      <c r="E6" s="698"/>
      <c r="F6" s="707"/>
      <c r="G6" s="710"/>
      <c r="H6" s="710"/>
      <c r="I6" s="710"/>
      <c r="J6" s="710"/>
      <c r="K6" s="692"/>
      <c r="L6" s="692"/>
      <c r="M6" s="692"/>
      <c r="N6" s="692"/>
      <c r="O6" s="692"/>
      <c r="P6" s="716"/>
      <c r="Q6" s="716"/>
      <c r="R6" s="716"/>
      <c r="S6" s="719"/>
      <c r="T6" s="719"/>
      <c r="U6" s="719"/>
      <c r="V6" s="722"/>
      <c r="W6" s="725"/>
      <c r="X6" s="725"/>
      <c r="Y6" s="713"/>
    </row>
    <row r="7" spans="1:25">
      <c r="A7" s="698"/>
      <c r="B7" s="701"/>
      <c r="C7" s="704"/>
      <c r="D7" s="704"/>
      <c r="E7" s="698"/>
      <c r="F7" s="707"/>
      <c r="G7" s="710"/>
      <c r="H7" s="710"/>
      <c r="I7" s="710"/>
      <c r="J7" s="710"/>
      <c r="K7" s="692"/>
      <c r="L7" s="692"/>
      <c r="M7" s="692"/>
      <c r="N7" s="692"/>
      <c r="O7" s="692"/>
      <c r="P7" s="716"/>
      <c r="Q7" s="716"/>
      <c r="R7" s="716"/>
      <c r="S7" s="719"/>
      <c r="T7" s="719"/>
      <c r="U7" s="719"/>
      <c r="V7" s="722"/>
      <c r="W7" s="725"/>
      <c r="X7" s="725"/>
      <c r="Y7" s="713"/>
    </row>
    <row r="8" spans="1:25">
      <c r="A8" s="699"/>
      <c r="B8" s="702"/>
      <c r="C8" s="705"/>
      <c r="D8" s="705"/>
      <c r="E8" s="699"/>
      <c r="F8" s="708"/>
      <c r="G8" s="711"/>
      <c r="H8" s="711"/>
      <c r="I8" s="711"/>
      <c r="J8" s="711"/>
      <c r="K8" s="693"/>
      <c r="L8" s="693"/>
      <c r="M8" s="693"/>
      <c r="N8" s="693"/>
      <c r="O8" s="693"/>
      <c r="P8" s="717"/>
      <c r="Q8" s="717"/>
      <c r="R8" s="717"/>
      <c r="S8" s="720"/>
      <c r="T8" s="720"/>
      <c r="U8" s="720"/>
      <c r="V8" s="723"/>
      <c r="W8" s="726"/>
      <c r="X8" s="726"/>
      <c r="Y8" s="714"/>
    </row>
    <row r="9" spans="1:25" ht="60">
      <c r="A9" s="89">
        <v>1</v>
      </c>
      <c r="B9" s="90" t="s">
        <v>64</v>
      </c>
      <c r="C9" s="91" t="s">
        <v>60</v>
      </c>
      <c r="D9" s="91">
        <v>1</v>
      </c>
      <c r="E9" s="92" t="s">
        <v>148</v>
      </c>
      <c r="F9" s="93">
        <v>36000</v>
      </c>
      <c r="G9" s="22" t="s">
        <v>2</v>
      </c>
      <c r="H9" s="94" t="s">
        <v>18</v>
      </c>
      <c r="I9" s="14"/>
      <c r="J9" s="95" t="s">
        <v>65</v>
      </c>
      <c r="K9" s="95" t="s">
        <v>65</v>
      </c>
      <c r="L9" s="22"/>
      <c r="M9" s="14"/>
      <c r="N9" s="14"/>
      <c r="O9" s="14"/>
      <c r="P9" s="14" t="s">
        <v>3</v>
      </c>
      <c r="Q9" s="14" t="s">
        <v>4</v>
      </c>
      <c r="R9" s="14"/>
      <c r="S9" s="25">
        <v>40000</v>
      </c>
      <c r="T9" s="25">
        <f>S9/100*90</f>
        <v>36000</v>
      </c>
      <c r="U9" s="25">
        <f t="shared" ref="U9:U11" si="0">S9/100*10</f>
        <v>4000</v>
      </c>
      <c r="V9" s="25">
        <v>0</v>
      </c>
      <c r="W9" s="14" t="s">
        <v>149</v>
      </c>
      <c r="X9" s="14"/>
      <c r="Y9" s="14">
        <v>60</v>
      </c>
    </row>
    <row r="10" spans="1:25" ht="60">
      <c r="A10" s="89">
        <v>2</v>
      </c>
      <c r="B10" s="90" t="s">
        <v>150</v>
      </c>
      <c r="C10" s="91"/>
      <c r="D10" s="14">
        <v>1</v>
      </c>
      <c r="E10" s="22" t="s">
        <v>151</v>
      </c>
      <c r="F10" s="14">
        <v>52800</v>
      </c>
      <c r="G10" s="22" t="s">
        <v>2</v>
      </c>
      <c r="H10" s="94" t="s">
        <v>18</v>
      </c>
      <c r="I10" s="14"/>
      <c r="J10" s="22" t="s">
        <v>152</v>
      </c>
      <c r="K10" s="22" t="s">
        <v>152</v>
      </c>
      <c r="L10" s="22"/>
      <c r="M10" s="14"/>
      <c r="N10" s="14"/>
      <c r="O10" s="14"/>
      <c r="P10" s="14" t="s">
        <v>153</v>
      </c>
      <c r="Q10" s="14" t="s">
        <v>33</v>
      </c>
      <c r="R10" s="14"/>
      <c r="S10" s="25">
        <v>38200</v>
      </c>
      <c r="T10" s="25">
        <f>S10/100*90</f>
        <v>34380</v>
      </c>
      <c r="U10" s="25">
        <f t="shared" si="0"/>
        <v>3820</v>
      </c>
      <c r="V10" s="25">
        <v>0</v>
      </c>
      <c r="W10" s="96" t="s">
        <v>154</v>
      </c>
      <c r="X10" s="14"/>
      <c r="Y10" s="14">
        <v>60</v>
      </c>
    </row>
    <row r="11" spans="1:25" ht="60">
      <c r="A11" s="89">
        <v>3</v>
      </c>
      <c r="B11" s="90" t="s">
        <v>155</v>
      </c>
      <c r="C11" s="91"/>
      <c r="D11" s="14">
        <v>1</v>
      </c>
      <c r="E11" s="22" t="s">
        <v>156</v>
      </c>
      <c r="F11" s="14">
        <v>48000</v>
      </c>
      <c r="G11" s="22" t="s">
        <v>2</v>
      </c>
      <c r="H11" s="94" t="s">
        <v>18</v>
      </c>
      <c r="I11" s="14"/>
      <c r="J11" s="95" t="s">
        <v>157</v>
      </c>
      <c r="K11" s="95" t="s">
        <v>157</v>
      </c>
      <c r="L11" s="22"/>
      <c r="M11" s="14"/>
      <c r="N11" s="14"/>
      <c r="O11" s="14"/>
      <c r="P11" s="14" t="s">
        <v>3</v>
      </c>
      <c r="Q11" s="14" t="s">
        <v>4</v>
      </c>
      <c r="R11" s="14"/>
      <c r="S11" s="25">
        <v>50000</v>
      </c>
      <c r="T11" s="25">
        <f>S11/100*90</f>
        <v>45000</v>
      </c>
      <c r="U11" s="25">
        <f t="shared" si="0"/>
        <v>5000</v>
      </c>
      <c r="V11" s="25">
        <v>0</v>
      </c>
      <c r="W11" s="97">
        <v>41096</v>
      </c>
      <c r="X11" s="14"/>
      <c r="Y11" s="14">
        <v>60</v>
      </c>
    </row>
    <row r="12" spans="1:25">
      <c r="S12">
        <f>SUM(S9:S11)</f>
        <v>128200</v>
      </c>
      <c r="T12">
        <f t="shared" ref="T12:V12" si="1">SUM(T9:T11)</f>
        <v>115380</v>
      </c>
      <c r="U12">
        <f t="shared" si="1"/>
        <v>12820</v>
      </c>
      <c r="V12">
        <f t="shared" si="1"/>
        <v>0</v>
      </c>
    </row>
  </sheetData>
  <mergeCells count="28"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topLeftCell="A134" workbookViewId="0">
      <selection activeCell="L143" sqref="L143"/>
    </sheetView>
  </sheetViews>
  <sheetFormatPr defaultRowHeight="15"/>
  <sheetData>
    <row r="1" spans="1:18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18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</row>
    <row r="3" spans="1:18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</row>
    <row r="4" spans="1:18" ht="18.75">
      <c r="A4" s="727" t="s">
        <v>161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</row>
    <row r="5" spans="1:18" ht="60">
      <c r="A5" s="22" t="s">
        <v>162</v>
      </c>
      <c r="B5" s="22" t="s">
        <v>163</v>
      </c>
      <c r="C5" s="22" t="s">
        <v>164</v>
      </c>
      <c r="D5" s="22" t="s">
        <v>165</v>
      </c>
      <c r="E5" s="22" t="s">
        <v>166</v>
      </c>
      <c r="F5" s="22" t="s">
        <v>129</v>
      </c>
      <c r="G5" s="22" t="s">
        <v>167</v>
      </c>
      <c r="H5" s="22" t="s">
        <v>168</v>
      </c>
      <c r="I5" s="22" t="s">
        <v>169</v>
      </c>
      <c r="J5" s="22" t="s">
        <v>170</v>
      </c>
      <c r="K5" s="98" t="s">
        <v>171</v>
      </c>
      <c r="L5" s="98" t="s">
        <v>172</v>
      </c>
      <c r="M5" s="98" t="s">
        <v>173</v>
      </c>
      <c r="N5" s="98" t="s">
        <v>174</v>
      </c>
      <c r="O5" s="22" t="s">
        <v>175</v>
      </c>
      <c r="P5" s="22" t="s">
        <v>174</v>
      </c>
      <c r="Q5" s="22" t="s">
        <v>173</v>
      </c>
      <c r="R5" s="99" t="s">
        <v>175</v>
      </c>
    </row>
    <row r="6" spans="1:18" ht="45">
      <c r="A6" s="99">
        <v>1</v>
      </c>
      <c r="B6" s="14"/>
      <c r="C6" s="100" t="s">
        <v>176</v>
      </c>
      <c r="D6" s="14"/>
      <c r="E6" s="100" t="s">
        <v>177</v>
      </c>
      <c r="F6" s="14" t="s">
        <v>2</v>
      </c>
      <c r="G6" s="14" t="s">
        <v>3</v>
      </c>
      <c r="H6" s="14" t="s">
        <v>33</v>
      </c>
      <c r="I6" s="14" t="s">
        <v>126</v>
      </c>
      <c r="J6" s="100" t="s">
        <v>178</v>
      </c>
      <c r="K6" s="101">
        <v>50000</v>
      </c>
      <c r="L6" s="102">
        <f t="shared" ref="L6:L40" si="0">85/100*K6</f>
        <v>42500</v>
      </c>
      <c r="M6" s="103">
        <v>41255</v>
      </c>
      <c r="N6" s="102">
        <v>42500</v>
      </c>
      <c r="O6" s="14">
        <v>20</v>
      </c>
      <c r="P6" s="14">
        <v>42500</v>
      </c>
      <c r="Q6" s="104">
        <v>41255</v>
      </c>
      <c r="R6" s="14">
        <v>20</v>
      </c>
    </row>
    <row r="7" spans="1:18" ht="60">
      <c r="A7" s="99">
        <v>2</v>
      </c>
      <c r="B7" s="14"/>
      <c r="C7" s="100" t="s">
        <v>180</v>
      </c>
      <c r="D7" s="14"/>
      <c r="E7" s="100" t="s">
        <v>181</v>
      </c>
      <c r="F7" s="14" t="s">
        <v>2</v>
      </c>
      <c r="G7" s="14" t="s">
        <v>3</v>
      </c>
      <c r="H7" s="14" t="s">
        <v>4</v>
      </c>
      <c r="I7" s="14" t="s">
        <v>126</v>
      </c>
      <c r="J7" s="100" t="s">
        <v>182</v>
      </c>
      <c r="K7" s="101">
        <v>100000</v>
      </c>
      <c r="L7" s="102">
        <f t="shared" si="0"/>
        <v>85000</v>
      </c>
      <c r="M7" s="103">
        <v>41487</v>
      </c>
      <c r="N7" s="102">
        <v>85000</v>
      </c>
      <c r="O7" s="14">
        <v>20</v>
      </c>
      <c r="P7" s="14">
        <v>85000</v>
      </c>
      <c r="Q7" s="104">
        <v>41487</v>
      </c>
      <c r="R7" s="14">
        <v>20</v>
      </c>
    </row>
    <row r="8" spans="1:18" ht="45">
      <c r="A8" s="99">
        <v>3</v>
      </c>
      <c r="B8" s="14"/>
      <c r="C8" s="100" t="s">
        <v>183</v>
      </c>
      <c r="D8" s="14"/>
      <c r="E8" s="100" t="s">
        <v>184</v>
      </c>
      <c r="F8" s="14" t="s">
        <v>2</v>
      </c>
      <c r="G8" s="14" t="s">
        <v>3</v>
      </c>
      <c r="H8" s="14" t="s">
        <v>4</v>
      </c>
      <c r="I8" s="14" t="s">
        <v>126</v>
      </c>
      <c r="J8" s="100" t="s">
        <v>185</v>
      </c>
      <c r="K8" s="101">
        <v>100000</v>
      </c>
      <c r="L8" s="102">
        <f t="shared" si="0"/>
        <v>85000</v>
      </c>
      <c r="M8" s="103">
        <v>41487</v>
      </c>
      <c r="N8" s="102">
        <v>85000</v>
      </c>
      <c r="O8" s="14">
        <v>20</v>
      </c>
      <c r="P8" s="14">
        <v>85000</v>
      </c>
      <c r="Q8" s="104">
        <v>41487</v>
      </c>
      <c r="R8" s="14">
        <v>20</v>
      </c>
    </row>
    <row r="9" spans="1:18" ht="45">
      <c r="A9" s="99">
        <v>4</v>
      </c>
      <c r="B9" s="14"/>
      <c r="C9" s="100" t="s">
        <v>186</v>
      </c>
      <c r="D9" s="14"/>
      <c r="E9" s="100" t="s">
        <v>184</v>
      </c>
      <c r="F9" s="14" t="s">
        <v>2</v>
      </c>
      <c r="G9" s="14" t="s">
        <v>3</v>
      </c>
      <c r="H9" s="14" t="s">
        <v>4</v>
      </c>
      <c r="I9" s="14" t="s">
        <v>126</v>
      </c>
      <c r="J9" s="100" t="s">
        <v>178</v>
      </c>
      <c r="K9" s="101">
        <v>50000</v>
      </c>
      <c r="L9" s="102">
        <f t="shared" si="0"/>
        <v>42500</v>
      </c>
      <c r="M9" s="103" t="s">
        <v>187</v>
      </c>
      <c r="N9" s="102">
        <v>42500</v>
      </c>
      <c r="O9" s="14">
        <v>20</v>
      </c>
      <c r="P9" s="14">
        <v>42500</v>
      </c>
      <c r="Q9" s="104" t="s">
        <v>187</v>
      </c>
      <c r="R9" s="14">
        <v>20</v>
      </c>
    </row>
    <row r="10" spans="1:18" ht="45">
      <c r="A10" s="99">
        <v>5</v>
      </c>
      <c r="B10" s="14"/>
      <c r="C10" s="100" t="s">
        <v>188</v>
      </c>
      <c r="D10" s="14"/>
      <c r="E10" s="100" t="s">
        <v>189</v>
      </c>
      <c r="F10" s="14" t="s">
        <v>2</v>
      </c>
      <c r="G10" s="14" t="s">
        <v>3</v>
      </c>
      <c r="H10" s="14" t="s">
        <v>4</v>
      </c>
      <c r="I10" s="14" t="s">
        <v>126</v>
      </c>
      <c r="J10" s="100" t="s">
        <v>190</v>
      </c>
      <c r="K10" s="101">
        <v>50000</v>
      </c>
      <c r="L10" s="102">
        <f t="shared" si="0"/>
        <v>42500</v>
      </c>
      <c r="M10" s="103" t="s">
        <v>187</v>
      </c>
      <c r="N10" s="102">
        <v>42500</v>
      </c>
      <c r="O10" s="14">
        <v>20</v>
      </c>
      <c r="P10" s="14">
        <v>42500</v>
      </c>
      <c r="Q10" s="104" t="s">
        <v>187</v>
      </c>
      <c r="R10" s="14">
        <v>20</v>
      </c>
    </row>
    <row r="11" spans="1:18" ht="45">
      <c r="A11" s="99">
        <v>6</v>
      </c>
      <c r="B11" s="14"/>
      <c r="C11" s="100" t="s">
        <v>191</v>
      </c>
      <c r="D11" s="14"/>
      <c r="E11" s="100" t="s">
        <v>192</v>
      </c>
      <c r="F11" s="14" t="s">
        <v>2</v>
      </c>
      <c r="G11" s="14" t="s">
        <v>3</v>
      </c>
      <c r="H11" s="14" t="s">
        <v>4</v>
      </c>
      <c r="I11" s="14" t="s">
        <v>126</v>
      </c>
      <c r="J11" s="100" t="s">
        <v>193</v>
      </c>
      <c r="K11" s="101">
        <v>50000</v>
      </c>
      <c r="L11" s="102">
        <f t="shared" si="0"/>
        <v>42500</v>
      </c>
      <c r="M11" s="103">
        <v>41255</v>
      </c>
      <c r="N11" s="102">
        <v>42500</v>
      </c>
      <c r="O11" s="14">
        <v>20</v>
      </c>
      <c r="P11" s="14">
        <v>42500</v>
      </c>
      <c r="Q11" s="104">
        <v>41255</v>
      </c>
      <c r="R11" s="14">
        <v>20</v>
      </c>
    </row>
    <row r="12" spans="1:18" ht="45">
      <c r="A12" s="99">
        <v>7</v>
      </c>
      <c r="B12" s="14"/>
      <c r="C12" s="100" t="s">
        <v>194</v>
      </c>
      <c r="D12" s="14"/>
      <c r="E12" s="100" t="s">
        <v>195</v>
      </c>
      <c r="F12" s="14" t="s">
        <v>2</v>
      </c>
      <c r="G12" s="14" t="s">
        <v>3</v>
      </c>
      <c r="H12" s="14" t="s">
        <v>4</v>
      </c>
      <c r="I12" s="14" t="s">
        <v>126</v>
      </c>
      <c r="J12" s="100" t="s">
        <v>196</v>
      </c>
      <c r="K12" s="101">
        <v>100000</v>
      </c>
      <c r="L12" s="101">
        <f t="shared" si="0"/>
        <v>85000</v>
      </c>
      <c r="M12" s="103">
        <v>41255</v>
      </c>
      <c r="N12" s="101">
        <v>85000</v>
      </c>
      <c r="O12" s="14">
        <v>20</v>
      </c>
      <c r="P12" s="14">
        <v>85000</v>
      </c>
      <c r="Q12" s="104">
        <v>41255</v>
      </c>
      <c r="R12" s="14">
        <v>20</v>
      </c>
    </row>
    <row r="13" spans="1:18" ht="75">
      <c r="A13" s="99">
        <v>8</v>
      </c>
      <c r="B13" s="14"/>
      <c r="C13" s="100" t="s">
        <v>197</v>
      </c>
      <c r="D13" s="14"/>
      <c r="E13" s="100" t="s">
        <v>198</v>
      </c>
      <c r="F13" s="14" t="s">
        <v>2</v>
      </c>
      <c r="G13" s="14" t="s">
        <v>3</v>
      </c>
      <c r="H13" s="14" t="s">
        <v>33</v>
      </c>
      <c r="I13" s="14" t="s">
        <v>126</v>
      </c>
      <c r="J13" s="100" t="s">
        <v>199</v>
      </c>
      <c r="K13" s="101">
        <v>50000</v>
      </c>
      <c r="L13" s="101">
        <f t="shared" si="0"/>
        <v>42500</v>
      </c>
      <c r="M13" s="103">
        <v>41255</v>
      </c>
      <c r="N13" s="101">
        <v>42500</v>
      </c>
      <c r="O13" s="14">
        <v>20</v>
      </c>
      <c r="P13" s="14">
        <v>42500</v>
      </c>
      <c r="Q13" s="104">
        <v>41255</v>
      </c>
      <c r="R13" s="14">
        <v>20</v>
      </c>
    </row>
    <row r="14" spans="1:18" ht="75">
      <c r="A14" s="99">
        <v>9</v>
      </c>
      <c r="B14" s="14"/>
      <c r="C14" s="100" t="s">
        <v>200</v>
      </c>
      <c r="D14" s="14"/>
      <c r="E14" s="100" t="s">
        <v>198</v>
      </c>
      <c r="F14" s="14" t="s">
        <v>2</v>
      </c>
      <c r="G14" s="14" t="s">
        <v>3</v>
      </c>
      <c r="H14" s="14" t="s">
        <v>4</v>
      </c>
      <c r="I14" s="14" t="s">
        <v>126</v>
      </c>
      <c r="J14" s="100" t="s">
        <v>199</v>
      </c>
      <c r="K14" s="101">
        <v>50000</v>
      </c>
      <c r="L14" s="101">
        <f t="shared" si="0"/>
        <v>42500</v>
      </c>
      <c r="M14" s="103">
        <v>41255</v>
      </c>
      <c r="N14" s="101">
        <v>42500</v>
      </c>
      <c r="O14" s="14">
        <v>20</v>
      </c>
      <c r="P14" s="14">
        <v>42500</v>
      </c>
      <c r="Q14" s="104">
        <v>41255</v>
      </c>
      <c r="R14" s="14">
        <v>20</v>
      </c>
    </row>
    <row r="15" spans="1:18" ht="60">
      <c r="A15" s="99">
        <v>10</v>
      </c>
      <c r="B15" s="14"/>
      <c r="C15" s="100" t="s">
        <v>201</v>
      </c>
      <c r="D15" s="14"/>
      <c r="E15" s="100" t="s">
        <v>202</v>
      </c>
      <c r="F15" s="14" t="s">
        <v>2</v>
      </c>
      <c r="G15" s="14" t="s">
        <v>3</v>
      </c>
      <c r="H15" s="14" t="s">
        <v>33</v>
      </c>
      <c r="I15" s="14" t="s">
        <v>126</v>
      </c>
      <c r="J15" s="100" t="s">
        <v>199</v>
      </c>
      <c r="K15" s="101">
        <v>50000</v>
      </c>
      <c r="L15" s="101">
        <f t="shared" si="0"/>
        <v>42500</v>
      </c>
      <c r="M15" s="103">
        <v>41255</v>
      </c>
      <c r="N15" s="101">
        <v>42500</v>
      </c>
      <c r="O15" s="14">
        <v>20</v>
      </c>
      <c r="P15" s="14">
        <v>42500</v>
      </c>
      <c r="Q15" s="104">
        <v>41255</v>
      </c>
      <c r="R15" s="14">
        <v>20</v>
      </c>
    </row>
    <row r="16" spans="1:18" ht="60">
      <c r="A16" s="99">
        <v>11</v>
      </c>
      <c r="B16" s="14"/>
      <c r="C16" s="100" t="s">
        <v>203</v>
      </c>
      <c r="D16" s="14"/>
      <c r="E16" s="100" t="s">
        <v>204</v>
      </c>
      <c r="F16" s="14" t="s">
        <v>2</v>
      </c>
      <c r="G16" s="14" t="s">
        <v>3</v>
      </c>
      <c r="H16" s="14" t="s">
        <v>4</v>
      </c>
      <c r="I16" s="14" t="s">
        <v>126</v>
      </c>
      <c r="J16" s="105" t="s">
        <v>205</v>
      </c>
      <c r="K16" s="101">
        <v>50000</v>
      </c>
      <c r="L16" s="101">
        <f t="shared" si="0"/>
        <v>42500</v>
      </c>
      <c r="M16" s="103">
        <v>41255</v>
      </c>
      <c r="N16" s="101">
        <v>42500</v>
      </c>
      <c r="O16" s="14">
        <v>20</v>
      </c>
      <c r="P16" s="14">
        <v>42500</v>
      </c>
      <c r="Q16" s="104">
        <v>41255</v>
      </c>
      <c r="R16" s="14">
        <v>20</v>
      </c>
    </row>
    <row r="17" spans="1:18" ht="60">
      <c r="A17" s="99">
        <v>12</v>
      </c>
      <c r="B17" s="14"/>
      <c r="C17" s="100" t="s">
        <v>206</v>
      </c>
      <c r="D17" s="14"/>
      <c r="E17" s="100" t="s">
        <v>207</v>
      </c>
      <c r="F17" s="14" t="s">
        <v>2</v>
      </c>
      <c r="G17" s="14" t="s">
        <v>3</v>
      </c>
      <c r="H17" s="14" t="s">
        <v>4</v>
      </c>
      <c r="I17" s="14" t="s">
        <v>126</v>
      </c>
      <c r="J17" s="105" t="s">
        <v>208</v>
      </c>
      <c r="K17" s="101">
        <v>50000</v>
      </c>
      <c r="L17" s="101">
        <f t="shared" si="0"/>
        <v>42500</v>
      </c>
      <c r="M17" s="103">
        <v>41255</v>
      </c>
      <c r="N17" s="101">
        <v>42500</v>
      </c>
      <c r="O17" s="14">
        <v>20</v>
      </c>
      <c r="P17" s="14">
        <v>42500</v>
      </c>
      <c r="Q17" s="104">
        <v>41255</v>
      </c>
      <c r="R17" s="14">
        <v>20</v>
      </c>
    </row>
    <row r="18" spans="1:18" ht="45">
      <c r="A18" s="99">
        <v>13</v>
      </c>
      <c r="B18" s="14"/>
      <c r="C18" s="100" t="s">
        <v>209</v>
      </c>
      <c r="D18" s="14"/>
      <c r="E18" s="100" t="s">
        <v>210</v>
      </c>
      <c r="F18" s="14" t="s">
        <v>2</v>
      </c>
      <c r="G18" s="14" t="s">
        <v>3</v>
      </c>
      <c r="H18" s="14" t="s">
        <v>4</v>
      </c>
      <c r="I18" s="14" t="s">
        <v>126</v>
      </c>
      <c r="J18" s="105" t="s">
        <v>211</v>
      </c>
      <c r="K18" s="101">
        <v>50000</v>
      </c>
      <c r="L18" s="101">
        <f t="shared" si="0"/>
        <v>42500</v>
      </c>
      <c r="M18" s="103">
        <v>41255</v>
      </c>
      <c r="N18" s="101">
        <v>42500</v>
      </c>
      <c r="O18" s="14">
        <v>20</v>
      </c>
      <c r="P18" s="14">
        <v>42500</v>
      </c>
      <c r="Q18" s="104">
        <v>41255</v>
      </c>
      <c r="R18" s="14">
        <v>20</v>
      </c>
    </row>
    <row r="19" spans="1:18" ht="60">
      <c r="A19" s="99">
        <v>14</v>
      </c>
      <c r="B19" s="14"/>
      <c r="C19" s="106" t="s">
        <v>212</v>
      </c>
      <c r="D19" s="14"/>
      <c r="E19" s="100" t="s">
        <v>213</v>
      </c>
      <c r="F19" s="14" t="s">
        <v>2</v>
      </c>
      <c r="G19" s="14" t="s">
        <v>3</v>
      </c>
      <c r="H19" s="14" t="s">
        <v>4</v>
      </c>
      <c r="I19" s="14" t="s">
        <v>126</v>
      </c>
      <c r="J19" s="105" t="s">
        <v>208</v>
      </c>
      <c r="K19" s="101">
        <v>50000</v>
      </c>
      <c r="L19" s="101">
        <f t="shared" si="0"/>
        <v>42500</v>
      </c>
      <c r="M19" s="103">
        <v>41255</v>
      </c>
      <c r="N19" s="101">
        <v>42500</v>
      </c>
      <c r="O19" s="14">
        <v>20</v>
      </c>
      <c r="P19" s="14">
        <v>42500</v>
      </c>
      <c r="Q19" s="104">
        <v>41255</v>
      </c>
      <c r="R19" s="14">
        <v>20</v>
      </c>
    </row>
    <row r="20" spans="1:18" ht="60">
      <c r="A20" s="99">
        <v>15</v>
      </c>
      <c r="B20" s="14"/>
      <c r="C20" s="106" t="s">
        <v>214</v>
      </c>
      <c r="D20" s="14"/>
      <c r="E20" s="100" t="s">
        <v>215</v>
      </c>
      <c r="F20" s="14" t="s">
        <v>2</v>
      </c>
      <c r="G20" s="14" t="s">
        <v>3</v>
      </c>
      <c r="H20" s="14" t="s">
        <v>33</v>
      </c>
      <c r="I20" s="14" t="s">
        <v>126</v>
      </c>
      <c r="J20" s="100" t="s">
        <v>216</v>
      </c>
      <c r="K20" s="101">
        <v>50000</v>
      </c>
      <c r="L20" s="101">
        <f t="shared" si="0"/>
        <v>42500</v>
      </c>
      <c r="M20" s="103">
        <v>41255</v>
      </c>
      <c r="N20" s="101">
        <v>42500</v>
      </c>
      <c r="O20" s="14">
        <v>20</v>
      </c>
      <c r="P20" s="14">
        <v>42500</v>
      </c>
      <c r="Q20" s="104">
        <v>41255</v>
      </c>
      <c r="R20" s="14">
        <v>20</v>
      </c>
    </row>
    <row r="21" spans="1:18" ht="90">
      <c r="A21" s="99">
        <v>16</v>
      </c>
      <c r="B21" s="14"/>
      <c r="C21" s="100" t="s">
        <v>217</v>
      </c>
      <c r="D21" s="14"/>
      <c r="E21" s="100" t="s">
        <v>218</v>
      </c>
      <c r="F21" s="14" t="s">
        <v>2</v>
      </c>
      <c r="G21" s="14" t="s">
        <v>3</v>
      </c>
      <c r="H21" s="14" t="s">
        <v>4</v>
      </c>
      <c r="I21" s="14" t="s">
        <v>126</v>
      </c>
      <c r="J21" s="100" t="s">
        <v>190</v>
      </c>
      <c r="K21" s="101">
        <v>100000</v>
      </c>
      <c r="L21" s="101">
        <f t="shared" si="0"/>
        <v>85000</v>
      </c>
      <c r="M21" s="103">
        <v>41255</v>
      </c>
      <c r="N21" s="101">
        <v>85000</v>
      </c>
      <c r="O21" s="14">
        <v>20</v>
      </c>
      <c r="P21" s="14">
        <v>85000</v>
      </c>
      <c r="Q21" s="104">
        <v>41255</v>
      </c>
      <c r="R21" s="14">
        <v>20</v>
      </c>
    </row>
    <row r="22" spans="1:18" ht="45">
      <c r="A22" s="99">
        <v>17</v>
      </c>
      <c r="B22" s="14"/>
      <c r="C22" s="100" t="s">
        <v>219</v>
      </c>
      <c r="D22" s="14"/>
      <c r="E22" s="100" t="s">
        <v>220</v>
      </c>
      <c r="F22" s="14" t="s">
        <v>2</v>
      </c>
      <c r="G22" s="14" t="s">
        <v>3</v>
      </c>
      <c r="H22" s="14" t="s">
        <v>4</v>
      </c>
      <c r="I22" s="14" t="s">
        <v>126</v>
      </c>
      <c r="J22" s="100" t="s">
        <v>208</v>
      </c>
      <c r="K22" s="101">
        <v>50000</v>
      </c>
      <c r="L22" s="101">
        <f t="shared" si="0"/>
        <v>42500</v>
      </c>
      <c r="M22" s="103">
        <v>41255</v>
      </c>
      <c r="N22" s="101">
        <v>42500</v>
      </c>
      <c r="O22" s="14">
        <v>20</v>
      </c>
      <c r="P22" s="14">
        <v>42500</v>
      </c>
      <c r="Q22" s="104">
        <v>41255</v>
      </c>
      <c r="R22" s="14">
        <v>20</v>
      </c>
    </row>
    <row r="23" spans="1:18" ht="45">
      <c r="A23" s="99">
        <v>18</v>
      </c>
      <c r="B23" s="14"/>
      <c r="C23" s="107" t="s">
        <v>221</v>
      </c>
      <c r="D23" s="14"/>
      <c r="E23" s="107" t="s">
        <v>222</v>
      </c>
      <c r="F23" s="14" t="s">
        <v>2</v>
      </c>
      <c r="G23" s="14" t="s">
        <v>3</v>
      </c>
      <c r="H23" s="14" t="s">
        <v>4</v>
      </c>
      <c r="I23" s="14" t="s">
        <v>126</v>
      </c>
      <c r="J23" s="107" t="s">
        <v>223</v>
      </c>
      <c r="K23" s="101">
        <v>50000</v>
      </c>
      <c r="L23" s="101">
        <f t="shared" si="0"/>
        <v>42500</v>
      </c>
      <c r="M23" s="103">
        <v>41255</v>
      </c>
      <c r="N23" s="101">
        <v>42500</v>
      </c>
      <c r="O23" s="14">
        <v>20</v>
      </c>
      <c r="P23" s="14">
        <v>42500</v>
      </c>
      <c r="Q23" s="104">
        <v>41255</v>
      </c>
      <c r="R23" s="14">
        <v>20</v>
      </c>
    </row>
    <row r="24" spans="1:18" ht="60">
      <c r="A24" s="99">
        <v>19</v>
      </c>
      <c r="B24" s="14"/>
      <c r="C24" s="108" t="s">
        <v>224</v>
      </c>
      <c r="D24" s="14"/>
      <c r="E24" s="107" t="s">
        <v>222</v>
      </c>
      <c r="F24" s="14" t="s">
        <v>2</v>
      </c>
      <c r="G24" s="14" t="s">
        <v>3</v>
      </c>
      <c r="H24" s="14" t="s">
        <v>4</v>
      </c>
      <c r="I24" s="14" t="s">
        <v>126</v>
      </c>
      <c r="J24" s="107" t="s">
        <v>225</v>
      </c>
      <c r="K24" s="101">
        <v>50000</v>
      </c>
      <c r="L24" s="101">
        <f t="shared" si="0"/>
        <v>42500</v>
      </c>
      <c r="M24" s="103">
        <v>41255</v>
      </c>
      <c r="N24" s="101">
        <v>42500</v>
      </c>
      <c r="O24" s="14">
        <v>20</v>
      </c>
      <c r="P24" s="14">
        <v>42500</v>
      </c>
      <c r="Q24" s="104">
        <v>41255</v>
      </c>
      <c r="R24" s="14">
        <v>20</v>
      </c>
    </row>
    <row r="25" spans="1:18" ht="45">
      <c r="A25" s="99">
        <v>20</v>
      </c>
      <c r="B25" s="14"/>
      <c r="C25" s="108" t="s">
        <v>226</v>
      </c>
      <c r="D25" s="14"/>
      <c r="E25" s="107" t="s">
        <v>227</v>
      </c>
      <c r="F25" s="14" t="s">
        <v>2</v>
      </c>
      <c r="G25" s="14" t="s">
        <v>3</v>
      </c>
      <c r="H25" s="14" t="s">
        <v>4</v>
      </c>
      <c r="I25" s="109" t="s">
        <v>126</v>
      </c>
      <c r="J25" s="107" t="s">
        <v>228</v>
      </c>
      <c r="K25" s="101">
        <v>50000</v>
      </c>
      <c r="L25" s="101">
        <f t="shared" si="0"/>
        <v>42500</v>
      </c>
      <c r="M25" s="103">
        <v>41255</v>
      </c>
      <c r="N25" s="101">
        <v>42500</v>
      </c>
      <c r="O25" s="14">
        <v>20</v>
      </c>
      <c r="P25" s="14">
        <v>42500</v>
      </c>
      <c r="Q25" s="104">
        <v>41255</v>
      </c>
      <c r="R25" s="14">
        <v>20</v>
      </c>
    </row>
    <row r="26" spans="1:18" ht="45">
      <c r="A26" s="99">
        <v>21</v>
      </c>
      <c r="B26" s="14"/>
      <c r="C26" s="107" t="s">
        <v>229</v>
      </c>
      <c r="D26" s="14"/>
      <c r="E26" s="107" t="s">
        <v>230</v>
      </c>
      <c r="F26" s="14" t="s">
        <v>2</v>
      </c>
      <c r="G26" s="14" t="s">
        <v>3</v>
      </c>
      <c r="H26" s="14" t="s">
        <v>4</v>
      </c>
      <c r="I26" s="14" t="s">
        <v>126</v>
      </c>
      <c r="J26" s="107" t="s">
        <v>231</v>
      </c>
      <c r="K26" s="101">
        <v>50000</v>
      </c>
      <c r="L26" s="101">
        <f t="shared" si="0"/>
        <v>42500</v>
      </c>
      <c r="M26" s="103">
        <v>41334</v>
      </c>
      <c r="N26" s="101">
        <v>42500</v>
      </c>
      <c r="O26" s="14">
        <v>20</v>
      </c>
      <c r="P26" s="14">
        <v>42500</v>
      </c>
      <c r="Q26" s="104">
        <v>41334</v>
      </c>
      <c r="R26" s="14">
        <v>20</v>
      </c>
    </row>
    <row r="27" spans="1:18" ht="45">
      <c r="A27" s="99">
        <v>22</v>
      </c>
      <c r="B27" s="14"/>
      <c r="C27" s="107" t="s">
        <v>232</v>
      </c>
      <c r="D27" s="14"/>
      <c r="E27" s="107" t="s">
        <v>233</v>
      </c>
      <c r="F27" s="14" t="s">
        <v>2</v>
      </c>
      <c r="G27" s="14" t="s">
        <v>3</v>
      </c>
      <c r="H27" s="14" t="s">
        <v>4</v>
      </c>
      <c r="I27" s="109" t="s">
        <v>126</v>
      </c>
      <c r="J27" s="107" t="s">
        <v>234</v>
      </c>
      <c r="K27" s="101">
        <v>50000</v>
      </c>
      <c r="L27" s="101">
        <f t="shared" si="0"/>
        <v>42500</v>
      </c>
      <c r="M27" s="103">
        <v>41518</v>
      </c>
      <c r="N27" s="101">
        <v>42500</v>
      </c>
      <c r="O27" s="14">
        <v>20</v>
      </c>
      <c r="P27" s="14">
        <v>42500</v>
      </c>
      <c r="Q27" s="104">
        <v>41518</v>
      </c>
      <c r="R27" s="14">
        <v>20</v>
      </c>
    </row>
    <row r="28" spans="1:18" ht="60">
      <c r="A28" s="99">
        <v>23</v>
      </c>
      <c r="B28" s="14"/>
      <c r="C28" s="107" t="s">
        <v>235</v>
      </c>
      <c r="D28" s="14"/>
      <c r="E28" s="107" t="s">
        <v>195</v>
      </c>
      <c r="F28" s="14" t="s">
        <v>2</v>
      </c>
      <c r="G28" s="14" t="s">
        <v>3</v>
      </c>
      <c r="H28" s="14" t="s">
        <v>4</v>
      </c>
      <c r="I28" s="14" t="s">
        <v>126</v>
      </c>
      <c r="J28" s="107" t="s">
        <v>236</v>
      </c>
      <c r="K28" s="101">
        <v>100000</v>
      </c>
      <c r="L28" s="101">
        <f t="shared" si="0"/>
        <v>85000</v>
      </c>
      <c r="M28" s="103">
        <v>41518</v>
      </c>
      <c r="N28" s="101">
        <v>85000</v>
      </c>
      <c r="O28" s="14">
        <v>20</v>
      </c>
      <c r="P28" s="14">
        <v>85000</v>
      </c>
      <c r="Q28" s="104">
        <v>41518</v>
      </c>
      <c r="R28" s="14">
        <v>20</v>
      </c>
    </row>
    <row r="29" spans="1:18" ht="45">
      <c r="A29" s="99">
        <v>24</v>
      </c>
      <c r="B29" s="14"/>
      <c r="C29" s="107" t="s">
        <v>237</v>
      </c>
      <c r="D29" s="14"/>
      <c r="E29" s="107" t="s">
        <v>238</v>
      </c>
      <c r="F29" s="14" t="s">
        <v>2</v>
      </c>
      <c r="G29" s="14" t="s">
        <v>3</v>
      </c>
      <c r="H29" s="14" t="s">
        <v>4</v>
      </c>
      <c r="I29" s="14" t="s">
        <v>126</v>
      </c>
      <c r="J29" s="107" t="s">
        <v>208</v>
      </c>
      <c r="K29" s="101">
        <v>50000</v>
      </c>
      <c r="L29" s="101">
        <f t="shared" si="0"/>
        <v>42500</v>
      </c>
      <c r="M29" s="103">
        <v>41518</v>
      </c>
      <c r="N29" s="101">
        <v>42500</v>
      </c>
      <c r="O29" s="14">
        <v>20</v>
      </c>
      <c r="P29" s="14">
        <v>42500</v>
      </c>
      <c r="Q29" s="104">
        <v>41518</v>
      </c>
      <c r="R29" s="14">
        <v>20</v>
      </c>
    </row>
    <row r="30" spans="1:18" ht="45">
      <c r="A30" s="99">
        <v>25</v>
      </c>
      <c r="B30" s="14"/>
      <c r="C30" s="107" t="s">
        <v>239</v>
      </c>
      <c r="D30" s="14"/>
      <c r="E30" s="107" t="s">
        <v>238</v>
      </c>
      <c r="F30" s="14" t="s">
        <v>2</v>
      </c>
      <c r="G30" s="14" t="s">
        <v>3</v>
      </c>
      <c r="H30" s="14" t="s">
        <v>4</v>
      </c>
      <c r="I30" s="14" t="s">
        <v>126</v>
      </c>
      <c r="J30" s="107" t="s">
        <v>240</v>
      </c>
      <c r="K30" s="101">
        <v>50000</v>
      </c>
      <c r="L30" s="101">
        <f t="shared" si="0"/>
        <v>42500</v>
      </c>
      <c r="M30" s="103">
        <v>41518</v>
      </c>
      <c r="N30" s="101">
        <v>42500</v>
      </c>
      <c r="O30" s="14">
        <v>20</v>
      </c>
      <c r="P30" s="14">
        <v>42500</v>
      </c>
      <c r="Q30" s="104">
        <v>41518</v>
      </c>
      <c r="R30" s="14">
        <v>20</v>
      </c>
    </row>
    <row r="31" spans="1:18" ht="45">
      <c r="A31" s="99">
        <v>26</v>
      </c>
      <c r="B31" s="14"/>
      <c r="C31" s="108" t="s">
        <v>241</v>
      </c>
      <c r="D31" s="14"/>
      <c r="E31" s="107" t="s">
        <v>242</v>
      </c>
      <c r="F31" s="14" t="s">
        <v>2</v>
      </c>
      <c r="G31" s="14" t="s">
        <v>3</v>
      </c>
      <c r="H31" s="14" t="s">
        <v>33</v>
      </c>
      <c r="I31" s="14" t="s">
        <v>126</v>
      </c>
      <c r="J31" s="107" t="s">
        <v>243</v>
      </c>
      <c r="K31" s="101">
        <v>50000</v>
      </c>
      <c r="L31" s="101">
        <f t="shared" si="0"/>
        <v>42500</v>
      </c>
      <c r="M31" s="103">
        <v>41518</v>
      </c>
      <c r="N31" s="101">
        <v>42500</v>
      </c>
      <c r="O31" s="14">
        <v>20</v>
      </c>
      <c r="P31" s="14">
        <v>42500</v>
      </c>
      <c r="Q31" s="104">
        <v>41518</v>
      </c>
      <c r="R31" s="14">
        <v>20</v>
      </c>
    </row>
    <row r="32" spans="1:18" ht="45">
      <c r="A32" s="99">
        <v>27</v>
      </c>
      <c r="B32" s="14"/>
      <c r="C32" s="107" t="s">
        <v>244</v>
      </c>
      <c r="D32" s="14"/>
      <c r="E32" s="107" t="s">
        <v>245</v>
      </c>
      <c r="F32" s="14" t="s">
        <v>2</v>
      </c>
      <c r="G32" s="14" t="s">
        <v>3</v>
      </c>
      <c r="H32" s="14" t="s">
        <v>4</v>
      </c>
      <c r="I32" s="14" t="s">
        <v>126</v>
      </c>
      <c r="J32" s="107" t="s">
        <v>208</v>
      </c>
      <c r="K32" s="101">
        <v>50000</v>
      </c>
      <c r="L32" s="101">
        <f t="shared" si="0"/>
        <v>42500</v>
      </c>
      <c r="M32" s="103">
        <v>41518</v>
      </c>
      <c r="N32" s="101">
        <v>42500</v>
      </c>
      <c r="O32" s="14">
        <v>20</v>
      </c>
      <c r="P32" s="14">
        <v>42500</v>
      </c>
      <c r="Q32" s="104">
        <v>41518</v>
      </c>
      <c r="R32" s="14">
        <v>20</v>
      </c>
    </row>
    <row r="33" spans="1:18" ht="30">
      <c r="A33" s="99">
        <v>28</v>
      </c>
      <c r="B33" s="14"/>
      <c r="C33" s="107" t="s">
        <v>246</v>
      </c>
      <c r="D33" s="14"/>
      <c r="E33" s="107" t="s">
        <v>247</v>
      </c>
      <c r="F33" s="14" t="s">
        <v>2</v>
      </c>
      <c r="G33" s="14" t="s">
        <v>3</v>
      </c>
      <c r="H33" s="14" t="s">
        <v>4</v>
      </c>
      <c r="I33" s="14" t="s">
        <v>126</v>
      </c>
      <c r="J33" s="107" t="s">
        <v>248</v>
      </c>
      <c r="K33" s="101">
        <v>50000</v>
      </c>
      <c r="L33" s="101">
        <f t="shared" si="0"/>
        <v>42500</v>
      </c>
      <c r="M33" s="103">
        <v>41518</v>
      </c>
      <c r="N33" s="101">
        <v>42500</v>
      </c>
      <c r="O33" s="14">
        <v>20</v>
      </c>
      <c r="P33" s="14">
        <v>42500</v>
      </c>
      <c r="Q33" s="104">
        <v>41518</v>
      </c>
      <c r="R33" s="14">
        <v>20</v>
      </c>
    </row>
    <row r="34" spans="1:18" ht="30">
      <c r="A34" s="99">
        <v>29</v>
      </c>
      <c r="B34" s="14"/>
      <c r="C34" s="107" t="s">
        <v>249</v>
      </c>
      <c r="D34" s="14"/>
      <c r="E34" s="107" t="s">
        <v>250</v>
      </c>
      <c r="F34" s="14" t="s">
        <v>2</v>
      </c>
      <c r="G34" s="14" t="s">
        <v>3</v>
      </c>
      <c r="H34" s="14" t="s">
        <v>4</v>
      </c>
      <c r="I34" s="14" t="s">
        <v>126</v>
      </c>
      <c r="J34" s="107" t="s">
        <v>251</v>
      </c>
      <c r="K34" s="101">
        <v>50000</v>
      </c>
      <c r="L34" s="101">
        <f t="shared" si="0"/>
        <v>42500</v>
      </c>
      <c r="M34" s="103">
        <v>41518</v>
      </c>
      <c r="N34" s="101">
        <v>42500</v>
      </c>
      <c r="O34" s="14">
        <v>20</v>
      </c>
      <c r="P34" s="14">
        <v>42500</v>
      </c>
      <c r="Q34" s="104">
        <v>41518</v>
      </c>
      <c r="R34" s="14">
        <v>20</v>
      </c>
    </row>
    <row r="35" spans="1:18" ht="30">
      <c r="A35" s="99">
        <v>30</v>
      </c>
      <c r="B35" s="14"/>
      <c r="C35" s="110" t="s">
        <v>252</v>
      </c>
      <c r="D35" s="20"/>
      <c r="E35" s="110" t="s">
        <v>253</v>
      </c>
      <c r="F35" s="14" t="s">
        <v>2</v>
      </c>
      <c r="G35" s="14" t="s">
        <v>3</v>
      </c>
      <c r="H35" s="14" t="s">
        <v>33</v>
      </c>
      <c r="I35" s="14" t="s">
        <v>126</v>
      </c>
      <c r="J35" s="107" t="s">
        <v>254</v>
      </c>
      <c r="K35" s="101">
        <v>50000</v>
      </c>
      <c r="L35" s="101">
        <f t="shared" si="0"/>
        <v>42500</v>
      </c>
      <c r="M35" s="103">
        <v>41518</v>
      </c>
      <c r="N35" s="101">
        <v>42500</v>
      </c>
      <c r="O35" s="14">
        <v>20</v>
      </c>
      <c r="P35" s="14">
        <v>42500</v>
      </c>
      <c r="Q35" s="104">
        <v>41518</v>
      </c>
      <c r="R35" s="14">
        <v>20</v>
      </c>
    </row>
    <row r="36" spans="1:18" ht="30">
      <c r="A36" s="99">
        <v>31</v>
      </c>
      <c r="B36" s="14"/>
      <c r="C36" s="107" t="s">
        <v>255</v>
      </c>
      <c r="D36" s="14"/>
      <c r="E36" s="107" t="s">
        <v>233</v>
      </c>
      <c r="F36" s="14" t="s">
        <v>2</v>
      </c>
      <c r="G36" s="14" t="s">
        <v>3</v>
      </c>
      <c r="H36" s="14" t="s">
        <v>4</v>
      </c>
      <c r="I36" s="14" t="s">
        <v>125</v>
      </c>
      <c r="J36" s="107" t="s">
        <v>190</v>
      </c>
      <c r="K36" s="101">
        <v>50000</v>
      </c>
      <c r="L36" s="101">
        <f t="shared" si="0"/>
        <v>42500</v>
      </c>
      <c r="M36" s="103">
        <v>41002</v>
      </c>
      <c r="N36" s="101">
        <v>42500</v>
      </c>
      <c r="O36" s="14">
        <v>20</v>
      </c>
      <c r="P36" s="14">
        <v>42500</v>
      </c>
      <c r="Q36" s="104">
        <v>41002</v>
      </c>
      <c r="R36" s="14">
        <v>20</v>
      </c>
    </row>
    <row r="37" spans="1:18" ht="45">
      <c r="A37" s="99">
        <v>32</v>
      </c>
      <c r="B37" s="14"/>
      <c r="C37" s="107" t="s">
        <v>256</v>
      </c>
      <c r="D37" s="14"/>
      <c r="E37" s="107" t="s">
        <v>257</v>
      </c>
      <c r="F37" s="14" t="s">
        <v>2</v>
      </c>
      <c r="G37" s="14" t="s">
        <v>3</v>
      </c>
      <c r="H37" s="14" t="s">
        <v>4</v>
      </c>
      <c r="I37" s="14" t="s">
        <v>125</v>
      </c>
      <c r="J37" s="107" t="s">
        <v>258</v>
      </c>
      <c r="K37" s="101">
        <v>100000</v>
      </c>
      <c r="L37" s="101">
        <f t="shared" si="0"/>
        <v>85000</v>
      </c>
      <c r="M37" s="103">
        <v>41002</v>
      </c>
      <c r="N37" s="101">
        <v>85000</v>
      </c>
      <c r="O37" s="14">
        <v>20</v>
      </c>
      <c r="P37" s="14">
        <v>85000</v>
      </c>
      <c r="Q37" s="104">
        <v>41002</v>
      </c>
      <c r="R37" s="14">
        <v>20</v>
      </c>
    </row>
    <row r="38" spans="1:18" ht="45">
      <c r="A38" s="99">
        <v>33</v>
      </c>
      <c r="B38" s="14"/>
      <c r="C38" s="107" t="s">
        <v>259</v>
      </c>
      <c r="D38" s="14"/>
      <c r="E38" s="107" t="s">
        <v>260</v>
      </c>
      <c r="F38" s="14" t="s">
        <v>2</v>
      </c>
      <c r="G38" s="14" t="s">
        <v>3</v>
      </c>
      <c r="H38" s="14" t="s">
        <v>4</v>
      </c>
      <c r="I38" s="14" t="s">
        <v>126</v>
      </c>
      <c r="J38" s="107" t="s">
        <v>261</v>
      </c>
      <c r="K38" s="101">
        <v>50000</v>
      </c>
      <c r="L38" s="101">
        <f t="shared" si="0"/>
        <v>42500</v>
      </c>
      <c r="M38" s="103">
        <v>41002</v>
      </c>
      <c r="N38" s="101">
        <v>42500</v>
      </c>
      <c r="O38" s="14">
        <v>20</v>
      </c>
      <c r="P38" s="14">
        <v>42500</v>
      </c>
      <c r="Q38" s="104">
        <v>41002</v>
      </c>
      <c r="R38" s="14">
        <v>20</v>
      </c>
    </row>
    <row r="39" spans="1:18" ht="45">
      <c r="A39" s="99">
        <v>34</v>
      </c>
      <c r="B39" s="14"/>
      <c r="C39" s="107" t="s">
        <v>262</v>
      </c>
      <c r="D39" s="14"/>
      <c r="E39" s="107" t="s">
        <v>260</v>
      </c>
      <c r="F39" s="14" t="s">
        <v>2</v>
      </c>
      <c r="G39" s="14" t="s">
        <v>3</v>
      </c>
      <c r="H39" s="14" t="s">
        <v>4</v>
      </c>
      <c r="I39" s="14" t="s">
        <v>126</v>
      </c>
      <c r="J39" s="107" t="s">
        <v>263</v>
      </c>
      <c r="K39" s="101">
        <v>50000</v>
      </c>
      <c r="L39" s="101">
        <f t="shared" si="0"/>
        <v>42500</v>
      </c>
      <c r="M39" s="103">
        <v>41002</v>
      </c>
      <c r="N39" s="101">
        <v>42500</v>
      </c>
      <c r="O39" s="14">
        <v>20</v>
      </c>
      <c r="P39" s="14">
        <v>42500</v>
      </c>
      <c r="Q39" s="104">
        <v>41002</v>
      </c>
      <c r="R39" s="14">
        <v>20</v>
      </c>
    </row>
    <row r="40" spans="1:18" ht="45">
      <c r="A40" s="99">
        <v>35</v>
      </c>
      <c r="B40" s="14"/>
      <c r="C40" s="107" t="s">
        <v>264</v>
      </c>
      <c r="D40" s="14"/>
      <c r="E40" s="107" t="s">
        <v>260</v>
      </c>
      <c r="F40" s="14" t="s">
        <v>2</v>
      </c>
      <c r="G40" s="14" t="s">
        <v>3</v>
      </c>
      <c r="H40" s="14" t="s">
        <v>4</v>
      </c>
      <c r="I40" s="14" t="s">
        <v>126</v>
      </c>
      <c r="J40" s="107" t="s">
        <v>258</v>
      </c>
      <c r="K40" s="101">
        <v>100000</v>
      </c>
      <c r="L40" s="101">
        <f t="shared" si="0"/>
        <v>85000</v>
      </c>
      <c r="M40" s="103">
        <v>41002</v>
      </c>
      <c r="N40" s="101">
        <v>85000</v>
      </c>
      <c r="O40" s="14">
        <v>20</v>
      </c>
      <c r="P40" s="14">
        <v>85000</v>
      </c>
      <c r="Q40" s="104">
        <v>41002</v>
      </c>
      <c r="R40" s="14">
        <v>20</v>
      </c>
    </row>
    <row r="41" spans="1:18" ht="30">
      <c r="A41" s="99">
        <v>36</v>
      </c>
      <c r="B41" s="14"/>
      <c r="C41" s="107" t="s">
        <v>265</v>
      </c>
      <c r="D41" s="14"/>
      <c r="E41" s="107" t="s">
        <v>260</v>
      </c>
      <c r="F41" s="14" t="s">
        <v>2</v>
      </c>
      <c r="G41" s="14" t="s">
        <v>3</v>
      </c>
      <c r="H41" s="14" t="s">
        <v>4</v>
      </c>
      <c r="I41" s="14" t="s">
        <v>125</v>
      </c>
      <c r="J41" s="107" t="s">
        <v>261</v>
      </c>
      <c r="K41" s="101">
        <v>100000</v>
      </c>
      <c r="L41" s="101">
        <f>85/100*K41</f>
        <v>85000</v>
      </c>
      <c r="M41" s="103">
        <v>41002</v>
      </c>
      <c r="N41" s="101">
        <v>85000</v>
      </c>
      <c r="O41" s="14">
        <v>20</v>
      </c>
      <c r="P41" s="14">
        <v>85000</v>
      </c>
      <c r="Q41" s="104">
        <v>41002</v>
      </c>
      <c r="R41" s="14">
        <v>20</v>
      </c>
    </row>
    <row r="42" spans="1:18" ht="60">
      <c r="A42" s="99">
        <v>37</v>
      </c>
      <c r="B42" s="14"/>
      <c r="C42" s="111" t="s">
        <v>266</v>
      </c>
      <c r="D42" s="112" t="s">
        <v>267</v>
      </c>
      <c r="E42" s="112" t="s">
        <v>268</v>
      </c>
      <c r="F42" s="14" t="s">
        <v>2</v>
      </c>
      <c r="G42" s="14" t="s">
        <v>3</v>
      </c>
      <c r="H42" s="14" t="s">
        <v>4</v>
      </c>
      <c r="I42" s="14" t="s">
        <v>126</v>
      </c>
      <c r="J42" s="112" t="s">
        <v>269</v>
      </c>
      <c r="K42" s="113">
        <v>35000</v>
      </c>
      <c r="L42" s="114">
        <f t="shared" ref="L42:L105" si="1">95/100*K42</f>
        <v>33250</v>
      </c>
      <c r="M42" s="115">
        <v>41340</v>
      </c>
      <c r="N42" s="114">
        <f t="shared" ref="N42:N105" si="2">K42</f>
        <v>35000</v>
      </c>
      <c r="O42" s="14">
        <v>1</v>
      </c>
      <c r="P42" s="14">
        <f t="shared" ref="P42:P105" si="3">N42</f>
        <v>35000</v>
      </c>
      <c r="Q42" s="115">
        <f t="shared" ref="Q42:Q105" si="4">M42</f>
        <v>41340</v>
      </c>
      <c r="R42" s="14">
        <v>20</v>
      </c>
    </row>
    <row r="43" spans="1:18" ht="105">
      <c r="A43" s="99">
        <v>38</v>
      </c>
      <c r="B43" s="14"/>
      <c r="C43" s="112" t="s">
        <v>270</v>
      </c>
      <c r="D43" s="112" t="s">
        <v>271</v>
      </c>
      <c r="E43" s="112" t="s">
        <v>272</v>
      </c>
      <c r="F43" s="14" t="s">
        <v>2</v>
      </c>
      <c r="G43" s="14" t="s">
        <v>3</v>
      </c>
      <c r="H43" s="14" t="s">
        <v>33</v>
      </c>
      <c r="I43" s="14" t="s">
        <v>126</v>
      </c>
      <c r="J43" s="112" t="s">
        <v>273</v>
      </c>
      <c r="K43" s="113">
        <v>30000</v>
      </c>
      <c r="L43" s="114">
        <f t="shared" si="1"/>
        <v>28500</v>
      </c>
      <c r="M43" s="114" t="s">
        <v>274</v>
      </c>
      <c r="N43" s="114">
        <f t="shared" si="2"/>
        <v>30000</v>
      </c>
      <c r="O43" s="14">
        <v>1</v>
      </c>
      <c r="P43" s="14">
        <f t="shared" si="3"/>
        <v>30000</v>
      </c>
      <c r="Q43" s="115" t="str">
        <f t="shared" si="4"/>
        <v>17/08/2013</v>
      </c>
      <c r="R43" s="14">
        <v>20</v>
      </c>
    </row>
    <row r="44" spans="1:18" ht="60">
      <c r="A44" s="99">
        <v>39</v>
      </c>
      <c r="B44" s="14"/>
      <c r="C44" s="112" t="s">
        <v>275</v>
      </c>
      <c r="D44" s="112" t="s">
        <v>276</v>
      </c>
      <c r="E44" s="112" t="s">
        <v>277</v>
      </c>
      <c r="F44" s="14" t="s">
        <v>2</v>
      </c>
      <c r="G44" s="14" t="s">
        <v>113</v>
      </c>
      <c r="H44" s="14" t="s">
        <v>33</v>
      </c>
      <c r="I44" s="14" t="s">
        <v>126</v>
      </c>
      <c r="J44" s="112" t="s">
        <v>278</v>
      </c>
      <c r="K44" s="113">
        <v>50000</v>
      </c>
      <c r="L44" s="114">
        <f t="shared" si="1"/>
        <v>47500</v>
      </c>
      <c r="M44" s="115">
        <v>41494</v>
      </c>
      <c r="N44" s="114">
        <f t="shared" si="2"/>
        <v>50000</v>
      </c>
      <c r="O44" s="14">
        <v>1</v>
      </c>
      <c r="P44" s="14">
        <f t="shared" si="3"/>
        <v>50000</v>
      </c>
      <c r="Q44" s="115">
        <f t="shared" si="4"/>
        <v>41494</v>
      </c>
      <c r="R44" s="14">
        <v>20</v>
      </c>
    </row>
    <row r="45" spans="1:18" ht="105">
      <c r="A45" s="99">
        <v>40</v>
      </c>
      <c r="B45" s="14"/>
      <c r="C45" s="112" t="s">
        <v>279</v>
      </c>
      <c r="D45" s="112" t="s">
        <v>280</v>
      </c>
      <c r="E45" s="112" t="s">
        <v>281</v>
      </c>
      <c r="F45" s="14" t="s">
        <v>2</v>
      </c>
      <c r="G45" s="14" t="s">
        <v>3</v>
      </c>
      <c r="H45" s="14" t="s">
        <v>4</v>
      </c>
      <c r="I45" s="14" t="s">
        <v>126</v>
      </c>
      <c r="J45" s="112" t="s">
        <v>282</v>
      </c>
      <c r="K45" s="113">
        <v>45000</v>
      </c>
      <c r="L45" s="114">
        <f t="shared" si="1"/>
        <v>42750</v>
      </c>
      <c r="M45" s="115" t="s">
        <v>283</v>
      </c>
      <c r="N45" s="114">
        <f t="shared" si="2"/>
        <v>45000</v>
      </c>
      <c r="O45" s="14">
        <v>1</v>
      </c>
      <c r="P45" s="14">
        <f t="shared" si="3"/>
        <v>45000</v>
      </c>
      <c r="Q45" s="115" t="str">
        <f t="shared" si="4"/>
        <v>27/06/2013</v>
      </c>
      <c r="R45" s="14">
        <v>20</v>
      </c>
    </row>
    <row r="46" spans="1:18" ht="90">
      <c r="A46" s="99">
        <v>41</v>
      </c>
      <c r="B46" s="14"/>
      <c r="C46" s="112" t="s">
        <v>284</v>
      </c>
      <c r="D46" s="111" t="s">
        <v>285</v>
      </c>
      <c r="E46" s="112" t="s">
        <v>286</v>
      </c>
      <c r="F46" s="14" t="s">
        <v>2</v>
      </c>
      <c r="G46" s="14" t="s">
        <v>3</v>
      </c>
      <c r="H46" s="14" t="s">
        <v>4</v>
      </c>
      <c r="I46" s="14" t="s">
        <v>126</v>
      </c>
      <c r="J46" s="112" t="s">
        <v>287</v>
      </c>
      <c r="K46" s="113">
        <v>30000</v>
      </c>
      <c r="L46" s="114">
        <f t="shared" si="1"/>
        <v>28500</v>
      </c>
      <c r="M46" s="115" t="s">
        <v>283</v>
      </c>
      <c r="N46" s="114">
        <f t="shared" si="2"/>
        <v>30000</v>
      </c>
      <c r="O46" s="14">
        <v>1</v>
      </c>
      <c r="P46" s="14">
        <f t="shared" si="3"/>
        <v>30000</v>
      </c>
      <c r="Q46" s="115" t="str">
        <f t="shared" si="4"/>
        <v>27/06/2013</v>
      </c>
      <c r="R46" s="14">
        <v>20</v>
      </c>
    </row>
    <row r="47" spans="1:18" ht="90">
      <c r="A47" s="99">
        <v>42</v>
      </c>
      <c r="B47" s="14"/>
      <c r="C47" s="112" t="s">
        <v>288</v>
      </c>
      <c r="D47" s="112" t="s">
        <v>289</v>
      </c>
      <c r="E47" s="112" t="s">
        <v>290</v>
      </c>
      <c r="F47" s="14" t="s">
        <v>2</v>
      </c>
      <c r="G47" s="14" t="s">
        <v>3</v>
      </c>
      <c r="H47" s="14" t="s">
        <v>4</v>
      </c>
      <c r="I47" s="14" t="s">
        <v>126</v>
      </c>
      <c r="J47" s="112" t="s">
        <v>291</v>
      </c>
      <c r="K47" s="113">
        <v>40000</v>
      </c>
      <c r="L47" s="114">
        <f t="shared" si="1"/>
        <v>38000</v>
      </c>
      <c r="M47" s="115" t="s">
        <v>292</v>
      </c>
      <c r="N47" s="114">
        <f t="shared" si="2"/>
        <v>40000</v>
      </c>
      <c r="O47" s="14">
        <v>1</v>
      </c>
      <c r="P47" s="14">
        <f t="shared" si="3"/>
        <v>40000</v>
      </c>
      <c r="Q47" s="115" t="str">
        <f t="shared" si="4"/>
        <v>28/06/2013</v>
      </c>
      <c r="R47" s="14">
        <v>20</v>
      </c>
    </row>
    <row r="48" spans="1:18" ht="45">
      <c r="A48" s="99">
        <v>43</v>
      </c>
      <c r="B48" s="14"/>
      <c r="C48" s="112" t="s">
        <v>293</v>
      </c>
      <c r="D48" s="112" t="s">
        <v>294</v>
      </c>
      <c r="E48" s="112" t="s">
        <v>295</v>
      </c>
      <c r="F48" s="14" t="s">
        <v>2</v>
      </c>
      <c r="G48" s="14" t="s">
        <v>3</v>
      </c>
      <c r="H48" s="14" t="s">
        <v>4</v>
      </c>
      <c r="I48" s="14" t="s">
        <v>126</v>
      </c>
      <c r="J48" s="112" t="s">
        <v>296</v>
      </c>
      <c r="K48" s="113">
        <v>45000</v>
      </c>
      <c r="L48" s="114">
        <f t="shared" si="1"/>
        <v>42750</v>
      </c>
      <c r="M48" s="115" t="s">
        <v>292</v>
      </c>
      <c r="N48" s="114">
        <f t="shared" si="2"/>
        <v>45000</v>
      </c>
      <c r="O48" s="14">
        <v>1</v>
      </c>
      <c r="P48" s="14">
        <f t="shared" si="3"/>
        <v>45000</v>
      </c>
      <c r="Q48" s="115" t="str">
        <f t="shared" si="4"/>
        <v>28/06/2013</v>
      </c>
      <c r="R48" s="14">
        <v>20</v>
      </c>
    </row>
    <row r="49" spans="1:18" ht="45">
      <c r="A49" s="99">
        <v>44</v>
      </c>
      <c r="B49" s="14"/>
      <c r="C49" s="112" t="s">
        <v>297</v>
      </c>
      <c r="D49" s="112" t="s">
        <v>298</v>
      </c>
      <c r="E49" s="112" t="s">
        <v>299</v>
      </c>
      <c r="F49" s="14" t="s">
        <v>2</v>
      </c>
      <c r="G49" s="14" t="s">
        <v>3</v>
      </c>
      <c r="H49" s="14" t="s">
        <v>4</v>
      </c>
      <c r="I49" s="14" t="s">
        <v>126</v>
      </c>
      <c r="J49" s="112" t="s">
        <v>300</v>
      </c>
      <c r="K49" s="113">
        <v>40000</v>
      </c>
      <c r="L49" s="114">
        <f t="shared" si="1"/>
        <v>38000</v>
      </c>
      <c r="M49" s="114" t="s">
        <v>301</v>
      </c>
      <c r="N49" s="114">
        <f t="shared" si="2"/>
        <v>40000</v>
      </c>
      <c r="O49" s="14">
        <v>1</v>
      </c>
      <c r="P49" s="14">
        <f t="shared" si="3"/>
        <v>40000</v>
      </c>
      <c r="Q49" s="115" t="str">
        <f t="shared" si="4"/>
        <v>30/07/2013</v>
      </c>
      <c r="R49" s="14">
        <v>20</v>
      </c>
    </row>
    <row r="50" spans="1:18" ht="60">
      <c r="A50" s="99">
        <v>45</v>
      </c>
      <c r="B50" s="14"/>
      <c r="C50" s="112" t="s">
        <v>302</v>
      </c>
      <c r="D50" s="112" t="s">
        <v>303</v>
      </c>
      <c r="E50" s="112" t="s">
        <v>304</v>
      </c>
      <c r="F50" s="14" t="s">
        <v>2</v>
      </c>
      <c r="G50" s="14" t="s">
        <v>3</v>
      </c>
      <c r="H50" s="14" t="s">
        <v>33</v>
      </c>
      <c r="I50" s="14" t="s">
        <v>126</v>
      </c>
      <c r="J50" s="112" t="s">
        <v>305</v>
      </c>
      <c r="K50" s="113">
        <v>40000</v>
      </c>
      <c r="L50" s="114">
        <f t="shared" si="1"/>
        <v>38000</v>
      </c>
      <c r="M50" s="115">
        <v>41281</v>
      </c>
      <c r="N50" s="114">
        <f t="shared" si="2"/>
        <v>40000</v>
      </c>
      <c r="O50" s="14">
        <v>1</v>
      </c>
      <c r="P50" s="14">
        <f t="shared" si="3"/>
        <v>40000</v>
      </c>
      <c r="Q50" s="115">
        <f t="shared" si="4"/>
        <v>41281</v>
      </c>
      <c r="R50" s="14">
        <v>20</v>
      </c>
    </row>
    <row r="51" spans="1:18" ht="45">
      <c r="A51" s="99">
        <v>46</v>
      </c>
      <c r="B51" s="14"/>
      <c r="C51" s="116" t="s">
        <v>306</v>
      </c>
      <c r="D51" s="116" t="s">
        <v>307</v>
      </c>
      <c r="E51" s="116" t="s">
        <v>308</v>
      </c>
      <c r="F51" s="14" t="s">
        <v>2</v>
      </c>
      <c r="G51" s="14" t="s">
        <v>3</v>
      </c>
      <c r="H51" s="14" t="s">
        <v>4</v>
      </c>
      <c r="I51" s="14" t="s">
        <v>125</v>
      </c>
      <c r="J51" s="112" t="s">
        <v>309</v>
      </c>
      <c r="K51" s="113">
        <v>30000</v>
      </c>
      <c r="L51" s="114">
        <f t="shared" si="1"/>
        <v>28500</v>
      </c>
      <c r="M51" s="115">
        <v>41312</v>
      </c>
      <c r="N51" s="114">
        <f t="shared" si="2"/>
        <v>30000</v>
      </c>
      <c r="O51" s="14">
        <v>1</v>
      </c>
      <c r="P51" s="14">
        <f t="shared" si="3"/>
        <v>30000</v>
      </c>
      <c r="Q51" s="115">
        <f t="shared" si="4"/>
        <v>41312</v>
      </c>
      <c r="R51" s="14">
        <v>20</v>
      </c>
    </row>
    <row r="52" spans="1:18" ht="75">
      <c r="A52" s="99">
        <v>47</v>
      </c>
      <c r="B52" s="14"/>
      <c r="C52" s="112" t="s">
        <v>310</v>
      </c>
      <c r="D52" s="112" t="s">
        <v>311</v>
      </c>
      <c r="E52" s="112" t="s">
        <v>312</v>
      </c>
      <c r="F52" s="14" t="s">
        <v>2</v>
      </c>
      <c r="G52" s="14" t="s">
        <v>3</v>
      </c>
      <c r="H52" s="14" t="s">
        <v>4</v>
      </c>
      <c r="I52" s="14" t="s">
        <v>126</v>
      </c>
      <c r="J52" s="112" t="s">
        <v>313</v>
      </c>
      <c r="K52" s="113">
        <v>40000</v>
      </c>
      <c r="L52" s="114">
        <f t="shared" si="1"/>
        <v>38000</v>
      </c>
      <c r="M52" s="114" t="s">
        <v>314</v>
      </c>
      <c r="N52" s="114">
        <f t="shared" si="2"/>
        <v>40000</v>
      </c>
      <c r="O52" s="14">
        <v>1</v>
      </c>
      <c r="P52" s="14">
        <f t="shared" si="3"/>
        <v>40000</v>
      </c>
      <c r="Q52" s="115" t="str">
        <f t="shared" si="4"/>
        <v>18/07/2013</v>
      </c>
      <c r="R52" s="14">
        <v>20</v>
      </c>
    </row>
    <row r="53" spans="1:18" ht="60">
      <c r="A53" s="99">
        <v>48</v>
      </c>
      <c r="B53" s="14"/>
      <c r="C53" s="112" t="s">
        <v>315</v>
      </c>
      <c r="D53" s="112" t="s">
        <v>316</v>
      </c>
      <c r="E53" s="112" t="s">
        <v>317</v>
      </c>
      <c r="F53" s="14" t="s">
        <v>2</v>
      </c>
      <c r="G53" s="14" t="s">
        <v>3</v>
      </c>
      <c r="H53" s="14" t="s">
        <v>33</v>
      </c>
      <c r="I53" s="14" t="s">
        <v>125</v>
      </c>
      <c r="J53" s="112" t="s">
        <v>318</v>
      </c>
      <c r="K53" s="113">
        <v>30000</v>
      </c>
      <c r="L53" s="114">
        <f t="shared" si="1"/>
        <v>28500</v>
      </c>
      <c r="M53" s="115">
        <v>41493</v>
      </c>
      <c r="N53" s="114">
        <f t="shared" si="2"/>
        <v>30000</v>
      </c>
      <c r="O53" s="14">
        <v>1</v>
      </c>
      <c r="P53" s="14">
        <f t="shared" si="3"/>
        <v>30000</v>
      </c>
      <c r="Q53" s="115">
        <f t="shared" si="4"/>
        <v>41493</v>
      </c>
      <c r="R53" s="14">
        <v>20</v>
      </c>
    </row>
    <row r="54" spans="1:18" ht="60">
      <c r="A54" s="99">
        <v>49</v>
      </c>
      <c r="B54" s="14"/>
      <c r="C54" s="111" t="s">
        <v>319</v>
      </c>
      <c r="D54" s="112" t="s">
        <v>320</v>
      </c>
      <c r="E54" s="112" t="s">
        <v>321</v>
      </c>
      <c r="F54" s="14" t="s">
        <v>2</v>
      </c>
      <c r="G54" s="14" t="s">
        <v>3</v>
      </c>
      <c r="H54" s="14" t="s">
        <v>33</v>
      </c>
      <c r="I54" s="14" t="s">
        <v>126</v>
      </c>
      <c r="J54" s="112" t="s">
        <v>36</v>
      </c>
      <c r="K54" s="113">
        <v>35000</v>
      </c>
      <c r="L54" s="114">
        <f t="shared" si="1"/>
        <v>33250</v>
      </c>
      <c r="M54" s="115">
        <v>41371</v>
      </c>
      <c r="N54" s="114">
        <f t="shared" si="2"/>
        <v>35000</v>
      </c>
      <c r="O54" s="14">
        <v>1</v>
      </c>
      <c r="P54" s="14">
        <f t="shared" si="3"/>
        <v>35000</v>
      </c>
      <c r="Q54" s="115">
        <f t="shared" si="4"/>
        <v>41371</v>
      </c>
      <c r="R54" s="14">
        <v>20</v>
      </c>
    </row>
    <row r="55" spans="1:18" ht="60">
      <c r="A55" s="99">
        <v>50</v>
      </c>
      <c r="B55" s="14"/>
      <c r="C55" s="112" t="s">
        <v>322</v>
      </c>
      <c r="D55" s="112" t="s">
        <v>323</v>
      </c>
      <c r="E55" s="112" t="s">
        <v>324</v>
      </c>
      <c r="F55" s="14" t="s">
        <v>2</v>
      </c>
      <c r="G55" s="14" t="s">
        <v>3</v>
      </c>
      <c r="H55" s="14" t="s">
        <v>4</v>
      </c>
      <c r="I55" s="14" t="s">
        <v>126</v>
      </c>
      <c r="J55" s="112" t="s">
        <v>309</v>
      </c>
      <c r="K55" s="113">
        <v>30000</v>
      </c>
      <c r="L55" s="114">
        <f t="shared" si="1"/>
        <v>28500</v>
      </c>
      <c r="M55" s="114" t="s">
        <v>325</v>
      </c>
      <c r="N55" s="114">
        <f t="shared" si="2"/>
        <v>30000</v>
      </c>
      <c r="O55" s="14">
        <v>1</v>
      </c>
      <c r="P55" s="14">
        <f t="shared" si="3"/>
        <v>30000</v>
      </c>
      <c r="Q55" s="115" t="str">
        <f t="shared" si="4"/>
        <v>23/07/2013</v>
      </c>
      <c r="R55" s="14">
        <v>20</v>
      </c>
    </row>
    <row r="56" spans="1:18" ht="60">
      <c r="A56" s="99">
        <v>51</v>
      </c>
      <c r="B56" s="14"/>
      <c r="C56" s="112" t="s">
        <v>326</v>
      </c>
      <c r="D56" s="112" t="s">
        <v>327</v>
      </c>
      <c r="E56" s="112" t="s">
        <v>328</v>
      </c>
      <c r="F56" s="14" t="s">
        <v>2</v>
      </c>
      <c r="G56" s="14" t="s">
        <v>113</v>
      </c>
      <c r="H56" s="14" t="s">
        <v>4</v>
      </c>
      <c r="I56" s="14" t="s">
        <v>126</v>
      </c>
      <c r="J56" s="112" t="s">
        <v>329</v>
      </c>
      <c r="K56" s="113">
        <v>45000</v>
      </c>
      <c r="L56" s="114">
        <f t="shared" si="1"/>
        <v>42750</v>
      </c>
      <c r="M56" s="115">
        <v>41281</v>
      </c>
      <c r="N56" s="114">
        <f t="shared" si="2"/>
        <v>45000</v>
      </c>
      <c r="O56" s="14">
        <v>1</v>
      </c>
      <c r="P56" s="14">
        <f t="shared" si="3"/>
        <v>45000</v>
      </c>
      <c r="Q56" s="115">
        <f t="shared" si="4"/>
        <v>41281</v>
      </c>
      <c r="R56" s="14">
        <v>20</v>
      </c>
    </row>
    <row r="57" spans="1:18" ht="60">
      <c r="A57" s="99">
        <v>52</v>
      </c>
      <c r="B57" s="14"/>
      <c r="C57" s="112" t="s">
        <v>330</v>
      </c>
      <c r="D57" s="112" t="s">
        <v>331</v>
      </c>
      <c r="E57" s="112" t="s">
        <v>332</v>
      </c>
      <c r="F57" s="14" t="s">
        <v>2</v>
      </c>
      <c r="G57" s="14" t="s">
        <v>3</v>
      </c>
      <c r="H57" s="14" t="s">
        <v>33</v>
      </c>
      <c r="I57" s="14" t="s">
        <v>125</v>
      </c>
      <c r="J57" s="112" t="s">
        <v>309</v>
      </c>
      <c r="K57" s="113">
        <v>30000</v>
      </c>
      <c r="L57" s="114">
        <f t="shared" si="1"/>
        <v>28500</v>
      </c>
      <c r="M57" s="115">
        <v>41312</v>
      </c>
      <c r="N57" s="114">
        <f t="shared" si="2"/>
        <v>30000</v>
      </c>
      <c r="O57" s="14">
        <v>1</v>
      </c>
      <c r="P57" s="14">
        <f t="shared" si="3"/>
        <v>30000</v>
      </c>
      <c r="Q57" s="115">
        <f t="shared" si="4"/>
        <v>41312</v>
      </c>
      <c r="R57" s="14">
        <v>20</v>
      </c>
    </row>
    <row r="58" spans="1:18" ht="75">
      <c r="A58" s="99">
        <v>53</v>
      </c>
      <c r="B58" s="14"/>
      <c r="C58" s="111" t="s">
        <v>333</v>
      </c>
      <c r="D58" s="112" t="s">
        <v>311</v>
      </c>
      <c r="E58" s="112" t="s">
        <v>334</v>
      </c>
      <c r="F58" s="14" t="s">
        <v>2</v>
      </c>
      <c r="G58" s="14" t="s">
        <v>3</v>
      </c>
      <c r="H58" s="14" t="s">
        <v>4</v>
      </c>
      <c r="I58" s="14" t="s">
        <v>126</v>
      </c>
      <c r="J58" s="112" t="s">
        <v>335</v>
      </c>
      <c r="K58" s="113">
        <v>45000</v>
      </c>
      <c r="L58" s="114">
        <f t="shared" si="1"/>
        <v>42750</v>
      </c>
      <c r="M58" s="115">
        <v>41284</v>
      </c>
      <c r="N58" s="114">
        <f t="shared" si="2"/>
        <v>45000</v>
      </c>
      <c r="O58" s="14">
        <v>1</v>
      </c>
      <c r="P58" s="14">
        <f t="shared" si="3"/>
        <v>45000</v>
      </c>
      <c r="Q58" s="115">
        <f t="shared" si="4"/>
        <v>41284</v>
      </c>
      <c r="R58" s="14">
        <v>20</v>
      </c>
    </row>
    <row r="59" spans="1:18" ht="105">
      <c r="A59" s="99">
        <v>54</v>
      </c>
      <c r="B59" s="14"/>
      <c r="C59" s="112" t="s">
        <v>336</v>
      </c>
      <c r="D59" s="111" t="s">
        <v>337</v>
      </c>
      <c r="E59" s="112" t="s">
        <v>338</v>
      </c>
      <c r="F59" s="14" t="s">
        <v>2</v>
      </c>
      <c r="G59" s="14" t="s">
        <v>3</v>
      </c>
      <c r="H59" s="14" t="s">
        <v>4</v>
      </c>
      <c r="I59" s="14" t="s">
        <v>126</v>
      </c>
      <c r="J59" s="112" t="s">
        <v>178</v>
      </c>
      <c r="K59" s="113">
        <v>45000</v>
      </c>
      <c r="L59" s="114">
        <f t="shared" si="1"/>
        <v>42750</v>
      </c>
      <c r="M59" s="115">
        <v>41401</v>
      </c>
      <c r="N59" s="114">
        <f t="shared" si="2"/>
        <v>45000</v>
      </c>
      <c r="O59" s="14">
        <v>1</v>
      </c>
      <c r="P59" s="14">
        <f t="shared" si="3"/>
        <v>45000</v>
      </c>
      <c r="Q59" s="115">
        <f t="shared" si="4"/>
        <v>41401</v>
      </c>
      <c r="R59" s="14">
        <v>20</v>
      </c>
    </row>
    <row r="60" spans="1:18" ht="75">
      <c r="A60" s="99">
        <v>55</v>
      </c>
      <c r="B60" s="14"/>
      <c r="C60" s="112" t="s">
        <v>293</v>
      </c>
      <c r="D60" s="112" t="s">
        <v>339</v>
      </c>
      <c r="E60" s="112" t="s">
        <v>340</v>
      </c>
      <c r="F60" s="14" t="s">
        <v>2</v>
      </c>
      <c r="G60" s="14" t="s">
        <v>3</v>
      </c>
      <c r="H60" s="14" t="s">
        <v>4</v>
      </c>
      <c r="I60" s="14" t="s">
        <v>126</v>
      </c>
      <c r="J60" s="112" t="s">
        <v>341</v>
      </c>
      <c r="K60" s="113">
        <v>40000</v>
      </c>
      <c r="L60" s="114">
        <f t="shared" si="1"/>
        <v>38000</v>
      </c>
      <c r="M60" s="114" t="s">
        <v>314</v>
      </c>
      <c r="N60" s="114">
        <f t="shared" si="2"/>
        <v>40000</v>
      </c>
      <c r="O60" s="14">
        <v>1</v>
      </c>
      <c r="P60" s="14">
        <f t="shared" si="3"/>
        <v>40000</v>
      </c>
      <c r="Q60" s="115" t="str">
        <f t="shared" si="4"/>
        <v>18/07/2013</v>
      </c>
      <c r="R60" s="14">
        <v>20</v>
      </c>
    </row>
    <row r="61" spans="1:18" ht="90">
      <c r="A61" s="99">
        <v>56</v>
      </c>
      <c r="B61" s="14"/>
      <c r="C61" s="112" t="s">
        <v>342</v>
      </c>
      <c r="D61" s="112" t="s">
        <v>343</v>
      </c>
      <c r="E61" s="112" t="s">
        <v>344</v>
      </c>
      <c r="F61" s="14" t="s">
        <v>2</v>
      </c>
      <c r="G61" s="14" t="s">
        <v>3</v>
      </c>
      <c r="H61" s="14" t="s">
        <v>4</v>
      </c>
      <c r="I61" s="14" t="s">
        <v>125</v>
      </c>
      <c r="J61" s="112" t="s">
        <v>287</v>
      </c>
      <c r="K61" s="113">
        <v>30000</v>
      </c>
      <c r="L61" s="114">
        <f t="shared" si="1"/>
        <v>28500</v>
      </c>
      <c r="M61" s="114" t="s">
        <v>345</v>
      </c>
      <c r="N61" s="114">
        <f t="shared" si="2"/>
        <v>30000</v>
      </c>
      <c r="O61" s="14">
        <v>1</v>
      </c>
      <c r="P61" s="14">
        <f t="shared" si="3"/>
        <v>30000</v>
      </c>
      <c r="Q61" s="115" t="str">
        <f t="shared" si="4"/>
        <v>22/07/2013</v>
      </c>
      <c r="R61" s="14">
        <v>20</v>
      </c>
    </row>
    <row r="62" spans="1:18" ht="90">
      <c r="A62" s="99">
        <v>57</v>
      </c>
      <c r="B62" s="14"/>
      <c r="C62" s="112" t="s">
        <v>346</v>
      </c>
      <c r="D62" s="112" t="s">
        <v>347</v>
      </c>
      <c r="E62" s="112" t="s">
        <v>344</v>
      </c>
      <c r="F62" s="14" t="s">
        <v>2</v>
      </c>
      <c r="G62" s="14" t="s">
        <v>3</v>
      </c>
      <c r="H62" s="14" t="s">
        <v>4</v>
      </c>
      <c r="I62" s="14" t="s">
        <v>125</v>
      </c>
      <c r="J62" s="112" t="s">
        <v>287</v>
      </c>
      <c r="K62" s="113">
        <v>30000</v>
      </c>
      <c r="L62" s="114">
        <f t="shared" si="1"/>
        <v>28500</v>
      </c>
      <c r="M62" s="114" t="s">
        <v>348</v>
      </c>
      <c r="N62" s="114">
        <f t="shared" si="2"/>
        <v>30000</v>
      </c>
      <c r="O62" s="14">
        <v>1</v>
      </c>
      <c r="P62" s="14">
        <f t="shared" si="3"/>
        <v>30000</v>
      </c>
      <c r="Q62" s="115" t="str">
        <f t="shared" si="4"/>
        <v>29-07-2013</v>
      </c>
      <c r="R62" s="14">
        <v>20</v>
      </c>
    </row>
    <row r="63" spans="1:18" ht="60">
      <c r="A63" s="99">
        <v>58</v>
      </c>
      <c r="B63" s="14"/>
      <c r="C63" s="112" t="s">
        <v>349</v>
      </c>
      <c r="D63" s="112" t="s">
        <v>350</v>
      </c>
      <c r="E63" s="112" t="s">
        <v>351</v>
      </c>
      <c r="F63" s="14" t="s">
        <v>2</v>
      </c>
      <c r="G63" s="14" t="s">
        <v>3</v>
      </c>
      <c r="H63" s="14" t="s">
        <v>4</v>
      </c>
      <c r="I63" s="14" t="s">
        <v>126</v>
      </c>
      <c r="J63" s="112" t="s">
        <v>352</v>
      </c>
      <c r="K63" s="113">
        <v>30000</v>
      </c>
      <c r="L63" s="114">
        <f t="shared" si="1"/>
        <v>28500</v>
      </c>
      <c r="M63" s="115" t="s">
        <v>353</v>
      </c>
      <c r="N63" s="114">
        <f t="shared" si="2"/>
        <v>30000</v>
      </c>
      <c r="O63" s="14">
        <v>1</v>
      </c>
      <c r="P63" s="14">
        <f t="shared" si="3"/>
        <v>30000</v>
      </c>
      <c r="Q63" s="115" t="str">
        <f t="shared" si="4"/>
        <v>28/6/2013</v>
      </c>
      <c r="R63" s="14">
        <v>20</v>
      </c>
    </row>
    <row r="64" spans="1:18" ht="75">
      <c r="A64" s="99">
        <v>59</v>
      </c>
      <c r="B64" s="14"/>
      <c r="C64" s="117" t="s">
        <v>354</v>
      </c>
      <c r="D64" s="117" t="s">
        <v>355</v>
      </c>
      <c r="E64" s="117" t="s">
        <v>356</v>
      </c>
      <c r="F64" s="14" t="s">
        <v>2</v>
      </c>
      <c r="G64" s="14" t="s">
        <v>3</v>
      </c>
      <c r="H64" s="14" t="s">
        <v>4</v>
      </c>
      <c r="I64" s="14" t="s">
        <v>126</v>
      </c>
      <c r="J64" s="112" t="s">
        <v>287</v>
      </c>
      <c r="K64" s="113">
        <v>30000</v>
      </c>
      <c r="L64" s="114">
        <f t="shared" si="1"/>
        <v>28500</v>
      </c>
      <c r="M64" s="114" t="s">
        <v>357</v>
      </c>
      <c r="N64" s="114">
        <f t="shared" si="2"/>
        <v>30000</v>
      </c>
      <c r="O64" s="14">
        <v>1</v>
      </c>
      <c r="P64" s="14">
        <f t="shared" si="3"/>
        <v>30000</v>
      </c>
      <c r="Q64" s="115" t="str">
        <f t="shared" si="4"/>
        <v>19/07/2013</v>
      </c>
      <c r="R64" s="14">
        <v>20</v>
      </c>
    </row>
    <row r="65" spans="1:18" ht="90">
      <c r="A65" s="99">
        <v>60</v>
      </c>
      <c r="B65" s="14"/>
      <c r="C65" s="117" t="s">
        <v>358</v>
      </c>
      <c r="D65" s="117" t="s">
        <v>359</v>
      </c>
      <c r="E65" s="117" t="s">
        <v>360</v>
      </c>
      <c r="F65" s="14" t="s">
        <v>2</v>
      </c>
      <c r="G65" s="14" t="s">
        <v>113</v>
      </c>
      <c r="H65" s="14" t="s">
        <v>4</v>
      </c>
      <c r="I65" s="14" t="s">
        <v>126</v>
      </c>
      <c r="J65" s="112" t="s">
        <v>361</v>
      </c>
      <c r="K65" s="113">
        <v>35000</v>
      </c>
      <c r="L65" s="114">
        <f t="shared" si="1"/>
        <v>33250</v>
      </c>
      <c r="M65" s="115">
        <v>41371</v>
      </c>
      <c r="N65" s="114">
        <f t="shared" si="2"/>
        <v>35000</v>
      </c>
      <c r="O65" s="14">
        <v>1</v>
      </c>
      <c r="P65" s="14">
        <f t="shared" si="3"/>
        <v>35000</v>
      </c>
      <c r="Q65" s="115">
        <f t="shared" si="4"/>
        <v>41371</v>
      </c>
      <c r="R65" s="14">
        <v>20</v>
      </c>
    </row>
    <row r="66" spans="1:18" ht="75">
      <c r="A66" s="99">
        <v>61</v>
      </c>
      <c r="B66" s="14"/>
      <c r="C66" s="117" t="s">
        <v>362</v>
      </c>
      <c r="D66" s="117" t="s">
        <v>363</v>
      </c>
      <c r="E66" s="117" t="s">
        <v>364</v>
      </c>
      <c r="F66" s="14" t="s">
        <v>2</v>
      </c>
      <c r="G66" s="14" t="s">
        <v>3</v>
      </c>
      <c r="H66" s="14" t="s">
        <v>4</v>
      </c>
      <c r="I66" s="14" t="s">
        <v>126</v>
      </c>
      <c r="J66" s="112" t="s">
        <v>178</v>
      </c>
      <c r="K66" s="113">
        <v>45000</v>
      </c>
      <c r="L66" s="114">
        <f t="shared" si="1"/>
        <v>42750</v>
      </c>
      <c r="M66" s="115">
        <v>41493</v>
      </c>
      <c r="N66" s="114">
        <f t="shared" si="2"/>
        <v>45000</v>
      </c>
      <c r="O66" s="14">
        <v>1</v>
      </c>
      <c r="P66" s="14">
        <f t="shared" si="3"/>
        <v>45000</v>
      </c>
      <c r="Q66" s="115">
        <f t="shared" si="4"/>
        <v>41493</v>
      </c>
      <c r="R66" s="14">
        <v>20</v>
      </c>
    </row>
    <row r="67" spans="1:18" ht="105">
      <c r="A67" s="99">
        <v>62</v>
      </c>
      <c r="B67" s="14"/>
      <c r="C67" s="117" t="s">
        <v>365</v>
      </c>
      <c r="D67" s="117" t="s">
        <v>366</v>
      </c>
      <c r="E67" s="117" t="s">
        <v>367</v>
      </c>
      <c r="F67" s="14" t="s">
        <v>2</v>
      </c>
      <c r="G67" s="14" t="s">
        <v>3</v>
      </c>
      <c r="H67" s="14" t="s">
        <v>4</v>
      </c>
      <c r="I67" s="14" t="s">
        <v>126</v>
      </c>
      <c r="J67" s="112" t="s">
        <v>287</v>
      </c>
      <c r="K67" s="113">
        <v>30000</v>
      </c>
      <c r="L67" s="114">
        <f t="shared" si="1"/>
        <v>28500</v>
      </c>
      <c r="M67" s="115">
        <v>41493</v>
      </c>
      <c r="N67" s="114">
        <f t="shared" si="2"/>
        <v>30000</v>
      </c>
      <c r="O67" s="14">
        <v>1</v>
      </c>
      <c r="P67" s="14">
        <f t="shared" si="3"/>
        <v>30000</v>
      </c>
      <c r="Q67" s="115">
        <f t="shared" si="4"/>
        <v>41493</v>
      </c>
      <c r="R67" s="14">
        <v>20</v>
      </c>
    </row>
    <row r="68" spans="1:18" ht="90">
      <c r="A68" s="99">
        <v>63</v>
      </c>
      <c r="B68" s="14"/>
      <c r="C68" s="117" t="s">
        <v>368</v>
      </c>
      <c r="D68" s="117" t="s">
        <v>369</v>
      </c>
      <c r="E68" s="117" t="s">
        <v>370</v>
      </c>
      <c r="F68" s="14" t="s">
        <v>2</v>
      </c>
      <c r="G68" s="14" t="s">
        <v>3</v>
      </c>
      <c r="H68" s="14" t="s">
        <v>4</v>
      </c>
      <c r="I68" s="14" t="s">
        <v>126</v>
      </c>
      <c r="J68" s="112" t="s">
        <v>371</v>
      </c>
      <c r="K68" s="113">
        <v>25000</v>
      </c>
      <c r="L68" s="114">
        <f t="shared" si="1"/>
        <v>23750</v>
      </c>
      <c r="M68" s="115">
        <v>41554</v>
      </c>
      <c r="N68" s="114">
        <f t="shared" si="2"/>
        <v>25000</v>
      </c>
      <c r="O68" s="14">
        <v>1</v>
      </c>
      <c r="P68" s="14">
        <f t="shared" si="3"/>
        <v>25000</v>
      </c>
      <c r="Q68" s="115">
        <f t="shared" si="4"/>
        <v>41554</v>
      </c>
      <c r="R68" s="14">
        <v>20</v>
      </c>
    </row>
    <row r="69" spans="1:18" ht="60">
      <c r="A69" s="99">
        <v>64</v>
      </c>
      <c r="B69" s="14"/>
      <c r="C69" s="118" t="s">
        <v>372</v>
      </c>
      <c r="D69" s="117" t="s">
        <v>373</v>
      </c>
      <c r="E69" s="117" t="s">
        <v>374</v>
      </c>
      <c r="F69" s="14" t="s">
        <v>2</v>
      </c>
      <c r="G69" s="14" t="s">
        <v>3</v>
      </c>
      <c r="H69" s="14" t="s">
        <v>4</v>
      </c>
      <c r="I69" s="14" t="s">
        <v>126</v>
      </c>
      <c r="J69" s="112" t="s">
        <v>371</v>
      </c>
      <c r="K69" s="113">
        <v>25000</v>
      </c>
      <c r="L69" s="114">
        <f t="shared" si="1"/>
        <v>23750</v>
      </c>
      <c r="M69" s="115">
        <v>41524</v>
      </c>
      <c r="N69" s="114">
        <f t="shared" si="2"/>
        <v>25000</v>
      </c>
      <c r="O69" s="14">
        <v>1</v>
      </c>
      <c r="P69" s="14">
        <f t="shared" si="3"/>
        <v>25000</v>
      </c>
      <c r="Q69" s="115">
        <f t="shared" si="4"/>
        <v>41524</v>
      </c>
      <c r="R69" s="14">
        <v>20</v>
      </c>
    </row>
    <row r="70" spans="1:18" ht="105">
      <c r="A70" s="99">
        <v>65</v>
      </c>
      <c r="B70" s="14"/>
      <c r="C70" s="117" t="s">
        <v>375</v>
      </c>
      <c r="D70" s="117" t="s">
        <v>376</v>
      </c>
      <c r="E70" s="117" t="s">
        <v>377</v>
      </c>
      <c r="F70" s="14" t="s">
        <v>2</v>
      </c>
      <c r="G70" s="14" t="s">
        <v>3</v>
      </c>
      <c r="H70" s="14" t="s">
        <v>4</v>
      </c>
      <c r="I70" s="14" t="s">
        <v>126</v>
      </c>
      <c r="J70" s="112" t="s">
        <v>378</v>
      </c>
      <c r="K70" s="113">
        <v>30000</v>
      </c>
      <c r="L70" s="114">
        <f t="shared" si="1"/>
        <v>28500</v>
      </c>
      <c r="M70" s="115">
        <v>41340</v>
      </c>
      <c r="N70" s="114">
        <f t="shared" si="2"/>
        <v>30000</v>
      </c>
      <c r="O70" s="14">
        <v>1</v>
      </c>
      <c r="P70" s="14">
        <f t="shared" si="3"/>
        <v>30000</v>
      </c>
      <c r="Q70" s="115">
        <f t="shared" si="4"/>
        <v>41340</v>
      </c>
      <c r="R70" s="14">
        <v>20</v>
      </c>
    </row>
    <row r="71" spans="1:18" ht="60">
      <c r="A71" s="99">
        <v>66</v>
      </c>
      <c r="B71" s="14"/>
      <c r="C71" s="117" t="s">
        <v>379</v>
      </c>
      <c r="D71" s="117" t="s">
        <v>380</v>
      </c>
      <c r="E71" s="117" t="s">
        <v>381</v>
      </c>
      <c r="F71" s="14" t="s">
        <v>2</v>
      </c>
      <c r="G71" s="14" t="s">
        <v>3</v>
      </c>
      <c r="H71" s="14" t="s">
        <v>4</v>
      </c>
      <c r="I71" s="14" t="s">
        <v>126</v>
      </c>
      <c r="J71" s="112" t="s">
        <v>382</v>
      </c>
      <c r="K71" s="113">
        <v>40000</v>
      </c>
      <c r="L71" s="114">
        <f t="shared" si="1"/>
        <v>38000</v>
      </c>
      <c r="M71" s="115">
        <v>41281</v>
      </c>
      <c r="N71" s="114">
        <f t="shared" si="2"/>
        <v>40000</v>
      </c>
      <c r="O71" s="14">
        <v>1</v>
      </c>
      <c r="P71" s="14">
        <f t="shared" si="3"/>
        <v>40000</v>
      </c>
      <c r="Q71" s="115">
        <f t="shared" si="4"/>
        <v>41281</v>
      </c>
      <c r="R71" s="14">
        <v>20</v>
      </c>
    </row>
    <row r="72" spans="1:18" ht="90">
      <c r="A72" s="99">
        <v>67</v>
      </c>
      <c r="B72" s="14"/>
      <c r="C72" s="118" t="s">
        <v>383</v>
      </c>
      <c r="D72" s="117" t="s">
        <v>384</v>
      </c>
      <c r="E72" s="117" t="s">
        <v>385</v>
      </c>
      <c r="F72" s="14" t="s">
        <v>2</v>
      </c>
      <c r="G72" s="14" t="s">
        <v>3</v>
      </c>
      <c r="H72" s="14" t="s">
        <v>4</v>
      </c>
      <c r="I72" s="14" t="s">
        <v>126</v>
      </c>
      <c r="J72" s="112" t="s">
        <v>386</v>
      </c>
      <c r="K72" s="113">
        <v>40000</v>
      </c>
      <c r="L72" s="114">
        <f t="shared" si="1"/>
        <v>38000</v>
      </c>
      <c r="M72" s="115">
        <v>41312</v>
      </c>
      <c r="N72" s="114">
        <f t="shared" si="2"/>
        <v>40000</v>
      </c>
      <c r="O72" s="14">
        <v>1</v>
      </c>
      <c r="P72" s="14">
        <f t="shared" si="3"/>
        <v>40000</v>
      </c>
      <c r="Q72" s="115">
        <f t="shared" si="4"/>
        <v>41312</v>
      </c>
      <c r="R72" s="14">
        <v>20</v>
      </c>
    </row>
    <row r="73" spans="1:18" ht="75">
      <c r="A73" s="99">
        <v>68</v>
      </c>
      <c r="B73" s="14"/>
      <c r="C73" s="117" t="s">
        <v>387</v>
      </c>
      <c r="D73" s="117" t="s">
        <v>388</v>
      </c>
      <c r="E73" s="117" t="s">
        <v>389</v>
      </c>
      <c r="F73" s="14" t="s">
        <v>2</v>
      </c>
      <c r="G73" s="14" t="s">
        <v>3</v>
      </c>
      <c r="H73" s="14" t="s">
        <v>4</v>
      </c>
      <c r="I73" s="14" t="s">
        <v>126</v>
      </c>
      <c r="J73" s="112" t="s">
        <v>390</v>
      </c>
      <c r="K73" s="113">
        <v>40000</v>
      </c>
      <c r="L73" s="114">
        <f t="shared" si="1"/>
        <v>38000</v>
      </c>
      <c r="M73" s="115">
        <v>41281</v>
      </c>
      <c r="N73" s="114">
        <f t="shared" si="2"/>
        <v>40000</v>
      </c>
      <c r="O73" s="14">
        <v>1</v>
      </c>
      <c r="P73" s="14">
        <f t="shared" si="3"/>
        <v>40000</v>
      </c>
      <c r="Q73" s="115">
        <f t="shared" si="4"/>
        <v>41281</v>
      </c>
      <c r="R73" s="14">
        <v>20</v>
      </c>
    </row>
    <row r="74" spans="1:18" ht="75">
      <c r="A74" s="99">
        <v>69</v>
      </c>
      <c r="B74" s="14"/>
      <c r="C74" s="117" t="s">
        <v>391</v>
      </c>
      <c r="D74" s="117" t="s">
        <v>392</v>
      </c>
      <c r="E74" s="117" t="s">
        <v>393</v>
      </c>
      <c r="F74" s="14" t="s">
        <v>2</v>
      </c>
      <c r="G74" s="14" t="s">
        <v>3</v>
      </c>
      <c r="H74" s="14" t="s">
        <v>4</v>
      </c>
      <c r="I74" s="14" t="s">
        <v>126</v>
      </c>
      <c r="J74" s="112" t="s">
        <v>287</v>
      </c>
      <c r="K74" s="113">
        <v>30000</v>
      </c>
      <c r="L74" s="114">
        <f t="shared" si="1"/>
        <v>28500</v>
      </c>
      <c r="M74" s="115">
        <v>41493</v>
      </c>
      <c r="N74" s="114">
        <f t="shared" si="2"/>
        <v>30000</v>
      </c>
      <c r="O74" s="14">
        <v>1</v>
      </c>
      <c r="P74" s="14">
        <f t="shared" si="3"/>
        <v>30000</v>
      </c>
      <c r="Q74" s="115">
        <f t="shared" si="4"/>
        <v>41493</v>
      </c>
      <c r="R74" s="14">
        <v>20</v>
      </c>
    </row>
    <row r="75" spans="1:18" ht="75">
      <c r="A75" s="99">
        <v>70</v>
      </c>
      <c r="B75" s="14"/>
      <c r="C75" s="117" t="s">
        <v>394</v>
      </c>
      <c r="D75" s="117" t="s">
        <v>349</v>
      </c>
      <c r="E75" s="117" t="s">
        <v>395</v>
      </c>
      <c r="F75" s="14" t="s">
        <v>2</v>
      </c>
      <c r="G75" s="14" t="s">
        <v>3</v>
      </c>
      <c r="H75" s="14" t="s">
        <v>4</v>
      </c>
      <c r="I75" s="14" t="s">
        <v>126</v>
      </c>
      <c r="J75" s="112" t="s">
        <v>396</v>
      </c>
      <c r="K75" s="113">
        <v>45000</v>
      </c>
      <c r="L75" s="114">
        <f t="shared" si="1"/>
        <v>42750</v>
      </c>
      <c r="M75" s="115">
        <v>41340</v>
      </c>
      <c r="N75" s="114">
        <f t="shared" si="2"/>
        <v>45000</v>
      </c>
      <c r="O75" s="14">
        <v>1</v>
      </c>
      <c r="P75" s="14">
        <f t="shared" si="3"/>
        <v>45000</v>
      </c>
      <c r="Q75" s="115">
        <f t="shared" si="4"/>
        <v>41340</v>
      </c>
      <c r="R75" s="14">
        <v>20</v>
      </c>
    </row>
    <row r="76" spans="1:18" ht="75">
      <c r="A76" s="99">
        <v>71</v>
      </c>
      <c r="B76" s="14"/>
      <c r="C76" s="117" t="s">
        <v>397</v>
      </c>
      <c r="D76" s="117" t="s">
        <v>398</v>
      </c>
      <c r="E76" s="117" t="s">
        <v>399</v>
      </c>
      <c r="F76" s="14" t="s">
        <v>2</v>
      </c>
      <c r="G76" s="14" t="s">
        <v>3</v>
      </c>
      <c r="H76" s="14" t="s">
        <v>4</v>
      </c>
      <c r="I76" s="14" t="s">
        <v>126</v>
      </c>
      <c r="J76" s="112" t="s">
        <v>178</v>
      </c>
      <c r="K76" s="113">
        <v>40000</v>
      </c>
      <c r="L76" s="114">
        <f t="shared" si="1"/>
        <v>38000</v>
      </c>
      <c r="M76" s="115">
        <v>41340</v>
      </c>
      <c r="N76" s="114">
        <f t="shared" si="2"/>
        <v>40000</v>
      </c>
      <c r="O76" s="14">
        <v>1</v>
      </c>
      <c r="P76" s="14">
        <f t="shared" si="3"/>
        <v>40000</v>
      </c>
      <c r="Q76" s="115">
        <f t="shared" si="4"/>
        <v>41340</v>
      </c>
      <c r="R76" s="14">
        <v>20</v>
      </c>
    </row>
    <row r="77" spans="1:18" ht="75">
      <c r="A77" s="99">
        <v>72</v>
      </c>
      <c r="B77" s="14"/>
      <c r="C77" s="117" t="s">
        <v>400</v>
      </c>
      <c r="D77" s="117" t="s">
        <v>401</v>
      </c>
      <c r="E77" s="117" t="s">
        <v>402</v>
      </c>
      <c r="F77" s="14" t="s">
        <v>2</v>
      </c>
      <c r="G77" s="14" t="s">
        <v>3</v>
      </c>
      <c r="H77" s="14" t="s">
        <v>4</v>
      </c>
      <c r="I77" s="14" t="s">
        <v>126</v>
      </c>
      <c r="J77" s="112" t="s">
        <v>178</v>
      </c>
      <c r="K77" s="113">
        <v>40000</v>
      </c>
      <c r="L77" s="114">
        <f t="shared" si="1"/>
        <v>38000</v>
      </c>
      <c r="M77" s="115">
        <v>41340</v>
      </c>
      <c r="N77" s="114">
        <f t="shared" si="2"/>
        <v>40000</v>
      </c>
      <c r="O77" s="14">
        <v>1</v>
      </c>
      <c r="P77" s="14">
        <f t="shared" si="3"/>
        <v>40000</v>
      </c>
      <c r="Q77" s="115">
        <f t="shared" si="4"/>
        <v>41340</v>
      </c>
      <c r="R77" s="14">
        <v>20</v>
      </c>
    </row>
    <row r="78" spans="1:18" ht="120">
      <c r="A78" s="99">
        <v>73</v>
      </c>
      <c r="B78" s="14"/>
      <c r="C78" s="117" t="s">
        <v>403</v>
      </c>
      <c r="D78" s="117" t="s">
        <v>404</v>
      </c>
      <c r="E78" s="117" t="s">
        <v>405</v>
      </c>
      <c r="F78" s="14" t="s">
        <v>2</v>
      </c>
      <c r="G78" s="14" t="s">
        <v>3</v>
      </c>
      <c r="H78" s="14" t="s">
        <v>33</v>
      </c>
      <c r="I78" s="14" t="s">
        <v>126</v>
      </c>
      <c r="J78" s="112" t="s">
        <v>371</v>
      </c>
      <c r="K78" s="113">
        <v>25000</v>
      </c>
      <c r="L78" s="114">
        <f t="shared" si="1"/>
        <v>23750</v>
      </c>
      <c r="M78" s="115">
        <v>41554</v>
      </c>
      <c r="N78" s="114">
        <f t="shared" si="2"/>
        <v>25000</v>
      </c>
      <c r="O78" s="14">
        <v>1</v>
      </c>
      <c r="P78" s="14">
        <f t="shared" si="3"/>
        <v>25000</v>
      </c>
      <c r="Q78" s="115">
        <f t="shared" si="4"/>
        <v>41554</v>
      </c>
      <c r="R78" s="14">
        <v>20</v>
      </c>
    </row>
    <row r="79" spans="1:18" ht="45">
      <c r="A79" s="99">
        <v>74</v>
      </c>
      <c r="B79" s="14"/>
      <c r="C79" s="117" t="s">
        <v>406</v>
      </c>
      <c r="D79" s="117" t="s">
        <v>407</v>
      </c>
      <c r="E79" s="117" t="s">
        <v>408</v>
      </c>
      <c r="F79" s="14" t="s">
        <v>2</v>
      </c>
      <c r="G79" s="14" t="s">
        <v>3</v>
      </c>
      <c r="H79" s="14" t="s">
        <v>4</v>
      </c>
      <c r="I79" s="14" t="s">
        <v>126</v>
      </c>
      <c r="J79" s="112" t="s">
        <v>282</v>
      </c>
      <c r="K79" s="113">
        <v>45000</v>
      </c>
      <c r="L79" s="114">
        <f t="shared" si="1"/>
        <v>42750</v>
      </c>
      <c r="M79" s="115" t="s">
        <v>353</v>
      </c>
      <c r="N79" s="114">
        <f t="shared" si="2"/>
        <v>45000</v>
      </c>
      <c r="O79" s="14">
        <v>1</v>
      </c>
      <c r="P79" s="14">
        <f t="shared" si="3"/>
        <v>45000</v>
      </c>
      <c r="Q79" s="115" t="str">
        <f t="shared" si="4"/>
        <v>28/6/2013</v>
      </c>
      <c r="R79" s="14">
        <v>20</v>
      </c>
    </row>
    <row r="80" spans="1:18" ht="45">
      <c r="A80" s="99">
        <v>75</v>
      </c>
      <c r="B80" s="14"/>
      <c r="C80" s="117" t="s">
        <v>409</v>
      </c>
      <c r="D80" s="117" t="s">
        <v>369</v>
      </c>
      <c r="E80" s="117" t="s">
        <v>410</v>
      </c>
      <c r="F80" s="14" t="s">
        <v>2</v>
      </c>
      <c r="G80" s="14" t="s">
        <v>3</v>
      </c>
      <c r="H80" s="14" t="s">
        <v>4</v>
      </c>
      <c r="I80" s="14" t="s">
        <v>126</v>
      </c>
      <c r="J80" s="112" t="s">
        <v>411</v>
      </c>
      <c r="K80" s="113">
        <v>30000</v>
      </c>
      <c r="L80" s="114">
        <f t="shared" si="1"/>
        <v>28500</v>
      </c>
      <c r="M80" s="115">
        <v>41585</v>
      </c>
      <c r="N80" s="114">
        <f t="shared" si="2"/>
        <v>30000</v>
      </c>
      <c r="O80" s="14">
        <v>1</v>
      </c>
      <c r="P80" s="14">
        <f t="shared" si="3"/>
        <v>30000</v>
      </c>
      <c r="Q80" s="115">
        <f t="shared" si="4"/>
        <v>41585</v>
      </c>
      <c r="R80" s="14">
        <v>20</v>
      </c>
    </row>
    <row r="81" spans="1:18" ht="45">
      <c r="A81" s="99">
        <v>76</v>
      </c>
      <c r="B81" s="14"/>
      <c r="C81" s="117" t="s">
        <v>412</v>
      </c>
      <c r="D81" s="117" t="s">
        <v>413</v>
      </c>
      <c r="E81" s="117" t="s">
        <v>414</v>
      </c>
      <c r="F81" s="14" t="s">
        <v>2</v>
      </c>
      <c r="G81" s="14" t="s">
        <v>3</v>
      </c>
      <c r="H81" s="14" t="s">
        <v>4</v>
      </c>
      <c r="I81" s="14" t="s">
        <v>126</v>
      </c>
      <c r="J81" s="112" t="s">
        <v>415</v>
      </c>
      <c r="K81" s="113">
        <v>45000</v>
      </c>
      <c r="L81" s="114">
        <f t="shared" si="1"/>
        <v>42750</v>
      </c>
      <c r="M81" s="115">
        <v>41554</v>
      </c>
      <c r="N81" s="114">
        <f t="shared" si="2"/>
        <v>45000</v>
      </c>
      <c r="O81" s="14">
        <v>1</v>
      </c>
      <c r="P81" s="14">
        <f t="shared" si="3"/>
        <v>45000</v>
      </c>
      <c r="Q81" s="115">
        <f t="shared" si="4"/>
        <v>41554</v>
      </c>
      <c r="R81" s="14">
        <v>20</v>
      </c>
    </row>
    <row r="82" spans="1:18" ht="105">
      <c r="A82" s="99">
        <v>77</v>
      </c>
      <c r="B82" s="14"/>
      <c r="C82" s="117" t="s">
        <v>416</v>
      </c>
      <c r="D82" s="117" t="s">
        <v>417</v>
      </c>
      <c r="E82" s="117" t="s">
        <v>418</v>
      </c>
      <c r="F82" s="14" t="s">
        <v>2</v>
      </c>
      <c r="G82" s="14" t="s">
        <v>3</v>
      </c>
      <c r="H82" s="14" t="s">
        <v>4</v>
      </c>
      <c r="I82" s="14" t="s">
        <v>126</v>
      </c>
      <c r="J82" s="112" t="s">
        <v>415</v>
      </c>
      <c r="K82" s="113">
        <v>45000</v>
      </c>
      <c r="L82" s="114">
        <f t="shared" si="1"/>
        <v>42750</v>
      </c>
      <c r="M82" s="114" t="s">
        <v>301</v>
      </c>
      <c r="N82" s="114">
        <f t="shared" si="2"/>
        <v>45000</v>
      </c>
      <c r="O82" s="14">
        <v>1</v>
      </c>
      <c r="P82" s="14">
        <f t="shared" si="3"/>
        <v>45000</v>
      </c>
      <c r="Q82" s="115" t="str">
        <f t="shared" si="4"/>
        <v>30/07/2013</v>
      </c>
      <c r="R82" s="14">
        <v>20</v>
      </c>
    </row>
    <row r="83" spans="1:18" ht="90">
      <c r="A83" s="99">
        <v>78</v>
      </c>
      <c r="B83" s="14"/>
      <c r="C83" s="118" t="s">
        <v>419</v>
      </c>
      <c r="D83" s="117" t="s">
        <v>420</v>
      </c>
      <c r="E83" s="117" t="s">
        <v>421</v>
      </c>
      <c r="F83" s="14" t="s">
        <v>2</v>
      </c>
      <c r="G83" s="14" t="s">
        <v>3</v>
      </c>
      <c r="H83" s="14" t="s">
        <v>4</v>
      </c>
      <c r="I83" s="14" t="s">
        <v>126</v>
      </c>
      <c r="J83" s="112" t="s">
        <v>422</v>
      </c>
      <c r="K83" s="113">
        <v>45000</v>
      </c>
      <c r="L83" s="114">
        <f t="shared" si="1"/>
        <v>42750</v>
      </c>
      <c r="M83" s="115">
        <v>41312</v>
      </c>
      <c r="N83" s="114">
        <f t="shared" si="2"/>
        <v>45000</v>
      </c>
      <c r="O83" s="14">
        <v>1</v>
      </c>
      <c r="P83" s="14">
        <f t="shared" si="3"/>
        <v>45000</v>
      </c>
      <c r="Q83" s="115">
        <f t="shared" si="4"/>
        <v>41312</v>
      </c>
      <c r="R83" s="14">
        <v>20</v>
      </c>
    </row>
    <row r="84" spans="1:18" ht="60">
      <c r="A84" s="99">
        <v>79</v>
      </c>
      <c r="B84" s="14"/>
      <c r="C84" s="117" t="s">
        <v>423</v>
      </c>
      <c r="D84" s="117" t="s">
        <v>424</v>
      </c>
      <c r="E84" s="117" t="s">
        <v>425</v>
      </c>
      <c r="F84" s="14" t="s">
        <v>2</v>
      </c>
      <c r="G84" s="14" t="s">
        <v>3</v>
      </c>
      <c r="H84" s="14" t="s">
        <v>4</v>
      </c>
      <c r="I84" s="14" t="s">
        <v>126</v>
      </c>
      <c r="J84" s="112" t="s">
        <v>178</v>
      </c>
      <c r="K84" s="113">
        <v>82000</v>
      </c>
      <c r="L84" s="114">
        <f t="shared" si="1"/>
        <v>77900</v>
      </c>
      <c r="M84" s="114" t="s">
        <v>426</v>
      </c>
      <c r="N84" s="114">
        <f t="shared" si="2"/>
        <v>82000</v>
      </c>
      <c r="O84" s="14">
        <v>1</v>
      </c>
      <c r="P84" s="14">
        <f t="shared" si="3"/>
        <v>82000</v>
      </c>
      <c r="Q84" s="115" t="str">
        <f t="shared" si="4"/>
        <v>25/07/2013</v>
      </c>
      <c r="R84" s="14">
        <v>20</v>
      </c>
    </row>
    <row r="85" spans="1:18" ht="120">
      <c r="A85" s="99">
        <v>80</v>
      </c>
      <c r="B85" s="14"/>
      <c r="C85" s="117" t="s">
        <v>427</v>
      </c>
      <c r="D85" s="117" t="s">
        <v>428</v>
      </c>
      <c r="E85" s="117" t="s">
        <v>429</v>
      </c>
      <c r="F85" s="14" t="s">
        <v>2</v>
      </c>
      <c r="G85" s="14" t="s">
        <v>3</v>
      </c>
      <c r="H85" s="14" t="s">
        <v>4</v>
      </c>
      <c r="I85" s="14" t="s">
        <v>126</v>
      </c>
      <c r="J85" s="112" t="s">
        <v>430</v>
      </c>
      <c r="K85" s="113">
        <v>30000</v>
      </c>
      <c r="L85" s="114">
        <f t="shared" si="1"/>
        <v>28500</v>
      </c>
      <c r="M85" s="115">
        <v>41493</v>
      </c>
      <c r="N85" s="114">
        <f t="shared" si="2"/>
        <v>30000</v>
      </c>
      <c r="O85" s="14">
        <v>1</v>
      </c>
      <c r="P85" s="14">
        <f t="shared" si="3"/>
        <v>30000</v>
      </c>
      <c r="Q85" s="115">
        <f t="shared" si="4"/>
        <v>41493</v>
      </c>
      <c r="R85" s="14">
        <v>20</v>
      </c>
    </row>
    <row r="86" spans="1:18" ht="135">
      <c r="A86" s="99">
        <v>81</v>
      </c>
      <c r="B86" s="14"/>
      <c r="C86" s="117" t="s">
        <v>431</v>
      </c>
      <c r="D86" s="118" t="s">
        <v>432</v>
      </c>
      <c r="E86" s="118" t="s">
        <v>433</v>
      </c>
      <c r="F86" s="14" t="s">
        <v>2</v>
      </c>
      <c r="G86" s="14" t="s">
        <v>3</v>
      </c>
      <c r="H86" s="14" t="s">
        <v>4</v>
      </c>
      <c r="I86" s="14" t="s">
        <v>126</v>
      </c>
      <c r="J86" s="112" t="s">
        <v>434</v>
      </c>
      <c r="K86" s="113">
        <v>45000</v>
      </c>
      <c r="L86" s="114">
        <f t="shared" si="1"/>
        <v>42750</v>
      </c>
      <c r="M86" s="115">
        <v>41554</v>
      </c>
      <c r="N86" s="114">
        <f t="shared" si="2"/>
        <v>45000</v>
      </c>
      <c r="O86" s="14">
        <v>1</v>
      </c>
      <c r="P86" s="14">
        <f t="shared" si="3"/>
        <v>45000</v>
      </c>
      <c r="Q86" s="115">
        <f t="shared" si="4"/>
        <v>41554</v>
      </c>
      <c r="R86" s="14">
        <v>20</v>
      </c>
    </row>
    <row r="87" spans="1:18" ht="60">
      <c r="A87" s="99">
        <v>82</v>
      </c>
      <c r="B87" s="14"/>
      <c r="C87" s="117" t="s">
        <v>435</v>
      </c>
      <c r="D87" s="117" t="s">
        <v>310</v>
      </c>
      <c r="E87" s="117" t="s">
        <v>436</v>
      </c>
      <c r="F87" s="14" t="s">
        <v>2</v>
      </c>
      <c r="G87" s="14" t="s">
        <v>3</v>
      </c>
      <c r="H87" s="14" t="s">
        <v>4</v>
      </c>
      <c r="I87" s="14" t="s">
        <v>126</v>
      </c>
      <c r="J87" s="112" t="s">
        <v>437</v>
      </c>
      <c r="K87" s="113">
        <v>35000</v>
      </c>
      <c r="L87" s="114">
        <f t="shared" si="1"/>
        <v>33250</v>
      </c>
      <c r="M87" s="114" t="s">
        <v>438</v>
      </c>
      <c r="N87" s="114">
        <f t="shared" si="2"/>
        <v>35000</v>
      </c>
      <c r="O87" s="14">
        <v>1</v>
      </c>
      <c r="P87" s="14">
        <f t="shared" si="3"/>
        <v>35000</v>
      </c>
      <c r="Q87" s="115" t="str">
        <f t="shared" si="4"/>
        <v>16/09/2013</v>
      </c>
      <c r="R87" s="14">
        <v>20</v>
      </c>
    </row>
    <row r="88" spans="1:18" ht="105">
      <c r="A88" s="99">
        <v>83</v>
      </c>
      <c r="B88" s="14"/>
      <c r="C88" s="117" t="s">
        <v>439</v>
      </c>
      <c r="D88" s="117" t="s">
        <v>440</v>
      </c>
      <c r="E88" s="117" t="s">
        <v>441</v>
      </c>
      <c r="F88" s="14" t="s">
        <v>2</v>
      </c>
      <c r="G88" s="14" t="s">
        <v>3</v>
      </c>
      <c r="H88" s="14" t="s">
        <v>4</v>
      </c>
      <c r="I88" s="14" t="s">
        <v>126</v>
      </c>
      <c r="J88" s="112" t="s">
        <v>442</v>
      </c>
      <c r="K88" s="113">
        <v>40000</v>
      </c>
      <c r="L88" s="114">
        <f t="shared" si="1"/>
        <v>38000</v>
      </c>
      <c r="M88" s="115">
        <v>41340</v>
      </c>
      <c r="N88" s="114">
        <f t="shared" si="2"/>
        <v>40000</v>
      </c>
      <c r="O88" s="14">
        <v>1</v>
      </c>
      <c r="P88" s="14">
        <f t="shared" si="3"/>
        <v>40000</v>
      </c>
      <c r="Q88" s="115">
        <f t="shared" si="4"/>
        <v>41340</v>
      </c>
      <c r="R88" s="14">
        <v>20</v>
      </c>
    </row>
    <row r="89" spans="1:18" ht="90">
      <c r="A89" s="99">
        <v>84</v>
      </c>
      <c r="B89" s="14"/>
      <c r="C89" s="117" t="s">
        <v>443</v>
      </c>
      <c r="D89" s="117" t="s">
        <v>444</v>
      </c>
      <c r="E89" s="117" t="s">
        <v>445</v>
      </c>
      <c r="F89" s="14" t="s">
        <v>2</v>
      </c>
      <c r="G89" s="14" t="s">
        <v>3</v>
      </c>
      <c r="H89" s="14" t="s">
        <v>4</v>
      </c>
      <c r="I89" s="14" t="s">
        <v>125</v>
      </c>
      <c r="J89" s="112" t="s">
        <v>378</v>
      </c>
      <c r="K89" s="113">
        <v>30000</v>
      </c>
      <c r="L89" s="114">
        <f t="shared" si="1"/>
        <v>28500</v>
      </c>
      <c r="M89" s="114" t="s">
        <v>446</v>
      </c>
      <c r="N89" s="114">
        <f t="shared" si="2"/>
        <v>30000</v>
      </c>
      <c r="O89" s="14">
        <v>1</v>
      </c>
      <c r="P89" s="14">
        <f t="shared" si="3"/>
        <v>30000</v>
      </c>
      <c r="Q89" s="115" t="str">
        <f t="shared" si="4"/>
        <v>29/07/2013</v>
      </c>
      <c r="R89" s="14">
        <v>20</v>
      </c>
    </row>
    <row r="90" spans="1:18" ht="75">
      <c r="A90" s="99">
        <v>85</v>
      </c>
      <c r="B90" s="14"/>
      <c r="C90" s="117" t="s">
        <v>447</v>
      </c>
      <c r="D90" s="117" t="s">
        <v>373</v>
      </c>
      <c r="E90" s="117" t="s">
        <v>448</v>
      </c>
      <c r="F90" s="14" t="s">
        <v>2</v>
      </c>
      <c r="G90" s="14" t="s">
        <v>3</v>
      </c>
      <c r="H90" s="14" t="s">
        <v>4</v>
      </c>
      <c r="I90" s="14" t="s">
        <v>126</v>
      </c>
      <c r="J90" s="112" t="s">
        <v>449</v>
      </c>
      <c r="K90" s="113">
        <v>45000</v>
      </c>
      <c r="L90" s="114">
        <f t="shared" si="1"/>
        <v>42750</v>
      </c>
      <c r="M90" s="114" t="s">
        <v>283</v>
      </c>
      <c r="N90" s="114">
        <f t="shared" si="2"/>
        <v>45000</v>
      </c>
      <c r="O90" s="14">
        <v>1</v>
      </c>
      <c r="P90" s="14">
        <f t="shared" si="3"/>
        <v>45000</v>
      </c>
      <c r="Q90" s="115" t="str">
        <f t="shared" si="4"/>
        <v>27/06/2013</v>
      </c>
      <c r="R90" s="14">
        <v>20</v>
      </c>
    </row>
    <row r="91" spans="1:18" ht="90">
      <c r="A91" s="99">
        <v>86</v>
      </c>
      <c r="B91" s="14"/>
      <c r="C91" s="117" t="s">
        <v>450</v>
      </c>
      <c r="D91" s="117" t="s">
        <v>451</v>
      </c>
      <c r="E91" s="117" t="s">
        <v>452</v>
      </c>
      <c r="F91" s="14" t="s">
        <v>2</v>
      </c>
      <c r="G91" s="14" t="s">
        <v>3</v>
      </c>
      <c r="H91" s="14" t="s">
        <v>4</v>
      </c>
      <c r="I91" s="14" t="s">
        <v>126</v>
      </c>
      <c r="J91" s="112" t="s">
        <v>453</v>
      </c>
      <c r="K91" s="113">
        <v>35000</v>
      </c>
      <c r="L91" s="114">
        <f t="shared" si="1"/>
        <v>33250</v>
      </c>
      <c r="M91" s="115">
        <v>41493</v>
      </c>
      <c r="N91" s="114">
        <f t="shared" si="2"/>
        <v>35000</v>
      </c>
      <c r="O91" s="14">
        <v>1</v>
      </c>
      <c r="P91" s="14">
        <f t="shared" si="3"/>
        <v>35000</v>
      </c>
      <c r="Q91" s="115">
        <f t="shared" si="4"/>
        <v>41493</v>
      </c>
      <c r="R91" s="14">
        <v>20</v>
      </c>
    </row>
    <row r="92" spans="1:18" ht="90">
      <c r="A92" s="99">
        <v>87</v>
      </c>
      <c r="B92" s="14"/>
      <c r="C92" s="119" t="s">
        <v>454</v>
      </c>
      <c r="D92" s="119" t="s">
        <v>455</v>
      </c>
      <c r="E92" s="119" t="s">
        <v>456</v>
      </c>
      <c r="F92" s="14" t="s">
        <v>2</v>
      </c>
      <c r="G92" s="14" t="s">
        <v>3</v>
      </c>
      <c r="H92" s="14" t="s">
        <v>4</v>
      </c>
      <c r="I92" s="14" t="s">
        <v>126</v>
      </c>
      <c r="J92" s="112" t="s">
        <v>457</v>
      </c>
      <c r="K92" s="113">
        <v>45000</v>
      </c>
      <c r="L92" s="114">
        <f t="shared" si="1"/>
        <v>42750</v>
      </c>
      <c r="M92" s="115">
        <v>41371</v>
      </c>
      <c r="N92" s="114">
        <f t="shared" si="2"/>
        <v>45000</v>
      </c>
      <c r="O92" s="14">
        <v>1</v>
      </c>
      <c r="P92" s="14">
        <f t="shared" si="3"/>
        <v>45000</v>
      </c>
      <c r="Q92" s="115">
        <f t="shared" si="4"/>
        <v>41371</v>
      </c>
      <c r="R92" s="14">
        <v>20</v>
      </c>
    </row>
    <row r="93" spans="1:18" ht="120">
      <c r="A93" s="99">
        <v>88</v>
      </c>
      <c r="B93" s="14"/>
      <c r="C93" s="117" t="s">
        <v>458</v>
      </c>
      <c r="D93" s="117" t="s">
        <v>459</v>
      </c>
      <c r="E93" s="117" t="s">
        <v>460</v>
      </c>
      <c r="F93" s="14" t="s">
        <v>2</v>
      </c>
      <c r="G93" s="14" t="s">
        <v>3</v>
      </c>
      <c r="H93" s="14" t="s">
        <v>4</v>
      </c>
      <c r="I93" s="14" t="s">
        <v>126</v>
      </c>
      <c r="J93" s="112" t="s">
        <v>461</v>
      </c>
      <c r="K93" s="113">
        <v>40000</v>
      </c>
      <c r="L93" s="114">
        <f t="shared" si="1"/>
        <v>38000</v>
      </c>
      <c r="M93" s="114" t="s">
        <v>292</v>
      </c>
      <c r="N93" s="114">
        <f t="shared" si="2"/>
        <v>40000</v>
      </c>
      <c r="O93" s="14">
        <v>1</v>
      </c>
      <c r="P93" s="14">
        <f t="shared" si="3"/>
        <v>40000</v>
      </c>
      <c r="Q93" s="115" t="str">
        <f t="shared" si="4"/>
        <v>28/06/2013</v>
      </c>
      <c r="R93" s="14">
        <v>20</v>
      </c>
    </row>
    <row r="94" spans="1:18" ht="60">
      <c r="A94" s="99">
        <v>89</v>
      </c>
      <c r="B94" s="14"/>
      <c r="C94" s="120" t="s">
        <v>462</v>
      </c>
      <c r="D94" s="120" t="s">
        <v>463</v>
      </c>
      <c r="E94" s="121" t="s">
        <v>464</v>
      </c>
      <c r="F94" s="14" t="s">
        <v>2</v>
      </c>
      <c r="G94" s="14" t="s">
        <v>3</v>
      </c>
      <c r="H94" s="14" t="s">
        <v>4</v>
      </c>
      <c r="I94" s="14" t="s">
        <v>126</v>
      </c>
      <c r="J94" s="112" t="s">
        <v>465</v>
      </c>
      <c r="K94" s="113">
        <v>40000</v>
      </c>
      <c r="L94" s="114">
        <f t="shared" si="1"/>
        <v>38000</v>
      </c>
      <c r="M94" s="115">
        <v>41371</v>
      </c>
      <c r="N94" s="114">
        <f t="shared" si="2"/>
        <v>40000</v>
      </c>
      <c r="O94" s="14">
        <v>1</v>
      </c>
      <c r="P94" s="14">
        <f t="shared" si="3"/>
        <v>40000</v>
      </c>
      <c r="Q94" s="115">
        <f t="shared" si="4"/>
        <v>41371</v>
      </c>
      <c r="R94" s="14">
        <v>20</v>
      </c>
    </row>
    <row r="95" spans="1:18" ht="75">
      <c r="A95" s="99">
        <v>90</v>
      </c>
      <c r="B95" s="14"/>
      <c r="C95" s="117" t="s">
        <v>466</v>
      </c>
      <c r="D95" s="117" t="s">
        <v>467</v>
      </c>
      <c r="E95" s="117" t="s">
        <v>468</v>
      </c>
      <c r="F95" s="14" t="s">
        <v>2</v>
      </c>
      <c r="G95" s="14" t="s">
        <v>3</v>
      </c>
      <c r="H95" s="14" t="s">
        <v>33</v>
      </c>
      <c r="I95" s="14" t="s">
        <v>126</v>
      </c>
      <c r="J95" s="112" t="s">
        <v>263</v>
      </c>
      <c r="K95" s="113">
        <v>40000</v>
      </c>
      <c r="L95" s="114">
        <f t="shared" si="1"/>
        <v>38000</v>
      </c>
      <c r="M95" s="114" t="s">
        <v>357</v>
      </c>
      <c r="N95" s="114">
        <f t="shared" si="2"/>
        <v>40000</v>
      </c>
      <c r="O95" s="14">
        <v>1</v>
      </c>
      <c r="P95" s="14">
        <f t="shared" si="3"/>
        <v>40000</v>
      </c>
      <c r="Q95" s="115" t="str">
        <f t="shared" si="4"/>
        <v>19/07/2013</v>
      </c>
      <c r="R95" s="14">
        <v>20</v>
      </c>
    </row>
    <row r="96" spans="1:18" ht="60">
      <c r="A96" s="99">
        <v>91</v>
      </c>
      <c r="B96" s="14"/>
      <c r="C96" s="117" t="s">
        <v>469</v>
      </c>
      <c r="D96" s="117" t="s">
        <v>470</v>
      </c>
      <c r="E96" s="117" t="s">
        <v>471</v>
      </c>
      <c r="F96" s="14" t="s">
        <v>2</v>
      </c>
      <c r="G96" s="14" t="s">
        <v>113</v>
      </c>
      <c r="H96" s="14" t="s">
        <v>33</v>
      </c>
      <c r="I96" s="14" t="s">
        <v>126</v>
      </c>
      <c r="J96" s="112" t="s">
        <v>472</v>
      </c>
      <c r="K96" s="113">
        <v>45000</v>
      </c>
      <c r="L96" s="114">
        <f t="shared" si="1"/>
        <v>42750</v>
      </c>
      <c r="M96" s="114" t="s">
        <v>473</v>
      </c>
      <c r="N96" s="114">
        <f t="shared" si="2"/>
        <v>45000</v>
      </c>
      <c r="O96" s="14">
        <v>1</v>
      </c>
      <c r="P96" s="14">
        <f t="shared" si="3"/>
        <v>45000</v>
      </c>
      <c r="Q96" s="115" t="str">
        <f t="shared" si="4"/>
        <v>24/07/2013</v>
      </c>
      <c r="R96" s="14">
        <v>20</v>
      </c>
    </row>
    <row r="97" spans="1:18" ht="75">
      <c r="A97" s="99">
        <v>92</v>
      </c>
      <c r="B97" s="14"/>
      <c r="C97" s="117" t="s">
        <v>474</v>
      </c>
      <c r="D97" s="117" t="s">
        <v>347</v>
      </c>
      <c r="E97" s="117" t="s">
        <v>475</v>
      </c>
      <c r="F97" s="14" t="s">
        <v>2</v>
      </c>
      <c r="G97" s="14" t="s">
        <v>3</v>
      </c>
      <c r="H97" s="14" t="s">
        <v>4</v>
      </c>
      <c r="I97" s="14" t="s">
        <v>126</v>
      </c>
      <c r="J97" s="112" t="s">
        <v>430</v>
      </c>
      <c r="K97" s="113">
        <v>35000</v>
      </c>
      <c r="L97" s="114">
        <f t="shared" si="1"/>
        <v>33250</v>
      </c>
      <c r="M97" s="114" t="s">
        <v>314</v>
      </c>
      <c r="N97" s="114">
        <f t="shared" si="2"/>
        <v>35000</v>
      </c>
      <c r="O97" s="14">
        <v>1</v>
      </c>
      <c r="P97" s="14">
        <f t="shared" si="3"/>
        <v>35000</v>
      </c>
      <c r="Q97" s="115" t="str">
        <f t="shared" si="4"/>
        <v>18/07/2013</v>
      </c>
      <c r="R97" s="14">
        <v>20</v>
      </c>
    </row>
    <row r="98" spans="1:18" ht="60">
      <c r="A98" s="99">
        <v>93</v>
      </c>
      <c r="B98" s="14"/>
      <c r="C98" s="117" t="s">
        <v>476</v>
      </c>
      <c r="D98" s="117" t="s">
        <v>388</v>
      </c>
      <c r="E98" s="118" t="s">
        <v>477</v>
      </c>
      <c r="F98" s="14" t="s">
        <v>2</v>
      </c>
      <c r="G98" s="14" t="s">
        <v>3</v>
      </c>
      <c r="H98" s="14" t="s">
        <v>4</v>
      </c>
      <c r="I98" s="14" t="s">
        <v>126</v>
      </c>
      <c r="J98" s="112" t="s">
        <v>478</v>
      </c>
      <c r="K98" s="113">
        <v>45000</v>
      </c>
      <c r="L98" s="114">
        <f t="shared" si="1"/>
        <v>42750</v>
      </c>
      <c r="M98" s="115">
        <v>41340</v>
      </c>
      <c r="N98" s="114">
        <f t="shared" si="2"/>
        <v>45000</v>
      </c>
      <c r="O98" s="14">
        <v>1</v>
      </c>
      <c r="P98" s="14">
        <f t="shared" si="3"/>
        <v>45000</v>
      </c>
      <c r="Q98" s="115">
        <f t="shared" si="4"/>
        <v>41340</v>
      </c>
      <c r="R98" s="14">
        <v>20</v>
      </c>
    </row>
    <row r="99" spans="1:18" ht="90">
      <c r="A99" s="99">
        <v>94</v>
      </c>
      <c r="B99" s="14"/>
      <c r="C99" s="117" t="s">
        <v>479</v>
      </c>
      <c r="D99" s="117" t="s">
        <v>480</v>
      </c>
      <c r="E99" s="117" t="s">
        <v>481</v>
      </c>
      <c r="F99" s="14" t="s">
        <v>2</v>
      </c>
      <c r="G99" s="14" t="s">
        <v>3</v>
      </c>
      <c r="H99" s="14" t="s">
        <v>4</v>
      </c>
      <c r="I99" s="14" t="s">
        <v>126</v>
      </c>
      <c r="J99" s="112" t="s">
        <v>178</v>
      </c>
      <c r="K99" s="113">
        <v>45000</v>
      </c>
      <c r="L99" s="114">
        <f t="shared" si="1"/>
        <v>42750</v>
      </c>
      <c r="M99" s="114" t="s">
        <v>325</v>
      </c>
      <c r="N99" s="114">
        <f t="shared" si="2"/>
        <v>45000</v>
      </c>
      <c r="O99" s="14">
        <v>1</v>
      </c>
      <c r="P99" s="14">
        <f t="shared" si="3"/>
        <v>45000</v>
      </c>
      <c r="Q99" s="115" t="str">
        <f t="shared" si="4"/>
        <v>23/07/2013</v>
      </c>
      <c r="R99" s="14">
        <v>20</v>
      </c>
    </row>
    <row r="100" spans="1:18" ht="60">
      <c r="A100" s="99">
        <v>95</v>
      </c>
      <c r="B100" s="14"/>
      <c r="C100" s="117" t="s">
        <v>482</v>
      </c>
      <c r="D100" s="117" t="s">
        <v>483</v>
      </c>
      <c r="E100" s="117" t="s">
        <v>484</v>
      </c>
      <c r="F100" s="14" t="s">
        <v>2</v>
      </c>
      <c r="G100" s="14" t="s">
        <v>3</v>
      </c>
      <c r="H100" s="14" t="s">
        <v>4</v>
      </c>
      <c r="I100" s="14" t="s">
        <v>126</v>
      </c>
      <c r="J100" s="112" t="s">
        <v>485</v>
      </c>
      <c r="K100" s="113">
        <v>45000</v>
      </c>
      <c r="L100" s="114">
        <f t="shared" si="1"/>
        <v>42750</v>
      </c>
      <c r="M100" s="115">
        <v>41554</v>
      </c>
      <c r="N100" s="114">
        <f t="shared" si="2"/>
        <v>45000</v>
      </c>
      <c r="O100" s="14">
        <v>1</v>
      </c>
      <c r="P100" s="14">
        <f t="shared" si="3"/>
        <v>45000</v>
      </c>
      <c r="Q100" s="115">
        <f t="shared" si="4"/>
        <v>41554</v>
      </c>
      <c r="R100" s="14">
        <v>20</v>
      </c>
    </row>
    <row r="101" spans="1:18" ht="60">
      <c r="A101" s="99">
        <v>96</v>
      </c>
      <c r="B101" s="14"/>
      <c r="C101" s="117" t="s">
        <v>486</v>
      </c>
      <c r="D101" s="117" t="s">
        <v>487</v>
      </c>
      <c r="E101" s="117" t="s">
        <v>488</v>
      </c>
      <c r="F101" s="14" t="s">
        <v>2</v>
      </c>
      <c r="G101" s="14" t="s">
        <v>3</v>
      </c>
      <c r="H101" s="14" t="s">
        <v>4</v>
      </c>
      <c r="I101" s="14" t="s">
        <v>126</v>
      </c>
      <c r="J101" s="112" t="s">
        <v>489</v>
      </c>
      <c r="K101" s="113">
        <v>25000</v>
      </c>
      <c r="L101" s="114">
        <f t="shared" si="1"/>
        <v>23750</v>
      </c>
      <c r="M101" s="115">
        <v>41465</v>
      </c>
      <c r="N101" s="114">
        <f t="shared" si="2"/>
        <v>25000</v>
      </c>
      <c r="O101" s="14">
        <v>1</v>
      </c>
      <c r="P101" s="14">
        <f t="shared" si="3"/>
        <v>25000</v>
      </c>
      <c r="Q101" s="115">
        <f t="shared" si="4"/>
        <v>41465</v>
      </c>
      <c r="R101" s="14">
        <v>20</v>
      </c>
    </row>
    <row r="102" spans="1:18" ht="105">
      <c r="A102" s="99">
        <v>97</v>
      </c>
      <c r="B102" s="14"/>
      <c r="C102" s="117" t="s">
        <v>490</v>
      </c>
      <c r="D102" s="117" t="s">
        <v>491</v>
      </c>
      <c r="E102" s="117" t="s">
        <v>492</v>
      </c>
      <c r="F102" s="14" t="s">
        <v>2</v>
      </c>
      <c r="G102" s="14" t="s">
        <v>3</v>
      </c>
      <c r="H102" s="14" t="s">
        <v>4</v>
      </c>
      <c r="I102" s="14" t="s">
        <v>126</v>
      </c>
      <c r="J102" s="112" t="s">
        <v>493</v>
      </c>
      <c r="K102" s="113">
        <v>40000</v>
      </c>
      <c r="L102" s="114">
        <f t="shared" si="1"/>
        <v>38000</v>
      </c>
      <c r="M102" s="114" t="s">
        <v>473</v>
      </c>
      <c r="N102" s="114">
        <f t="shared" si="2"/>
        <v>40000</v>
      </c>
      <c r="O102" s="14">
        <v>1</v>
      </c>
      <c r="P102" s="14">
        <f t="shared" si="3"/>
        <v>40000</v>
      </c>
      <c r="Q102" s="115" t="str">
        <f t="shared" si="4"/>
        <v>24/07/2013</v>
      </c>
      <c r="R102" s="14">
        <v>20</v>
      </c>
    </row>
    <row r="103" spans="1:18" ht="90">
      <c r="A103" s="99">
        <v>98</v>
      </c>
      <c r="B103" s="14"/>
      <c r="C103" s="118" t="s">
        <v>494</v>
      </c>
      <c r="D103" s="117" t="s">
        <v>495</v>
      </c>
      <c r="E103" s="117" t="s">
        <v>496</v>
      </c>
      <c r="F103" s="14" t="s">
        <v>2</v>
      </c>
      <c r="G103" s="14" t="s">
        <v>3</v>
      </c>
      <c r="H103" s="14" t="s">
        <v>33</v>
      </c>
      <c r="I103" s="14" t="s">
        <v>126</v>
      </c>
      <c r="J103" s="112" t="s">
        <v>430</v>
      </c>
      <c r="K103" s="113">
        <v>45000</v>
      </c>
      <c r="L103" s="114">
        <f t="shared" si="1"/>
        <v>42750</v>
      </c>
      <c r="M103" s="115">
        <v>41493</v>
      </c>
      <c r="N103" s="114">
        <f t="shared" si="2"/>
        <v>45000</v>
      </c>
      <c r="O103" s="14">
        <v>1</v>
      </c>
      <c r="P103" s="14">
        <f t="shared" si="3"/>
        <v>45000</v>
      </c>
      <c r="Q103" s="115">
        <f t="shared" si="4"/>
        <v>41493</v>
      </c>
      <c r="R103" s="14">
        <v>20</v>
      </c>
    </row>
    <row r="104" spans="1:18" ht="45">
      <c r="A104" s="99">
        <v>99</v>
      </c>
      <c r="B104" s="14"/>
      <c r="C104" s="117" t="s">
        <v>497</v>
      </c>
      <c r="D104" s="117" t="s">
        <v>498</v>
      </c>
      <c r="E104" s="117" t="s">
        <v>499</v>
      </c>
      <c r="F104" s="14" t="s">
        <v>2</v>
      </c>
      <c r="G104" s="14" t="s">
        <v>3</v>
      </c>
      <c r="H104" s="14" t="s">
        <v>4</v>
      </c>
      <c r="I104" s="14" t="s">
        <v>126</v>
      </c>
      <c r="J104" s="112" t="s">
        <v>500</v>
      </c>
      <c r="K104" s="113">
        <v>35000</v>
      </c>
      <c r="L104" s="114">
        <f t="shared" si="1"/>
        <v>33250</v>
      </c>
      <c r="M104" s="115">
        <v>41493</v>
      </c>
      <c r="N104" s="114">
        <f t="shared" si="2"/>
        <v>35000</v>
      </c>
      <c r="O104" s="14">
        <v>1</v>
      </c>
      <c r="P104" s="14">
        <f t="shared" si="3"/>
        <v>35000</v>
      </c>
      <c r="Q104" s="115">
        <f t="shared" si="4"/>
        <v>41493</v>
      </c>
      <c r="R104" s="14">
        <v>20</v>
      </c>
    </row>
    <row r="105" spans="1:18" ht="120">
      <c r="A105" s="99">
        <v>100</v>
      </c>
      <c r="B105" s="14"/>
      <c r="C105" s="117" t="s">
        <v>501</v>
      </c>
      <c r="D105" s="117" t="s">
        <v>423</v>
      </c>
      <c r="E105" s="117" t="s">
        <v>502</v>
      </c>
      <c r="F105" s="14" t="s">
        <v>2</v>
      </c>
      <c r="G105" s="14" t="s">
        <v>3</v>
      </c>
      <c r="H105" s="14" t="s">
        <v>33</v>
      </c>
      <c r="I105" s="14" t="s">
        <v>126</v>
      </c>
      <c r="J105" s="112" t="s">
        <v>263</v>
      </c>
      <c r="K105" s="113">
        <v>40000</v>
      </c>
      <c r="L105" s="114">
        <f t="shared" si="1"/>
        <v>38000</v>
      </c>
      <c r="M105" s="115">
        <v>41616</v>
      </c>
      <c r="N105" s="114">
        <f t="shared" si="2"/>
        <v>40000</v>
      </c>
      <c r="O105" s="14">
        <v>1</v>
      </c>
      <c r="P105" s="14">
        <f t="shared" si="3"/>
        <v>40000</v>
      </c>
      <c r="Q105" s="115">
        <f t="shared" si="4"/>
        <v>41616</v>
      </c>
      <c r="R105" s="14">
        <v>20</v>
      </c>
    </row>
    <row r="106" spans="1:18" ht="105">
      <c r="A106" s="99">
        <v>101</v>
      </c>
      <c r="B106" s="14"/>
      <c r="C106" s="117" t="s">
        <v>503</v>
      </c>
      <c r="D106" s="117" t="s">
        <v>504</v>
      </c>
      <c r="E106" s="117" t="s">
        <v>505</v>
      </c>
      <c r="F106" s="14" t="s">
        <v>2</v>
      </c>
      <c r="G106" s="14" t="s">
        <v>3</v>
      </c>
      <c r="H106" s="14" t="s">
        <v>4</v>
      </c>
      <c r="I106" s="14" t="s">
        <v>126</v>
      </c>
      <c r="J106" s="112" t="s">
        <v>263</v>
      </c>
      <c r="K106" s="113">
        <v>40000</v>
      </c>
      <c r="L106" s="114">
        <f t="shared" ref="L106:L137" si="5">95/100*K106</f>
        <v>38000</v>
      </c>
      <c r="M106" s="114" t="s">
        <v>283</v>
      </c>
      <c r="N106" s="114">
        <f t="shared" ref="N106:N137" si="6">K106</f>
        <v>40000</v>
      </c>
      <c r="O106" s="14">
        <v>1</v>
      </c>
      <c r="P106" s="14">
        <f t="shared" ref="P106:P137" si="7">N106</f>
        <v>40000</v>
      </c>
      <c r="Q106" s="115" t="str">
        <f t="shared" ref="Q106:Q137" si="8">M106</f>
        <v>27/06/2013</v>
      </c>
      <c r="R106" s="14">
        <v>20</v>
      </c>
    </row>
    <row r="107" spans="1:18" ht="60">
      <c r="A107" s="99">
        <v>102</v>
      </c>
      <c r="B107" s="14"/>
      <c r="C107" s="117" t="s">
        <v>506</v>
      </c>
      <c r="D107" s="117" t="s">
        <v>507</v>
      </c>
      <c r="E107" s="117" t="s">
        <v>508</v>
      </c>
      <c r="F107" s="14" t="s">
        <v>2</v>
      </c>
      <c r="G107" s="14" t="s">
        <v>3</v>
      </c>
      <c r="H107" s="14" t="s">
        <v>4</v>
      </c>
      <c r="I107" s="14" t="s">
        <v>126</v>
      </c>
      <c r="J107" s="112" t="s">
        <v>509</v>
      </c>
      <c r="K107" s="113">
        <v>50000</v>
      </c>
      <c r="L107" s="114">
        <f t="shared" si="5"/>
        <v>47500</v>
      </c>
      <c r="M107" s="114" t="s">
        <v>292</v>
      </c>
      <c r="N107" s="114">
        <f t="shared" si="6"/>
        <v>50000</v>
      </c>
      <c r="O107" s="14">
        <v>1</v>
      </c>
      <c r="P107" s="14">
        <f t="shared" si="7"/>
        <v>50000</v>
      </c>
      <c r="Q107" s="115" t="str">
        <f t="shared" si="8"/>
        <v>28/06/2013</v>
      </c>
      <c r="R107" s="14">
        <v>20</v>
      </c>
    </row>
    <row r="108" spans="1:18" ht="105">
      <c r="A108" s="99">
        <v>103</v>
      </c>
      <c r="B108" s="14"/>
      <c r="C108" s="117" t="s">
        <v>510</v>
      </c>
      <c r="D108" s="117" t="s">
        <v>511</v>
      </c>
      <c r="E108" s="117" t="s">
        <v>512</v>
      </c>
      <c r="F108" s="14" t="s">
        <v>2</v>
      </c>
      <c r="G108" s="14" t="s">
        <v>3</v>
      </c>
      <c r="H108" s="14" t="s">
        <v>4</v>
      </c>
      <c r="I108" s="14" t="s">
        <v>126</v>
      </c>
      <c r="J108" s="112" t="s">
        <v>513</v>
      </c>
      <c r="K108" s="113">
        <v>45000</v>
      </c>
      <c r="L108" s="114">
        <f t="shared" si="5"/>
        <v>42750</v>
      </c>
      <c r="M108" s="114" t="s">
        <v>292</v>
      </c>
      <c r="N108" s="114">
        <f t="shared" si="6"/>
        <v>45000</v>
      </c>
      <c r="O108" s="14">
        <v>1</v>
      </c>
      <c r="P108" s="14">
        <f t="shared" si="7"/>
        <v>45000</v>
      </c>
      <c r="Q108" s="115" t="str">
        <f t="shared" si="8"/>
        <v>28/06/2013</v>
      </c>
      <c r="R108" s="14">
        <v>20</v>
      </c>
    </row>
    <row r="109" spans="1:18" ht="120">
      <c r="A109" s="99">
        <v>104</v>
      </c>
      <c r="B109" s="14"/>
      <c r="C109" s="118" t="s">
        <v>514</v>
      </c>
      <c r="D109" s="117" t="s">
        <v>515</v>
      </c>
      <c r="E109" s="117" t="s">
        <v>516</v>
      </c>
      <c r="F109" s="14" t="s">
        <v>2</v>
      </c>
      <c r="G109" s="14" t="s">
        <v>3</v>
      </c>
      <c r="H109" s="14" t="s">
        <v>4</v>
      </c>
      <c r="I109" s="14" t="s">
        <v>126</v>
      </c>
      <c r="J109" s="112" t="s">
        <v>430</v>
      </c>
      <c r="K109" s="113">
        <v>40000</v>
      </c>
      <c r="L109" s="114">
        <f t="shared" si="5"/>
        <v>38000</v>
      </c>
      <c r="M109" s="114" t="s">
        <v>517</v>
      </c>
      <c r="N109" s="114">
        <f t="shared" si="6"/>
        <v>40000</v>
      </c>
      <c r="O109" s="14">
        <v>1</v>
      </c>
      <c r="P109" s="14">
        <f t="shared" si="7"/>
        <v>40000</v>
      </c>
      <c r="Q109" s="115" t="str">
        <f t="shared" si="8"/>
        <v>30/08/2013</v>
      </c>
      <c r="R109" s="14">
        <v>20</v>
      </c>
    </row>
    <row r="110" spans="1:18" ht="105">
      <c r="A110" s="99">
        <v>105</v>
      </c>
      <c r="B110" s="14"/>
      <c r="C110" s="117" t="s">
        <v>518</v>
      </c>
      <c r="D110" s="117" t="s">
        <v>519</v>
      </c>
      <c r="E110" s="117" t="s">
        <v>520</v>
      </c>
      <c r="F110" s="14" t="s">
        <v>2</v>
      </c>
      <c r="G110" s="14" t="s">
        <v>3</v>
      </c>
      <c r="H110" s="14" t="s">
        <v>4</v>
      </c>
      <c r="I110" s="14" t="s">
        <v>126</v>
      </c>
      <c r="J110" s="112" t="s">
        <v>521</v>
      </c>
      <c r="K110" s="113">
        <v>45000</v>
      </c>
      <c r="L110" s="114">
        <f t="shared" si="5"/>
        <v>42750</v>
      </c>
      <c r="M110" s="115">
        <v>41340</v>
      </c>
      <c r="N110" s="114">
        <f t="shared" si="6"/>
        <v>45000</v>
      </c>
      <c r="O110" s="14">
        <v>1</v>
      </c>
      <c r="P110" s="14">
        <f t="shared" si="7"/>
        <v>45000</v>
      </c>
      <c r="Q110" s="115">
        <f t="shared" si="8"/>
        <v>41340</v>
      </c>
      <c r="R110" s="14">
        <v>20</v>
      </c>
    </row>
    <row r="111" spans="1:18" ht="120">
      <c r="A111" s="99">
        <v>106</v>
      </c>
      <c r="B111" s="14"/>
      <c r="C111" s="117" t="s">
        <v>522</v>
      </c>
      <c r="D111" s="117" t="s">
        <v>523</v>
      </c>
      <c r="E111" s="117" t="s">
        <v>524</v>
      </c>
      <c r="F111" s="14" t="s">
        <v>2</v>
      </c>
      <c r="G111" s="14" t="s">
        <v>3</v>
      </c>
      <c r="H111" s="14" t="s">
        <v>33</v>
      </c>
      <c r="I111" s="14" t="s">
        <v>126</v>
      </c>
      <c r="J111" s="112" t="s">
        <v>378</v>
      </c>
      <c r="K111" s="113">
        <v>40000</v>
      </c>
      <c r="L111" s="114">
        <f t="shared" si="5"/>
        <v>38000</v>
      </c>
      <c r="M111" s="115">
        <v>41401</v>
      </c>
      <c r="N111" s="114">
        <f t="shared" si="6"/>
        <v>40000</v>
      </c>
      <c r="O111" s="14">
        <v>1</v>
      </c>
      <c r="P111" s="14">
        <f t="shared" si="7"/>
        <v>40000</v>
      </c>
      <c r="Q111" s="115">
        <f t="shared" si="8"/>
        <v>41401</v>
      </c>
      <c r="R111" s="14">
        <v>20</v>
      </c>
    </row>
    <row r="112" spans="1:18" ht="105">
      <c r="A112" s="99">
        <v>107</v>
      </c>
      <c r="B112" s="14"/>
      <c r="C112" s="118" t="s">
        <v>525</v>
      </c>
      <c r="D112" s="117" t="s">
        <v>526</v>
      </c>
      <c r="E112" s="117" t="s">
        <v>527</v>
      </c>
      <c r="F112" s="14" t="s">
        <v>2</v>
      </c>
      <c r="G112" s="14" t="s">
        <v>3</v>
      </c>
      <c r="H112" s="14" t="s">
        <v>33</v>
      </c>
      <c r="I112" s="14" t="s">
        <v>126</v>
      </c>
      <c r="J112" s="112" t="s">
        <v>378</v>
      </c>
      <c r="K112" s="113">
        <v>30000</v>
      </c>
      <c r="L112" s="114">
        <f t="shared" si="5"/>
        <v>28500</v>
      </c>
      <c r="M112" s="114" t="s">
        <v>283</v>
      </c>
      <c r="N112" s="114">
        <f t="shared" si="6"/>
        <v>30000</v>
      </c>
      <c r="O112" s="14">
        <v>1</v>
      </c>
      <c r="P112" s="14">
        <f t="shared" si="7"/>
        <v>30000</v>
      </c>
      <c r="Q112" s="115" t="str">
        <f t="shared" si="8"/>
        <v>27/06/2013</v>
      </c>
      <c r="R112" s="14">
        <v>20</v>
      </c>
    </row>
    <row r="113" spans="1:18" ht="105">
      <c r="A113" s="99">
        <v>108</v>
      </c>
      <c r="B113" s="14"/>
      <c r="C113" s="117" t="s">
        <v>528</v>
      </c>
      <c r="D113" s="117" t="s">
        <v>529</v>
      </c>
      <c r="E113" s="117" t="s">
        <v>527</v>
      </c>
      <c r="F113" s="14" t="s">
        <v>2</v>
      </c>
      <c r="G113" s="14" t="s">
        <v>3</v>
      </c>
      <c r="H113" s="14" t="s">
        <v>33</v>
      </c>
      <c r="I113" s="14" t="s">
        <v>126</v>
      </c>
      <c r="J113" s="112" t="s">
        <v>378</v>
      </c>
      <c r="K113" s="113">
        <v>30000</v>
      </c>
      <c r="L113" s="114">
        <f t="shared" si="5"/>
        <v>28500</v>
      </c>
      <c r="M113" s="114" t="s">
        <v>283</v>
      </c>
      <c r="N113" s="114">
        <f t="shared" si="6"/>
        <v>30000</v>
      </c>
      <c r="O113" s="14">
        <v>1</v>
      </c>
      <c r="P113" s="14">
        <f t="shared" si="7"/>
        <v>30000</v>
      </c>
      <c r="Q113" s="115" t="str">
        <f t="shared" si="8"/>
        <v>27/06/2013</v>
      </c>
      <c r="R113" s="14">
        <v>20</v>
      </c>
    </row>
    <row r="114" spans="1:18" ht="60">
      <c r="A114" s="99">
        <v>109</v>
      </c>
      <c r="B114" s="14"/>
      <c r="C114" s="117" t="s">
        <v>439</v>
      </c>
      <c r="D114" s="117" t="s">
        <v>530</v>
      </c>
      <c r="E114" s="117" t="s">
        <v>531</v>
      </c>
      <c r="F114" s="14" t="s">
        <v>2</v>
      </c>
      <c r="G114" s="14" t="s">
        <v>3</v>
      </c>
      <c r="H114" s="14" t="s">
        <v>4</v>
      </c>
      <c r="I114" s="14" t="s">
        <v>126</v>
      </c>
      <c r="J114" s="112" t="s">
        <v>430</v>
      </c>
      <c r="K114" s="113">
        <v>35000</v>
      </c>
      <c r="L114" s="114">
        <f t="shared" si="5"/>
        <v>33250</v>
      </c>
      <c r="M114" s="114" t="s">
        <v>292</v>
      </c>
      <c r="N114" s="114">
        <f t="shared" si="6"/>
        <v>35000</v>
      </c>
      <c r="O114" s="14">
        <v>1</v>
      </c>
      <c r="P114" s="14">
        <f t="shared" si="7"/>
        <v>35000</v>
      </c>
      <c r="Q114" s="115" t="str">
        <f t="shared" si="8"/>
        <v>28/06/2013</v>
      </c>
      <c r="R114" s="14">
        <v>20</v>
      </c>
    </row>
    <row r="115" spans="1:18" ht="75">
      <c r="A115" s="99">
        <v>110</v>
      </c>
      <c r="B115" s="14"/>
      <c r="C115" s="117" t="s">
        <v>532</v>
      </c>
      <c r="D115" s="117" t="s">
        <v>533</v>
      </c>
      <c r="E115" s="117" t="s">
        <v>534</v>
      </c>
      <c r="F115" s="14" t="s">
        <v>2</v>
      </c>
      <c r="G115" s="14" t="s">
        <v>3</v>
      </c>
      <c r="H115" s="14" t="s">
        <v>4</v>
      </c>
      <c r="I115" s="14" t="s">
        <v>125</v>
      </c>
      <c r="J115" s="112" t="s">
        <v>287</v>
      </c>
      <c r="K115" s="113">
        <v>30000</v>
      </c>
      <c r="L115" s="114">
        <f t="shared" si="5"/>
        <v>28500</v>
      </c>
      <c r="M115" s="115">
        <v>41340</v>
      </c>
      <c r="N115" s="114">
        <f t="shared" si="6"/>
        <v>30000</v>
      </c>
      <c r="O115" s="14">
        <v>1</v>
      </c>
      <c r="P115" s="14">
        <f t="shared" si="7"/>
        <v>30000</v>
      </c>
      <c r="Q115" s="115">
        <f t="shared" si="8"/>
        <v>41340</v>
      </c>
      <c r="R115" s="14">
        <v>20</v>
      </c>
    </row>
    <row r="116" spans="1:18" ht="90">
      <c r="A116" s="99">
        <v>111</v>
      </c>
      <c r="B116" s="14"/>
      <c r="C116" s="117" t="s">
        <v>535</v>
      </c>
      <c r="D116" s="117" t="s">
        <v>536</v>
      </c>
      <c r="E116" s="117" t="s">
        <v>537</v>
      </c>
      <c r="F116" s="14" t="s">
        <v>2</v>
      </c>
      <c r="G116" s="14" t="s">
        <v>3</v>
      </c>
      <c r="H116" s="14" t="s">
        <v>4</v>
      </c>
      <c r="I116" s="14" t="s">
        <v>126</v>
      </c>
      <c r="J116" s="112" t="s">
        <v>282</v>
      </c>
      <c r="K116" s="113">
        <v>45000</v>
      </c>
      <c r="L116" s="114">
        <f t="shared" si="5"/>
        <v>42750</v>
      </c>
      <c r="M116" s="114" t="s">
        <v>292</v>
      </c>
      <c r="N116" s="114">
        <f t="shared" si="6"/>
        <v>45000</v>
      </c>
      <c r="O116" s="14">
        <v>1</v>
      </c>
      <c r="P116" s="14">
        <f t="shared" si="7"/>
        <v>45000</v>
      </c>
      <c r="Q116" s="115" t="str">
        <f t="shared" si="8"/>
        <v>28/06/2013</v>
      </c>
      <c r="R116" s="14">
        <v>20</v>
      </c>
    </row>
    <row r="117" spans="1:18" ht="45">
      <c r="A117" s="99">
        <v>112</v>
      </c>
      <c r="B117" s="14"/>
      <c r="C117" s="117" t="s">
        <v>538</v>
      </c>
      <c r="D117" s="117" t="s">
        <v>539</v>
      </c>
      <c r="E117" s="117" t="s">
        <v>540</v>
      </c>
      <c r="F117" s="14" t="s">
        <v>2</v>
      </c>
      <c r="G117" s="14" t="s">
        <v>3</v>
      </c>
      <c r="H117" s="14" t="s">
        <v>4</v>
      </c>
      <c r="I117" s="14" t="s">
        <v>126</v>
      </c>
      <c r="J117" s="112" t="s">
        <v>541</v>
      </c>
      <c r="K117" s="113">
        <v>45000</v>
      </c>
      <c r="L117" s="114">
        <f t="shared" si="5"/>
        <v>42750</v>
      </c>
      <c r="M117" s="114" t="s">
        <v>426</v>
      </c>
      <c r="N117" s="114">
        <f t="shared" si="6"/>
        <v>45000</v>
      </c>
      <c r="O117" s="14">
        <v>1</v>
      </c>
      <c r="P117" s="14">
        <f t="shared" si="7"/>
        <v>45000</v>
      </c>
      <c r="Q117" s="115" t="str">
        <f t="shared" si="8"/>
        <v>25/07/2013</v>
      </c>
      <c r="R117" s="14">
        <v>20</v>
      </c>
    </row>
    <row r="118" spans="1:18" ht="105">
      <c r="A118" s="99">
        <v>113</v>
      </c>
      <c r="B118" s="14"/>
      <c r="C118" s="117" t="s">
        <v>542</v>
      </c>
      <c r="D118" s="117" t="s">
        <v>543</v>
      </c>
      <c r="E118" s="117" t="s">
        <v>544</v>
      </c>
      <c r="F118" s="14" t="s">
        <v>2</v>
      </c>
      <c r="G118" s="14" t="s">
        <v>3</v>
      </c>
      <c r="H118" s="14" t="s">
        <v>4</v>
      </c>
      <c r="I118" s="14" t="s">
        <v>126</v>
      </c>
      <c r="J118" s="112" t="s">
        <v>300</v>
      </c>
      <c r="K118" s="113">
        <v>40000</v>
      </c>
      <c r="L118" s="114">
        <f t="shared" si="5"/>
        <v>38000</v>
      </c>
      <c r="M118" s="114" t="s">
        <v>301</v>
      </c>
      <c r="N118" s="114">
        <f t="shared" si="6"/>
        <v>40000</v>
      </c>
      <c r="O118" s="14">
        <v>1</v>
      </c>
      <c r="P118" s="14">
        <f t="shared" si="7"/>
        <v>40000</v>
      </c>
      <c r="Q118" s="115" t="str">
        <f t="shared" si="8"/>
        <v>30/07/2013</v>
      </c>
      <c r="R118" s="14">
        <v>20</v>
      </c>
    </row>
    <row r="119" spans="1:18" ht="45">
      <c r="A119" s="99">
        <v>114</v>
      </c>
      <c r="B119" s="14"/>
      <c r="C119" s="117" t="s">
        <v>545</v>
      </c>
      <c r="D119" s="117" t="s">
        <v>546</v>
      </c>
      <c r="E119" s="117" t="s">
        <v>547</v>
      </c>
      <c r="F119" s="14" t="s">
        <v>2</v>
      </c>
      <c r="G119" s="14" t="s">
        <v>3</v>
      </c>
      <c r="H119" s="14" t="s">
        <v>4</v>
      </c>
      <c r="I119" s="14" t="s">
        <v>126</v>
      </c>
      <c r="J119" s="112" t="s">
        <v>178</v>
      </c>
      <c r="K119" s="113">
        <v>40000</v>
      </c>
      <c r="L119" s="114">
        <f t="shared" si="5"/>
        <v>38000</v>
      </c>
      <c r="M119" s="115">
        <v>41312</v>
      </c>
      <c r="N119" s="114">
        <f t="shared" si="6"/>
        <v>40000</v>
      </c>
      <c r="O119" s="14">
        <v>1</v>
      </c>
      <c r="P119" s="14">
        <f t="shared" si="7"/>
        <v>40000</v>
      </c>
      <c r="Q119" s="115">
        <f t="shared" si="8"/>
        <v>41312</v>
      </c>
      <c r="R119" s="14">
        <v>20</v>
      </c>
    </row>
    <row r="120" spans="1:18" ht="90">
      <c r="A120" s="99">
        <v>115</v>
      </c>
      <c r="B120" s="14"/>
      <c r="C120" s="117" t="s">
        <v>548</v>
      </c>
      <c r="D120" s="117" t="s">
        <v>549</v>
      </c>
      <c r="E120" s="117" t="s">
        <v>550</v>
      </c>
      <c r="F120" s="14" t="s">
        <v>2</v>
      </c>
      <c r="G120" s="14" t="s">
        <v>3</v>
      </c>
      <c r="H120" s="14" t="s">
        <v>4</v>
      </c>
      <c r="I120" s="14" t="s">
        <v>126</v>
      </c>
      <c r="J120" s="112" t="s">
        <v>287</v>
      </c>
      <c r="K120" s="113">
        <v>30000</v>
      </c>
      <c r="L120" s="114">
        <f t="shared" si="5"/>
        <v>28500</v>
      </c>
      <c r="M120" s="115">
        <v>41615</v>
      </c>
      <c r="N120" s="114">
        <f t="shared" si="6"/>
        <v>30000</v>
      </c>
      <c r="O120" s="14">
        <v>1</v>
      </c>
      <c r="P120" s="14">
        <f t="shared" si="7"/>
        <v>30000</v>
      </c>
      <c r="Q120" s="115">
        <f t="shared" si="8"/>
        <v>41615</v>
      </c>
      <c r="R120" s="14">
        <v>20</v>
      </c>
    </row>
    <row r="121" spans="1:18" ht="90">
      <c r="A121" s="99">
        <v>116</v>
      </c>
      <c r="B121" s="14"/>
      <c r="C121" s="118" t="s">
        <v>551</v>
      </c>
      <c r="D121" s="117" t="s">
        <v>552</v>
      </c>
      <c r="E121" s="117" t="s">
        <v>553</v>
      </c>
      <c r="F121" s="14" t="s">
        <v>2</v>
      </c>
      <c r="G121" s="14" t="s">
        <v>3</v>
      </c>
      <c r="H121" s="14" t="s">
        <v>4</v>
      </c>
      <c r="I121" s="14" t="s">
        <v>126</v>
      </c>
      <c r="J121" s="112" t="s">
        <v>287</v>
      </c>
      <c r="K121" s="113">
        <v>30000</v>
      </c>
      <c r="L121" s="114">
        <f t="shared" si="5"/>
        <v>28500</v>
      </c>
      <c r="M121" s="115">
        <v>41554</v>
      </c>
      <c r="N121" s="114">
        <f t="shared" si="6"/>
        <v>30000</v>
      </c>
      <c r="O121" s="14">
        <v>1</v>
      </c>
      <c r="P121" s="14">
        <f t="shared" si="7"/>
        <v>30000</v>
      </c>
      <c r="Q121" s="115">
        <f t="shared" si="8"/>
        <v>41554</v>
      </c>
      <c r="R121" s="14">
        <v>20</v>
      </c>
    </row>
    <row r="122" spans="1:18" ht="105">
      <c r="A122" s="99">
        <v>117</v>
      </c>
      <c r="B122" s="14"/>
      <c r="C122" s="117" t="s">
        <v>554</v>
      </c>
      <c r="D122" s="117" t="s">
        <v>555</v>
      </c>
      <c r="E122" s="117" t="s">
        <v>556</v>
      </c>
      <c r="F122" s="14" t="s">
        <v>2</v>
      </c>
      <c r="G122" s="14" t="s">
        <v>3</v>
      </c>
      <c r="H122" s="14" t="s">
        <v>4</v>
      </c>
      <c r="I122" s="14" t="s">
        <v>126</v>
      </c>
      <c r="J122" s="112" t="s">
        <v>557</v>
      </c>
      <c r="K122" s="113">
        <v>30000</v>
      </c>
      <c r="L122" s="114">
        <f t="shared" si="5"/>
        <v>28500</v>
      </c>
      <c r="M122" s="114" t="s">
        <v>283</v>
      </c>
      <c r="N122" s="114">
        <f t="shared" si="6"/>
        <v>30000</v>
      </c>
      <c r="O122" s="14">
        <v>1</v>
      </c>
      <c r="P122" s="14">
        <f t="shared" si="7"/>
        <v>30000</v>
      </c>
      <c r="Q122" s="115" t="str">
        <f t="shared" si="8"/>
        <v>27/06/2013</v>
      </c>
      <c r="R122" s="14">
        <v>20</v>
      </c>
    </row>
    <row r="123" spans="1:18" ht="75">
      <c r="A123" s="99">
        <v>118</v>
      </c>
      <c r="B123" s="14"/>
      <c r="C123" s="117" t="s">
        <v>558</v>
      </c>
      <c r="D123" s="117" t="s">
        <v>559</v>
      </c>
      <c r="E123" s="117" t="s">
        <v>560</v>
      </c>
      <c r="F123" s="14" t="s">
        <v>2</v>
      </c>
      <c r="G123" s="14" t="s">
        <v>3</v>
      </c>
      <c r="H123" s="14" t="s">
        <v>4</v>
      </c>
      <c r="I123" s="14" t="s">
        <v>126</v>
      </c>
      <c r="J123" s="112" t="s">
        <v>557</v>
      </c>
      <c r="K123" s="113">
        <v>30000</v>
      </c>
      <c r="L123" s="114">
        <f t="shared" si="5"/>
        <v>28500</v>
      </c>
      <c r="M123" s="114" t="s">
        <v>283</v>
      </c>
      <c r="N123" s="114">
        <f t="shared" si="6"/>
        <v>30000</v>
      </c>
      <c r="O123" s="14">
        <v>1</v>
      </c>
      <c r="P123" s="14">
        <f t="shared" si="7"/>
        <v>30000</v>
      </c>
      <c r="Q123" s="115" t="str">
        <f t="shared" si="8"/>
        <v>27/06/2013</v>
      </c>
      <c r="R123" s="14">
        <v>20</v>
      </c>
    </row>
    <row r="124" spans="1:18" ht="75">
      <c r="A124" s="99">
        <v>119</v>
      </c>
      <c r="B124" s="14"/>
      <c r="C124" s="117" t="s">
        <v>561</v>
      </c>
      <c r="D124" s="117" t="s">
        <v>562</v>
      </c>
      <c r="E124" s="117" t="s">
        <v>448</v>
      </c>
      <c r="F124" s="14" t="s">
        <v>2</v>
      </c>
      <c r="G124" s="14" t="s">
        <v>3</v>
      </c>
      <c r="H124" s="14" t="s">
        <v>4</v>
      </c>
      <c r="I124" s="14" t="s">
        <v>126</v>
      </c>
      <c r="J124" s="122" t="s">
        <v>563</v>
      </c>
      <c r="K124" s="113">
        <v>45000</v>
      </c>
      <c r="L124" s="114">
        <f t="shared" si="5"/>
        <v>42750</v>
      </c>
      <c r="M124" s="114" t="s">
        <v>314</v>
      </c>
      <c r="N124" s="114">
        <f t="shared" si="6"/>
        <v>45000</v>
      </c>
      <c r="O124" s="14">
        <v>1</v>
      </c>
      <c r="P124" s="14">
        <f t="shared" si="7"/>
        <v>45000</v>
      </c>
      <c r="Q124" s="115" t="str">
        <f t="shared" si="8"/>
        <v>18/07/2013</v>
      </c>
      <c r="R124" s="14">
        <v>20</v>
      </c>
    </row>
    <row r="125" spans="1:18" ht="90">
      <c r="A125" s="99">
        <v>120</v>
      </c>
      <c r="B125" s="14"/>
      <c r="C125" s="117" t="s">
        <v>564</v>
      </c>
      <c r="D125" s="117" t="s">
        <v>565</v>
      </c>
      <c r="E125" s="117" t="s">
        <v>566</v>
      </c>
      <c r="F125" s="14" t="s">
        <v>2</v>
      </c>
      <c r="G125" s="14" t="s">
        <v>3</v>
      </c>
      <c r="H125" s="14" t="s">
        <v>4</v>
      </c>
      <c r="I125" s="14" t="s">
        <v>126</v>
      </c>
      <c r="J125" s="122" t="s">
        <v>434</v>
      </c>
      <c r="K125" s="113">
        <v>45000</v>
      </c>
      <c r="L125" s="114">
        <f t="shared" si="5"/>
        <v>42750</v>
      </c>
      <c r="M125" s="114" t="s">
        <v>567</v>
      </c>
      <c r="N125" s="114">
        <f t="shared" si="6"/>
        <v>45000</v>
      </c>
      <c r="O125" s="14">
        <v>1</v>
      </c>
      <c r="P125" s="14">
        <f t="shared" si="7"/>
        <v>45000</v>
      </c>
      <c r="Q125" s="115" t="str">
        <f t="shared" si="8"/>
        <v>24/06/2013</v>
      </c>
      <c r="R125" s="14">
        <v>20</v>
      </c>
    </row>
    <row r="126" spans="1:18" ht="90">
      <c r="A126" s="99">
        <v>121</v>
      </c>
      <c r="B126" s="14"/>
      <c r="C126" s="117" t="s">
        <v>347</v>
      </c>
      <c r="D126" s="117" t="s">
        <v>369</v>
      </c>
      <c r="E126" s="117" t="s">
        <v>568</v>
      </c>
      <c r="F126" s="14" t="s">
        <v>2</v>
      </c>
      <c r="G126" s="14" t="s">
        <v>3</v>
      </c>
      <c r="H126" s="14" t="s">
        <v>4</v>
      </c>
      <c r="I126" s="14" t="s">
        <v>126</v>
      </c>
      <c r="J126" s="112" t="s">
        <v>472</v>
      </c>
      <c r="K126" s="113">
        <v>40000</v>
      </c>
      <c r="L126" s="114">
        <f t="shared" si="5"/>
        <v>38000</v>
      </c>
      <c r="M126" s="114" t="s">
        <v>292</v>
      </c>
      <c r="N126" s="114">
        <f t="shared" si="6"/>
        <v>40000</v>
      </c>
      <c r="O126" s="14">
        <v>1</v>
      </c>
      <c r="P126" s="14">
        <f t="shared" si="7"/>
        <v>40000</v>
      </c>
      <c r="Q126" s="115" t="str">
        <f t="shared" si="8"/>
        <v>28/06/2013</v>
      </c>
      <c r="R126" s="14">
        <v>20</v>
      </c>
    </row>
    <row r="127" spans="1:18" ht="90">
      <c r="A127" s="99">
        <v>122</v>
      </c>
      <c r="B127" s="14"/>
      <c r="C127" s="117" t="s">
        <v>569</v>
      </c>
      <c r="D127" s="117" t="s">
        <v>570</v>
      </c>
      <c r="E127" s="117" t="s">
        <v>571</v>
      </c>
      <c r="F127" s="14" t="s">
        <v>2</v>
      </c>
      <c r="G127" s="14" t="s">
        <v>3</v>
      </c>
      <c r="H127" s="14" t="s">
        <v>4</v>
      </c>
      <c r="I127" s="14" t="s">
        <v>125</v>
      </c>
      <c r="J127" s="112" t="s">
        <v>541</v>
      </c>
      <c r="K127" s="113">
        <v>45000</v>
      </c>
      <c r="L127" s="114">
        <f t="shared" si="5"/>
        <v>42750</v>
      </c>
      <c r="M127" s="115">
        <v>41493</v>
      </c>
      <c r="N127" s="114">
        <f t="shared" si="6"/>
        <v>45000</v>
      </c>
      <c r="O127" s="14">
        <v>1</v>
      </c>
      <c r="P127" s="14">
        <f t="shared" si="7"/>
        <v>45000</v>
      </c>
      <c r="Q127" s="115">
        <f t="shared" si="8"/>
        <v>41493</v>
      </c>
      <c r="R127" s="14">
        <v>20</v>
      </c>
    </row>
    <row r="128" spans="1:18" ht="90">
      <c r="A128" s="99">
        <v>123</v>
      </c>
      <c r="B128" s="14"/>
      <c r="C128" s="117" t="s">
        <v>572</v>
      </c>
      <c r="D128" s="117" t="s">
        <v>573</v>
      </c>
      <c r="E128" s="117" t="s">
        <v>574</v>
      </c>
      <c r="F128" s="14" t="s">
        <v>2</v>
      </c>
      <c r="G128" s="14" t="s">
        <v>3</v>
      </c>
      <c r="H128" s="14" t="s">
        <v>33</v>
      </c>
      <c r="I128" s="14" t="s">
        <v>125</v>
      </c>
      <c r="J128" s="112" t="s">
        <v>575</v>
      </c>
      <c r="K128" s="113">
        <v>45000</v>
      </c>
      <c r="L128" s="114">
        <f t="shared" si="5"/>
        <v>42750</v>
      </c>
      <c r="M128" s="115">
        <v>41554</v>
      </c>
      <c r="N128" s="114">
        <f t="shared" si="6"/>
        <v>45000</v>
      </c>
      <c r="O128" s="14">
        <v>1</v>
      </c>
      <c r="P128" s="14">
        <f t="shared" si="7"/>
        <v>45000</v>
      </c>
      <c r="Q128" s="115">
        <f t="shared" si="8"/>
        <v>41554</v>
      </c>
      <c r="R128" s="14">
        <v>20</v>
      </c>
    </row>
    <row r="129" spans="1:18" ht="105">
      <c r="A129" s="99">
        <v>124</v>
      </c>
      <c r="B129" s="14"/>
      <c r="C129" s="117" t="s">
        <v>554</v>
      </c>
      <c r="D129" s="117" t="s">
        <v>576</v>
      </c>
      <c r="E129" s="117" t="s">
        <v>577</v>
      </c>
      <c r="F129" s="14" t="s">
        <v>2</v>
      </c>
      <c r="G129" s="14" t="s">
        <v>3</v>
      </c>
      <c r="H129" s="14" t="s">
        <v>4</v>
      </c>
      <c r="I129" s="14" t="s">
        <v>125</v>
      </c>
      <c r="J129" s="112" t="s">
        <v>578</v>
      </c>
      <c r="K129" s="113">
        <v>35000</v>
      </c>
      <c r="L129" s="114">
        <f t="shared" si="5"/>
        <v>33250</v>
      </c>
      <c r="M129" s="114" t="s">
        <v>292</v>
      </c>
      <c r="N129" s="114">
        <f t="shared" si="6"/>
        <v>35000</v>
      </c>
      <c r="O129" s="14">
        <v>1</v>
      </c>
      <c r="P129" s="14">
        <f t="shared" si="7"/>
        <v>35000</v>
      </c>
      <c r="Q129" s="115" t="str">
        <f t="shared" si="8"/>
        <v>28/06/2013</v>
      </c>
      <c r="R129" s="14">
        <v>20</v>
      </c>
    </row>
    <row r="130" spans="1:18" ht="75">
      <c r="A130" s="99">
        <v>125</v>
      </c>
      <c r="B130" s="14"/>
      <c r="C130" s="117" t="s">
        <v>579</v>
      </c>
      <c r="D130" s="117" t="s">
        <v>580</v>
      </c>
      <c r="E130" s="117" t="s">
        <v>581</v>
      </c>
      <c r="F130" s="14" t="s">
        <v>2</v>
      </c>
      <c r="G130" s="14" t="s">
        <v>113</v>
      </c>
      <c r="H130" s="14" t="s">
        <v>4</v>
      </c>
      <c r="I130" s="14" t="s">
        <v>126</v>
      </c>
      <c r="J130" s="112" t="s">
        <v>396</v>
      </c>
      <c r="K130" s="113">
        <v>50000</v>
      </c>
      <c r="L130" s="114">
        <f t="shared" si="5"/>
        <v>47500</v>
      </c>
      <c r="M130" s="115">
        <v>41461</v>
      </c>
      <c r="N130" s="114">
        <f t="shared" si="6"/>
        <v>50000</v>
      </c>
      <c r="O130" s="14">
        <v>1</v>
      </c>
      <c r="P130" s="14">
        <f t="shared" si="7"/>
        <v>50000</v>
      </c>
      <c r="Q130" s="115">
        <f t="shared" si="8"/>
        <v>41461</v>
      </c>
      <c r="R130" s="14">
        <v>20</v>
      </c>
    </row>
    <row r="131" spans="1:18" ht="60">
      <c r="A131" s="99">
        <v>126</v>
      </c>
      <c r="B131" s="14"/>
      <c r="C131" s="117" t="s">
        <v>582</v>
      </c>
      <c r="D131" s="117" t="s">
        <v>583</v>
      </c>
      <c r="E131" s="117" t="s">
        <v>584</v>
      </c>
      <c r="F131" s="14" t="s">
        <v>2</v>
      </c>
      <c r="G131" s="14" t="s">
        <v>10</v>
      </c>
      <c r="H131" s="14" t="s">
        <v>33</v>
      </c>
      <c r="I131" s="14" t="s">
        <v>126</v>
      </c>
      <c r="J131" s="112" t="s">
        <v>287</v>
      </c>
      <c r="K131" s="113">
        <v>50000</v>
      </c>
      <c r="L131" s="114">
        <f t="shared" si="5"/>
        <v>47500</v>
      </c>
      <c r="M131" s="115">
        <v>41461</v>
      </c>
      <c r="N131" s="114">
        <f t="shared" si="6"/>
        <v>50000</v>
      </c>
      <c r="O131" s="14">
        <v>1</v>
      </c>
      <c r="P131" s="14">
        <f t="shared" si="7"/>
        <v>50000</v>
      </c>
      <c r="Q131" s="115">
        <f t="shared" si="8"/>
        <v>41461</v>
      </c>
      <c r="R131" s="14">
        <v>20</v>
      </c>
    </row>
    <row r="132" spans="1:18" ht="45">
      <c r="A132" s="99">
        <v>127</v>
      </c>
      <c r="B132" s="14"/>
      <c r="C132" s="120" t="s">
        <v>585</v>
      </c>
      <c r="D132" s="120" t="s">
        <v>586</v>
      </c>
      <c r="E132" s="120" t="s">
        <v>587</v>
      </c>
      <c r="F132" s="14" t="s">
        <v>2</v>
      </c>
      <c r="G132" s="14" t="s">
        <v>3</v>
      </c>
      <c r="H132" s="14" t="s">
        <v>33</v>
      </c>
      <c r="I132" s="14" t="s">
        <v>125</v>
      </c>
      <c r="J132" s="123" t="s">
        <v>287</v>
      </c>
      <c r="K132" s="124">
        <v>30000</v>
      </c>
      <c r="L132" s="114">
        <f t="shared" si="5"/>
        <v>28500</v>
      </c>
      <c r="M132" s="115">
        <v>41493</v>
      </c>
      <c r="N132" s="114">
        <f t="shared" si="6"/>
        <v>30000</v>
      </c>
      <c r="O132" s="14">
        <v>1</v>
      </c>
      <c r="P132" s="14">
        <f t="shared" si="7"/>
        <v>30000</v>
      </c>
      <c r="Q132" s="115">
        <f t="shared" si="8"/>
        <v>41493</v>
      </c>
      <c r="R132" s="14">
        <v>20</v>
      </c>
    </row>
    <row r="133" spans="1:18" ht="105">
      <c r="A133" s="99">
        <v>128</v>
      </c>
      <c r="B133" s="14"/>
      <c r="C133" s="120" t="s">
        <v>588</v>
      </c>
      <c r="D133" s="120" t="s">
        <v>589</v>
      </c>
      <c r="E133" s="120" t="s">
        <v>590</v>
      </c>
      <c r="F133" s="14" t="s">
        <v>2</v>
      </c>
      <c r="G133" s="14" t="s">
        <v>3</v>
      </c>
      <c r="H133" s="14" t="s">
        <v>4</v>
      </c>
      <c r="I133" s="14" t="s">
        <v>126</v>
      </c>
      <c r="J133" s="123" t="s">
        <v>591</v>
      </c>
      <c r="K133" s="124">
        <v>30000</v>
      </c>
      <c r="L133" s="114">
        <f t="shared" si="5"/>
        <v>28500</v>
      </c>
      <c r="M133" s="114" t="s">
        <v>446</v>
      </c>
      <c r="N133" s="114">
        <f t="shared" si="6"/>
        <v>30000</v>
      </c>
      <c r="O133" s="14">
        <v>1</v>
      </c>
      <c r="P133" s="14">
        <f t="shared" si="7"/>
        <v>30000</v>
      </c>
      <c r="Q133" s="115" t="str">
        <f t="shared" si="8"/>
        <v>29/07/2013</v>
      </c>
      <c r="R133" s="14">
        <v>20</v>
      </c>
    </row>
    <row r="134" spans="1:18" ht="60">
      <c r="A134" s="99">
        <v>129</v>
      </c>
      <c r="B134" s="14"/>
      <c r="C134" s="120" t="s">
        <v>592</v>
      </c>
      <c r="D134" s="120" t="s">
        <v>593</v>
      </c>
      <c r="E134" s="120" t="s">
        <v>594</v>
      </c>
      <c r="F134" s="14" t="s">
        <v>2</v>
      </c>
      <c r="G134" s="14" t="s">
        <v>3</v>
      </c>
      <c r="H134" s="14" t="s">
        <v>33</v>
      </c>
      <c r="I134" s="14" t="s">
        <v>126</v>
      </c>
      <c r="J134" s="123" t="s">
        <v>595</v>
      </c>
      <c r="K134" s="124">
        <v>40000</v>
      </c>
      <c r="L134" s="114">
        <f t="shared" si="5"/>
        <v>38000</v>
      </c>
      <c r="M134" s="115">
        <v>41615</v>
      </c>
      <c r="N134" s="114">
        <f t="shared" si="6"/>
        <v>40000</v>
      </c>
      <c r="O134" s="14">
        <v>1</v>
      </c>
      <c r="P134" s="14">
        <f t="shared" si="7"/>
        <v>40000</v>
      </c>
      <c r="Q134" s="115">
        <f t="shared" si="8"/>
        <v>41615</v>
      </c>
      <c r="R134" s="14">
        <v>20</v>
      </c>
    </row>
    <row r="135" spans="1:18" ht="60">
      <c r="A135" s="99">
        <v>130</v>
      </c>
      <c r="B135" s="14"/>
      <c r="C135" s="120" t="s">
        <v>596</v>
      </c>
      <c r="D135" s="120" t="s">
        <v>463</v>
      </c>
      <c r="E135" s="120" t="s">
        <v>464</v>
      </c>
      <c r="F135" s="14" t="s">
        <v>2</v>
      </c>
      <c r="G135" s="14" t="s">
        <v>3</v>
      </c>
      <c r="H135" s="14" t="s">
        <v>4</v>
      </c>
      <c r="I135" s="14" t="s">
        <v>126</v>
      </c>
      <c r="J135" s="123" t="s">
        <v>465</v>
      </c>
      <c r="K135" s="124">
        <v>40000</v>
      </c>
      <c r="L135" s="114">
        <f t="shared" si="5"/>
        <v>38000</v>
      </c>
      <c r="M135" s="115">
        <v>41340</v>
      </c>
      <c r="N135" s="114">
        <f t="shared" si="6"/>
        <v>40000</v>
      </c>
      <c r="O135" s="14">
        <v>1</v>
      </c>
      <c r="P135" s="14">
        <f t="shared" si="7"/>
        <v>40000</v>
      </c>
      <c r="Q135" s="115">
        <f t="shared" si="8"/>
        <v>41340</v>
      </c>
      <c r="R135" s="14">
        <v>20</v>
      </c>
    </row>
    <row r="136" spans="1:18" ht="60">
      <c r="A136" s="99">
        <v>131</v>
      </c>
      <c r="B136" s="14"/>
      <c r="C136" s="120" t="s">
        <v>597</v>
      </c>
      <c r="D136" s="120" t="s">
        <v>598</v>
      </c>
      <c r="E136" s="120" t="s">
        <v>599</v>
      </c>
      <c r="F136" s="14" t="s">
        <v>2</v>
      </c>
      <c r="G136" s="14" t="s">
        <v>3</v>
      </c>
      <c r="H136" s="14" t="s">
        <v>4</v>
      </c>
      <c r="I136" s="14" t="s">
        <v>126</v>
      </c>
      <c r="J136" s="123" t="s">
        <v>600</v>
      </c>
      <c r="K136" s="124">
        <v>30000</v>
      </c>
      <c r="L136" s="114">
        <f t="shared" si="5"/>
        <v>28500</v>
      </c>
      <c r="M136" s="115">
        <v>41312</v>
      </c>
      <c r="N136" s="114">
        <f t="shared" si="6"/>
        <v>30000</v>
      </c>
      <c r="O136" s="14">
        <v>1</v>
      </c>
      <c r="P136" s="14">
        <f t="shared" si="7"/>
        <v>30000</v>
      </c>
      <c r="Q136" s="115">
        <f t="shared" si="8"/>
        <v>41312</v>
      </c>
      <c r="R136" s="14">
        <v>20</v>
      </c>
    </row>
    <row r="137" spans="1:18" ht="75">
      <c r="A137" s="99">
        <v>132</v>
      </c>
      <c r="B137" s="14"/>
      <c r="C137" s="117" t="s">
        <v>542</v>
      </c>
      <c r="D137" s="117" t="s">
        <v>601</v>
      </c>
      <c r="E137" s="117" t="s">
        <v>602</v>
      </c>
      <c r="F137" s="14" t="s">
        <v>2</v>
      </c>
      <c r="G137" s="14" t="s">
        <v>3</v>
      </c>
      <c r="H137" s="14" t="s">
        <v>4</v>
      </c>
      <c r="I137" s="14" t="s">
        <v>126</v>
      </c>
      <c r="J137" s="117" t="s">
        <v>263</v>
      </c>
      <c r="K137" s="124">
        <v>40000</v>
      </c>
      <c r="L137" s="114">
        <f t="shared" si="5"/>
        <v>38000</v>
      </c>
      <c r="M137" s="115">
        <v>41281</v>
      </c>
      <c r="N137" s="114">
        <f t="shared" si="6"/>
        <v>40000</v>
      </c>
      <c r="O137" s="14">
        <v>1</v>
      </c>
      <c r="P137" s="14">
        <f t="shared" si="7"/>
        <v>40000</v>
      </c>
      <c r="Q137" s="115">
        <f t="shared" si="8"/>
        <v>41281</v>
      </c>
      <c r="R137" s="14">
        <v>20</v>
      </c>
    </row>
    <row r="138" spans="1:18">
      <c r="K138">
        <f>SUM(K6:K137)</f>
        <v>5892000</v>
      </c>
      <c r="L138" s="125">
        <f>SUM(L6:L137)</f>
        <v>5377400</v>
      </c>
      <c r="N138" s="125">
        <f>SUM(N6:N137)</f>
        <v>5562000</v>
      </c>
      <c r="P138" s="18"/>
    </row>
    <row r="140" spans="1:18">
      <c r="L140">
        <f>L138/85*100</f>
        <v>6326352.9411764704</v>
      </c>
    </row>
    <row r="141" spans="1:18">
      <c r="L141">
        <f>L140*0.85</f>
        <v>5377400</v>
      </c>
    </row>
    <row r="142" spans="1:18">
      <c r="L142">
        <f>L140*0.1</f>
        <v>632635.29411764711</v>
      </c>
    </row>
    <row r="143" spans="1:18">
      <c r="L143">
        <f>L142+L141</f>
        <v>6010035.2941176472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D14" sqref="D14"/>
    </sheetView>
  </sheetViews>
  <sheetFormatPr defaultRowHeight="15"/>
  <sheetData>
    <row r="1" spans="1:18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18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</row>
    <row r="3" spans="1:18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</row>
    <row r="4" spans="1:18" ht="18.75">
      <c r="A4" s="727" t="s">
        <v>603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</row>
    <row r="5" spans="1:18" ht="60">
      <c r="A5" s="99" t="s">
        <v>162</v>
      </c>
      <c r="B5" s="99" t="s">
        <v>163</v>
      </c>
      <c r="C5" s="126" t="s">
        <v>164</v>
      </c>
      <c r="D5" s="99" t="s">
        <v>165</v>
      </c>
      <c r="E5" s="99" t="s">
        <v>166</v>
      </c>
      <c r="F5" s="99" t="s">
        <v>129</v>
      </c>
      <c r="G5" s="99" t="s">
        <v>167</v>
      </c>
      <c r="H5" s="99" t="s">
        <v>168</v>
      </c>
      <c r="I5" s="99" t="s">
        <v>169</v>
      </c>
      <c r="J5" s="127" t="s">
        <v>604</v>
      </c>
      <c r="K5" s="127" t="s">
        <v>605</v>
      </c>
      <c r="L5" s="127" t="s">
        <v>606</v>
      </c>
      <c r="M5" s="127" t="s">
        <v>607</v>
      </c>
      <c r="N5" s="127" t="s">
        <v>608</v>
      </c>
      <c r="O5" s="127" t="s">
        <v>609</v>
      </c>
      <c r="P5" s="127" t="s">
        <v>174</v>
      </c>
      <c r="Q5" s="127" t="s">
        <v>173</v>
      </c>
      <c r="R5" s="127" t="s">
        <v>175</v>
      </c>
    </row>
    <row r="7" spans="1:18">
      <c r="C7" t="s">
        <v>610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22"/>
  <sheetViews>
    <sheetView topLeftCell="A315" workbookViewId="0">
      <selection activeCell="L323" sqref="L323"/>
    </sheetView>
  </sheetViews>
  <sheetFormatPr defaultRowHeight="15"/>
  <cols>
    <col min="13" max="13" width="12.5703125" customWidth="1"/>
    <col min="17" max="17" width="11.85546875" customWidth="1"/>
  </cols>
  <sheetData>
    <row r="1" spans="1:18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18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</row>
    <row r="3" spans="1:18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</row>
    <row r="4" spans="1:18" ht="18.75">
      <c r="A4" s="728" t="s">
        <v>1246</v>
      </c>
      <c r="B4" s="728"/>
      <c r="C4" s="728"/>
      <c r="D4" s="728"/>
      <c r="E4" s="728"/>
      <c r="F4" s="728"/>
      <c r="G4" s="728"/>
      <c r="H4" s="178"/>
      <c r="I4" s="178"/>
      <c r="J4" s="74"/>
      <c r="K4" s="179"/>
      <c r="L4" s="180"/>
      <c r="M4" s="181"/>
      <c r="N4" s="76"/>
      <c r="O4" s="182"/>
      <c r="P4" s="76"/>
      <c r="Q4" s="76"/>
      <c r="R4" s="77" t="s">
        <v>1247</v>
      </c>
    </row>
    <row r="5" spans="1:18">
      <c r="A5" s="183"/>
      <c r="B5" s="183"/>
      <c r="C5" s="183"/>
      <c r="D5" s="183"/>
      <c r="E5" s="183"/>
      <c r="F5" s="184"/>
      <c r="G5" s="184"/>
      <c r="H5" s="184"/>
      <c r="I5" s="184"/>
      <c r="J5" s="185"/>
      <c r="K5" s="186"/>
      <c r="L5" s="186"/>
      <c r="M5" s="187"/>
      <c r="N5" s="188"/>
      <c r="O5" s="188"/>
      <c r="P5" s="188"/>
      <c r="Q5" s="188" t="s">
        <v>1248</v>
      </c>
      <c r="R5" s="189"/>
    </row>
    <row r="6" spans="1:18" ht="22.5">
      <c r="A6" s="729" t="s">
        <v>1249</v>
      </c>
      <c r="B6" s="729"/>
      <c r="C6" s="183"/>
      <c r="D6" s="183"/>
      <c r="E6" s="183"/>
      <c r="F6" s="184"/>
      <c r="G6" s="184"/>
      <c r="H6" s="184"/>
      <c r="I6" s="184"/>
      <c r="J6" s="185"/>
      <c r="K6" s="186"/>
      <c r="L6" s="186"/>
      <c r="M6" s="187"/>
      <c r="N6" s="188"/>
      <c r="O6" s="188"/>
      <c r="P6" s="188"/>
      <c r="Q6" s="188" t="s">
        <v>1250</v>
      </c>
      <c r="R6" s="189"/>
    </row>
    <row r="7" spans="1:18" ht="60">
      <c r="A7" s="190" t="s">
        <v>162</v>
      </c>
      <c r="B7" s="190" t="s">
        <v>163</v>
      </c>
      <c r="C7" s="190" t="s">
        <v>164</v>
      </c>
      <c r="D7" s="190" t="s">
        <v>165</v>
      </c>
      <c r="E7" s="190" t="s">
        <v>166</v>
      </c>
      <c r="F7" s="191" t="s">
        <v>129</v>
      </c>
      <c r="G7" s="191" t="s">
        <v>167</v>
      </c>
      <c r="H7" s="191" t="s">
        <v>168</v>
      </c>
      <c r="I7" s="191" t="s">
        <v>169</v>
      </c>
      <c r="J7" s="22" t="s">
        <v>170</v>
      </c>
      <c r="K7" s="192" t="s">
        <v>171</v>
      </c>
      <c r="L7" s="113" t="s">
        <v>172</v>
      </c>
      <c r="M7" s="113" t="s">
        <v>173</v>
      </c>
      <c r="N7" s="22" t="s">
        <v>174</v>
      </c>
      <c r="O7" s="22" t="s">
        <v>175</v>
      </c>
      <c r="P7" s="22" t="s">
        <v>174</v>
      </c>
      <c r="Q7" s="22" t="s">
        <v>173</v>
      </c>
      <c r="R7" s="99" t="s">
        <v>175</v>
      </c>
    </row>
    <row r="8" spans="1:18" ht="94.5">
      <c r="A8" s="14">
        <v>1</v>
      </c>
      <c r="B8" s="128"/>
      <c r="C8" s="129" t="s">
        <v>611</v>
      </c>
      <c r="D8" s="130" t="s">
        <v>612</v>
      </c>
      <c r="E8" s="130" t="s">
        <v>613</v>
      </c>
      <c r="F8" s="131" t="s">
        <v>2</v>
      </c>
      <c r="G8" s="128" t="s">
        <v>3</v>
      </c>
      <c r="H8" s="128" t="s">
        <v>33</v>
      </c>
      <c r="I8" s="128" t="s">
        <v>126</v>
      </c>
      <c r="J8" s="132" t="s">
        <v>614</v>
      </c>
      <c r="K8" s="133">
        <v>50000</v>
      </c>
      <c r="L8" s="14">
        <v>45000</v>
      </c>
      <c r="M8" s="134">
        <v>41529</v>
      </c>
      <c r="N8" s="133">
        <v>50000</v>
      </c>
      <c r="O8" s="135">
        <v>20</v>
      </c>
      <c r="P8" s="133">
        <v>50000</v>
      </c>
      <c r="Q8" s="134">
        <v>41529</v>
      </c>
      <c r="R8" s="135">
        <v>20</v>
      </c>
    </row>
    <row r="9" spans="1:18" ht="47.25">
      <c r="A9" s="14">
        <v>2</v>
      </c>
      <c r="B9" s="128"/>
      <c r="C9" s="130" t="s">
        <v>615</v>
      </c>
      <c r="D9" s="130" t="s">
        <v>616</v>
      </c>
      <c r="E9" s="130" t="s">
        <v>617</v>
      </c>
      <c r="F9" s="131" t="s">
        <v>2</v>
      </c>
      <c r="G9" s="128" t="s">
        <v>3</v>
      </c>
      <c r="H9" s="128" t="s">
        <v>33</v>
      </c>
      <c r="I9" s="128" t="s">
        <v>126</v>
      </c>
      <c r="J9" s="132" t="s">
        <v>614</v>
      </c>
      <c r="K9" s="133">
        <v>50000</v>
      </c>
      <c r="L9" s="14">
        <v>45000</v>
      </c>
      <c r="M9" s="134">
        <v>41529</v>
      </c>
      <c r="N9" s="133">
        <v>50000</v>
      </c>
      <c r="O9" s="135">
        <v>20</v>
      </c>
      <c r="P9" s="133">
        <v>50000</v>
      </c>
      <c r="Q9" s="134">
        <v>41529</v>
      </c>
      <c r="R9" s="135">
        <v>20</v>
      </c>
    </row>
    <row r="10" spans="1:18" ht="94.5">
      <c r="A10" s="14">
        <v>3</v>
      </c>
      <c r="B10" s="128"/>
      <c r="C10" s="129" t="s">
        <v>618</v>
      </c>
      <c r="D10" s="129" t="s">
        <v>619</v>
      </c>
      <c r="E10" s="130" t="s">
        <v>620</v>
      </c>
      <c r="F10" s="131" t="s">
        <v>2</v>
      </c>
      <c r="G10" s="128" t="s">
        <v>3</v>
      </c>
      <c r="H10" s="128" t="s">
        <v>4</v>
      </c>
      <c r="I10" s="128" t="s">
        <v>126</v>
      </c>
      <c r="J10" s="132" t="s">
        <v>621</v>
      </c>
      <c r="K10" s="133">
        <v>50000</v>
      </c>
      <c r="L10" s="14">
        <v>45000</v>
      </c>
      <c r="M10" s="134">
        <v>41529</v>
      </c>
      <c r="N10" s="133">
        <v>50000</v>
      </c>
      <c r="O10" s="135">
        <v>20</v>
      </c>
      <c r="P10" s="133">
        <v>50000</v>
      </c>
      <c r="Q10" s="134">
        <v>41529</v>
      </c>
      <c r="R10" s="135">
        <v>20</v>
      </c>
    </row>
    <row r="11" spans="1:18" ht="110.25">
      <c r="A11" s="14">
        <v>4</v>
      </c>
      <c r="B11" s="128"/>
      <c r="C11" s="129" t="s">
        <v>622</v>
      </c>
      <c r="D11" s="130" t="s">
        <v>623</v>
      </c>
      <c r="E11" s="130" t="s">
        <v>624</v>
      </c>
      <c r="F11" s="131" t="s">
        <v>2</v>
      </c>
      <c r="G11" s="128" t="s">
        <v>3</v>
      </c>
      <c r="H11" s="128" t="s">
        <v>4</v>
      </c>
      <c r="I11" s="128" t="s">
        <v>126</v>
      </c>
      <c r="J11" s="132" t="s">
        <v>625</v>
      </c>
      <c r="K11" s="133">
        <v>50000</v>
      </c>
      <c r="L11" s="14">
        <v>45000</v>
      </c>
      <c r="M11" s="134">
        <v>41529</v>
      </c>
      <c r="N11" s="133">
        <v>50000</v>
      </c>
      <c r="O11" s="135">
        <v>20</v>
      </c>
      <c r="P11" s="133">
        <v>50000</v>
      </c>
      <c r="Q11" s="134">
        <v>41529</v>
      </c>
      <c r="R11" s="135">
        <v>20</v>
      </c>
    </row>
    <row r="12" spans="1:18" ht="126">
      <c r="A12" s="14">
        <v>5</v>
      </c>
      <c r="B12" s="128"/>
      <c r="C12" s="130" t="s">
        <v>626</v>
      </c>
      <c r="D12" s="129" t="s">
        <v>627</v>
      </c>
      <c r="E12" s="130" t="s">
        <v>628</v>
      </c>
      <c r="F12" s="131" t="s">
        <v>2</v>
      </c>
      <c r="G12" s="128" t="s">
        <v>3</v>
      </c>
      <c r="H12" s="128" t="s">
        <v>4</v>
      </c>
      <c r="I12" s="128" t="s">
        <v>126</v>
      </c>
      <c r="J12" s="132" t="s">
        <v>629</v>
      </c>
      <c r="K12" s="133">
        <v>50000</v>
      </c>
      <c r="L12" s="14">
        <v>45000</v>
      </c>
      <c r="M12" s="134">
        <v>41529</v>
      </c>
      <c r="N12" s="133">
        <v>50000</v>
      </c>
      <c r="O12" s="135">
        <v>20</v>
      </c>
      <c r="P12" s="133">
        <v>50000</v>
      </c>
      <c r="Q12" s="134">
        <v>41529</v>
      </c>
      <c r="R12" s="135">
        <v>20</v>
      </c>
    </row>
    <row r="13" spans="1:18" ht="78.75">
      <c r="A13" s="14">
        <v>6</v>
      </c>
      <c r="B13" s="128"/>
      <c r="C13" s="130" t="s">
        <v>630</v>
      </c>
      <c r="D13" s="130" t="s">
        <v>631</v>
      </c>
      <c r="E13" s="130" t="s">
        <v>632</v>
      </c>
      <c r="F13" s="131" t="s">
        <v>2</v>
      </c>
      <c r="G13" s="128" t="s">
        <v>3</v>
      </c>
      <c r="H13" s="128" t="s">
        <v>4</v>
      </c>
      <c r="I13" s="128" t="s">
        <v>126</v>
      </c>
      <c r="J13" s="132" t="s">
        <v>621</v>
      </c>
      <c r="K13" s="133">
        <v>50000</v>
      </c>
      <c r="L13" s="14">
        <v>45000</v>
      </c>
      <c r="M13" s="134">
        <v>41620</v>
      </c>
      <c r="N13" s="133">
        <v>50000</v>
      </c>
      <c r="O13" s="135">
        <v>20</v>
      </c>
      <c r="P13" s="133">
        <v>50000</v>
      </c>
      <c r="Q13" s="134">
        <v>41620</v>
      </c>
      <c r="R13" s="135">
        <v>20</v>
      </c>
    </row>
    <row r="14" spans="1:18" ht="47.25">
      <c r="A14" s="14">
        <v>7</v>
      </c>
      <c r="B14" s="128"/>
      <c r="C14" s="130" t="s">
        <v>633</v>
      </c>
      <c r="D14" s="130" t="s">
        <v>634</v>
      </c>
      <c r="E14" s="130" t="s">
        <v>635</v>
      </c>
      <c r="F14" s="131" t="s">
        <v>2</v>
      </c>
      <c r="G14" s="128" t="s">
        <v>3</v>
      </c>
      <c r="H14" s="128" t="s">
        <v>4</v>
      </c>
      <c r="I14" s="128" t="s">
        <v>126</v>
      </c>
      <c r="J14" s="132" t="s">
        <v>636</v>
      </c>
      <c r="K14" s="133">
        <v>50000</v>
      </c>
      <c r="L14" s="14">
        <v>45000</v>
      </c>
      <c r="M14" s="134">
        <v>41620</v>
      </c>
      <c r="N14" s="133">
        <v>50000</v>
      </c>
      <c r="O14" s="135">
        <v>20</v>
      </c>
      <c r="P14" s="133">
        <v>50000</v>
      </c>
      <c r="Q14" s="134">
        <v>41620</v>
      </c>
      <c r="R14" s="135">
        <v>20</v>
      </c>
    </row>
    <row r="15" spans="1:18" ht="78.75">
      <c r="A15" s="14">
        <v>8</v>
      </c>
      <c r="B15" s="128"/>
      <c r="C15" s="130" t="s">
        <v>637</v>
      </c>
      <c r="D15" s="130" t="s">
        <v>638</v>
      </c>
      <c r="E15" s="130" t="s">
        <v>639</v>
      </c>
      <c r="F15" s="131" t="s">
        <v>2</v>
      </c>
      <c r="G15" s="128" t="s">
        <v>3</v>
      </c>
      <c r="H15" s="128" t="s">
        <v>4</v>
      </c>
      <c r="I15" s="128" t="s">
        <v>126</v>
      </c>
      <c r="J15" s="132" t="s">
        <v>640</v>
      </c>
      <c r="K15" s="133">
        <v>50000</v>
      </c>
      <c r="L15" s="14">
        <v>45000</v>
      </c>
      <c r="M15" s="134">
        <v>41620</v>
      </c>
      <c r="N15" s="133">
        <v>50000</v>
      </c>
      <c r="O15" s="135">
        <v>20</v>
      </c>
      <c r="P15" s="133">
        <v>50000</v>
      </c>
      <c r="Q15" s="134">
        <v>41620</v>
      </c>
      <c r="R15" s="135">
        <v>20</v>
      </c>
    </row>
    <row r="16" spans="1:18" ht="94.5">
      <c r="A16" s="14">
        <v>9</v>
      </c>
      <c r="B16" s="128"/>
      <c r="C16" s="129" t="s">
        <v>641</v>
      </c>
      <c r="D16" s="130" t="s">
        <v>642</v>
      </c>
      <c r="E16" s="130" t="s">
        <v>643</v>
      </c>
      <c r="F16" s="131" t="s">
        <v>2</v>
      </c>
      <c r="G16" s="128" t="s">
        <v>3</v>
      </c>
      <c r="H16" s="128" t="s">
        <v>4</v>
      </c>
      <c r="I16" s="128" t="s">
        <v>126</v>
      </c>
      <c r="J16" s="132" t="s">
        <v>644</v>
      </c>
      <c r="K16" s="133">
        <v>50000</v>
      </c>
      <c r="L16" s="14">
        <v>45000</v>
      </c>
      <c r="M16" s="134">
        <v>41620</v>
      </c>
      <c r="N16" s="133">
        <v>50000</v>
      </c>
      <c r="O16" s="135">
        <v>20</v>
      </c>
      <c r="P16" s="133">
        <v>50000</v>
      </c>
      <c r="Q16" s="134">
        <v>41620</v>
      </c>
      <c r="R16" s="135">
        <v>20</v>
      </c>
    </row>
    <row r="17" spans="1:18" ht="78.75">
      <c r="A17" s="14">
        <v>10</v>
      </c>
      <c r="B17" s="128"/>
      <c r="C17" s="130" t="s">
        <v>645</v>
      </c>
      <c r="D17" s="130" t="s">
        <v>646</v>
      </c>
      <c r="E17" s="130" t="s">
        <v>647</v>
      </c>
      <c r="F17" s="131" t="s">
        <v>2</v>
      </c>
      <c r="G17" s="128" t="s">
        <v>3</v>
      </c>
      <c r="H17" s="128" t="s">
        <v>33</v>
      </c>
      <c r="I17" s="128" t="s">
        <v>126</v>
      </c>
      <c r="J17" s="132" t="s">
        <v>629</v>
      </c>
      <c r="K17" s="133">
        <v>50000</v>
      </c>
      <c r="L17" s="14">
        <v>45000</v>
      </c>
      <c r="M17" s="134">
        <v>41620</v>
      </c>
      <c r="N17" s="133">
        <v>50000</v>
      </c>
      <c r="O17" s="135">
        <v>20</v>
      </c>
      <c r="P17" s="133">
        <v>50000</v>
      </c>
      <c r="Q17" s="134">
        <v>41620</v>
      </c>
      <c r="R17" s="135">
        <v>20</v>
      </c>
    </row>
    <row r="18" spans="1:18" ht="78.75">
      <c r="A18" s="14">
        <v>11</v>
      </c>
      <c r="B18" s="128"/>
      <c r="C18" s="130" t="s">
        <v>648</v>
      </c>
      <c r="D18" s="130" t="s">
        <v>649</v>
      </c>
      <c r="E18" s="130" t="s">
        <v>650</v>
      </c>
      <c r="F18" s="131" t="s">
        <v>2</v>
      </c>
      <c r="G18" s="128" t="s">
        <v>3</v>
      </c>
      <c r="H18" s="128" t="s">
        <v>4</v>
      </c>
      <c r="I18" s="128" t="s">
        <v>126</v>
      </c>
      <c r="J18" s="132" t="s">
        <v>651</v>
      </c>
      <c r="K18" s="133">
        <v>50000</v>
      </c>
      <c r="L18" s="14">
        <v>45000</v>
      </c>
      <c r="M18" s="134">
        <v>41620</v>
      </c>
      <c r="N18" s="133">
        <v>50000</v>
      </c>
      <c r="O18" s="135">
        <v>20</v>
      </c>
      <c r="P18" s="133">
        <v>50000</v>
      </c>
      <c r="Q18" s="134">
        <v>41620</v>
      </c>
      <c r="R18" s="135">
        <v>20</v>
      </c>
    </row>
    <row r="19" spans="1:18" ht="78.75">
      <c r="A19" s="14">
        <v>12</v>
      </c>
      <c r="B19" s="136"/>
      <c r="C19" s="130" t="s">
        <v>652</v>
      </c>
      <c r="D19" s="130" t="s">
        <v>653</v>
      </c>
      <c r="E19" s="130" t="s">
        <v>654</v>
      </c>
      <c r="F19" s="131" t="s">
        <v>2</v>
      </c>
      <c r="G19" s="136" t="s">
        <v>113</v>
      </c>
      <c r="H19" s="136" t="s">
        <v>33</v>
      </c>
      <c r="I19" s="136" t="s">
        <v>126</v>
      </c>
      <c r="J19" s="137" t="s">
        <v>655</v>
      </c>
      <c r="K19" s="138">
        <v>50000</v>
      </c>
      <c r="L19" s="139">
        <v>45000</v>
      </c>
      <c r="M19" s="140">
        <v>41620</v>
      </c>
      <c r="N19" s="138">
        <v>50000</v>
      </c>
      <c r="O19" s="141">
        <v>20</v>
      </c>
      <c r="P19" s="138">
        <v>50000</v>
      </c>
      <c r="Q19" s="140">
        <v>41620</v>
      </c>
      <c r="R19" s="141">
        <v>20</v>
      </c>
    </row>
    <row r="20" spans="1:18" ht="94.5">
      <c r="A20" s="14">
        <v>13</v>
      </c>
      <c r="B20" s="128"/>
      <c r="C20" s="130" t="s">
        <v>656</v>
      </c>
      <c r="D20" s="130" t="s">
        <v>642</v>
      </c>
      <c r="E20" s="130" t="s">
        <v>657</v>
      </c>
      <c r="F20" s="131" t="s">
        <v>2</v>
      </c>
      <c r="G20" s="128" t="s">
        <v>3</v>
      </c>
      <c r="H20" s="128" t="s">
        <v>4</v>
      </c>
      <c r="I20" s="128" t="s">
        <v>126</v>
      </c>
      <c r="J20" s="132" t="s">
        <v>658</v>
      </c>
      <c r="K20" s="133">
        <v>50000</v>
      </c>
      <c r="L20" s="14">
        <v>45000</v>
      </c>
      <c r="M20" s="134">
        <v>41620</v>
      </c>
      <c r="N20" s="133">
        <v>50000</v>
      </c>
      <c r="O20" s="135">
        <v>20</v>
      </c>
      <c r="P20" s="133">
        <v>50000</v>
      </c>
      <c r="Q20" s="134">
        <v>41620</v>
      </c>
      <c r="R20" s="135">
        <v>20</v>
      </c>
    </row>
    <row r="21" spans="1:18" ht="94.5">
      <c r="A21" s="14">
        <v>14</v>
      </c>
      <c r="B21" s="128"/>
      <c r="C21" s="129" t="s">
        <v>659</v>
      </c>
      <c r="D21" s="130" t="s">
        <v>404</v>
      </c>
      <c r="E21" s="130" t="s">
        <v>660</v>
      </c>
      <c r="F21" s="131" t="s">
        <v>2</v>
      </c>
      <c r="G21" s="128" t="s">
        <v>3</v>
      </c>
      <c r="H21" s="128" t="s">
        <v>4</v>
      </c>
      <c r="I21" s="128" t="s">
        <v>126</v>
      </c>
      <c r="J21" s="132" t="s">
        <v>661</v>
      </c>
      <c r="K21" s="133">
        <v>50000</v>
      </c>
      <c r="L21" s="14">
        <v>45000</v>
      </c>
      <c r="M21" s="134">
        <v>41620</v>
      </c>
      <c r="N21" s="133">
        <v>50000</v>
      </c>
      <c r="O21" s="135">
        <v>20</v>
      </c>
      <c r="P21" s="133">
        <v>50000</v>
      </c>
      <c r="Q21" s="134">
        <v>41620</v>
      </c>
      <c r="R21" s="135">
        <v>20</v>
      </c>
    </row>
    <row r="22" spans="1:18" ht="94.5">
      <c r="A22" s="14">
        <v>15</v>
      </c>
      <c r="B22" s="128"/>
      <c r="C22" s="130" t="s">
        <v>662</v>
      </c>
      <c r="D22" s="130" t="s">
        <v>663</v>
      </c>
      <c r="E22" s="130" t="s">
        <v>664</v>
      </c>
      <c r="F22" s="131" t="s">
        <v>2</v>
      </c>
      <c r="G22" s="128" t="s">
        <v>3</v>
      </c>
      <c r="H22" s="128" t="s">
        <v>33</v>
      </c>
      <c r="I22" s="128" t="s">
        <v>126</v>
      </c>
      <c r="J22" s="132" t="s">
        <v>26</v>
      </c>
      <c r="K22" s="133">
        <v>50000</v>
      </c>
      <c r="L22" s="14">
        <v>45000</v>
      </c>
      <c r="M22" s="134">
        <v>41620</v>
      </c>
      <c r="N22" s="133">
        <v>50000</v>
      </c>
      <c r="O22" s="135">
        <v>20</v>
      </c>
      <c r="P22" s="133">
        <v>50000</v>
      </c>
      <c r="Q22" s="134">
        <v>41620</v>
      </c>
      <c r="R22" s="135">
        <v>20</v>
      </c>
    </row>
    <row r="23" spans="1:18" ht="94.5">
      <c r="A23" s="14">
        <v>16</v>
      </c>
      <c r="B23" s="128"/>
      <c r="C23" s="130" t="s">
        <v>665</v>
      </c>
      <c r="D23" s="130" t="s">
        <v>666</v>
      </c>
      <c r="E23" s="130" t="s">
        <v>667</v>
      </c>
      <c r="F23" s="131" t="s">
        <v>2</v>
      </c>
      <c r="G23" s="128" t="s">
        <v>3</v>
      </c>
      <c r="H23" s="128" t="s">
        <v>4</v>
      </c>
      <c r="I23" s="128" t="s">
        <v>126</v>
      </c>
      <c r="J23" s="132" t="s">
        <v>668</v>
      </c>
      <c r="K23" s="133">
        <v>50000</v>
      </c>
      <c r="L23" s="14">
        <v>45000</v>
      </c>
      <c r="M23" s="134">
        <v>41620</v>
      </c>
      <c r="N23" s="133">
        <v>50000</v>
      </c>
      <c r="O23" s="135">
        <v>20</v>
      </c>
      <c r="P23" s="133">
        <v>50000</v>
      </c>
      <c r="Q23" s="134">
        <v>41620</v>
      </c>
      <c r="R23" s="135">
        <v>20</v>
      </c>
    </row>
    <row r="24" spans="1:18" ht="63">
      <c r="A24" s="14">
        <v>17</v>
      </c>
      <c r="B24" s="128"/>
      <c r="C24" s="130" t="s">
        <v>669</v>
      </c>
      <c r="D24" s="130" t="s">
        <v>670</v>
      </c>
      <c r="E24" s="130" t="s">
        <v>671</v>
      </c>
      <c r="F24" s="131" t="s">
        <v>2</v>
      </c>
      <c r="G24" s="128" t="s">
        <v>3</v>
      </c>
      <c r="H24" s="128" t="s">
        <v>4</v>
      </c>
      <c r="I24" s="128" t="s">
        <v>126</v>
      </c>
      <c r="J24" s="132" t="s">
        <v>26</v>
      </c>
      <c r="K24" s="133">
        <v>50000</v>
      </c>
      <c r="L24" s="14">
        <v>45000</v>
      </c>
      <c r="M24" s="134">
        <v>41620</v>
      </c>
      <c r="N24" s="133">
        <v>50000</v>
      </c>
      <c r="O24" s="135">
        <v>20</v>
      </c>
      <c r="P24" s="133">
        <v>50000</v>
      </c>
      <c r="Q24" s="134">
        <v>41620</v>
      </c>
      <c r="R24" s="135">
        <v>20</v>
      </c>
    </row>
    <row r="25" spans="1:18" ht="78.75">
      <c r="A25" s="14">
        <v>18</v>
      </c>
      <c r="B25" s="128"/>
      <c r="C25" s="130" t="s">
        <v>672</v>
      </c>
      <c r="D25" s="130" t="s">
        <v>404</v>
      </c>
      <c r="E25" s="130" t="s">
        <v>673</v>
      </c>
      <c r="F25" s="131" t="s">
        <v>2</v>
      </c>
      <c r="G25" s="128" t="s">
        <v>3</v>
      </c>
      <c r="H25" s="128" t="s">
        <v>4</v>
      </c>
      <c r="I25" s="128" t="s">
        <v>126</v>
      </c>
      <c r="J25" s="132" t="s">
        <v>674</v>
      </c>
      <c r="K25" s="133">
        <v>50000</v>
      </c>
      <c r="L25" s="14">
        <v>45000</v>
      </c>
      <c r="M25" s="134">
        <v>41620</v>
      </c>
      <c r="N25" s="133">
        <v>50000</v>
      </c>
      <c r="O25" s="135">
        <v>20</v>
      </c>
      <c r="P25" s="133">
        <v>50000</v>
      </c>
      <c r="Q25" s="134">
        <v>41620</v>
      </c>
      <c r="R25" s="135">
        <v>20</v>
      </c>
    </row>
    <row r="26" spans="1:18" ht="94.5">
      <c r="A26" s="14">
        <v>19</v>
      </c>
      <c r="B26" s="128"/>
      <c r="C26" s="129" t="s">
        <v>675</v>
      </c>
      <c r="D26" s="130" t="s">
        <v>676</v>
      </c>
      <c r="E26" s="130" t="s">
        <v>677</v>
      </c>
      <c r="F26" s="131" t="s">
        <v>2</v>
      </c>
      <c r="G26" s="128" t="s">
        <v>3</v>
      </c>
      <c r="H26" s="128" t="s">
        <v>4</v>
      </c>
      <c r="I26" s="128" t="s">
        <v>126</v>
      </c>
      <c r="J26" s="132" t="s">
        <v>678</v>
      </c>
      <c r="K26" s="133">
        <v>50000</v>
      </c>
      <c r="L26" s="14">
        <v>45000</v>
      </c>
      <c r="M26" s="134">
        <v>41620</v>
      </c>
      <c r="N26" s="133">
        <v>50000</v>
      </c>
      <c r="O26" s="135">
        <v>20</v>
      </c>
      <c r="P26" s="133">
        <v>50000</v>
      </c>
      <c r="Q26" s="134">
        <v>41620</v>
      </c>
      <c r="R26" s="135">
        <v>20</v>
      </c>
    </row>
    <row r="27" spans="1:18" ht="94.5">
      <c r="A27" s="14">
        <v>20</v>
      </c>
      <c r="B27" s="128"/>
      <c r="C27" s="130" t="s">
        <v>679</v>
      </c>
      <c r="D27" s="129" t="s">
        <v>680</v>
      </c>
      <c r="E27" s="130" t="s">
        <v>681</v>
      </c>
      <c r="F27" s="131" t="s">
        <v>2</v>
      </c>
      <c r="G27" s="128" t="s">
        <v>3</v>
      </c>
      <c r="H27" s="128" t="s">
        <v>4</v>
      </c>
      <c r="I27" s="128" t="s">
        <v>126</v>
      </c>
      <c r="J27" s="132" t="s">
        <v>621</v>
      </c>
      <c r="K27" s="133">
        <v>50000</v>
      </c>
      <c r="L27" s="14">
        <v>45000</v>
      </c>
      <c r="M27" s="134">
        <v>41620</v>
      </c>
      <c r="N27" s="133">
        <v>50000</v>
      </c>
      <c r="O27" s="135">
        <v>20</v>
      </c>
      <c r="P27" s="133">
        <v>50000</v>
      </c>
      <c r="Q27" s="134">
        <v>41620</v>
      </c>
      <c r="R27" s="135">
        <v>20</v>
      </c>
    </row>
    <row r="28" spans="1:18" ht="141.75">
      <c r="A28" s="14">
        <v>21</v>
      </c>
      <c r="B28" s="128"/>
      <c r="C28" s="130" t="s">
        <v>682</v>
      </c>
      <c r="D28" s="129" t="s">
        <v>683</v>
      </c>
      <c r="E28" s="130" t="s">
        <v>684</v>
      </c>
      <c r="F28" s="131" t="s">
        <v>2</v>
      </c>
      <c r="G28" s="128" t="s">
        <v>3</v>
      </c>
      <c r="H28" s="128" t="s">
        <v>4</v>
      </c>
      <c r="I28" s="128" t="s">
        <v>126</v>
      </c>
      <c r="J28" s="132" t="s">
        <v>26</v>
      </c>
      <c r="K28" s="133">
        <v>50000</v>
      </c>
      <c r="L28" s="14">
        <v>45000</v>
      </c>
      <c r="M28" s="134">
        <v>41620</v>
      </c>
      <c r="N28" s="133">
        <v>50000</v>
      </c>
      <c r="O28" s="135">
        <v>20</v>
      </c>
      <c r="P28" s="133">
        <v>50000</v>
      </c>
      <c r="Q28" s="134">
        <v>41620</v>
      </c>
      <c r="R28" s="135">
        <v>20</v>
      </c>
    </row>
    <row r="29" spans="1:18" ht="94.5">
      <c r="A29" s="14">
        <v>22</v>
      </c>
      <c r="B29" s="128"/>
      <c r="C29" s="130" t="s">
        <v>543</v>
      </c>
      <c r="D29" s="130" t="s">
        <v>685</v>
      </c>
      <c r="E29" s="130" t="s">
        <v>686</v>
      </c>
      <c r="F29" s="131" t="s">
        <v>2</v>
      </c>
      <c r="G29" s="128" t="s">
        <v>3</v>
      </c>
      <c r="H29" s="128" t="s">
        <v>4</v>
      </c>
      <c r="I29" s="128" t="s">
        <v>126</v>
      </c>
      <c r="J29" s="132" t="s">
        <v>26</v>
      </c>
      <c r="K29" s="133">
        <v>50000</v>
      </c>
      <c r="L29" s="14">
        <v>45000</v>
      </c>
      <c r="M29" s="134">
        <v>41620</v>
      </c>
      <c r="N29" s="133">
        <v>50000</v>
      </c>
      <c r="O29" s="135">
        <v>20</v>
      </c>
      <c r="P29" s="133">
        <v>50000</v>
      </c>
      <c r="Q29" s="134">
        <v>41620</v>
      </c>
      <c r="R29" s="135">
        <v>20</v>
      </c>
    </row>
    <row r="30" spans="1:18" ht="94.5">
      <c r="A30" s="14">
        <v>23</v>
      </c>
      <c r="B30" s="128"/>
      <c r="C30" s="130" t="s">
        <v>630</v>
      </c>
      <c r="D30" s="130" t="s">
        <v>404</v>
      </c>
      <c r="E30" s="129" t="s">
        <v>687</v>
      </c>
      <c r="F30" s="131" t="s">
        <v>2</v>
      </c>
      <c r="G30" s="128" t="s">
        <v>3</v>
      </c>
      <c r="H30" s="128" t="s">
        <v>4</v>
      </c>
      <c r="I30" s="128" t="s">
        <v>125</v>
      </c>
      <c r="J30" s="132" t="s">
        <v>26</v>
      </c>
      <c r="K30" s="133">
        <v>50000</v>
      </c>
      <c r="L30" s="14">
        <v>45000</v>
      </c>
      <c r="M30" s="134" t="s">
        <v>688</v>
      </c>
      <c r="N30" s="133">
        <v>50000</v>
      </c>
      <c r="O30" s="135">
        <v>20</v>
      </c>
      <c r="P30" s="133">
        <v>50000</v>
      </c>
      <c r="Q30" s="134" t="s">
        <v>688</v>
      </c>
      <c r="R30" s="135">
        <v>20</v>
      </c>
    </row>
    <row r="31" spans="1:18" ht="94.5">
      <c r="A31" s="14">
        <v>24</v>
      </c>
      <c r="B31" s="128"/>
      <c r="C31" s="130" t="s">
        <v>689</v>
      </c>
      <c r="D31" s="130" t="s">
        <v>690</v>
      </c>
      <c r="E31" s="130" t="s">
        <v>691</v>
      </c>
      <c r="F31" s="131" t="s">
        <v>2</v>
      </c>
      <c r="G31" s="128" t="s">
        <v>3</v>
      </c>
      <c r="H31" s="128" t="s">
        <v>4</v>
      </c>
      <c r="I31" s="128" t="s">
        <v>126</v>
      </c>
      <c r="J31" s="132" t="s">
        <v>26</v>
      </c>
      <c r="K31" s="133">
        <v>50000</v>
      </c>
      <c r="L31" s="14">
        <v>45000</v>
      </c>
      <c r="M31" s="134" t="s">
        <v>688</v>
      </c>
      <c r="N31" s="133">
        <v>50000</v>
      </c>
      <c r="O31" s="135">
        <v>20</v>
      </c>
      <c r="P31" s="133">
        <v>50000</v>
      </c>
      <c r="Q31" s="134" t="s">
        <v>688</v>
      </c>
      <c r="R31" s="135">
        <v>20</v>
      </c>
    </row>
    <row r="32" spans="1:18" ht="78.75">
      <c r="A32" s="14">
        <v>25</v>
      </c>
      <c r="B32" s="128"/>
      <c r="C32" s="130" t="s">
        <v>692</v>
      </c>
      <c r="D32" s="130" t="s">
        <v>511</v>
      </c>
      <c r="E32" s="130" t="s">
        <v>639</v>
      </c>
      <c r="F32" s="131" t="s">
        <v>2</v>
      </c>
      <c r="G32" s="128" t="s">
        <v>3</v>
      </c>
      <c r="H32" s="128" t="s">
        <v>4</v>
      </c>
      <c r="I32" s="128" t="s">
        <v>126</v>
      </c>
      <c r="J32" s="132" t="s">
        <v>693</v>
      </c>
      <c r="K32" s="133">
        <v>50000</v>
      </c>
      <c r="L32" s="14">
        <v>45000</v>
      </c>
      <c r="M32" s="134" t="s">
        <v>688</v>
      </c>
      <c r="N32" s="133">
        <v>50000</v>
      </c>
      <c r="O32" s="135">
        <v>20</v>
      </c>
      <c r="P32" s="133">
        <v>50000</v>
      </c>
      <c r="Q32" s="134" t="s">
        <v>688</v>
      </c>
      <c r="R32" s="135">
        <v>20</v>
      </c>
    </row>
    <row r="33" spans="1:18" ht="47.25">
      <c r="A33" s="14">
        <v>26</v>
      </c>
      <c r="B33" s="128"/>
      <c r="C33" s="130" t="s">
        <v>694</v>
      </c>
      <c r="D33" s="130" t="s">
        <v>695</v>
      </c>
      <c r="E33" s="130" t="s">
        <v>617</v>
      </c>
      <c r="F33" s="131" t="s">
        <v>2</v>
      </c>
      <c r="G33" s="128" t="s">
        <v>3</v>
      </c>
      <c r="H33" s="128" t="s">
        <v>4</v>
      </c>
      <c r="I33" s="128" t="s">
        <v>126</v>
      </c>
      <c r="J33" s="132" t="s">
        <v>696</v>
      </c>
      <c r="K33" s="133">
        <v>50000</v>
      </c>
      <c r="L33" s="14">
        <v>45000</v>
      </c>
      <c r="M33" s="134" t="s">
        <v>688</v>
      </c>
      <c r="N33" s="133">
        <v>50000</v>
      </c>
      <c r="O33" s="135">
        <v>20</v>
      </c>
      <c r="P33" s="133">
        <v>50000</v>
      </c>
      <c r="Q33" s="134" t="s">
        <v>688</v>
      </c>
      <c r="R33" s="135">
        <v>20</v>
      </c>
    </row>
    <row r="34" spans="1:18" ht="110.25">
      <c r="A34" s="14">
        <v>27</v>
      </c>
      <c r="B34" s="128"/>
      <c r="C34" s="130" t="s">
        <v>697</v>
      </c>
      <c r="D34" s="130" t="s">
        <v>698</v>
      </c>
      <c r="E34" s="130" t="s">
        <v>699</v>
      </c>
      <c r="F34" s="131" t="s">
        <v>2</v>
      </c>
      <c r="G34" s="128" t="s">
        <v>3</v>
      </c>
      <c r="H34" s="128" t="s">
        <v>4</v>
      </c>
      <c r="I34" s="128" t="s">
        <v>126</v>
      </c>
      <c r="J34" s="132" t="s">
        <v>700</v>
      </c>
      <c r="K34" s="133">
        <v>50000</v>
      </c>
      <c r="L34" s="14">
        <v>45000</v>
      </c>
      <c r="M34" s="134" t="s">
        <v>688</v>
      </c>
      <c r="N34" s="133">
        <v>50000</v>
      </c>
      <c r="O34" s="135">
        <v>20</v>
      </c>
      <c r="P34" s="133">
        <v>50000</v>
      </c>
      <c r="Q34" s="134" t="s">
        <v>688</v>
      </c>
      <c r="R34" s="135">
        <v>20</v>
      </c>
    </row>
    <row r="35" spans="1:18" ht="94.5">
      <c r="A35" s="14">
        <v>28</v>
      </c>
      <c r="B35" s="128"/>
      <c r="C35" s="130" t="s">
        <v>701</v>
      </c>
      <c r="D35" s="130" t="s">
        <v>631</v>
      </c>
      <c r="E35" s="130" t="s">
        <v>702</v>
      </c>
      <c r="F35" s="131" t="s">
        <v>2</v>
      </c>
      <c r="G35" s="128" t="s">
        <v>3</v>
      </c>
      <c r="H35" s="128" t="s">
        <v>4</v>
      </c>
      <c r="I35" s="128" t="s">
        <v>126</v>
      </c>
      <c r="J35" s="132" t="s">
        <v>26</v>
      </c>
      <c r="K35" s="133">
        <v>50000</v>
      </c>
      <c r="L35" s="14">
        <v>45000</v>
      </c>
      <c r="M35" s="134" t="s">
        <v>688</v>
      </c>
      <c r="N35" s="133">
        <v>50000</v>
      </c>
      <c r="O35" s="135">
        <v>20</v>
      </c>
      <c r="P35" s="133">
        <v>50000</v>
      </c>
      <c r="Q35" s="134" t="s">
        <v>688</v>
      </c>
      <c r="R35" s="135">
        <v>20</v>
      </c>
    </row>
    <row r="36" spans="1:18" ht="63">
      <c r="A36" s="14">
        <v>29</v>
      </c>
      <c r="B36" s="128"/>
      <c r="C36" s="130" t="s">
        <v>703</v>
      </c>
      <c r="D36" s="130" t="s">
        <v>704</v>
      </c>
      <c r="E36" s="130" t="s">
        <v>705</v>
      </c>
      <c r="F36" s="131" t="s">
        <v>2</v>
      </c>
      <c r="G36" s="128" t="s">
        <v>3</v>
      </c>
      <c r="H36" s="128" t="s">
        <v>33</v>
      </c>
      <c r="I36" s="128" t="s">
        <v>126</v>
      </c>
      <c r="J36" s="132" t="s">
        <v>614</v>
      </c>
      <c r="K36" s="133">
        <v>50000</v>
      </c>
      <c r="L36" s="14">
        <v>45000</v>
      </c>
      <c r="M36" s="134" t="s">
        <v>688</v>
      </c>
      <c r="N36" s="133">
        <v>50000</v>
      </c>
      <c r="O36" s="135">
        <v>20</v>
      </c>
      <c r="P36" s="133">
        <v>50000</v>
      </c>
      <c r="Q36" s="134" t="s">
        <v>688</v>
      </c>
      <c r="R36" s="135">
        <v>20</v>
      </c>
    </row>
    <row r="37" spans="1:18" ht="110.25">
      <c r="A37" s="14">
        <v>30</v>
      </c>
      <c r="B37" s="128"/>
      <c r="C37" s="130" t="s">
        <v>706</v>
      </c>
      <c r="D37" s="130" t="s">
        <v>707</v>
      </c>
      <c r="E37" s="130" t="s">
        <v>708</v>
      </c>
      <c r="F37" s="131" t="s">
        <v>2</v>
      </c>
      <c r="G37" s="128" t="s">
        <v>3</v>
      </c>
      <c r="H37" s="128" t="s">
        <v>4</v>
      </c>
      <c r="I37" s="128" t="s">
        <v>126</v>
      </c>
      <c r="J37" s="132" t="s">
        <v>709</v>
      </c>
      <c r="K37" s="133">
        <v>50000</v>
      </c>
      <c r="L37" s="14">
        <v>45000</v>
      </c>
      <c r="M37" s="134" t="s">
        <v>688</v>
      </c>
      <c r="N37" s="133">
        <v>50000</v>
      </c>
      <c r="O37" s="135">
        <v>20</v>
      </c>
      <c r="P37" s="133">
        <v>50000</v>
      </c>
      <c r="Q37" s="134" t="s">
        <v>688</v>
      </c>
      <c r="R37" s="135">
        <v>20</v>
      </c>
    </row>
    <row r="38" spans="1:18" ht="63">
      <c r="A38" s="14">
        <v>31</v>
      </c>
      <c r="B38" s="128"/>
      <c r="C38" s="130" t="s">
        <v>710</v>
      </c>
      <c r="D38" s="130" t="s">
        <v>711</v>
      </c>
      <c r="E38" s="130" t="s">
        <v>712</v>
      </c>
      <c r="F38" s="131" t="s">
        <v>2</v>
      </c>
      <c r="G38" s="128" t="s">
        <v>3</v>
      </c>
      <c r="H38" s="128" t="s">
        <v>33</v>
      </c>
      <c r="I38" s="128" t="s">
        <v>126</v>
      </c>
      <c r="J38" s="132" t="s">
        <v>713</v>
      </c>
      <c r="K38" s="133">
        <v>50000</v>
      </c>
      <c r="L38" s="14">
        <v>45000</v>
      </c>
      <c r="M38" s="134" t="s">
        <v>688</v>
      </c>
      <c r="N38" s="133">
        <v>50000</v>
      </c>
      <c r="O38" s="135">
        <v>20</v>
      </c>
      <c r="P38" s="133">
        <v>50000</v>
      </c>
      <c r="Q38" s="134" t="s">
        <v>688</v>
      </c>
      <c r="R38" s="135">
        <v>20</v>
      </c>
    </row>
    <row r="39" spans="1:18" ht="63">
      <c r="A39" s="14">
        <v>32</v>
      </c>
      <c r="B39" s="128"/>
      <c r="C39" s="130" t="s">
        <v>714</v>
      </c>
      <c r="D39" s="130" t="s">
        <v>715</v>
      </c>
      <c r="E39" s="130" t="s">
        <v>716</v>
      </c>
      <c r="F39" s="131" t="s">
        <v>2</v>
      </c>
      <c r="G39" s="128" t="s">
        <v>3</v>
      </c>
      <c r="H39" s="128" t="s">
        <v>4</v>
      </c>
      <c r="I39" s="128" t="s">
        <v>126</v>
      </c>
      <c r="J39" s="132" t="s">
        <v>717</v>
      </c>
      <c r="K39" s="133">
        <v>50000</v>
      </c>
      <c r="L39" s="14">
        <v>45000</v>
      </c>
      <c r="M39" s="134" t="s">
        <v>688</v>
      </c>
      <c r="N39" s="133">
        <v>50000</v>
      </c>
      <c r="O39" s="135">
        <v>20</v>
      </c>
      <c r="P39" s="133">
        <v>50000</v>
      </c>
      <c r="Q39" s="134" t="s">
        <v>688</v>
      </c>
      <c r="R39" s="135">
        <v>20</v>
      </c>
    </row>
    <row r="40" spans="1:18" ht="94.5">
      <c r="A40" s="14">
        <v>33</v>
      </c>
      <c r="B40" s="128"/>
      <c r="C40" s="130" t="s">
        <v>718</v>
      </c>
      <c r="D40" s="130" t="s">
        <v>719</v>
      </c>
      <c r="E40" s="130" t="s">
        <v>720</v>
      </c>
      <c r="F40" s="131" t="s">
        <v>2</v>
      </c>
      <c r="G40" s="128" t="s">
        <v>3</v>
      </c>
      <c r="H40" s="128" t="s">
        <v>4</v>
      </c>
      <c r="I40" s="142" t="s">
        <v>125</v>
      </c>
      <c r="J40" s="132" t="s">
        <v>26</v>
      </c>
      <c r="K40" s="133">
        <v>50000</v>
      </c>
      <c r="L40" s="14">
        <v>45000</v>
      </c>
      <c r="M40" s="134" t="s">
        <v>688</v>
      </c>
      <c r="N40" s="133">
        <v>50000</v>
      </c>
      <c r="O40" s="135">
        <v>20</v>
      </c>
      <c r="P40" s="133">
        <v>50000</v>
      </c>
      <c r="Q40" s="134" t="s">
        <v>688</v>
      </c>
      <c r="R40" s="135">
        <v>20</v>
      </c>
    </row>
    <row r="41" spans="1:18" ht="63">
      <c r="A41" s="14">
        <v>34</v>
      </c>
      <c r="B41" s="128"/>
      <c r="C41" s="130" t="s">
        <v>721</v>
      </c>
      <c r="D41" s="129" t="s">
        <v>722</v>
      </c>
      <c r="E41" s="129" t="s">
        <v>477</v>
      </c>
      <c r="F41" s="131" t="s">
        <v>2</v>
      </c>
      <c r="G41" s="128" t="s">
        <v>3</v>
      </c>
      <c r="H41" s="128" t="s">
        <v>4</v>
      </c>
      <c r="I41" s="128" t="s">
        <v>126</v>
      </c>
      <c r="J41" s="132" t="s">
        <v>723</v>
      </c>
      <c r="K41" s="133">
        <v>50000</v>
      </c>
      <c r="L41" s="14">
        <v>45000</v>
      </c>
      <c r="M41" s="134" t="s">
        <v>688</v>
      </c>
      <c r="N41" s="133">
        <v>50000</v>
      </c>
      <c r="O41" s="135">
        <v>20</v>
      </c>
      <c r="P41" s="133">
        <v>50000</v>
      </c>
      <c r="Q41" s="134" t="s">
        <v>688</v>
      </c>
      <c r="R41" s="135">
        <v>20</v>
      </c>
    </row>
    <row r="42" spans="1:18" ht="78.75">
      <c r="A42" s="14">
        <v>35</v>
      </c>
      <c r="B42" s="128"/>
      <c r="C42" s="130" t="s">
        <v>612</v>
      </c>
      <c r="D42" s="130" t="s">
        <v>724</v>
      </c>
      <c r="E42" s="130" t="s">
        <v>725</v>
      </c>
      <c r="F42" s="131" t="s">
        <v>2</v>
      </c>
      <c r="G42" s="128" t="s">
        <v>3</v>
      </c>
      <c r="H42" s="128" t="s">
        <v>4</v>
      </c>
      <c r="I42" s="142" t="s">
        <v>125</v>
      </c>
      <c r="J42" s="132" t="s">
        <v>726</v>
      </c>
      <c r="K42" s="133">
        <v>50000</v>
      </c>
      <c r="L42" s="14">
        <v>45000</v>
      </c>
      <c r="M42" s="134" t="s">
        <v>688</v>
      </c>
      <c r="N42" s="133">
        <v>50000</v>
      </c>
      <c r="O42" s="135">
        <v>20</v>
      </c>
      <c r="P42" s="133">
        <v>50000</v>
      </c>
      <c r="Q42" s="134" t="s">
        <v>688</v>
      </c>
      <c r="R42" s="135">
        <v>20</v>
      </c>
    </row>
    <row r="43" spans="1:18" ht="78.75">
      <c r="A43" s="14">
        <v>36</v>
      </c>
      <c r="B43" s="128"/>
      <c r="C43" s="130" t="s">
        <v>727</v>
      </c>
      <c r="D43" s="130" t="s">
        <v>728</v>
      </c>
      <c r="E43" s="130" t="s">
        <v>729</v>
      </c>
      <c r="F43" s="131" t="s">
        <v>2</v>
      </c>
      <c r="G43" s="128" t="s">
        <v>3</v>
      </c>
      <c r="H43" s="128" t="s">
        <v>4</v>
      </c>
      <c r="I43" s="128" t="s">
        <v>126</v>
      </c>
      <c r="J43" s="132" t="s">
        <v>730</v>
      </c>
      <c r="K43" s="133">
        <v>50000</v>
      </c>
      <c r="L43" s="14">
        <v>45000</v>
      </c>
      <c r="M43" s="134" t="s">
        <v>731</v>
      </c>
      <c r="N43" s="133">
        <v>50000</v>
      </c>
      <c r="O43" s="135">
        <v>20</v>
      </c>
      <c r="P43" s="133">
        <v>50000</v>
      </c>
      <c r="Q43" s="134" t="s">
        <v>731</v>
      </c>
      <c r="R43" s="135">
        <v>20</v>
      </c>
    </row>
    <row r="44" spans="1:18" ht="63">
      <c r="A44" s="14">
        <v>37</v>
      </c>
      <c r="B44" s="128"/>
      <c r="C44" s="130" t="s">
        <v>732</v>
      </c>
      <c r="D44" s="130" t="s">
        <v>714</v>
      </c>
      <c r="E44" s="130" t="s">
        <v>733</v>
      </c>
      <c r="F44" s="131" t="s">
        <v>2</v>
      </c>
      <c r="G44" s="128" t="s">
        <v>3</v>
      </c>
      <c r="H44" s="128" t="s">
        <v>4</v>
      </c>
      <c r="I44" s="128" t="s">
        <v>126</v>
      </c>
      <c r="J44" s="132" t="s">
        <v>709</v>
      </c>
      <c r="K44" s="133">
        <v>50000</v>
      </c>
      <c r="L44" s="14">
        <v>45000</v>
      </c>
      <c r="M44" s="134" t="s">
        <v>731</v>
      </c>
      <c r="N44" s="133">
        <v>50000</v>
      </c>
      <c r="O44" s="135">
        <v>20</v>
      </c>
      <c r="P44" s="133">
        <v>50000</v>
      </c>
      <c r="Q44" s="134" t="s">
        <v>731</v>
      </c>
      <c r="R44" s="135">
        <v>20</v>
      </c>
    </row>
    <row r="45" spans="1:18" ht="63">
      <c r="A45" s="14">
        <v>38</v>
      </c>
      <c r="B45" s="128"/>
      <c r="C45" s="130" t="s">
        <v>734</v>
      </c>
      <c r="D45" s="130" t="s">
        <v>735</v>
      </c>
      <c r="E45" s="130" t="s">
        <v>650</v>
      </c>
      <c r="F45" s="131" t="s">
        <v>2</v>
      </c>
      <c r="G45" s="128" t="s">
        <v>3</v>
      </c>
      <c r="H45" s="128" t="s">
        <v>4</v>
      </c>
      <c r="I45" s="128" t="s">
        <v>126</v>
      </c>
      <c r="J45" s="132" t="s">
        <v>26</v>
      </c>
      <c r="K45" s="133">
        <v>50000</v>
      </c>
      <c r="L45" s="14">
        <v>45000</v>
      </c>
      <c r="M45" s="134" t="s">
        <v>731</v>
      </c>
      <c r="N45" s="133">
        <v>50000</v>
      </c>
      <c r="O45" s="135">
        <v>20</v>
      </c>
      <c r="P45" s="133">
        <v>50000</v>
      </c>
      <c r="Q45" s="134" t="s">
        <v>731</v>
      </c>
      <c r="R45" s="135">
        <v>20</v>
      </c>
    </row>
    <row r="46" spans="1:18" ht="78.75">
      <c r="A46" s="14">
        <v>39</v>
      </c>
      <c r="B46" s="128"/>
      <c r="C46" s="130" t="s">
        <v>736</v>
      </c>
      <c r="D46" s="130" t="s">
        <v>737</v>
      </c>
      <c r="E46" s="130" t="s">
        <v>738</v>
      </c>
      <c r="F46" s="131" t="s">
        <v>2</v>
      </c>
      <c r="G46" s="128" t="s">
        <v>3</v>
      </c>
      <c r="H46" s="128" t="s">
        <v>33</v>
      </c>
      <c r="I46" s="128" t="s">
        <v>126</v>
      </c>
      <c r="J46" s="132" t="s">
        <v>26</v>
      </c>
      <c r="K46" s="133">
        <v>50000</v>
      </c>
      <c r="L46" s="14">
        <v>45000</v>
      </c>
      <c r="M46" s="134" t="s">
        <v>731</v>
      </c>
      <c r="N46" s="133">
        <v>50000</v>
      </c>
      <c r="O46" s="135">
        <v>20</v>
      </c>
      <c r="P46" s="133">
        <v>50000</v>
      </c>
      <c r="Q46" s="134" t="s">
        <v>731</v>
      </c>
      <c r="R46" s="135">
        <v>20</v>
      </c>
    </row>
    <row r="47" spans="1:18" ht="63">
      <c r="A47" s="14">
        <v>40</v>
      </c>
      <c r="B47" s="128"/>
      <c r="C47" s="129" t="s">
        <v>739</v>
      </c>
      <c r="D47" s="129" t="s">
        <v>740</v>
      </c>
      <c r="E47" s="130" t="s">
        <v>741</v>
      </c>
      <c r="F47" s="131" t="s">
        <v>2</v>
      </c>
      <c r="G47" s="128" t="s">
        <v>3</v>
      </c>
      <c r="H47" s="128" t="s">
        <v>4</v>
      </c>
      <c r="I47" s="128" t="s">
        <v>126</v>
      </c>
      <c r="J47" s="132" t="s">
        <v>742</v>
      </c>
      <c r="K47" s="133">
        <v>50000</v>
      </c>
      <c r="L47" s="14">
        <v>45000</v>
      </c>
      <c r="M47" s="134" t="s">
        <v>731</v>
      </c>
      <c r="N47" s="133">
        <v>50000</v>
      </c>
      <c r="O47" s="135">
        <v>20</v>
      </c>
      <c r="P47" s="133">
        <v>50000</v>
      </c>
      <c r="Q47" s="134" t="s">
        <v>731</v>
      </c>
      <c r="R47" s="135">
        <v>20</v>
      </c>
    </row>
    <row r="48" spans="1:18" ht="110.25">
      <c r="A48" s="14">
        <v>41</v>
      </c>
      <c r="B48" s="128"/>
      <c r="C48" s="130" t="s">
        <v>743</v>
      </c>
      <c r="D48" s="130" t="s">
        <v>744</v>
      </c>
      <c r="E48" s="130" t="s">
        <v>745</v>
      </c>
      <c r="F48" s="131" t="s">
        <v>2</v>
      </c>
      <c r="G48" s="128" t="s">
        <v>3</v>
      </c>
      <c r="H48" s="128" t="s">
        <v>4</v>
      </c>
      <c r="I48" s="128" t="s">
        <v>126</v>
      </c>
      <c r="J48" s="132" t="s">
        <v>678</v>
      </c>
      <c r="K48" s="133">
        <v>50000</v>
      </c>
      <c r="L48" s="14">
        <v>45000</v>
      </c>
      <c r="M48" s="134" t="s">
        <v>731</v>
      </c>
      <c r="N48" s="133">
        <v>50000</v>
      </c>
      <c r="O48" s="135">
        <v>20</v>
      </c>
      <c r="P48" s="133">
        <v>50000</v>
      </c>
      <c r="Q48" s="134" t="s">
        <v>731</v>
      </c>
      <c r="R48" s="135">
        <v>20</v>
      </c>
    </row>
    <row r="49" spans="1:18" ht="63">
      <c r="A49" s="14">
        <v>42</v>
      </c>
      <c r="B49" s="128"/>
      <c r="C49" s="130" t="s">
        <v>746</v>
      </c>
      <c r="D49" s="130" t="s">
        <v>747</v>
      </c>
      <c r="E49" s="129" t="s">
        <v>748</v>
      </c>
      <c r="F49" s="131" t="s">
        <v>2</v>
      </c>
      <c r="G49" s="128" t="s">
        <v>3</v>
      </c>
      <c r="H49" s="128" t="s">
        <v>4</v>
      </c>
      <c r="I49" s="128" t="s">
        <v>126</v>
      </c>
      <c r="J49" s="132" t="s">
        <v>742</v>
      </c>
      <c r="K49" s="133">
        <v>50000</v>
      </c>
      <c r="L49" s="14">
        <v>45000</v>
      </c>
      <c r="M49" s="134" t="s">
        <v>731</v>
      </c>
      <c r="N49" s="133">
        <v>50000</v>
      </c>
      <c r="O49" s="135">
        <v>20</v>
      </c>
      <c r="P49" s="133">
        <v>50000</v>
      </c>
      <c r="Q49" s="134" t="s">
        <v>731</v>
      </c>
      <c r="R49" s="135">
        <v>20</v>
      </c>
    </row>
    <row r="50" spans="1:18" ht="78.75">
      <c r="A50" s="14">
        <v>43</v>
      </c>
      <c r="B50" s="128"/>
      <c r="C50" s="130" t="s">
        <v>749</v>
      </c>
      <c r="D50" s="130" t="s">
        <v>750</v>
      </c>
      <c r="E50" s="130" t="s">
        <v>751</v>
      </c>
      <c r="F50" s="131" t="s">
        <v>2</v>
      </c>
      <c r="G50" s="128" t="s">
        <v>3</v>
      </c>
      <c r="H50" s="128" t="s">
        <v>4</v>
      </c>
      <c r="I50" s="128" t="s">
        <v>126</v>
      </c>
      <c r="J50" s="132" t="s">
        <v>513</v>
      </c>
      <c r="K50" s="133">
        <v>50000</v>
      </c>
      <c r="L50" s="14">
        <v>45000</v>
      </c>
      <c r="M50" s="134" t="s">
        <v>731</v>
      </c>
      <c r="N50" s="133">
        <v>50000</v>
      </c>
      <c r="O50" s="135">
        <v>20</v>
      </c>
      <c r="P50" s="133">
        <v>50000</v>
      </c>
      <c r="Q50" s="134" t="s">
        <v>731</v>
      </c>
      <c r="R50" s="135">
        <v>20</v>
      </c>
    </row>
    <row r="51" spans="1:18" ht="110.25">
      <c r="A51" s="14">
        <v>44</v>
      </c>
      <c r="B51" s="128"/>
      <c r="C51" s="130" t="s">
        <v>752</v>
      </c>
      <c r="D51" s="130" t="s">
        <v>355</v>
      </c>
      <c r="E51" s="130" t="s">
        <v>753</v>
      </c>
      <c r="F51" s="131" t="s">
        <v>2</v>
      </c>
      <c r="G51" s="128" t="s">
        <v>3</v>
      </c>
      <c r="H51" s="128" t="s">
        <v>33</v>
      </c>
      <c r="I51" s="128" t="s">
        <v>126</v>
      </c>
      <c r="J51" s="132" t="s">
        <v>26</v>
      </c>
      <c r="K51" s="133">
        <v>50000</v>
      </c>
      <c r="L51" s="14">
        <v>45000</v>
      </c>
      <c r="M51" s="134" t="s">
        <v>731</v>
      </c>
      <c r="N51" s="133">
        <v>50000</v>
      </c>
      <c r="O51" s="135">
        <v>20</v>
      </c>
      <c r="P51" s="133">
        <v>50000</v>
      </c>
      <c r="Q51" s="134" t="s">
        <v>731</v>
      </c>
      <c r="R51" s="135">
        <v>20</v>
      </c>
    </row>
    <row r="52" spans="1:18" ht="126">
      <c r="A52" s="14">
        <v>45</v>
      </c>
      <c r="B52" s="128"/>
      <c r="C52" s="130" t="s">
        <v>754</v>
      </c>
      <c r="D52" s="130" t="s">
        <v>576</v>
      </c>
      <c r="E52" s="130" t="s">
        <v>755</v>
      </c>
      <c r="F52" s="131" t="s">
        <v>2</v>
      </c>
      <c r="G52" s="128" t="s">
        <v>3</v>
      </c>
      <c r="H52" s="128" t="s">
        <v>4</v>
      </c>
      <c r="I52" s="142" t="s">
        <v>125</v>
      </c>
      <c r="J52" s="132" t="s">
        <v>26</v>
      </c>
      <c r="K52" s="133">
        <v>50000</v>
      </c>
      <c r="L52" s="14">
        <v>45000</v>
      </c>
      <c r="M52" s="134" t="s">
        <v>731</v>
      </c>
      <c r="N52" s="133">
        <v>50000</v>
      </c>
      <c r="O52" s="135">
        <v>20</v>
      </c>
      <c r="P52" s="133">
        <v>50000</v>
      </c>
      <c r="Q52" s="134" t="s">
        <v>731</v>
      </c>
      <c r="R52" s="135">
        <v>20</v>
      </c>
    </row>
    <row r="53" spans="1:18" ht="63">
      <c r="A53" s="14">
        <v>46</v>
      </c>
      <c r="B53" s="128"/>
      <c r="C53" s="130" t="s">
        <v>756</v>
      </c>
      <c r="D53" s="130" t="s">
        <v>757</v>
      </c>
      <c r="E53" s="130" t="s">
        <v>758</v>
      </c>
      <c r="F53" s="131" t="s">
        <v>2</v>
      </c>
      <c r="G53" s="128" t="s">
        <v>3</v>
      </c>
      <c r="H53" s="128" t="s">
        <v>4</v>
      </c>
      <c r="I53" s="128" t="s">
        <v>126</v>
      </c>
      <c r="J53" s="132" t="s">
        <v>709</v>
      </c>
      <c r="K53" s="133">
        <v>50000</v>
      </c>
      <c r="L53" s="14">
        <v>45000</v>
      </c>
      <c r="M53" s="134" t="s">
        <v>731</v>
      </c>
      <c r="N53" s="133">
        <v>50000</v>
      </c>
      <c r="O53" s="135">
        <v>20</v>
      </c>
      <c r="P53" s="133">
        <v>50000</v>
      </c>
      <c r="Q53" s="134" t="s">
        <v>731</v>
      </c>
      <c r="R53" s="135">
        <v>20</v>
      </c>
    </row>
    <row r="54" spans="1:18" ht="63">
      <c r="A54" s="14">
        <v>47</v>
      </c>
      <c r="B54" s="128"/>
      <c r="C54" s="130" t="s">
        <v>759</v>
      </c>
      <c r="D54" s="130" t="s">
        <v>760</v>
      </c>
      <c r="E54" s="130" t="s">
        <v>761</v>
      </c>
      <c r="F54" s="131" t="s">
        <v>2</v>
      </c>
      <c r="G54" s="128" t="s">
        <v>3</v>
      </c>
      <c r="H54" s="128" t="s">
        <v>4</v>
      </c>
      <c r="I54" s="128" t="s">
        <v>126</v>
      </c>
      <c r="J54" s="132" t="s">
        <v>629</v>
      </c>
      <c r="K54" s="133">
        <v>50000</v>
      </c>
      <c r="L54" s="14">
        <v>45000</v>
      </c>
      <c r="M54" s="134" t="s">
        <v>731</v>
      </c>
      <c r="N54" s="133">
        <v>50000</v>
      </c>
      <c r="O54" s="135">
        <v>20</v>
      </c>
      <c r="P54" s="133">
        <v>50000</v>
      </c>
      <c r="Q54" s="134" t="s">
        <v>731</v>
      </c>
      <c r="R54" s="135">
        <v>20</v>
      </c>
    </row>
    <row r="55" spans="1:18" ht="78.75">
      <c r="A55" s="14">
        <v>48</v>
      </c>
      <c r="B55" s="128"/>
      <c r="C55" s="130" t="s">
        <v>762</v>
      </c>
      <c r="D55" s="130" t="s">
        <v>763</v>
      </c>
      <c r="E55" s="130" t="s">
        <v>764</v>
      </c>
      <c r="F55" s="131" t="s">
        <v>2</v>
      </c>
      <c r="G55" s="128" t="s">
        <v>3</v>
      </c>
      <c r="H55" s="128" t="s">
        <v>4</v>
      </c>
      <c r="I55" s="128" t="s">
        <v>125</v>
      </c>
      <c r="J55" s="132" t="s">
        <v>678</v>
      </c>
      <c r="K55" s="133">
        <v>50000</v>
      </c>
      <c r="L55" s="14">
        <v>45000</v>
      </c>
      <c r="M55" s="134" t="s">
        <v>731</v>
      </c>
      <c r="N55" s="133">
        <v>50000</v>
      </c>
      <c r="O55" s="135">
        <v>20</v>
      </c>
      <c r="P55" s="133">
        <v>50000</v>
      </c>
      <c r="Q55" s="134" t="s">
        <v>731</v>
      </c>
      <c r="R55" s="135">
        <v>20</v>
      </c>
    </row>
    <row r="56" spans="1:18" ht="94.5">
      <c r="A56" s="14">
        <v>49</v>
      </c>
      <c r="B56" s="128"/>
      <c r="C56" s="130" t="s">
        <v>765</v>
      </c>
      <c r="D56" s="130" t="s">
        <v>766</v>
      </c>
      <c r="E56" s="130" t="s">
        <v>767</v>
      </c>
      <c r="F56" s="131" t="s">
        <v>2</v>
      </c>
      <c r="G56" s="128" t="s">
        <v>3</v>
      </c>
      <c r="H56" s="128" t="s">
        <v>4</v>
      </c>
      <c r="I56" s="128" t="s">
        <v>126</v>
      </c>
      <c r="J56" s="132" t="s">
        <v>651</v>
      </c>
      <c r="K56" s="133">
        <v>50000</v>
      </c>
      <c r="L56" s="14">
        <v>45000</v>
      </c>
      <c r="M56" s="134" t="s">
        <v>731</v>
      </c>
      <c r="N56" s="133">
        <v>50000</v>
      </c>
      <c r="O56" s="135">
        <v>20</v>
      </c>
      <c r="P56" s="133">
        <v>50000</v>
      </c>
      <c r="Q56" s="134" t="s">
        <v>731</v>
      </c>
      <c r="R56" s="135">
        <v>20</v>
      </c>
    </row>
    <row r="57" spans="1:18" ht="78.75">
      <c r="A57" s="14">
        <v>50</v>
      </c>
      <c r="B57" s="128"/>
      <c r="C57" s="130" t="s">
        <v>768</v>
      </c>
      <c r="D57" s="130" t="s">
        <v>769</v>
      </c>
      <c r="E57" s="130" t="s">
        <v>770</v>
      </c>
      <c r="F57" s="131" t="s">
        <v>2</v>
      </c>
      <c r="G57" s="128" t="s">
        <v>3</v>
      </c>
      <c r="H57" s="128" t="s">
        <v>4</v>
      </c>
      <c r="I57" s="128" t="s">
        <v>126</v>
      </c>
      <c r="J57" s="132" t="s">
        <v>42</v>
      </c>
      <c r="K57" s="133">
        <v>50000</v>
      </c>
      <c r="L57" s="14">
        <v>45000</v>
      </c>
      <c r="M57" s="134" t="s">
        <v>731</v>
      </c>
      <c r="N57" s="133">
        <v>50000</v>
      </c>
      <c r="O57" s="135">
        <v>20</v>
      </c>
      <c r="P57" s="133">
        <v>50000</v>
      </c>
      <c r="Q57" s="134" t="s">
        <v>731</v>
      </c>
      <c r="R57" s="135">
        <v>20</v>
      </c>
    </row>
    <row r="58" spans="1:18" ht="94.5">
      <c r="A58" s="14">
        <v>51</v>
      </c>
      <c r="B58" s="128"/>
      <c r="C58" s="130" t="s">
        <v>771</v>
      </c>
      <c r="D58" s="130" t="s">
        <v>772</v>
      </c>
      <c r="E58" s="130" t="s">
        <v>773</v>
      </c>
      <c r="F58" s="131" t="s">
        <v>2</v>
      </c>
      <c r="G58" s="128" t="s">
        <v>3</v>
      </c>
      <c r="H58" s="128" t="s">
        <v>33</v>
      </c>
      <c r="I58" s="128" t="s">
        <v>126</v>
      </c>
      <c r="J58" s="132" t="s">
        <v>774</v>
      </c>
      <c r="K58" s="133">
        <v>50000</v>
      </c>
      <c r="L58" s="14">
        <v>45000</v>
      </c>
      <c r="M58" s="134" t="s">
        <v>731</v>
      </c>
      <c r="N58" s="133">
        <v>50000</v>
      </c>
      <c r="O58" s="135">
        <v>20</v>
      </c>
      <c r="P58" s="133">
        <v>50000</v>
      </c>
      <c r="Q58" s="134" t="s">
        <v>731</v>
      </c>
      <c r="R58" s="135">
        <v>20</v>
      </c>
    </row>
    <row r="59" spans="1:18" ht="94.5">
      <c r="A59" s="14">
        <v>52</v>
      </c>
      <c r="B59" s="128"/>
      <c r="C59" s="130" t="s">
        <v>775</v>
      </c>
      <c r="D59" s="130" t="s">
        <v>776</v>
      </c>
      <c r="E59" s="130" t="s">
        <v>777</v>
      </c>
      <c r="F59" s="131" t="s">
        <v>2</v>
      </c>
      <c r="G59" s="128" t="s">
        <v>3</v>
      </c>
      <c r="H59" s="128" t="s">
        <v>4</v>
      </c>
      <c r="I59" s="128" t="s">
        <v>125</v>
      </c>
      <c r="J59" s="132" t="s">
        <v>678</v>
      </c>
      <c r="K59" s="133">
        <v>50000</v>
      </c>
      <c r="L59" s="14">
        <v>45000</v>
      </c>
      <c r="M59" s="134" t="s">
        <v>731</v>
      </c>
      <c r="N59" s="133">
        <v>50000</v>
      </c>
      <c r="O59" s="135">
        <v>20</v>
      </c>
      <c r="P59" s="133">
        <v>50000</v>
      </c>
      <c r="Q59" s="134" t="s">
        <v>731</v>
      </c>
      <c r="R59" s="135">
        <v>20</v>
      </c>
    </row>
    <row r="60" spans="1:18" ht="63">
      <c r="A60" s="14">
        <v>53</v>
      </c>
      <c r="B60" s="128"/>
      <c r="C60" s="129" t="s">
        <v>778</v>
      </c>
      <c r="D60" s="130" t="s">
        <v>779</v>
      </c>
      <c r="E60" s="130" t="s">
        <v>780</v>
      </c>
      <c r="F60" s="131" t="s">
        <v>2</v>
      </c>
      <c r="G60" s="128" t="s">
        <v>3</v>
      </c>
      <c r="H60" s="128" t="s">
        <v>4</v>
      </c>
      <c r="I60" s="142" t="s">
        <v>125</v>
      </c>
      <c r="J60" s="132" t="s">
        <v>26</v>
      </c>
      <c r="K60" s="133">
        <v>50000</v>
      </c>
      <c r="L60" s="14">
        <v>45000</v>
      </c>
      <c r="M60" s="134" t="s">
        <v>731</v>
      </c>
      <c r="N60" s="133">
        <v>50000</v>
      </c>
      <c r="O60" s="135">
        <v>20</v>
      </c>
      <c r="P60" s="133">
        <v>50000</v>
      </c>
      <c r="Q60" s="134" t="s">
        <v>731</v>
      </c>
      <c r="R60" s="135">
        <v>20</v>
      </c>
    </row>
    <row r="61" spans="1:18" ht="78.75">
      <c r="A61" s="14">
        <v>54</v>
      </c>
      <c r="B61" s="128"/>
      <c r="C61" s="130" t="s">
        <v>781</v>
      </c>
      <c r="D61" s="130" t="s">
        <v>782</v>
      </c>
      <c r="E61" s="130" t="s">
        <v>783</v>
      </c>
      <c r="F61" s="131" t="s">
        <v>2</v>
      </c>
      <c r="G61" s="128" t="s">
        <v>3</v>
      </c>
      <c r="H61" s="128" t="s">
        <v>4</v>
      </c>
      <c r="I61" s="128" t="s">
        <v>126</v>
      </c>
      <c r="J61" s="132" t="s">
        <v>678</v>
      </c>
      <c r="K61" s="133">
        <v>50000</v>
      </c>
      <c r="L61" s="14">
        <v>45000</v>
      </c>
      <c r="M61" s="134" t="s">
        <v>784</v>
      </c>
      <c r="N61" s="133">
        <v>50000</v>
      </c>
      <c r="O61" s="135">
        <v>20</v>
      </c>
      <c r="P61" s="133">
        <v>50000</v>
      </c>
      <c r="Q61" s="134" t="s">
        <v>784</v>
      </c>
      <c r="R61" s="135">
        <v>20</v>
      </c>
    </row>
    <row r="62" spans="1:18" ht="63">
      <c r="A62" s="14">
        <v>55</v>
      </c>
      <c r="B62" s="128"/>
      <c r="C62" s="129" t="s">
        <v>785</v>
      </c>
      <c r="D62" s="130" t="s">
        <v>786</v>
      </c>
      <c r="E62" s="130" t="s">
        <v>787</v>
      </c>
      <c r="F62" s="131" t="s">
        <v>2</v>
      </c>
      <c r="G62" s="128" t="s">
        <v>3</v>
      </c>
      <c r="H62" s="128" t="s">
        <v>4</v>
      </c>
      <c r="I62" s="128" t="s">
        <v>126</v>
      </c>
      <c r="J62" s="132" t="s">
        <v>42</v>
      </c>
      <c r="K62" s="133">
        <v>30000</v>
      </c>
      <c r="L62" s="14">
        <v>27000</v>
      </c>
      <c r="M62" s="134" t="s">
        <v>784</v>
      </c>
      <c r="N62" s="133">
        <v>30000</v>
      </c>
      <c r="O62" s="135">
        <v>20</v>
      </c>
      <c r="P62" s="133">
        <v>30000</v>
      </c>
      <c r="Q62" s="134" t="s">
        <v>784</v>
      </c>
      <c r="R62" s="135">
        <v>20</v>
      </c>
    </row>
    <row r="63" spans="1:18" ht="110.25">
      <c r="A63" s="14">
        <v>56</v>
      </c>
      <c r="B63" s="128"/>
      <c r="C63" s="130" t="s">
        <v>788</v>
      </c>
      <c r="D63" s="130" t="s">
        <v>789</v>
      </c>
      <c r="E63" s="130" t="s">
        <v>790</v>
      </c>
      <c r="F63" s="131" t="s">
        <v>2</v>
      </c>
      <c r="G63" s="128" t="s">
        <v>3</v>
      </c>
      <c r="H63" s="128" t="s">
        <v>4</v>
      </c>
      <c r="I63" s="128" t="s">
        <v>126</v>
      </c>
      <c r="J63" s="132" t="s">
        <v>791</v>
      </c>
      <c r="K63" s="133">
        <v>50000</v>
      </c>
      <c r="L63" s="14">
        <v>45000</v>
      </c>
      <c r="M63" s="134" t="s">
        <v>784</v>
      </c>
      <c r="N63" s="133">
        <v>50000</v>
      </c>
      <c r="O63" s="135">
        <v>20</v>
      </c>
      <c r="P63" s="133">
        <v>50000</v>
      </c>
      <c r="Q63" s="134" t="s">
        <v>784</v>
      </c>
      <c r="R63" s="135">
        <v>20</v>
      </c>
    </row>
    <row r="64" spans="1:18" ht="78.75">
      <c r="A64" s="14">
        <v>57</v>
      </c>
      <c r="B64" s="128"/>
      <c r="C64" s="130" t="s">
        <v>792</v>
      </c>
      <c r="D64" s="143" t="s">
        <v>793</v>
      </c>
      <c r="E64" s="143" t="s">
        <v>794</v>
      </c>
      <c r="F64" s="131" t="s">
        <v>2</v>
      </c>
      <c r="G64" s="128" t="s">
        <v>3</v>
      </c>
      <c r="H64" s="128" t="s">
        <v>4</v>
      </c>
      <c r="I64" s="128" t="s">
        <v>126</v>
      </c>
      <c r="J64" s="144" t="s">
        <v>36</v>
      </c>
      <c r="K64" s="133">
        <v>50000</v>
      </c>
      <c r="L64" s="14">
        <v>45000</v>
      </c>
      <c r="M64" s="134" t="s">
        <v>795</v>
      </c>
      <c r="N64" s="133">
        <v>50000</v>
      </c>
      <c r="O64" s="135">
        <v>20</v>
      </c>
      <c r="P64" s="133">
        <v>50000</v>
      </c>
      <c r="Q64" s="134" t="s">
        <v>795</v>
      </c>
      <c r="R64" s="135">
        <v>20</v>
      </c>
    </row>
    <row r="65" spans="1:18" ht="94.5">
      <c r="A65" s="14">
        <v>58</v>
      </c>
      <c r="B65" s="128"/>
      <c r="C65" s="143" t="s">
        <v>796</v>
      </c>
      <c r="D65" s="143" t="s">
        <v>797</v>
      </c>
      <c r="E65" s="143" t="s">
        <v>798</v>
      </c>
      <c r="F65" s="131" t="s">
        <v>2</v>
      </c>
      <c r="G65" s="128" t="s">
        <v>3</v>
      </c>
      <c r="H65" s="128" t="s">
        <v>4</v>
      </c>
      <c r="I65" s="128" t="s">
        <v>126</v>
      </c>
      <c r="J65" s="144" t="s">
        <v>26</v>
      </c>
      <c r="K65" s="133">
        <v>50000</v>
      </c>
      <c r="L65" s="14">
        <v>45000</v>
      </c>
      <c r="M65" s="134"/>
      <c r="N65" s="133">
        <v>50000</v>
      </c>
      <c r="O65" s="135">
        <v>20</v>
      </c>
      <c r="P65" s="133">
        <v>50000</v>
      </c>
      <c r="Q65" s="134"/>
      <c r="R65" s="135">
        <v>20</v>
      </c>
    </row>
    <row r="66" spans="1:18" ht="94.5">
      <c r="A66" s="14">
        <v>59</v>
      </c>
      <c r="B66" s="128"/>
      <c r="C66" s="143" t="s">
        <v>799</v>
      </c>
      <c r="D66" s="143" t="s">
        <v>800</v>
      </c>
      <c r="E66" s="143" t="s">
        <v>801</v>
      </c>
      <c r="F66" s="131" t="s">
        <v>2</v>
      </c>
      <c r="G66" s="128" t="s">
        <v>3</v>
      </c>
      <c r="H66" s="128" t="s">
        <v>33</v>
      </c>
      <c r="I66" s="128" t="s">
        <v>126</v>
      </c>
      <c r="J66" s="144" t="s">
        <v>614</v>
      </c>
      <c r="K66" s="133">
        <v>50000</v>
      </c>
      <c r="L66" s="14">
        <v>45000</v>
      </c>
      <c r="M66" s="134" t="s">
        <v>802</v>
      </c>
      <c r="N66" s="133">
        <v>50000</v>
      </c>
      <c r="O66" s="135">
        <v>20</v>
      </c>
      <c r="P66" s="133">
        <v>50000</v>
      </c>
      <c r="Q66" s="134" t="s">
        <v>802</v>
      </c>
      <c r="R66" s="135">
        <v>20</v>
      </c>
    </row>
    <row r="67" spans="1:18" ht="78.75">
      <c r="A67" s="14">
        <v>60</v>
      </c>
      <c r="B67" s="128"/>
      <c r="C67" s="143" t="s">
        <v>803</v>
      </c>
      <c r="D67" s="143" t="s">
        <v>804</v>
      </c>
      <c r="E67" s="145" t="s">
        <v>805</v>
      </c>
      <c r="F67" s="131" t="s">
        <v>2</v>
      </c>
      <c r="G67" s="128" t="s">
        <v>3</v>
      </c>
      <c r="H67" s="128" t="s">
        <v>4</v>
      </c>
      <c r="I67" s="128" t="s">
        <v>126</v>
      </c>
      <c r="J67" s="144" t="s">
        <v>26</v>
      </c>
      <c r="K67" s="133">
        <v>50000</v>
      </c>
      <c r="L67" s="14">
        <v>45000</v>
      </c>
      <c r="M67" s="134"/>
      <c r="N67" s="133">
        <v>50000</v>
      </c>
      <c r="O67" s="135">
        <v>20</v>
      </c>
      <c r="P67" s="133">
        <v>50000</v>
      </c>
      <c r="Q67" s="134"/>
      <c r="R67" s="135">
        <v>20</v>
      </c>
    </row>
    <row r="68" spans="1:18" ht="63">
      <c r="A68" s="14">
        <v>61</v>
      </c>
      <c r="B68" s="128"/>
      <c r="C68" s="143" t="s">
        <v>762</v>
      </c>
      <c r="D68" s="143" t="s">
        <v>698</v>
      </c>
      <c r="E68" s="143" t="s">
        <v>806</v>
      </c>
      <c r="F68" s="131" t="s">
        <v>2</v>
      </c>
      <c r="G68" s="128" t="s">
        <v>3</v>
      </c>
      <c r="H68" s="128" t="s">
        <v>4</v>
      </c>
      <c r="I68" s="128" t="s">
        <v>126</v>
      </c>
      <c r="J68" s="144" t="s">
        <v>807</v>
      </c>
      <c r="K68" s="133">
        <v>50000</v>
      </c>
      <c r="L68" s="14">
        <v>45000</v>
      </c>
      <c r="M68" s="134" t="s">
        <v>795</v>
      </c>
      <c r="N68" s="133">
        <v>50000</v>
      </c>
      <c r="O68" s="135">
        <v>20</v>
      </c>
      <c r="P68" s="133">
        <v>50000</v>
      </c>
      <c r="Q68" s="134" t="s">
        <v>795</v>
      </c>
      <c r="R68" s="135">
        <v>20</v>
      </c>
    </row>
    <row r="69" spans="1:18" ht="78.75">
      <c r="A69" s="14">
        <v>62</v>
      </c>
      <c r="B69" s="128"/>
      <c r="C69" s="143" t="s">
        <v>808</v>
      </c>
      <c r="D69" s="143" t="s">
        <v>809</v>
      </c>
      <c r="E69" s="143" t="s">
        <v>810</v>
      </c>
      <c r="F69" s="131" t="s">
        <v>2</v>
      </c>
      <c r="G69" s="128" t="s">
        <v>3</v>
      </c>
      <c r="H69" s="128" t="s">
        <v>4</v>
      </c>
      <c r="I69" s="128" t="s">
        <v>126</v>
      </c>
      <c r="J69" s="144" t="s">
        <v>811</v>
      </c>
      <c r="K69" s="133">
        <v>50000</v>
      </c>
      <c r="L69" s="14">
        <v>45000</v>
      </c>
      <c r="M69" s="134" t="s">
        <v>812</v>
      </c>
      <c r="N69" s="133">
        <v>50000</v>
      </c>
      <c r="O69" s="135">
        <v>20</v>
      </c>
      <c r="P69" s="133">
        <v>50000</v>
      </c>
      <c r="Q69" s="134" t="s">
        <v>812</v>
      </c>
      <c r="R69" s="135">
        <v>20</v>
      </c>
    </row>
    <row r="70" spans="1:18" ht="82.5">
      <c r="A70" s="14">
        <v>63</v>
      </c>
      <c r="B70" s="128"/>
      <c r="C70" s="146" t="s">
        <v>627</v>
      </c>
      <c r="D70" s="147" t="s">
        <v>813</v>
      </c>
      <c r="E70" s="147" t="s">
        <v>671</v>
      </c>
      <c r="F70" s="148" t="s">
        <v>2</v>
      </c>
      <c r="G70" s="149" t="s">
        <v>3</v>
      </c>
      <c r="H70" s="149" t="s">
        <v>4</v>
      </c>
      <c r="I70" s="149" t="s">
        <v>125</v>
      </c>
      <c r="J70" s="150" t="s">
        <v>814</v>
      </c>
      <c r="K70" s="151">
        <v>50000</v>
      </c>
      <c r="L70" s="152">
        <v>42500</v>
      </c>
      <c r="M70" s="153" t="s">
        <v>815</v>
      </c>
      <c r="N70" s="151">
        <v>50000</v>
      </c>
      <c r="O70" s="154">
        <v>20</v>
      </c>
      <c r="P70" s="151">
        <v>50000</v>
      </c>
      <c r="Q70" s="153" t="s">
        <v>815</v>
      </c>
      <c r="R70" s="135">
        <v>20</v>
      </c>
    </row>
    <row r="71" spans="1:18" ht="82.5">
      <c r="A71" s="14">
        <v>64</v>
      </c>
      <c r="B71" s="128"/>
      <c r="C71" s="147" t="s">
        <v>816</v>
      </c>
      <c r="D71" s="147" t="s">
        <v>817</v>
      </c>
      <c r="E71" s="147" t="s">
        <v>671</v>
      </c>
      <c r="F71" s="148" t="s">
        <v>2</v>
      </c>
      <c r="G71" s="149" t="s">
        <v>3</v>
      </c>
      <c r="H71" s="149" t="s">
        <v>4</v>
      </c>
      <c r="I71" s="149" t="s">
        <v>125</v>
      </c>
      <c r="J71" s="150" t="s">
        <v>814</v>
      </c>
      <c r="K71" s="151">
        <v>50000</v>
      </c>
      <c r="L71" s="152">
        <v>42500</v>
      </c>
      <c r="M71" s="153" t="s">
        <v>815</v>
      </c>
      <c r="N71" s="151">
        <v>50000</v>
      </c>
      <c r="O71" s="154">
        <v>20</v>
      </c>
      <c r="P71" s="151">
        <v>50000</v>
      </c>
      <c r="Q71" s="153" t="s">
        <v>815</v>
      </c>
      <c r="R71" s="135">
        <v>20</v>
      </c>
    </row>
    <row r="72" spans="1:18" ht="82.5">
      <c r="A72" s="14">
        <v>65</v>
      </c>
      <c r="B72" s="128"/>
      <c r="C72" s="147" t="s">
        <v>818</v>
      </c>
      <c r="D72" s="146" t="s">
        <v>683</v>
      </c>
      <c r="E72" s="147" t="s">
        <v>671</v>
      </c>
      <c r="F72" s="148" t="s">
        <v>2</v>
      </c>
      <c r="G72" s="149" t="s">
        <v>3</v>
      </c>
      <c r="H72" s="149" t="s">
        <v>4</v>
      </c>
      <c r="I72" s="149" t="s">
        <v>125</v>
      </c>
      <c r="J72" s="150" t="s">
        <v>814</v>
      </c>
      <c r="K72" s="151">
        <v>50000</v>
      </c>
      <c r="L72" s="152">
        <v>42500</v>
      </c>
      <c r="M72" s="153" t="s">
        <v>815</v>
      </c>
      <c r="N72" s="151">
        <v>50000</v>
      </c>
      <c r="O72" s="154">
        <v>20</v>
      </c>
      <c r="P72" s="151">
        <v>50000</v>
      </c>
      <c r="Q72" s="153" t="s">
        <v>815</v>
      </c>
      <c r="R72" s="135">
        <v>20</v>
      </c>
    </row>
    <row r="73" spans="1:18" ht="99">
      <c r="A73" s="14">
        <v>66</v>
      </c>
      <c r="B73" s="128"/>
      <c r="C73" s="147" t="s">
        <v>819</v>
      </c>
      <c r="D73" s="147" t="s">
        <v>820</v>
      </c>
      <c r="E73" s="147" t="s">
        <v>821</v>
      </c>
      <c r="F73" s="148" t="s">
        <v>2</v>
      </c>
      <c r="G73" s="149" t="s">
        <v>3</v>
      </c>
      <c r="H73" s="149" t="s">
        <v>4</v>
      </c>
      <c r="I73" s="149" t="s">
        <v>125</v>
      </c>
      <c r="J73" s="150" t="s">
        <v>822</v>
      </c>
      <c r="K73" s="151">
        <v>50000</v>
      </c>
      <c r="L73" s="152">
        <v>42500</v>
      </c>
      <c r="M73" s="153" t="s">
        <v>815</v>
      </c>
      <c r="N73" s="151">
        <v>50000</v>
      </c>
      <c r="O73" s="154">
        <v>20</v>
      </c>
      <c r="P73" s="151">
        <v>50000</v>
      </c>
      <c r="Q73" s="153" t="s">
        <v>815</v>
      </c>
      <c r="R73" s="135">
        <v>20</v>
      </c>
    </row>
    <row r="74" spans="1:18" ht="99">
      <c r="A74" s="14">
        <v>67</v>
      </c>
      <c r="B74" s="128"/>
      <c r="C74" s="147" t="s">
        <v>823</v>
      </c>
      <c r="D74" s="147" t="s">
        <v>820</v>
      </c>
      <c r="E74" s="147" t="s">
        <v>821</v>
      </c>
      <c r="F74" s="148" t="s">
        <v>2</v>
      </c>
      <c r="G74" s="149" t="s">
        <v>3</v>
      </c>
      <c r="H74" s="149" t="s">
        <v>4</v>
      </c>
      <c r="I74" s="149" t="s">
        <v>125</v>
      </c>
      <c r="J74" s="150" t="s">
        <v>709</v>
      </c>
      <c r="K74" s="151">
        <v>50000</v>
      </c>
      <c r="L74" s="152">
        <v>42500</v>
      </c>
      <c r="M74" s="153" t="s">
        <v>815</v>
      </c>
      <c r="N74" s="151">
        <v>50000</v>
      </c>
      <c r="O74" s="154">
        <v>20</v>
      </c>
      <c r="P74" s="151">
        <v>50000</v>
      </c>
      <c r="Q74" s="153" t="s">
        <v>815</v>
      </c>
      <c r="R74" s="135">
        <v>20</v>
      </c>
    </row>
    <row r="75" spans="1:18" ht="115.5">
      <c r="A75" s="14">
        <v>68</v>
      </c>
      <c r="B75" s="128"/>
      <c r="C75" s="147" t="s">
        <v>824</v>
      </c>
      <c r="D75" s="147" t="s">
        <v>825</v>
      </c>
      <c r="E75" s="147" t="s">
        <v>826</v>
      </c>
      <c r="F75" s="148" t="s">
        <v>2</v>
      </c>
      <c r="G75" s="149" t="s">
        <v>3</v>
      </c>
      <c r="H75" s="149" t="s">
        <v>4</v>
      </c>
      <c r="I75" s="149" t="s">
        <v>126</v>
      </c>
      <c r="J75" s="150" t="s">
        <v>827</v>
      </c>
      <c r="K75" s="151">
        <v>50000</v>
      </c>
      <c r="L75" s="152">
        <v>42500</v>
      </c>
      <c r="M75" s="153" t="s">
        <v>828</v>
      </c>
      <c r="N75" s="151">
        <v>50000</v>
      </c>
      <c r="O75" s="154">
        <v>20</v>
      </c>
      <c r="P75" s="151">
        <v>50000</v>
      </c>
      <c r="Q75" s="153" t="s">
        <v>828</v>
      </c>
      <c r="R75" s="135">
        <v>20</v>
      </c>
    </row>
    <row r="76" spans="1:18" ht="82.5">
      <c r="A76" s="14">
        <v>69</v>
      </c>
      <c r="B76" s="128"/>
      <c r="C76" s="147" t="s">
        <v>829</v>
      </c>
      <c r="D76" s="147" t="s">
        <v>830</v>
      </c>
      <c r="E76" s="147" t="s">
        <v>831</v>
      </c>
      <c r="F76" s="148" t="s">
        <v>2</v>
      </c>
      <c r="G76" s="149" t="s">
        <v>3</v>
      </c>
      <c r="H76" s="149" t="s">
        <v>4</v>
      </c>
      <c r="I76" s="149" t="s">
        <v>125</v>
      </c>
      <c r="J76" s="150" t="s">
        <v>832</v>
      </c>
      <c r="K76" s="151">
        <v>50000</v>
      </c>
      <c r="L76" s="152">
        <v>42500</v>
      </c>
      <c r="M76" s="153" t="s">
        <v>828</v>
      </c>
      <c r="N76" s="151">
        <v>50000</v>
      </c>
      <c r="O76" s="154">
        <v>20</v>
      </c>
      <c r="P76" s="151">
        <v>50000</v>
      </c>
      <c r="Q76" s="153" t="s">
        <v>828</v>
      </c>
      <c r="R76" s="135">
        <v>20</v>
      </c>
    </row>
    <row r="77" spans="1:18" ht="82.5">
      <c r="A77" s="14">
        <v>70</v>
      </c>
      <c r="B77" s="128"/>
      <c r="C77" s="147" t="s">
        <v>775</v>
      </c>
      <c r="D77" s="147" t="s">
        <v>833</v>
      </c>
      <c r="E77" s="147" t="s">
        <v>834</v>
      </c>
      <c r="F77" s="148" t="s">
        <v>2</v>
      </c>
      <c r="G77" s="149" t="s">
        <v>3</v>
      </c>
      <c r="H77" s="149" t="s">
        <v>4</v>
      </c>
      <c r="I77" s="149" t="s">
        <v>125</v>
      </c>
      <c r="J77" s="150" t="s">
        <v>835</v>
      </c>
      <c r="K77" s="151">
        <v>50000</v>
      </c>
      <c r="L77" s="152">
        <v>42500</v>
      </c>
      <c r="M77" s="153" t="s">
        <v>836</v>
      </c>
      <c r="N77" s="151">
        <v>50000</v>
      </c>
      <c r="O77" s="154">
        <v>20</v>
      </c>
      <c r="P77" s="151">
        <v>50000</v>
      </c>
      <c r="Q77" s="153" t="s">
        <v>836</v>
      </c>
      <c r="R77" s="135">
        <v>20</v>
      </c>
    </row>
    <row r="78" spans="1:18" ht="82.5">
      <c r="A78" s="14">
        <v>71</v>
      </c>
      <c r="B78" s="128"/>
      <c r="C78" s="147" t="s">
        <v>837</v>
      </c>
      <c r="D78" s="147" t="s">
        <v>775</v>
      </c>
      <c r="E78" s="147" t="s">
        <v>834</v>
      </c>
      <c r="F78" s="148" t="s">
        <v>2</v>
      </c>
      <c r="G78" s="149" t="s">
        <v>3</v>
      </c>
      <c r="H78" s="149" t="s">
        <v>4</v>
      </c>
      <c r="I78" s="149" t="s">
        <v>125</v>
      </c>
      <c r="J78" s="150" t="s">
        <v>774</v>
      </c>
      <c r="K78" s="151">
        <v>50000</v>
      </c>
      <c r="L78" s="152">
        <v>42500</v>
      </c>
      <c r="M78" s="153" t="s">
        <v>836</v>
      </c>
      <c r="N78" s="151">
        <v>50000</v>
      </c>
      <c r="O78" s="154">
        <v>20</v>
      </c>
      <c r="P78" s="151">
        <v>50000</v>
      </c>
      <c r="Q78" s="153" t="s">
        <v>836</v>
      </c>
      <c r="R78" s="135">
        <v>20</v>
      </c>
    </row>
    <row r="79" spans="1:18" ht="82.5">
      <c r="A79" s="14">
        <v>72</v>
      </c>
      <c r="B79" s="128"/>
      <c r="C79" s="147" t="s">
        <v>838</v>
      </c>
      <c r="D79" s="147" t="s">
        <v>839</v>
      </c>
      <c r="E79" s="147" t="s">
        <v>499</v>
      </c>
      <c r="F79" s="148" t="s">
        <v>2</v>
      </c>
      <c r="G79" s="149" t="s">
        <v>3</v>
      </c>
      <c r="H79" s="149" t="s">
        <v>4</v>
      </c>
      <c r="I79" s="149" t="s">
        <v>126</v>
      </c>
      <c r="J79" s="150" t="s">
        <v>840</v>
      </c>
      <c r="K79" s="151">
        <v>50000</v>
      </c>
      <c r="L79" s="152">
        <v>42500</v>
      </c>
      <c r="M79" s="153" t="s">
        <v>828</v>
      </c>
      <c r="N79" s="151">
        <v>50000</v>
      </c>
      <c r="O79" s="154">
        <v>20</v>
      </c>
      <c r="P79" s="151">
        <v>50000</v>
      </c>
      <c r="Q79" s="153" t="s">
        <v>828</v>
      </c>
      <c r="R79" s="135">
        <v>20</v>
      </c>
    </row>
    <row r="80" spans="1:18" ht="99">
      <c r="A80" s="14">
        <v>73</v>
      </c>
      <c r="B80" s="128"/>
      <c r="C80" s="147" t="s">
        <v>841</v>
      </c>
      <c r="D80" s="147" t="s">
        <v>842</v>
      </c>
      <c r="E80" s="147" t="s">
        <v>843</v>
      </c>
      <c r="F80" s="148" t="s">
        <v>2</v>
      </c>
      <c r="G80" s="149" t="s">
        <v>3</v>
      </c>
      <c r="H80" s="149" t="s">
        <v>4</v>
      </c>
      <c r="I80" s="149" t="s">
        <v>126</v>
      </c>
      <c r="J80" s="150" t="s">
        <v>723</v>
      </c>
      <c r="K80" s="151">
        <v>50000</v>
      </c>
      <c r="L80" s="152">
        <v>42500</v>
      </c>
      <c r="M80" s="153" t="s">
        <v>828</v>
      </c>
      <c r="N80" s="151">
        <v>50000</v>
      </c>
      <c r="O80" s="154">
        <v>20</v>
      </c>
      <c r="P80" s="151">
        <v>50000</v>
      </c>
      <c r="Q80" s="153" t="s">
        <v>828</v>
      </c>
      <c r="R80" s="135">
        <v>20</v>
      </c>
    </row>
    <row r="81" spans="1:18" ht="66">
      <c r="A81" s="14">
        <v>74</v>
      </c>
      <c r="B81" s="128"/>
      <c r="C81" s="147" t="s">
        <v>844</v>
      </c>
      <c r="D81" s="147" t="s">
        <v>845</v>
      </c>
      <c r="E81" s="147" t="s">
        <v>846</v>
      </c>
      <c r="F81" s="148" t="s">
        <v>2</v>
      </c>
      <c r="G81" s="149" t="s">
        <v>3</v>
      </c>
      <c r="H81" s="149" t="s">
        <v>4</v>
      </c>
      <c r="I81" s="149" t="s">
        <v>126</v>
      </c>
      <c r="J81" s="150" t="s">
        <v>700</v>
      </c>
      <c r="K81" s="151">
        <v>50000</v>
      </c>
      <c r="L81" s="152">
        <v>42500</v>
      </c>
      <c r="M81" s="153">
        <v>41675</v>
      </c>
      <c r="N81" s="151">
        <v>50000</v>
      </c>
      <c r="O81" s="154">
        <v>20</v>
      </c>
      <c r="P81" s="151">
        <v>50000</v>
      </c>
      <c r="Q81" s="153">
        <v>41675</v>
      </c>
      <c r="R81" s="135">
        <v>20</v>
      </c>
    </row>
    <row r="82" spans="1:18" ht="99">
      <c r="A82" s="14">
        <v>75</v>
      </c>
      <c r="B82" s="128"/>
      <c r="C82" s="146" t="s">
        <v>847</v>
      </c>
      <c r="D82" s="147" t="s">
        <v>848</v>
      </c>
      <c r="E82" s="147" t="s">
        <v>849</v>
      </c>
      <c r="F82" s="148" t="s">
        <v>2</v>
      </c>
      <c r="G82" s="149" t="s">
        <v>3</v>
      </c>
      <c r="H82" s="149" t="s">
        <v>33</v>
      </c>
      <c r="I82" s="149" t="s">
        <v>126</v>
      </c>
      <c r="J82" s="150" t="s">
        <v>774</v>
      </c>
      <c r="K82" s="151">
        <v>50000</v>
      </c>
      <c r="L82" s="152">
        <v>42500</v>
      </c>
      <c r="M82" s="153" t="s">
        <v>828</v>
      </c>
      <c r="N82" s="151">
        <v>50000</v>
      </c>
      <c r="O82" s="154">
        <v>20</v>
      </c>
      <c r="P82" s="151">
        <v>50000</v>
      </c>
      <c r="Q82" s="153" t="s">
        <v>828</v>
      </c>
      <c r="R82" s="135">
        <v>20</v>
      </c>
    </row>
    <row r="83" spans="1:18" ht="115.5">
      <c r="A83" s="14">
        <v>76</v>
      </c>
      <c r="B83" s="128"/>
      <c r="C83" s="146" t="s">
        <v>850</v>
      </c>
      <c r="D83" s="147" t="s">
        <v>851</v>
      </c>
      <c r="E83" s="147" t="s">
        <v>852</v>
      </c>
      <c r="F83" s="148" t="s">
        <v>2</v>
      </c>
      <c r="G83" s="149" t="s">
        <v>3</v>
      </c>
      <c r="H83" s="149" t="s">
        <v>33</v>
      </c>
      <c r="I83" s="149" t="s">
        <v>126</v>
      </c>
      <c r="J83" s="150" t="s">
        <v>774</v>
      </c>
      <c r="K83" s="151">
        <v>50000</v>
      </c>
      <c r="L83" s="152">
        <v>42500</v>
      </c>
      <c r="M83" s="153" t="s">
        <v>828</v>
      </c>
      <c r="N83" s="151">
        <v>50000</v>
      </c>
      <c r="O83" s="154">
        <v>20</v>
      </c>
      <c r="P83" s="151">
        <v>50000</v>
      </c>
      <c r="Q83" s="153" t="s">
        <v>828</v>
      </c>
      <c r="R83" s="135">
        <v>20</v>
      </c>
    </row>
    <row r="84" spans="1:18" ht="66">
      <c r="A84" s="14">
        <v>77</v>
      </c>
      <c r="B84" s="128"/>
      <c r="C84" s="147" t="s">
        <v>853</v>
      </c>
      <c r="D84" s="147" t="s">
        <v>404</v>
      </c>
      <c r="E84" s="147" t="s">
        <v>854</v>
      </c>
      <c r="F84" s="148" t="s">
        <v>2</v>
      </c>
      <c r="G84" s="149" t="s">
        <v>3</v>
      </c>
      <c r="H84" s="149" t="s">
        <v>4</v>
      </c>
      <c r="I84" s="149" t="s">
        <v>125</v>
      </c>
      <c r="J84" s="150" t="s">
        <v>855</v>
      </c>
      <c r="K84" s="151">
        <v>50000</v>
      </c>
      <c r="L84" s="152">
        <v>42500</v>
      </c>
      <c r="M84" s="153">
        <v>41762</v>
      </c>
      <c r="N84" s="151">
        <v>50000</v>
      </c>
      <c r="O84" s="154">
        <v>20</v>
      </c>
      <c r="P84" s="151">
        <v>50000</v>
      </c>
      <c r="Q84" s="153">
        <v>41762</v>
      </c>
      <c r="R84" s="135">
        <v>20</v>
      </c>
    </row>
    <row r="85" spans="1:18" ht="82.5">
      <c r="A85" s="14">
        <v>78</v>
      </c>
      <c r="B85" s="128"/>
      <c r="C85" s="147" t="s">
        <v>808</v>
      </c>
      <c r="D85" s="147" t="s">
        <v>809</v>
      </c>
      <c r="E85" s="147" t="s">
        <v>810</v>
      </c>
      <c r="F85" s="148" t="s">
        <v>2</v>
      </c>
      <c r="G85" s="149" t="s">
        <v>3</v>
      </c>
      <c r="H85" s="149" t="s">
        <v>4</v>
      </c>
      <c r="I85" s="149" t="s">
        <v>126</v>
      </c>
      <c r="J85" s="150" t="s">
        <v>811</v>
      </c>
      <c r="K85" s="151">
        <v>50000</v>
      </c>
      <c r="L85" s="152">
        <v>42500</v>
      </c>
      <c r="M85" s="153" t="s">
        <v>828</v>
      </c>
      <c r="N85" s="151">
        <v>50000</v>
      </c>
      <c r="O85" s="154">
        <v>20</v>
      </c>
      <c r="P85" s="151">
        <v>50000</v>
      </c>
      <c r="Q85" s="153" t="s">
        <v>828</v>
      </c>
      <c r="R85" s="135">
        <v>20</v>
      </c>
    </row>
    <row r="86" spans="1:18" ht="132">
      <c r="A86" s="14">
        <v>79</v>
      </c>
      <c r="B86" s="128"/>
      <c r="C86" s="147" t="s">
        <v>788</v>
      </c>
      <c r="D86" s="147" t="s">
        <v>789</v>
      </c>
      <c r="E86" s="147" t="s">
        <v>790</v>
      </c>
      <c r="F86" s="148" t="s">
        <v>2</v>
      </c>
      <c r="G86" s="149" t="s">
        <v>3</v>
      </c>
      <c r="H86" s="149" t="s">
        <v>4</v>
      </c>
      <c r="I86" s="149" t="s">
        <v>126</v>
      </c>
      <c r="J86" s="150" t="s">
        <v>791</v>
      </c>
      <c r="K86" s="151">
        <v>50000</v>
      </c>
      <c r="L86" s="152">
        <v>42500</v>
      </c>
      <c r="M86" s="153" t="s">
        <v>856</v>
      </c>
      <c r="N86" s="151">
        <v>50000</v>
      </c>
      <c r="O86" s="154">
        <v>20</v>
      </c>
      <c r="P86" s="151">
        <v>50000</v>
      </c>
      <c r="Q86" s="153" t="s">
        <v>856</v>
      </c>
      <c r="R86" s="135">
        <v>20</v>
      </c>
    </row>
    <row r="87" spans="1:18" ht="115.5">
      <c r="A87" s="14">
        <v>80</v>
      </c>
      <c r="B87" s="128"/>
      <c r="C87" s="147" t="s">
        <v>857</v>
      </c>
      <c r="D87" s="147" t="s">
        <v>858</v>
      </c>
      <c r="E87" s="147" t="s">
        <v>745</v>
      </c>
      <c r="F87" s="148" t="s">
        <v>2</v>
      </c>
      <c r="G87" s="149" t="s">
        <v>3</v>
      </c>
      <c r="H87" s="149" t="s">
        <v>4</v>
      </c>
      <c r="I87" s="149" t="s">
        <v>125</v>
      </c>
      <c r="J87" s="150" t="s">
        <v>629</v>
      </c>
      <c r="K87" s="151">
        <v>50000</v>
      </c>
      <c r="L87" s="152">
        <v>42500</v>
      </c>
      <c r="M87" s="153" t="s">
        <v>815</v>
      </c>
      <c r="N87" s="151">
        <v>50000</v>
      </c>
      <c r="O87" s="154">
        <v>20</v>
      </c>
      <c r="P87" s="151">
        <v>50000</v>
      </c>
      <c r="Q87" s="153" t="s">
        <v>815</v>
      </c>
      <c r="R87" s="135">
        <v>20</v>
      </c>
    </row>
    <row r="88" spans="1:18" ht="66">
      <c r="A88" s="14">
        <v>81</v>
      </c>
      <c r="B88" s="128"/>
      <c r="C88" s="147" t="s">
        <v>859</v>
      </c>
      <c r="D88" s="147" t="s">
        <v>384</v>
      </c>
      <c r="E88" s="147" t="s">
        <v>860</v>
      </c>
      <c r="F88" s="148" t="s">
        <v>2</v>
      </c>
      <c r="G88" s="149" t="s">
        <v>3</v>
      </c>
      <c r="H88" s="149" t="s">
        <v>4</v>
      </c>
      <c r="I88" s="149" t="s">
        <v>126</v>
      </c>
      <c r="J88" s="150" t="s">
        <v>774</v>
      </c>
      <c r="K88" s="151">
        <v>50000</v>
      </c>
      <c r="L88" s="152">
        <v>42500</v>
      </c>
      <c r="M88" s="153" t="s">
        <v>828</v>
      </c>
      <c r="N88" s="151">
        <v>50000</v>
      </c>
      <c r="O88" s="154">
        <v>20</v>
      </c>
      <c r="P88" s="151">
        <v>50000</v>
      </c>
      <c r="Q88" s="153" t="s">
        <v>828</v>
      </c>
      <c r="R88" s="135">
        <v>20</v>
      </c>
    </row>
    <row r="89" spans="1:18" ht="99">
      <c r="A89" s="14">
        <v>82</v>
      </c>
      <c r="B89" s="128"/>
      <c r="C89" s="147" t="s">
        <v>861</v>
      </c>
      <c r="D89" s="147" t="s">
        <v>862</v>
      </c>
      <c r="E89" s="147" t="s">
        <v>863</v>
      </c>
      <c r="F89" s="148" t="s">
        <v>2</v>
      </c>
      <c r="G89" s="149" t="s">
        <v>3</v>
      </c>
      <c r="H89" s="149" t="s">
        <v>33</v>
      </c>
      <c r="I89" s="149" t="s">
        <v>126</v>
      </c>
      <c r="J89" s="150" t="s">
        <v>629</v>
      </c>
      <c r="K89" s="151">
        <v>50000</v>
      </c>
      <c r="L89" s="152">
        <v>42500</v>
      </c>
      <c r="M89" s="153" t="s">
        <v>836</v>
      </c>
      <c r="N89" s="151">
        <v>50000</v>
      </c>
      <c r="O89" s="154">
        <v>20</v>
      </c>
      <c r="P89" s="151">
        <v>50000</v>
      </c>
      <c r="Q89" s="153" t="s">
        <v>836</v>
      </c>
      <c r="R89" s="135">
        <v>20</v>
      </c>
    </row>
    <row r="90" spans="1:18" ht="66">
      <c r="A90" s="14">
        <v>83</v>
      </c>
      <c r="B90" s="128"/>
      <c r="C90" s="147" t="s">
        <v>864</v>
      </c>
      <c r="D90" s="147" t="s">
        <v>820</v>
      </c>
      <c r="E90" s="147" t="s">
        <v>865</v>
      </c>
      <c r="F90" s="148" t="s">
        <v>2</v>
      </c>
      <c r="G90" s="149" t="s">
        <v>3</v>
      </c>
      <c r="H90" s="149" t="s">
        <v>4</v>
      </c>
      <c r="I90" s="149" t="s">
        <v>125</v>
      </c>
      <c r="J90" s="150" t="s">
        <v>822</v>
      </c>
      <c r="K90" s="151">
        <v>50000</v>
      </c>
      <c r="L90" s="152">
        <v>42500</v>
      </c>
      <c r="M90" s="153" t="s">
        <v>815</v>
      </c>
      <c r="N90" s="151">
        <v>50000</v>
      </c>
      <c r="O90" s="154">
        <v>20</v>
      </c>
      <c r="P90" s="151">
        <v>50000</v>
      </c>
      <c r="Q90" s="153" t="s">
        <v>815</v>
      </c>
      <c r="R90" s="135">
        <v>20</v>
      </c>
    </row>
    <row r="91" spans="1:18" ht="82.5">
      <c r="A91" s="14">
        <v>84</v>
      </c>
      <c r="B91" s="128"/>
      <c r="C91" s="147" t="s">
        <v>866</v>
      </c>
      <c r="D91" s="147" t="s">
        <v>867</v>
      </c>
      <c r="E91" s="147" t="s">
        <v>671</v>
      </c>
      <c r="F91" s="148" t="s">
        <v>2</v>
      </c>
      <c r="G91" s="149" t="s">
        <v>3</v>
      </c>
      <c r="H91" s="149" t="s">
        <v>4</v>
      </c>
      <c r="I91" s="149" t="s">
        <v>125</v>
      </c>
      <c r="J91" s="150" t="s">
        <v>814</v>
      </c>
      <c r="K91" s="151">
        <v>50000</v>
      </c>
      <c r="L91" s="152">
        <v>42500</v>
      </c>
      <c r="M91" s="153" t="s">
        <v>815</v>
      </c>
      <c r="N91" s="151">
        <v>50000</v>
      </c>
      <c r="O91" s="154">
        <v>20</v>
      </c>
      <c r="P91" s="151">
        <v>50000</v>
      </c>
      <c r="Q91" s="153" t="s">
        <v>815</v>
      </c>
      <c r="R91" s="135">
        <v>20</v>
      </c>
    </row>
    <row r="92" spans="1:18" ht="99">
      <c r="A92" s="14">
        <v>85</v>
      </c>
      <c r="B92" s="128"/>
      <c r="C92" s="155" t="s">
        <v>428</v>
      </c>
      <c r="D92" s="155" t="s">
        <v>868</v>
      </c>
      <c r="E92" s="156" t="s">
        <v>869</v>
      </c>
      <c r="F92" s="148" t="s">
        <v>2</v>
      </c>
      <c r="G92" s="149" t="s">
        <v>3</v>
      </c>
      <c r="H92" s="149" t="s">
        <v>4</v>
      </c>
      <c r="I92" s="149" t="s">
        <v>126</v>
      </c>
      <c r="J92" s="150" t="s">
        <v>811</v>
      </c>
      <c r="K92" s="151">
        <v>50000</v>
      </c>
      <c r="L92" s="152">
        <v>42500</v>
      </c>
      <c r="M92" s="153" t="s">
        <v>870</v>
      </c>
      <c r="N92" s="151">
        <v>50000</v>
      </c>
      <c r="O92" s="154">
        <v>20</v>
      </c>
      <c r="P92" s="151">
        <v>50000</v>
      </c>
      <c r="Q92" s="153" t="s">
        <v>870</v>
      </c>
      <c r="R92" s="135">
        <v>20</v>
      </c>
    </row>
    <row r="93" spans="1:18" ht="99">
      <c r="A93" s="14">
        <v>86</v>
      </c>
      <c r="B93" s="128"/>
      <c r="C93" s="147" t="s">
        <v>871</v>
      </c>
      <c r="D93" s="147" t="s">
        <v>872</v>
      </c>
      <c r="E93" s="147" t="s">
        <v>873</v>
      </c>
      <c r="F93" s="148" t="s">
        <v>2</v>
      </c>
      <c r="G93" s="149" t="s">
        <v>3</v>
      </c>
      <c r="H93" s="149" t="s">
        <v>4</v>
      </c>
      <c r="I93" s="149" t="s">
        <v>125</v>
      </c>
      <c r="J93" s="150" t="s">
        <v>811</v>
      </c>
      <c r="K93" s="151">
        <v>50000</v>
      </c>
      <c r="L93" s="152">
        <v>42500</v>
      </c>
      <c r="M93" s="153">
        <v>41762</v>
      </c>
      <c r="N93" s="151">
        <v>50000</v>
      </c>
      <c r="O93" s="154">
        <v>20</v>
      </c>
      <c r="P93" s="151">
        <v>50000</v>
      </c>
      <c r="Q93" s="153">
        <v>41762</v>
      </c>
      <c r="R93" s="135">
        <v>20</v>
      </c>
    </row>
    <row r="94" spans="1:18" ht="82.5">
      <c r="A94" s="14">
        <v>87</v>
      </c>
      <c r="B94" s="128"/>
      <c r="C94" s="146" t="s">
        <v>874</v>
      </c>
      <c r="D94" s="147" t="s">
        <v>875</v>
      </c>
      <c r="E94" s="147" t="s">
        <v>876</v>
      </c>
      <c r="F94" s="148" t="s">
        <v>2</v>
      </c>
      <c r="G94" s="149" t="s">
        <v>3</v>
      </c>
      <c r="H94" s="149" t="s">
        <v>33</v>
      </c>
      <c r="I94" s="149" t="s">
        <v>125</v>
      </c>
      <c r="J94" s="150" t="s">
        <v>814</v>
      </c>
      <c r="K94" s="151">
        <v>50000</v>
      </c>
      <c r="L94" s="152">
        <v>42500</v>
      </c>
      <c r="M94" s="153" t="s">
        <v>815</v>
      </c>
      <c r="N94" s="151">
        <v>50000</v>
      </c>
      <c r="O94" s="154">
        <v>20</v>
      </c>
      <c r="P94" s="151">
        <v>50000</v>
      </c>
      <c r="Q94" s="153" t="s">
        <v>815</v>
      </c>
      <c r="R94" s="135">
        <v>20</v>
      </c>
    </row>
    <row r="95" spans="1:18" ht="99">
      <c r="A95" s="14">
        <v>88</v>
      </c>
      <c r="B95" s="128"/>
      <c r="C95" s="147" t="s">
        <v>877</v>
      </c>
      <c r="D95" s="147" t="s">
        <v>878</v>
      </c>
      <c r="E95" s="147" t="s">
        <v>879</v>
      </c>
      <c r="F95" s="148" t="s">
        <v>2</v>
      </c>
      <c r="G95" s="149" t="s">
        <v>3</v>
      </c>
      <c r="H95" s="149" t="s">
        <v>4</v>
      </c>
      <c r="I95" s="149" t="s">
        <v>126</v>
      </c>
      <c r="J95" s="150" t="s">
        <v>774</v>
      </c>
      <c r="K95" s="151">
        <v>50000</v>
      </c>
      <c r="L95" s="152">
        <v>42500</v>
      </c>
      <c r="M95" s="153">
        <v>41762</v>
      </c>
      <c r="N95" s="151">
        <v>50000</v>
      </c>
      <c r="O95" s="154">
        <v>20</v>
      </c>
      <c r="P95" s="151">
        <v>50000</v>
      </c>
      <c r="Q95" s="153">
        <v>41762</v>
      </c>
      <c r="R95" s="135">
        <v>20</v>
      </c>
    </row>
    <row r="96" spans="1:18" ht="115.5">
      <c r="A96" s="14">
        <v>89</v>
      </c>
      <c r="B96" s="128"/>
      <c r="C96" s="147" t="s">
        <v>880</v>
      </c>
      <c r="D96" s="147" t="s">
        <v>881</v>
      </c>
      <c r="E96" s="147" t="s">
        <v>882</v>
      </c>
      <c r="F96" s="148" t="s">
        <v>2</v>
      </c>
      <c r="G96" s="149" t="s">
        <v>3</v>
      </c>
      <c r="H96" s="149" t="s">
        <v>33</v>
      </c>
      <c r="I96" s="149" t="s">
        <v>125</v>
      </c>
      <c r="J96" s="150" t="s">
        <v>814</v>
      </c>
      <c r="K96" s="151">
        <v>50000</v>
      </c>
      <c r="L96" s="152">
        <v>42500</v>
      </c>
      <c r="M96" s="153" t="s">
        <v>815</v>
      </c>
      <c r="N96" s="151">
        <v>50000</v>
      </c>
      <c r="O96" s="154">
        <v>20</v>
      </c>
      <c r="P96" s="151">
        <v>50000</v>
      </c>
      <c r="Q96" s="153" t="s">
        <v>815</v>
      </c>
      <c r="R96" s="135">
        <v>20</v>
      </c>
    </row>
    <row r="97" spans="1:18" ht="99">
      <c r="A97" s="14">
        <v>90</v>
      </c>
      <c r="B97" s="128"/>
      <c r="C97" s="146" t="s">
        <v>525</v>
      </c>
      <c r="D97" s="147" t="s">
        <v>883</v>
      </c>
      <c r="E97" s="147" t="s">
        <v>884</v>
      </c>
      <c r="F97" s="148" t="s">
        <v>2</v>
      </c>
      <c r="G97" s="149" t="s">
        <v>3</v>
      </c>
      <c r="H97" s="149" t="s">
        <v>33</v>
      </c>
      <c r="I97" s="149" t="s">
        <v>126</v>
      </c>
      <c r="J97" s="150" t="s">
        <v>600</v>
      </c>
      <c r="K97" s="151">
        <v>50000</v>
      </c>
      <c r="L97" s="152">
        <v>42500</v>
      </c>
      <c r="M97" s="153" t="s">
        <v>828</v>
      </c>
      <c r="N97" s="151">
        <v>50000</v>
      </c>
      <c r="O97" s="154">
        <v>20</v>
      </c>
      <c r="P97" s="151">
        <v>50000</v>
      </c>
      <c r="Q97" s="153" t="s">
        <v>828</v>
      </c>
      <c r="R97" s="135">
        <v>20</v>
      </c>
    </row>
    <row r="98" spans="1:18" ht="82.5">
      <c r="A98" s="14">
        <v>91</v>
      </c>
      <c r="B98" s="128"/>
      <c r="C98" s="147" t="s">
        <v>885</v>
      </c>
      <c r="D98" s="147" t="s">
        <v>886</v>
      </c>
      <c r="E98" s="147" t="s">
        <v>887</v>
      </c>
      <c r="F98" s="148" t="s">
        <v>2</v>
      </c>
      <c r="G98" s="149" t="s">
        <v>3</v>
      </c>
      <c r="H98" s="149" t="s">
        <v>4</v>
      </c>
      <c r="I98" s="149" t="s">
        <v>125</v>
      </c>
      <c r="J98" s="150" t="s">
        <v>600</v>
      </c>
      <c r="K98" s="151">
        <v>50000</v>
      </c>
      <c r="L98" s="152">
        <v>42500</v>
      </c>
      <c r="M98" s="153" t="s">
        <v>828</v>
      </c>
      <c r="N98" s="151">
        <v>50000</v>
      </c>
      <c r="O98" s="154">
        <v>20</v>
      </c>
      <c r="P98" s="151">
        <v>50000</v>
      </c>
      <c r="Q98" s="153" t="s">
        <v>828</v>
      </c>
      <c r="R98" s="135">
        <v>20</v>
      </c>
    </row>
    <row r="99" spans="1:18" ht="66">
      <c r="A99" s="14">
        <v>92</v>
      </c>
      <c r="B99" s="128"/>
      <c r="C99" s="147" t="s">
        <v>888</v>
      </c>
      <c r="D99" s="147" t="s">
        <v>889</v>
      </c>
      <c r="E99" s="147" t="s">
        <v>890</v>
      </c>
      <c r="F99" s="148" t="s">
        <v>2</v>
      </c>
      <c r="G99" s="149" t="s">
        <v>3</v>
      </c>
      <c r="H99" s="149" t="s">
        <v>4</v>
      </c>
      <c r="I99" s="149" t="s">
        <v>125</v>
      </c>
      <c r="J99" s="150" t="s">
        <v>822</v>
      </c>
      <c r="K99" s="151">
        <v>50000</v>
      </c>
      <c r="L99" s="152">
        <v>42500</v>
      </c>
      <c r="M99" s="153" t="s">
        <v>828</v>
      </c>
      <c r="N99" s="151">
        <v>50000</v>
      </c>
      <c r="O99" s="154">
        <v>20</v>
      </c>
      <c r="P99" s="151">
        <v>50000</v>
      </c>
      <c r="Q99" s="153" t="s">
        <v>828</v>
      </c>
      <c r="R99" s="135">
        <v>20</v>
      </c>
    </row>
    <row r="100" spans="1:18" ht="99">
      <c r="A100" s="14">
        <v>93</v>
      </c>
      <c r="B100" s="128"/>
      <c r="C100" s="147" t="s">
        <v>891</v>
      </c>
      <c r="D100" s="147" t="s">
        <v>892</v>
      </c>
      <c r="E100" s="147" t="s">
        <v>893</v>
      </c>
      <c r="F100" s="148" t="s">
        <v>2</v>
      </c>
      <c r="G100" s="149" t="s">
        <v>3</v>
      </c>
      <c r="H100" s="149" t="s">
        <v>33</v>
      </c>
      <c r="I100" s="149" t="s">
        <v>126</v>
      </c>
      <c r="J100" s="150" t="s">
        <v>629</v>
      </c>
      <c r="K100" s="151">
        <v>50000</v>
      </c>
      <c r="L100" s="152">
        <v>42500</v>
      </c>
      <c r="M100" s="153" t="s">
        <v>815</v>
      </c>
      <c r="N100" s="151">
        <v>50000</v>
      </c>
      <c r="O100" s="154">
        <v>20</v>
      </c>
      <c r="P100" s="151">
        <v>50000</v>
      </c>
      <c r="Q100" s="153" t="s">
        <v>815</v>
      </c>
      <c r="R100" s="135">
        <v>20</v>
      </c>
    </row>
    <row r="101" spans="1:18" ht="49.5">
      <c r="A101" s="14">
        <v>94</v>
      </c>
      <c r="B101" s="128"/>
      <c r="C101" s="147" t="s">
        <v>894</v>
      </c>
      <c r="D101" s="147" t="s">
        <v>895</v>
      </c>
      <c r="E101" s="147" t="s">
        <v>896</v>
      </c>
      <c r="F101" s="148" t="s">
        <v>2</v>
      </c>
      <c r="G101" s="149" t="s">
        <v>3</v>
      </c>
      <c r="H101" s="149" t="s">
        <v>4</v>
      </c>
      <c r="I101" s="149" t="s">
        <v>125</v>
      </c>
      <c r="J101" s="150" t="s">
        <v>811</v>
      </c>
      <c r="K101" s="151">
        <v>50000</v>
      </c>
      <c r="L101" s="152">
        <v>42500</v>
      </c>
      <c r="M101" s="153" t="s">
        <v>836</v>
      </c>
      <c r="N101" s="151">
        <v>50000</v>
      </c>
      <c r="O101" s="154">
        <v>20</v>
      </c>
      <c r="P101" s="151">
        <v>50000</v>
      </c>
      <c r="Q101" s="153" t="s">
        <v>836</v>
      </c>
      <c r="R101" s="135">
        <v>20</v>
      </c>
    </row>
    <row r="102" spans="1:18" ht="49.5">
      <c r="A102" s="14">
        <v>95</v>
      </c>
      <c r="B102" s="128"/>
      <c r="C102" s="147" t="s">
        <v>897</v>
      </c>
      <c r="D102" s="147" t="s">
        <v>782</v>
      </c>
      <c r="E102" s="147" t="s">
        <v>898</v>
      </c>
      <c r="F102" s="148" t="s">
        <v>2</v>
      </c>
      <c r="G102" s="149" t="s">
        <v>3</v>
      </c>
      <c r="H102" s="149" t="s">
        <v>4</v>
      </c>
      <c r="I102" s="149" t="s">
        <v>125</v>
      </c>
      <c r="J102" s="150" t="s">
        <v>899</v>
      </c>
      <c r="K102" s="151">
        <v>50000</v>
      </c>
      <c r="L102" s="152">
        <v>42500</v>
      </c>
      <c r="M102" s="153" t="s">
        <v>828</v>
      </c>
      <c r="N102" s="151">
        <v>50000</v>
      </c>
      <c r="O102" s="154">
        <v>20</v>
      </c>
      <c r="P102" s="151">
        <v>50000</v>
      </c>
      <c r="Q102" s="153" t="s">
        <v>828</v>
      </c>
      <c r="R102" s="135">
        <v>20</v>
      </c>
    </row>
    <row r="103" spans="1:18" ht="66">
      <c r="A103" s="14">
        <v>96</v>
      </c>
      <c r="B103" s="128"/>
      <c r="C103" s="147" t="s">
        <v>900</v>
      </c>
      <c r="D103" s="147" t="s">
        <v>901</v>
      </c>
      <c r="E103" s="146" t="s">
        <v>902</v>
      </c>
      <c r="F103" s="148" t="s">
        <v>2</v>
      </c>
      <c r="G103" s="149" t="s">
        <v>3</v>
      </c>
      <c r="H103" s="149" t="s">
        <v>4</v>
      </c>
      <c r="I103" s="149" t="s">
        <v>126</v>
      </c>
      <c r="J103" s="150" t="s">
        <v>822</v>
      </c>
      <c r="K103" s="151">
        <v>50000</v>
      </c>
      <c r="L103" s="152">
        <v>42500</v>
      </c>
      <c r="M103" s="153" t="s">
        <v>903</v>
      </c>
      <c r="N103" s="151">
        <v>50000</v>
      </c>
      <c r="O103" s="154">
        <v>20</v>
      </c>
      <c r="P103" s="151">
        <v>50000</v>
      </c>
      <c r="Q103" s="153" t="s">
        <v>903</v>
      </c>
      <c r="R103" s="135">
        <v>20</v>
      </c>
    </row>
    <row r="104" spans="1:18" ht="49.5">
      <c r="A104" s="14">
        <v>97</v>
      </c>
      <c r="B104" s="128"/>
      <c r="C104" s="147" t="s">
        <v>904</v>
      </c>
      <c r="D104" s="147" t="s">
        <v>905</v>
      </c>
      <c r="E104" s="147" t="s">
        <v>906</v>
      </c>
      <c r="F104" s="148" t="s">
        <v>2</v>
      </c>
      <c r="G104" s="149" t="s">
        <v>3</v>
      </c>
      <c r="H104" s="149" t="s">
        <v>33</v>
      </c>
      <c r="I104" s="149" t="s">
        <v>126</v>
      </c>
      <c r="J104" s="150" t="s">
        <v>629</v>
      </c>
      <c r="K104" s="151">
        <v>50000</v>
      </c>
      <c r="L104" s="152">
        <v>42500</v>
      </c>
      <c r="M104" s="153" t="s">
        <v>828</v>
      </c>
      <c r="N104" s="151">
        <v>50000</v>
      </c>
      <c r="O104" s="154">
        <v>20</v>
      </c>
      <c r="P104" s="151">
        <v>50000</v>
      </c>
      <c r="Q104" s="153" t="s">
        <v>828</v>
      </c>
      <c r="R104" s="135">
        <v>20</v>
      </c>
    </row>
    <row r="105" spans="1:18" ht="82.5">
      <c r="A105" s="14">
        <v>98</v>
      </c>
      <c r="B105" s="128"/>
      <c r="C105" s="146" t="s">
        <v>907</v>
      </c>
      <c r="D105" s="147" t="s">
        <v>908</v>
      </c>
      <c r="E105" s="147" t="s">
        <v>909</v>
      </c>
      <c r="F105" s="148" t="s">
        <v>2</v>
      </c>
      <c r="G105" s="149" t="s">
        <v>3</v>
      </c>
      <c r="H105" s="149" t="s">
        <v>4</v>
      </c>
      <c r="I105" s="149" t="s">
        <v>126</v>
      </c>
      <c r="J105" s="150" t="s">
        <v>910</v>
      </c>
      <c r="K105" s="151">
        <v>50000</v>
      </c>
      <c r="L105" s="152">
        <v>42500</v>
      </c>
      <c r="M105" s="153" t="s">
        <v>815</v>
      </c>
      <c r="N105" s="151">
        <v>50000</v>
      </c>
      <c r="O105" s="154">
        <v>20</v>
      </c>
      <c r="P105" s="151">
        <v>50000</v>
      </c>
      <c r="Q105" s="153" t="s">
        <v>815</v>
      </c>
      <c r="R105" s="135">
        <v>20</v>
      </c>
    </row>
    <row r="106" spans="1:18" ht="99">
      <c r="A106" s="14">
        <v>99</v>
      </c>
      <c r="B106" s="128"/>
      <c r="C106" s="147" t="s">
        <v>911</v>
      </c>
      <c r="D106" s="147" t="s">
        <v>912</v>
      </c>
      <c r="E106" s="147" t="s">
        <v>913</v>
      </c>
      <c r="F106" s="148" t="s">
        <v>2</v>
      </c>
      <c r="G106" s="149" t="s">
        <v>3</v>
      </c>
      <c r="H106" s="149" t="s">
        <v>33</v>
      </c>
      <c r="I106" s="149" t="s">
        <v>126</v>
      </c>
      <c r="J106" s="150" t="s">
        <v>914</v>
      </c>
      <c r="K106" s="151">
        <v>50000</v>
      </c>
      <c r="L106" s="152">
        <v>42500</v>
      </c>
      <c r="M106" s="153">
        <v>41762</v>
      </c>
      <c r="N106" s="151">
        <v>50000</v>
      </c>
      <c r="O106" s="154">
        <v>20</v>
      </c>
      <c r="P106" s="151">
        <v>50000</v>
      </c>
      <c r="Q106" s="153">
        <v>41762</v>
      </c>
      <c r="R106" s="135">
        <v>20</v>
      </c>
    </row>
    <row r="107" spans="1:18" ht="66">
      <c r="A107" s="14">
        <v>100</v>
      </c>
      <c r="B107" s="128"/>
      <c r="C107" s="146" t="s">
        <v>915</v>
      </c>
      <c r="D107" s="147" t="s">
        <v>916</v>
      </c>
      <c r="E107" s="147" t="s">
        <v>917</v>
      </c>
      <c r="F107" s="148" t="s">
        <v>2</v>
      </c>
      <c r="G107" s="149" t="s">
        <v>3</v>
      </c>
      <c r="H107" s="149" t="s">
        <v>33</v>
      </c>
      <c r="I107" s="149" t="s">
        <v>125</v>
      </c>
      <c r="J107" s="150" t="s">
        <v>26</v>
      </c>
      <c r="K107" s="151">
        <v>50000</v>
      </c>
      <c r="L107" s="152">
        <v>42500</v>
      </c>
      <c r="M107" s="153" t="s">
        <v>815</v>
      </c>
      <c r="N107" s="151">
        <v>50000</v>
      </c>
      <c r="O107" s="154">
        <v>20</v>
      </c>
      <c r="P107" s="151">
        <v>50000</v>
      </c>
      <c r="Q107" s="153" t="s">
        <v>815</v>
      </c>
      <c r="R107" s="135">
        <v>20</v>
      </c>
    </row>
    <row r="108" spans="1:18" ht="115.5">
      <c r="A108" s="14">
        <v>101</v>
      </c>
      <c r="B108" s="128"/>
      <c r="C108" s="147" t="s">
        <v>918</v>
      </c>
      <c r="D108" s="146" t="s">
        <v>919</v>
      </c>
      <c r="E108" s="147" t="s">
        <v>920</v>
      </c>
      <c r="F108" s="148" t="s">
        <v>2</v>
      </c>
      <c r="G108" s="149" t="s">
        <v>3</v>
      </c>
      <c r="H108" s="149" t="s">
        <v>4</v>
      </c>
      <c r="I108" s="149" t="s">
        <v>126</v>
      </c>
      <c r="J108" s="150" t="s">
        <v>921</v>
      </c>
      <c r="K108" s="151">
        <v>50000</v>
      </c>
      <c r="L108" s="152">
        <v>42500</v>
      </c>
      <c r="M108" s="153">
        <v>41762</v>
      </c>
      <c r="N108" s="151">
        <v>50000</v>
      </c>
      <c r="O108" s="154">
        <v>20</v>
      </c>
      <c r="P108" s="151">
        <v>50000</v>
      </c>
      <c r="Q108" s="153">
        <v>41762</v>
      </c>
      <c r="R108" s="135">
        <v>20</v>
      </c>
    </row>
    <row r="109" spans="1:18" ht="115.5">
      <c r="A109" s="14">
        <v>102</v>
      </c>
      <c r="B109" s="128"/>
      <c r="C109" s="147" t="s">
        <v>922</v>
      </c>
      <c r="D109" s="147" t="s">
        <v>923</v>
      </c>
      <c r="E109" s="147" t="s">
        <v>924</v>
      </c>
      <c r="F109" s="148" t="s">
        <v>2</v>
      </c>
      <c r="G109" s="149" t="s">
        <v>3</v>
      </c>
      <c r="H109" s="149" t="s">
        <v>4</v>
      </c>
      <c r="I109" s="149" t="s">
        <v>126</v>
      </c>
      <c r="J109" s="150" t="s">
        <v>925</v>
      </c>
      <c r="K109" s="151">
        <v>50000</v>
      </c>
      <c r="L109" s="152">
        <v>42500</v>
      </c>
      <c r="M109" s="153"/>
      <c r="N109" s="151">
        <v>50000</v>
      </c>
      <c r="O109" s="154">
        <v>20</v>
      </c>
      <c r="P109" s="151">
        <v>50000</v>
      </c>
      <c r="Q109" s="153"/>
      <c r="R109" s="135">
        <v>20</v>
      </c>
    </row>
    <row r="110" spans="1:18" ht="66">
      <c r="A110" s="14">
        <v>103</v>
      </c>
      <c r="B110" s="128"/>
      <c r="C110" s="146" t="s">
        <v>926</v>
      </c>
      <c r="D110" s="147" t="s">
        <v>927</v>
      </c>
      <c r="E110" s="147" t="s">
        <v>917</v>
      </c>
      <c r="F110" s="148" t="s">
        <v>2</v>
      </c>
      <c r="G110" s="149" t="s">
        <v>3</v>
      </c>
      <c r="H110" s="149" t="s">
        <v>33</v>
      </c>
      <c r="I110" s="149" t="s">
        <v>125</v>
      </c>
      <c r="J110" s="150" t="s">
        <v>600</v>
      </c>
      <c r="K110" s="151">
        <v>50000</v>
      </c>
      <c r="L110" s="152">
        <v>42500</v>
      </c>
      <c r="M110" s="153" t="s">
        <v>815</v>
      </c>
      <c r="N110" s="151">
        <v>50000</v>
      </c>
      <c r="O110" s="154">
        <v>20</v>
      </c>
      <c r="P110" s="151">
        <v>50000</v>
      </c>
      <c r="Q110" s="153" t="s">
        <v>815</v>
      </c>
      <c r="R110" s="135">
        <v>20</v>
      </c>
    </row>
    <row r="111" spans="1:18" ht="115.5">
      <c r="A111" s="14">
        <v>104</v>
      </c>
      <c r="B111" s="128"/>
      <c r="C111" s="147" t="s">
        <v>928</v>
      </c>
      <c r="D111" s="147" t="s">
        <v>929</v>
      </c>
      <c r="E111" s="147" t="s">
        <v>930</v>
      </c>
      <c r="F111" s="148" t="s">
        <v>2</v>
      </c>
      <c r="G111" s="149" t="s">
        <v>3</v>
      </c>
      <c r="H111" s="149" t="s">
        <v>33</v>
      </c>
      <c r="I111" s="149" t="s">
        <v>125</v>
      </c>
      <c r="J111" s="150" t="s">
        <v>931</v>
      </c>
      <c r="K111" s="151">
        <v>50000</v>
      </c>
      <c r="L111" s="152">
        <v>42500</v>
      </c>
      <c r="M111" s="153" t="s">
        <v>815</v>
      </c>
      <c r="N111" s="151">
        <v>50000</v>
      </c>
      <c r="O111" s="154">
        <v>20</v>
      </c>
      <c r="P111" s="151">
        <v>50000</v>
      </c>
      <c r="Q111" s="153" t="s">
        <v>815</v>
      </c>
      <c r="R111" s="135">
        <v>20</v>
      </c>
    </row>
    <row r="112" spans="1:18" ht="148.5">
      <c r="A112" s="14">
        <v>105</v>
      </c>
      <c r="B112" s="128"/>
      <c r="C112" s="147" t="s">
        <v>932</v>
      </c>
      <c r="D112" s="146" t="s">
        <v>933</v>
      </c>
      <c r="E112" s="147" t="s">
        <v>934</v>
      </c>
      <c r="F112" s="148" t="s">
        <v>2</v>
      </c>
      <c r="G112" s="149" t="s">
        <v>3</v>
      </c>
      <c r="H112" s="149" t="s">
        <v>33</v>
      </c>
      <c r="I112" s="149" t="s">
        <v>126</v>
      </c>
      <c r="J112" s="150" t="s">
        <v>629</v>
      </c>
      <c r="K112" s="151">
        <v>50000</v>
      </c>
      <c r="L112" s="152">
        <v>42500</v>
      </c>
      <c r="M112" s="153" t="s">
        <v>828</v>
      </c>
      <c r="N112" s="151">
        <v>50000</v>
      </c>
      <c r="O112" s="154">
        <v>20</v>
      </c>
      <c r="P112" s="151">
        <v>50000</v>
      </c>
      <c r="Q112" s="153" t="s">
        <v>828</v>
      </c>
      <c r="R112" s="135">
        <v>20</v>
      </c>
    </row>
    <row r="113" spans="1:18" ht="82.5">
      <c r="A113" s="14">
        <v>106</v>
      </c>
      <c r="B113" s="128"/>
      <c r="C113" s="147" t="s">
        <v>935</v>
      </c>
      <c r="D113" s="147" t="s">
        <v>936</v>
      </c>
      <c r="E113" s="147" t="s">
        <v>937</v>
      </c>
      <c r="F113" s="148" t="s">
        <v>2</v>
      </c>
      <c r="G113" s="149" t="s">
        <v>3</v>
      </c>
      <c r="H113" s="149" t="s">
        <v>4</v>
      </c>
      <c r="I113" s="149" t="s">
        <v>126</v>
      </c>
      <c r="J113" s="150" t="s">
        <v>938</v>
      </c>
      <c r="K113" s="151">
        <v>50000</v>
      </c>
      <c r="L113" s="152">
        <v>42500</v>
      </c>
      <c r="M113" s="153" t="s">
        <v>828</v>
      </c>
      <c r="N113" s="151">
        <v>50000</v>
      </c>
      <c r="O113" s="154">
        <v>20</v>
      </c>
      <c r="P113" s="151">
        <v>50000</v>
      </c>
      <c r="Q113" s="153" t="s">
        <v>828</v>
      </c>
      <c r="R113" s="135">
        <v>20</v>
      </c>
    </row>
    <row r="114" spans="1:18" ht="132">
      <c r="A114" s="14">
        <v>107</v>
      </c>
      <c r="B114" s="128"/>
      <c r="C114" s="147" t="s">
        <v>939</v>
      </c>
      <c r="D114" s="147" t="s">
        <v>940</v>
      </c>
      <c r="E114" s="147" t="s">
        <v>941</v>
      </c>
      <c r="F114" s="148" t="s">
        <v>2</v>
      </c>
      <c r="G114" s="149" t="s">
        <v>3</v>
      </c>
      <c r="H114" s="149" t="s">
        <v>4</v>
      </c>
      <c r="I114" s="149" t="s">
        <v>126</v>
      </c>
      <c r="J114" s="150" t="s">
        <v>925</v>
      </c>
      <c r="K114" s="151">
        <v>50000</v>
      </c>
      <c r="L114" s="152">
        <v>42500</v>
      </c>
      <c r="M114" s="153" t="s">
        <v>903</v>
      </c>
      <c r="N114" s="151">
        <v>50000</v>
      </c>
      <c r="O114" s="154">
        <v>20</v>
      </c>
      <c r="P114" s="151">
        <v>50000</v>
      </c>
      <c r="Q114" s="153" t="s">
        <v>903</v>
      </c>
      <c r="R114" s="135">
        <v>20</v>
      </c>
    </row>
    <row r="115" spans="1:18" ht="99">
      <c r="A115" s="14">
        <v>108</v>
      </c>
      <c r="B115" s="128"/>
      <c r="C115" s="147" t="s">
        <v>923</v>
      </c>
      <c r="D115" s="147" t="s">
        <v>942</v>
      </c>
      <c r="E115" s="147" t="s">
        <v>943</v>
      </c>
      <c r="F115" s="148" t="s">
        <v>2</v>
      </c>
      <c r="G115" s="149" t="s">
        <v>3</v>
      </c>
      <c r="H115" s="149" t="s">
        <v>4</v>
      </c>
      <c r="I115" s="149" t="s">
        <v>126</v>
      </c>
      <c r="J115" s="150" t="s">
        <v>36</v>
      </c>
      <c r="K115" s="151">
        <v>50000</v>
      </c>
      <c r="L115" s="152">
        <v>42500</v>
      </c>
      <c r="M115" s="153"/>
      <c r="N115" s="151">
        <v>50000</v>
      </c>
      <c r="O115" s="154">
        <v>20</v>
      </c>
      <c r="P115" s="151">
        <v>50000</v>
      </c>
      <c r="Q115" s="153"/>
      <c r="R115" s="135">
        <v>20</v>
      </c>
    </row>
    <row r="116" spans="1:18" ht="82.5">
      <c r="A116" s="14">
        <v>109</v>
      </c>
      <c r="B116" s="128"/>
      <c r="C116" s="146" t="s">
        <v>944</v>
      </c>
      <c r="D116" s="147" t="s">
        <v>945</v>
      </c>
      <c r="E116" s="147" t="s">
        <v>783</v>
      </c>
      <c r="F116" s="148" t="s">
        <v>2</v>
      </c>
      <c r="G116" s="149" t="s">
        <v>3</v>
      </c>
      <c r="H116" s="149" t="s">
        <v>4</v>
      </c>
      <c r="I116" s="149" t="s">
        <v>126</v>
      </c>
      <c r="J116" s="150" t="s">
        <v>629</v>
      </c>
      <c r="K116" s="151">
        <v>50000</v>
      </c>
      <c r="L116" s="152">
        <v>42500</v>
      </c>
      <c r="M116" s="153">
        <v>41762</v>
      </c>
      <c r="N116" s="151">
        <v>50000</v>
      </c>
      <c r="O116" s="154">
        <v>20</v>
      </c>
      <c r="P116" s="151">
        <v>50000</v>
      </c>
      <c r="Q116" s="153">
        <v>41762</v>
      </c>
      <c r="R116" s="135">
        <v>20</v>
      </c>
    </row>
    <row r="117" spans="1:18" ht="115.5">
      <c r="A117" s="14">
        <v>110</v>
      </c>
      <c r="B117" s="128"/>
      <c r="C117" s="147" t="s">
        <v>946</v>
      </c>
      <c r="D117" s="147" t="s">
        <v>947</v>
      </c>
      <c r="E117" s="147" t="s">
        <v>948</v>
      </c>
      <c r="F117" s="148" t="s">
        <v>2</v>
      </c>
      <c r="G117" s="149" t="s">
        <v>3</v>
      </c>
      <c r="H117" s="149" t="s">
        <v>4</v>
      </c>
      <c r="I117" s="149" t="s">
        <v>126</v>
      </c>
      <c r="J117" s="150" t="s">
        <v>713</v>
      </c>
      <c r="K117" s="151">
        <v>50000</v>
      </c>
      <c r="L117" s="152">
        <v>42500</v>
      </c>
      <c r="M117" s="153">
        <v>41762</v>
      </c>
      <c r="N117" s="151">
        <v>50000</v>
      </c>
      <c r="O117" s="154">
        <v>20</v>
      </c>
      <c r="P117" s="151">
        <v>50000</v>
      </c>
      <c r="Q117" s="153">
        <v>41762</v>
      </c>
      <c r="R117" s="135">
        <v>20</v>
      </c>
    </row>
    <row r="118" spans="1:18" ht="66">
      <c r="A118" s="14">
        <v>111</v>
      </c>
      <c r="B118" s="128"/>
      <c r="C118" s="146" t="s">
        <v>949</v>
      </c>
      <c r="D118" s="147" t="s">
        <v>950</v>
      </c>
      <c r="E118" s="147" t="s">
        <v>716</v>
      </c>
      <c r="F118" s="148" t="s">
        <v>2</v>
      </c>
      <c r="G118" s="149" t="s">
        <v>3</v>
      </c>
      <c r="H118" s="149" t="s">
        <v>33</v>
      </c>
      <c r="I118" s="149" t="s">
        <v>126</v>
      </c>
      <c r="J118" s="150" t="s">
        <v>951</v>
      </c>
      <c r="K118" s="151">
        <v>50000</v>
      </c>
      <c r="L118" s="152">
        <v>42500</v>
      </c>
      <c r="M118" s="153">
        <v>41762</v>
      </c>
      <c r="N118" s="151">
        <v>50000</v>
      </c>
      <c r="O118" s="154">
        <v>20</v>
      </c>
      <c r="P118" s="151">
        <v>50000</v>
      </c>
      <c r="Q118" s="153">
        <v>41762</v>
      </c>
      <c r="R118" s="135">
        <v>20</v>
      </c>
    </row>
    <row r="119" spans="1:18" ht="66">
      <c r="A119" s="14">
        <v>112</v>
      </c>
      <c r="B119" s="128"/>
      <c r="C119" s="147" t="s">
        <v>952</v>
      </c>
      <c r="D119" s="147" t="s">
        <v>953</v>
      </c>
      <c r="E119" s="147" t="s">
        <v>890</v>
      </c>
      <c r="F119" s="148" t="s">
        <v>2</v>
      </c>
      <c r="G119" s="149" t="s">
        <v>3</v>
      </c>
      <c r="H119" s="149" t="s">
        <v>4</v>
      </c>
      <c r="I119" s="149" t="s">
        <v>125</v>
      </c>
      <c r="J119" s="150" t="s">
        <v>600</v>
      </c>
      <c r="K119" s="151">
        <v>50000</v>
      </c>
      <c r="L119" s="152">
        <v>42500</v>
      </c>
      <c r="M119" s="153" t="s">
        <v>828</v>
      </c>
      <c r="N119" s="151">
        <v>50000</v>
      </c>
      <c r="O119" s="154">
        <v>20</v>
      </c>
      <c r="P119" s="151">
        <v>50000</v>
      </c>
      <c r="Q119" s="153" t="s">
        <v>828</v>
      </c>
      <c r="R119" s="135">
        <v>20</v>
      </c>
    </row>
    <row r="120" spans="1:18" ht="115.5">
      <c r="A120" s="14">
        <v>113</v>
      </c>
      <c r="B120" s="128"/>
      <c r="C120" s="147" t="s">
        <v>954</v>
      </c>
      <c r="D120" s="147" t="s">
        <v>694</v>
      </c>
      <c r="E120" s="147" t="s">
        <v>955</v>
      </c>
      <c r="F120" s="148" t="s">
        <v>2</v>
      </c>
      <c r="G120" s="149" t="s">
        <v>3</v>
      </c>
      <c r="H120" s="149" t="s">
        <v>4</v>
      </c>
      <c r="I120" s="149" t="s">
        <v>125</v>
      </c>
      <c r="J120" s="150" t="s">
        <v>956</v>
      </c>
      <c r="K120" s="151">
        <v>50000</v>
      </c>
      <c r="L120" s="152">
        <v>42500</v>
      </c>
      <c r="M120" s="153">
        <v>41762</v>
      </c>
      <c r="N120" s="151">
        <v>50000</v>
      </c>
      <c r="O120" s="154">
        <v>20</v>
      </c>
      <c r="P120" s="151">
        <v>50000</v>
      </c>
      <c r="Q120" s="153">
        <v>41762</v>
      </c>
      <c r="R120" s="135">
        <v>20</v>
      </c>
    </row>
    <row r="121" spans="1:18" ht="82.5">
      <c r="A121" s="14">
        <v>114</v>
      </c>
      <c r="B121" s="128"/>
      <c r="C121" s="147" t="s">
        <v>957</v>
      </c>
      <c r="D121" s="147" t="s">
        <v>958</v>
      </c>
      <c r="E121" s="147" t="s">
        <v>959</v>
      </c>
      <c r="F121" s="148" t="s">
        <v>2</v>
      </c>
      <c r="G121" s="149" t="s">
        <v>3</v>
      </c>
      <c r="H121" s="149" t="s">
        <v>4</v>
      </c>
      <c r="I121" s="149" t="s">
        <v>126</v>
      </c>
      <c r="J121" s="150" t="s">
        <v>26</v>
      </c>
      <c r="K121" s="151">
        <v>50000</v>
      </c>
      <c r="L121" s="152">
        <v>42500</v>
      </c>
      <c r="M121" s="153" t="s">
        <v>960</v>
      </c>
      <c r="N121" s="151">
        <v>50000</v>
      </c>
      <c r="O121" s="154">
        <v>20</v>
      </c>
      <c r="P121" s="151">
        <v>50000</v>
      </c>
      <c r="Q121" s="153" t="s">
        <v>960</v>
      </c>
      <c r="R121" s="135">
        <v>20</v>
      </c>
    </row>
    <row r="122" spans="1:18" ht="115.5">
      <c r="A122" s="14">
        <v>115</v>
      </c>
      <c r="B122" s="128"/>
      <c r="C122" s="147" t="s">
        <v>961</v>
      </c>
      <c r="D122" s="147" t="s">
        <v>962</v>
      </c>
      <c r="E122" s="147" t="s">
        <v>955</v>
      </c>
      <c r="F122" s="148" t="s">
        <v>2</v>
      </c>
      <c r="G122" s="149" t="s">
        <v>3</v>
      </c>
      <c r="H122" s="149" t="s">
        <v>4</v>
      </c>
      <c r="I122" s="149" t="s">
        <v>125</v>
      </c>
      <c r="J122" s="150" t="s">
        <v>774</v>
      </c>
      <c r="K122" s="151">
        <v>50000</v>
      </c>
      <c r="L122" s="152">
        <v>42500</v>
      </c>
      <c r="M122" s="153" t="s">
        <v>963</v>
      </c>
      <c r="N122" s="151">
        <v>50000</v>
      </c>
      <c r="O122" s="154">
        <v>20</v>
      </c>
      <c r="P122" s="151">
        <v>50000</v>
      </c>
      <c r="Q122" s="153" t="s">
        <v>963</v>
      </c>
      <c r="R122" s="135">
        <v>20</v>
      </c>
    </row>
    <row r="123" spans="1:18" ht="82.5">
      <c r="A123" s="14">
        <v>116</v>
      </c>
      <c r="B123" s="128"/>
      <c r="C123" s="155" t="s">
        <v>781</v>
      </c>
      <c r="D123" s="155" t="s">
        <v>782</v>
      </c>
      <c r="E123" s="155" t="s">
        <v>783</v>
      </c>
      <c r="F123" s="148" t="s">
        <v>2</v>
      </c>
      <c r="G123" s="149" t="s">
        <v>3</v>
      </c>
      <c r="H123" s="149" t="s">
        <v>4</v>
      </c>
      <c r="I123" s="149" t="s">
        <v>126</v>
      </c>
      <c r="J123" s="157" t="s">
        <v>678</v>
      </c>
      <c r="K123" s="151">
        <v>50000</v>
      </c>
      <c r="L123" s="152">
        <v>42500</v>
      </c>
      <c r="M123" s="154" t="s">
        <v>964</v>
      </c>
      <c r="N123" s="151">
        <v>50000</v>
      </c>
      <c r="O123" s="154">
        <v>20</v>
      </c>
      <c r="P123" s="151">
        <v>50000</v>
      </c>
      <c r="Q123" s="154" t="s">
        <v>964</v>
      </c>
      <c r="R123" s="135">
        <v>20</v>
      </c>
    </row>
    <row r="124" spans="1:18" ht="82.5">
      <c r="A124" s="14">
        <v>117</v>
      </c>
      <c r="B124" s="128"/>
      <c r="C124" s="147" t="s">
        <v>15</v>
      </c>
      <c r="D124" s="147" t="s">
        <v>601</v>
      </c>
      <c r="E124" s="147" t="s">
        <v>647</v>
      </c>
      <c r="F124" s="148" t="s">
        <v>2</v>
      </c>
      <c r="G124" s="149" t="s">
        <v>3</v>
      </c>
      <c r="H124" s="149" t="s">
        <v>4</v>
      </c>
      <c r="I124" s="149" t="s">
        <v>126</v>
      </c>
      <c r="J124" s="150" t="s">
        <v>965</v>
      </c>
      <c r="K124" s="151">
        <v>50000</v>
      </c>
      <c r="L124" s="152">
        <v>42500</v>
      </c>
      <c r="M124" s="153" t="s">
        <v>966</v>
      </c>
      <c r="N124" s="151">
        <v>50000</v>
      </c>
      <c r="O124" s="154">
        <v>20</v>
      </c>
      <c r="P124" s="151">
        <v>50000</v>
      </c>
      <c r="Q124" s="153" t="s">
        <v>966</v>
      </c>
      <c r="R124" s="135">
        <v>20</v>
      </c>
    </row>
    <row r="125" spans="1:18" ht="82.5">
      <c r="A125" s="14">
        <v>118</v>
      </c>
      <c r="B125" s="128"/>
      <c r="C125" s="147" t="s">
        <v>967</v>
      </c>
      <c r="D125" s="147" t="s">
        <v>404</v>
      </c>
      <c r="E125" s="147" t="s">
        <v>968</v>
      </c>
      <c r="F125" s="148" t="s">
        <v>2</v>
      </c>
      <c r="G125" s="149" t="s">
        <v>3</v>
      </c>
      <c r="H125" s="149" t="s">
        <v>4</v>
      </c>
      <c r="I125" s="149" t="s">
        <v>126</v>
      </c>
      <c r="J125" s="150" t="s">
        <v>969</v>
      </c>
      <c r="K125" s="151">
        <v>50000</v>
      </c>
      <c r="L125" s="152">
        <v>42500</v>
      </c>
      <c r="M125" s="153" t="s">
        <v>828</v>
      </c>
      <c r="N125" s="151">
        <v>50000</v>
      </c>
      <c r="O125" s="154">
        <v>20</v>
      </c>
      <c r="P125" s="151">
        <v>50000</v>
      </c>
      <c r="Q125" s="153" t="s">
        <v>828</v>
      </c>
      <c r="R125" s="135">
        <v>20</v>
      </c>
    </row>
    <row r="126" spans="1:18" ht="99">
      <c r="A126" s="14">
        <v>119</v>
      </c>
      <c r="B126" s="128"/>
      <c r="C126" s="147" t="s">
        <v>939</v>
      </c>
      <c r="D126" s="147" t="s">
        <v>970</v>
      </c>
      <c r="E126" s="147" t="s">
        <v>971</v>
      </c>
      <c r="F126" s="148" t="s">
        <v>2</v>
      </c>
      <c r="G126" s="149" t="s">
        <v>3</v>
      </c>
      <c r="H126" s="149" t="s">
        <v>4</v>
      </c>
      <c r="I126" s="149" t="s">
        <v>125</v>
      </c>
      <c r="J126" s="150" t="s">
        <v>814</v>
      </c>
      <c r="K126" s="151">
        <v>50000</v>
      </c>
      <c r="L126" s="152">
        <v>42500</v>
      </c>
      <c r="M126" s="153" t="s">
        <v>815</v>
      </c>
      <c r="N126" s="151">
        <v>50000</v>
      </c>
      <c r="O126" s="154">
        <v>20</v>
      </c>
      <c r="P126" s="151">
        <v>50000</v>
      </c>
      <c r="Q126" s="153" t="s">
        <v>815</v>
      </c>
      <c r="R126" s="135">
        <v>20</v>
      </c>
    </row>
    <row r="127" spans="1:18" ht="115.5">
      <c r="A127" s="14">
        <v>120</v>
      </c>
      <c r="B127" s="128"/>
      <c r="C127" s="147" t="s">
        <v>972</v>
      </c>
      <c r="D127" s="147" t="s">
        <v>973</v>
      </c>
      <c r="E127" s="147" t="s">
        <v>974</v>
      </c>
      <c r="F127" s="148" t="s">
        <v>2</v>
      </c>
      <c r="G127" s="149" t="s">
        <v>3</v>
      </c>
      <c r="H127" s="149" t="s">
        <v>4</v>
      </c>
      <c r="I127" s="149" t="s">
        <v>126</v>
      </c>
      <c r="J127" s="150" t="s">
        <v>975</v>
      </c>
      <c r="K127" s="151">
        <v>100000</v>
      </c>
      <c r="L127" s="152">
        <v>85000</v>
      </c>
      <c r="M127" s="153" t="s">
        <v>976</v>
      </c>
      <c r="N127" s="151">
        <v>100000</v>
      </c>
      <c r="O127" s="154">
        <v>20</v>
      </c>
      <c r="P127" s="151">
        <v>100000</v>
      </c>
      <c r="Q127" s="153" t="s">
        <v>976</v>
      </c>
      <c r="R127" s="135">
        <v>20</v>
      </c>
    </row>
    <row r="128" spans="1:18" ht="99">
      <c r="A128" s="14">
        <v>121</v>
      </c>
      <c r="B128" s="128"/>
      <c r="C128" s="147" t="s">
        <v>977</v>
      </c>
      <c r="D128" s="147" t="s">
        <v>978</v>
      </c>
      <c r="E128" s="147" t="s">
        <v>979</v>
      </c>
      <c r="F128" s="148" t="s">
        <v>2</v>
      </c>
      <c r="G128" s="149" t="s">
        <v>3</v>
      </c>
      <c r="H128" s="149" t="s">
        <v>4</v>
      </c>
      <c r="I128" s="149" t="s">
        <v>126</v>
      </c>
      <c r="J128" s="150" t="s">
        <v>980</v>
      </c>
      <c r="K128" s="151">
        <v>100000</v>
      </c>
      <c r="L128" s="152">
        <v>85000</v>
      </c>
      <c r="M128" s="153" t="s">
        <v>815</v>
      </c>
      <c r="N128" s="151">
        <v>100000</v>
      </c>
      <c r="O128" s="154">
        <v>20</v>
      </c>
      <c r="P128" s="151">
        <v>100000</v>
      </c>
      <c r="Q128" s="153" t="s">
        <v>815</v>
      </c>
      <c r="R128" s="135">
        <v>20</v>
      </c>
    </row>
    <row r="129" spans="1:18" ht="99">
      <c r="A129" s="14">
        <v>122</v>
      </c>
      <c r="B129" s="128"/>
      <c r="C129" s="147" t="s">
        <v>981</v>
      </c>
      <c r="D129" s="147" t="s">
        <v>982</v>
      </c>
      <c r="E129" s="147" t="s">
        <v>913</v>
      </c>
      <c r="F129" s="148" t="s">
        <v>2</v>
      </c>
      <c r="G129" s="149" t="s">
        <v>3</v>
      </c>
      <c r="H129" s="149" t="s">
        <v>4</v>
      </c>
      <c r="I129" s="149" t="s">
        <v>126</v>
      </c>
      <c r="J129" s="150" t="s">
        <v>709</v>
      </c>
      <c r="K129" s="151">
        <v>100000</v>
      </c>
      <c r="L129" s="152">
        <v>85000</v>
      </c>
      <c r="M129" s="153" t="s">
        <v>870</v>
      </c>
      <c r="N129" s="151">
        <v>100000</v>
      </c>
      <c r="O129" s="154">
        <v>20</v>
      </c>
      <c r="P129" s="151">
        <v>100000</v>
      </c>
      <c r="Q129" s="153" t="s">
        <v>870</v>
      </c>
      <c r="R129" s="135">
        <v>20</v>
      </c>
    </row>
    <row r="130" spans="1:18" ht="33">
      <c r="A130" s="14">
        <v>123</v>
      </c>
      <c r="B130" s="128"/>
      <c r="C130" s="147" t="s">
        <v>983</v>
      </c>
      <c r="D130" s="147" t="s">
        <v>984</v>
      </c>
      <c r="E130" s="147" t="s">
        <v>247</v>
      </c>
      <c r="F130" s="148" t="s">
        <v>2</v>
      </c>
      <c r="G130" s="149" t="s">
        <v>3</v>
      </c>
      <c r="H130" s="149" t="s">
        <v>4</v>
      </c>
      <c r="I130" s="149" t="s">
        <v>126</v>
      </c>
      <c r="J130" s="150" t="s">
        <v>985</v>
      </c>
      <c r="K130" s="151">
        <v>50000</v>
      </c>
      <c r="L130" s="152">
        <v>42500</v>
      </c>
      <c r="M130" s="153">
        <v>41676</v>
      </c>
      <c r="N130" s="151">
        <v>50000</v>
      </c>
      <c r="O130" s="154">
        <v>20</v>
      </c>
      <c r="P130" s="151">
        <v>50000</v>
      </c>
      <c r="Q130" s="153">
        <v>41676</v>
      </c>
      <c r="R130" s="135">
        <v>20</v>
      </c>
    </row>
    <row r="131" spans="1:18" ht="66">
      <c r="A131" s="14">
        <v>124</v>
      </c>
      <c r="B131" s="128"/>
      <c r="C131" s="147" t="s">
        <v>986</v>
      </c>
      <c r="D131" s="147" t="s">
        <v>669</v>
      </c>
      <c r="E131" s="147" t="s">
        <v>987</v>
      </c>
      <c r="F131" s="148" t="s">
        <v>2</v>
      </c>
      <c r="G131" s="149" t="s">
        <v>3</v>
      </c>
      <c r="H131" s="149" t="s">
        <v>33</v>
      </c>
      <c r="I131" s="149" t="s">
        <v>126</v>
      </c>
      <c r="J131" s="150" t="s">
        <v>396</v>
      </c>
      <c r="K131" s="151">
        <v>100000</v>
      </c>
      <c r="L131" s="152">
        <v>85000</v>
      </c>
      <c r="M131" s="153">
        <v>41676</v>
      </c>
      <c r="N131" s="151">
        <v>100000</v>
      </c>
      <c r="O131" s="154">
        <v>20</v>
      </c>
      <c r="P131" s="151">
        <v>100000</v>
      </c>
      <c r="Q131" s="153">
        <v>41676</v>
      </c>
      <c r="R131" s="135">
        <v>20</v>
      </c>
    </row>
    <row r="132" spans="1:18" ht="66">
      <c r="A132" s="14">
        <v>125</v>
      </c>
      <c r="B132" s="128"/>
      <c r="C132" s="147" t="s">
        <v>988</v>
      </c>
      <c r="D132" s="147" t="s">
        <v>989</v>
      </c>
      <c r="E132" s="147" t="s">
        <v>990</v>
      </c>
      <c r="F132" s="148" t="s">
        <v>2</v>
      </c>
      <c r="G132" s="149" t="s">
        <v>3</v>
      </c>
      <c r="H132" s="149" t="s">
        <v>4</v>
      </c>
      <c r="I132" s="149" t="s">
        <v>126</v>
      </c>
      <c r="J132" s="150" t="s">
        <v>991</v>
      </c>
      <c r="K132" s="151">
        <v>84000</v>
      </c>
      <c r="L132" s="152">
        <v>71400</v>
      </c>
      <c r="M132" s="153">
        <v>41676</v>
      </c>
      <c r="N132" s="151">
        <v>84000</v>
      </c>
      <c r="O132" s="154">
        <v>20</v>
      </c>
      <c r="P132" s="151">
        <v>84000</v>
      </c>
      <c r="Q132" s="153">
        <v>41676</v>
      </c>
      <c r="R132" s="135">
        <v>20</v>
      </c>
    </row>
    <row r="133" spans="1:18" ht="82.5">
      <c r="A133" s="14">
        <v>126</v>
      </c>
      <c r="B133" s="128"/>
      <c r="C133" s="147" t="s">
        <v>992</v>
      </c>
      <c r="D133" s="147" t="s">
        <v>993</v>
      </c>
      <c r="E133" s="147" t="s">
        <v>994</v>
      </c>
      <c r="F133" s="148" t="s">
        <v>2</v>
      </c>
      <c r="G133" s="149" t="s">
        <v>113</v>
      </c>
      <c r="H133" s="149" t="s">
        <v>4</v>
      </c>
      <c r="I133" s="149" t="s">
        <v>126</v>
      </c>
      <c r="J133" s="150" t="s">
        <v>995</v>
      </c>
      <c r="K133" s="151">
        <v>100000</v>
      </c>
      <c r="L133" s="158">
        <v>85000</v>
      </c>
      <c r="M133" s="153">
        <v>41676</v>
      </c>
      <c r="N133" s="151">
        <v>100000</v>
      </c>
      <c r="O133" s="154">
        <v>20</v>
      </c>
      <c r="P133" s="151">
        <v>100000</v>
      </c>
      <c r="Q133" s="153">
        <v>41676</v>
      </c>
      <c r="R133" s="135">
        <v>20</v>
      </c>
    </row>
    <row r="134" spans="1:18" ht="99">
      <c r="A134" s="14">
        <v>127</v>
      </c>
      <c r="B134" s="128"/>
      <c r="C134" s="147" t="s">
        <v>996</v>
      </c>
      <c r="D134" s="147" t="s">
        <v>997</v>
      </c>
      <c r="E134" s="147" t="s">
        <v>998</v>
      </c>
      <c r="F134" s="148" t="s">
        <v>2</v>
      </c>
      <c r="G134" s="149" t="s">
        <v>3</v>
      </c>
      <c r="H134" s="149" t="s">
        <v>4</v>
      </c>
      <c r="I134" s="149" t="s">
        <v>126</v>
      </c>
      <c r="J134" s="150" t="s">
        <v>999</v>
      </c>
      <c r="K134" s="151">
        <v>100000</v>
      </c>
      <c r="L134" s="152">
        <v>85000</v>
      </c>
      <c r="M134" s="153">
        <v>41676</v>
      </c>
      <c r="N134" s="151">
        <v>100000</v>
      </c>
      <c r="O134" s="154">
        <v>20</v>
      </c>
      <c r="P134" s="151">
        <v>100000</v>
      </c>
      <c r="Q134" s="153">
        <v>41676</v>
      </c>
      <c r="R134" s="135">
        <v>20</v>
      </c>
    </row>
    <row r="135" spans="1:18" ht="82.5">
      <c r="A135" s="14">
        <v>128</v>
      </c>
      <c r="B135" s="128"/>
      <c r="C135" s="147" t="s">
        <v>1000</v>
      </c>
      <c r="D135" s="147" t="s">
        <v>1001</v>
      </c>
      <c r="E135" s="147" t="s">
        <v>1002</v>
      </c>
      <c r="F135" s="148" t="s">
        <v>2</v>
      </c>
      <c r="G135" s="149" t="s">
        <v>3</v>
      </c>
      <c r="H135" s="149" t="s">
        <v>4</v>
      </c>
      <c r="I135" s="149" t="s">
        <v>126</v>
      </c>
      <c r="J135" s="150" t="s">
        <v>742</v>
      </c>
      <c r="K135" s="151">
        <v>50000</v>
      </c>
      <c r="L135" s="152">
        <v>42500</v>
      </c>
      <c r="M135" s="153">
        <v>41676</v>
      </c>
      <c r="N135" s="151">
        <v>50000</v>
      </c>
      <c r="O135" s="154">
        <v>20</v>
      </c>
      <c r="P135" s="151">
        <v>50000</v>
      </c>
      <c r="Q135" s="153">
        <v>41676</v>
      </c>
      <c r="R135" s="135">
        <v>20</v>
      </c>
    </row>
    <row r="136" spans="1:18" ht="76.5">
      <c r="A136" s="14">
        <v>129</v>
      </c>
      <c r="B136" s="128"/>
      <c r="C136" s="146" t="s">
        <v>1003</v>
      </c>
      <c r="D136" s="147" t="s">
        <v>1004</v>
      </c>
      <c r="E136" s="159" t="s">
        <v>1005</v>
      </c>
      <c r="F136" s="148" t="s">
        <v>2</v>
      </c>
      <c r="G136" s="149" t="s">
        <v>3</v>
      </c>
      <c r="H136" s="149" t="s">
        <v>33</v>
      </c>
      <c r="I136" s="149" t="s">
        <v>126</v>
      </c>
      <c r="J136" s="150" t="s">
        <v>629</v>
      </c>
      <c r="K136" s="151">
        <v>50000</v>
      </c>
      <c r="L136" s="152">
        <v>42500</v>
      </c>
      <c r="M136" s="153">
        <v>41732</v>
      </c>
      <c r="N136" s="151">
        <v>50000</v>
      </c>
      <c r="O136" s="154">
        <v>20</v>
      </c>
      <c r="P136" s="151">
        <v>50000</v>
      </c>
      <c r="Q136" s="153">
        <v>41732</v>
      </c>
      <c r="R136" s="135">
        <v>20</v>
      </c>
    </row>
    <row r="137" spans="1:18" ht="66">
      <c r="A137" s="14">
        <v>130</v>
      </c>
      <c r="B137" s="128"/>
      <c r="C137" s="147" t="s">
        <v>1006</v>
      </c>
      <c r="D137" s="147" t="s">
        <v>1007</v>
      </c>
      <c r="E137" s="147" t="s">
        <v>1008</v>
      </c>
      <c r="F137" s="148" t="s">
        <v>2</v>
      </c>
      <c r="G137" s="149" t="s">
        <v>3</v>
      </c>
      <c r="H137" s="149" t="s">
        <v>4</v>
      </c>
      <c r="I137" s="149" t="s">
        <v>126</v>
      </c>
      <c r="J137" s="150" t="s">
        <v>1009</v>
      </c>
      <c r="K137" s="151">
        <v>50000</v>
      </c>
      <c r="L137" s="152">
        <v>42500</v>
      </c>
      <c r="M137" s="153">
        <v>41762</v>
      </c>
      <c r="N137" s="151">
        <v>50000</v>
      </c>
      <c r="O137" s="154">
        <v>20</v>
      </c>
      <c r="P137" s="151">
        <v>50000</v>
      </c>
      <c r="Q137" s="153">
        <v>41762</v>
      </c>
      <c r="R137" s="135">
        <v>20</v>
      </c>
    </row>
    <row r="138" spans="1:18" ht="66">
      <c r="A138" s="14">
        <v>131</v>
      </c>
      <c r="B138" s="128"/>
      <c r="C138" s="147" t="s">
        <v>1010</v>
      </c>
      <c r="D138" s="147" t="s">
        <v>1011</v>
      </c>
      <c r="E138" s="147" t="s">
        <v>1012</v>
      </c>
      <c r="F138" s="148" t="s">
        <v>2</v>
      </c>
      <c r="G138" s="149" t="s">
        <v>3</v>
      </c>
      <c r="H138" s="149" t="s">
        <v>33</v>
      </c>
      <c r="I138" s="149" t="s">
        <v>126</v>
      </c>
      <c r="J138" s="150" t="s">
        <v>629</v>
      </c>
      <c r="K138" s="151">
        <v>50000</v>
      </c>
      <c r="L138" s="152">
        <v>42500</v>
      </c>
      <c r="M138" s="153">
        <v>41762</v>
      </c>
      <c r="N138" s="151">
        <v>50000</v>
      </c>
      <c r="O138" s="154">
        <v>20</v>
      </c>
      <c r="P138" s="151">
        <v>50000</v>
      </c>
      <c r="Q138" s="153">
        <v>41762</v>
      </c>
      <c r="R138" s="135">
        <v>20</v>
      </c>
    </row>
    <row r="139" spans="1:18" ht="99">
      <c r="A139" s="14">
        <v>132</v>
      </c>
      <c r="B139" s="128"/>
      <c r="C139" s="147" t="s">
        <v>1013</v>
      </c>
      <c r="D139" s="147" t="s">
        <v>1014</v>
      </c>
      <c r="E139" s="147" t="s">
        <v>1015</v>
      </c>
      <c r="F139" s="148" t="s">
        <v>2</v>
      </c>
      <c r="G139" s="149" t="s">
        <v>3</v>
      </c>
      <c r="H139" s="149" t="s">
        <v>33</v>
      </c>
      <c r="I139" s="149" t="s">
        <v>126</v>
      </c>
      <c r="J139" s="150" t="s">
        <v>774</v>
      </c>
      <c r="K139" s="151">
        <v>50000</v>
      </c>
      <c r="L139" s="152">
        <v>42500</v>
      </c>
      <c r="M139" s="153">
        <v>41762</v>
      </c>
      <c r="N139" s="151">
        <v>50000</v>
      </c>
      <c r="O139" s="154">
        <v>20</v>
      </c>
      <c r="P139" s="151">
        <v>50000</v>
      </c>
      <c r="Q139" s="153">
        <v>41762</v>
      </c>
      <c r="R139" s="135">
        <v>20</v>
      </c>
    </row>
    <row r="140" spans="1:18" ht="115.5">
      <c r="A140" s="14">
        <v>133</v>
      </c>
      <c r="B140" s="128"/>
      <c r="C140" s="147" t="s">
        <v>1016</v>
      </c>
      <c r="D140" s="147" t="s">
        <v>1017</v>
      </c>
      <c r="E140" s="147" t="s">
        <v>1018</v>
      </c>
      <c r="F140" s="148" t="s">
        <v>2</v>
      </c>
      <c r="G140" s="149" t="s">
        <v>3</v>
      </c>
      <c r="H140" s="149" t="s">
        <v>4</v>
      </c>
      <c r="I140" s="149" t="s">
        <v>126</v>
      </c>
      <c r="J140" s="150" t="s">
        <v>1019</v>
      </c>
      <c r="K140" s="151">
        <v>50000</v>
      </c>
      <c r="L140" s="152">
        <v>42500</v>
      </c>
      <c r="M140" s="153" t="s">
        <v>815</v>
      </c>
      <c r="N140" s="151">
        <v>50000</v>
      </c>
      <c r="O140" s="154">
        <v>20</v>
      </c>
      <c r="P140" s="151">
        <v>50000</v>
      </c>
      <c r="Q140" s="153" t="s">
        <v>815</v>
      </c>
      <c r="R140" s="135">
        <v>20</v>
      </c>
    </row>
    <row r="141" spans="1:18" ht="66">
      <c r="A141" s="14">
        <v>134</v>
      </c>
      <c r="B141" s="128"/>
      <c r="C141" s="146" t="s">
        <v>1020</v>
      </c>
      <c r="D141" s="146" t="s">
        <v>1021</v>
      </c>
      <c r="E141" s="147" t="s">
        <v>1022</v>
      </c>
      <c r="F141" s="148" t="s">
        <v>2</v>
      </c>
      <c r="G141" s="149" t="s">
        <v>3</v>
      </c>
      <c r="H141" s="149" t="s">
        <v>4</v>
      </c>
      <c r="I141" s="149" t="s">
        <v>126</v>
      </c>
      <c r="J141" s="150" t="s">
        <v>658</v>
      </c>
      <c r="K141" s="151">
        <v>50000</v>
      </c>
      <c r="L141" s="152">
        <v>42500</v>
      </c>
      <c r="M141" s="153">
        <v>41732</v>
      </c>
      <c r="N141" s="151">
        <v>50000</v>
      </c>
      <c r="O141" s="154">
        <v>20</v>
      </c>
      <c r="P141" s="151">
        <v>50000</v>
      </c>
      <c r="Q141" s="153">
        <v>41732</v>
      </c>
      <c r="R141" s="135">
        <v>20</v>
      </c>
    </row>
    <row r="142" spans="1:18" ht="165">
      <c r="A142" s="14">
        <v>135</v>
      </c>
      <c r="B142" s="128"/>
      <c r="C142" s="147" t="s">
        <v>1023</v>
      </c>
      <c r="D142" s="147" t="s">
        <v>1024</v>
      </c>
      <c r="E142" s="147" t="s">
        <v>1025</v>
      </c>
      <c r="F142" s="148" t="s">
        <v>2</v>
      </c>
      <c r="G142" s="149" t="s">
        <v>3</v>
      </c>
      <c r="H142" s="149" t="s">
        <v>4</v>
      </c>
      <c r="I142" s="149" t="s">
        <v>126</v>
      </c>
      <c r="J142" s="150" t="s">
        <v>910</v>
      </c>
      <c r="K142" s="151">
        <v>50000</v>
      </c>
      <c r="L142" s="152">
        <v>42500</v>
      </c>
      <c r="M142" s="153">
        <v>41762</v>
      </c>
      <c r="N142" s="151">
        <v>50000</v>
      </c>
      <c r="O142" s="154">
        <v>20</v>
      </c>
      <c r="P142" s="151">
        <v>50000</v>
      </c>
      <c r="Q142" s="153">
        <v>41762</v>
      </c>
      <c r="R142" s="135">
        <v>20</v>
      </c>
    </row>
    <row r="143" spans="1:18" ht="99">
      <c r="A143" s="14">
        <v>136</v>
      </c>
      <c r="B143" s="128"/>
      <c r="C143" s="147" t="s">
        <v>1026</v>
      </c>
      <c r="D143" s="147" t="s">
        <v>1027</v>
      </c>
      <c r="E143" s="147" t="s">
        <v>1028</v>
      </c>
      <c r="F143" s="148" t="s">
        <v>2</v>
      </c>
      <c r="G143" s="149" t="s">
        <v>3</v>
      </c>
      <c r="H143" s="149" t="s">
        <v>4</v>
      </c>
      <c r="I143" s="149" t="s">
        <v>126</v>
      </c>
      <c r="J143" s="150" t="s">
        <v>1029</v>
      </c>
      <c r="K143" s="151">
        <v>50000</v>
      </c>
      <c r="L143" s="152">
        <v>42500</v>
      </c>
      <c r="M143" s="153" t="s">
        <v>815</v>
      </c>
      <c r="N143" s="151">
        <v>50000</v>
      </c>
      <c r="O143" s="154">
        <v>20</v>
      </c>
      <c r="P143" s="151">
        <v>50000</v>
      </c>
      <c r="Q143" s="153" t="s">
        <v>815</v>
      </c>
      <c r="R143" s="135">
        <v>20</v>
      </c>
    </row>
    <row r="144" spans="1:18" ht="115.5">
      <c r="A144" s="14">
        <v>137</v>
      </c>
      <c r="B144" s="128"/>
      <c r="C144" s="147" t="s">
        <v>1030</v>
      </c>
      <c r="D144" s="147" t="s">
        <v>1031</v>
      </c>
      <c r="E144" s="147" t="s">
        <v>1032</v>
      </c>
      <c r="F144" s="148" t="s">
        <v>2</v>
      </c>
      <c r="G144" s="149" t="s">
        <v>3</v>
      </c>
      <c r="H144" s="149" t="s">
        <v>4</v>
      </c>
      <c r="I144" s="149" t="s">
        <v>126</v>
      </c>
      <c r="J144" s="150" t="s">
        <v>910</v>
      </c>
      <c r="K144" s="151">
        <v>50000</v>
      </c>
      <c r="L144" s="152">
        <v>42500</v>
      </c>
      <c r="M144" s="153" t="s">
        <v>1033</v>
      </c>
      <c r="N144" s="151">
        <v>50000</v>
      </c>
      <c r="O144" s="154">
        <v>20</v>
      </c>
      <c r="P144" s="151">
        <v>50000</v>
      </c>
      <c r="Q144" s="153" t="s">
        <v>1033</v>
      </c>
      <c r="R144" s="135">
        <v>20</v>
      </c>
    </row>
    <row r="145" spans="1:18" ht="99">
      <c r="A145" s="14">
        <v>138</v>
      </c>
      <c r="B145" s="128"/>
      <c r="C145" s="147" t="s">
        <v>1034</v>
      </c>
      <c r="D145" s="147" t="s">
        <v>1035</v>
      </c>
      <c r="E145" s="147" t="s">
        <v>1036</v>
      </c>
      <c r="F145" s="148" t="s">
        <v>2</v>
      </c>
      <c r="G145" s="149" t="s">
        <v>3</v>
      </c>
      <c r="H145" s="149" t="s">
        <v>4</v>
      </c>
      <c r="I145" s="149" t="s">
        <v>126</v>
      </c>
      <c r="J145" s="150" t="s">
        <v>1037</v>
      </c>
      <c r="K145" s="151">
        <v>50000</v>
      </c>
      <c r="L145" s="152">
        <v>42500</v>
      </c>
      <c r="M145" s="153">
        <v>41762</v>
      </c>
      <c r="N145" s="151">
        <v>50000</v>
      </c>
      <c r="O145" s="154">
        <v>20</v>
      </c>
      <c r="P145" s="151">
        <v>50000</v>
      </c>
      <c r="Q145" s="153">
        <v>41762</v>
      </c>
      <c r="R145" s="135">
        <v>20</v>
      </c>
    </row>
    <row r="146" spans="1:18" ht="82.5">
      <c r="A146" s="14">
        <v>139</v>
      </c>
      <c r="B146" s="128"/>
      <c r="C146" s="146" t="s">
        <v>1038</v>
      </c>
      <c r="D146" s="147" t="s">
        <v>1039</v>
      </c>
      <c r="E146" s="147" t="s">
        <v>1040</v>
      </c>
      <c r="F146" s="148" t="s">
        <v>2</v>
      </c>
      <c r="G146" s="149" t="s">
        <v>3</v>
      </c>
      <c r="H146" s="149" t="s">
        <v>4</v>
      </c>
      <c r="I146" s="149" t="s">
        <v>126</v>
      </c>
      <c r="J146" s="150" t="s">
        <v>629</v>
      </c>
      <c r="K146" s="151">
        <v>48000</v>
      </c>
      <c r="L146" s="152">
        <v>40800</v>
      </c>
      <c r="M146" s="153">
        <v>41762</v>
      </c>
      <c r="N146" s="151">
        <v>48000</v>
      </c>
      <c r="O146" s="154">
        <v>20</v>
      </c>
      <c r="P146" s="151">
        <v>48000</v>
      </c>
      <c r="Q146" s="153">
        <v>41762</v>
      </c>
      <c r="R146" s="135">
        <v>20</v>
      </c>
    </row>
    <row r="147" spans="1:18" ht="115.5">
      <c r="A147" s="14">
        <v>140</v>
      </c>
      <c r="B147" s="128"/>
      <c r="C147" s="147" t="s">
        <v>503</v>
      </c>
      <c r="D147" s="147" t="s">
        <v>1041</v>
      </c>
      <c r="E147" s="147" t="s">
        <v>745</v>
      </c>
      <c r="F147" s="148" t="s">
        <v>2</v>
      </c>
      <c r="G147" s="149" t="s">
        <v>3</v>
      </c>
      <c r="H147" s="149" t="s">
        <v>4</v>
      </c>
      <c r="I147" s="149" t="s">
        <v>125</v>
      </c>
      <c r="J147" s="150" t="s">
        <v>1042</v>
      </c>
      <c r="K147" s="151">
        <v>50000</v>
      </c>
      <c r="L147" s="152">
        <v>42500</v>
      </c>
      <c r="M147" s="153">
        <v>41762</v>
      </c>
      <c r="N147" s="151">
        <v>50000</v>
      </c>
      <c r="O147" s="154">
        <v>20</v>
      </c>
      <c r="P147" s="151">
        <v>50000</v>
      </c>
      <c r="Q147" s="153">
        <v>41762</v>
      </c>
      <c r="R147" s="135">
        <v>20</v>
      </c>
    </row>
    <row r="148" spans="1:18" ht="115.5">
      <c r="A148" s="14">
        <v>141</v>
      </c>
      <c r="B148" s="128"/>
      <c r="C148" s="147" t="s">
        <v>1043</v>
      </c>
      <c r="D148" s="147" t="s">
        <v>1044</v>
      </c>
      <c r="E148" s="147" t="s">
        <v>745</v>
      </c>
      <c r="F148" s="148" t="s">
        <v>2</v>
      </c>
      <c r="G148" s="149" t="s">
        <v>3</v>
      </c>
      <c r="H148" s="149" t="s">
        <v>4</v>
      </c>
      <c r="I148" s="149" t="s">
        <v>125</v>
      </c>
      <c r="J148" s="150" t="s">
        <v>629</v>
      </c>
      <c r="K148" s="151">
        <v>50000</v>
      </c>
      <c r="L148" s="152">
        <v>42500</v>
      </c>
      <c r="M148" s="153">
        <v>41732</v>
      </c>
      <c r="N148" s="151">
        <v>50000</v>
      </c>
      <c r="O148" s="154">
        <v>20</v>
      </c>
      <c r="P148" s="151">
        <v>50000</v>
      </c>
      <c r="Q148" s="153">
        <v>41732</v>
      </c>
      <c r="R148" s="135">
        <v>20</v>
      </c>
    </row>
    <row r="149" spans="1:18" ht="82.5">
      <c r="A149" s="14">
        <v>142</v>
      </c>
      <c r="B149" s="128"/>
      <c r="C149" s="147" t="s">
        <v>1045</v>
      </c>
      <c r="D149" s="147" t="s">
        <v>750</v>
      </c>
      <c r="E149" s="147" t="s">
        <v>1046</v>
      </c>
      <c r="F149" s="148" t="s">
        <v>2</v>
      </c>
      <c r="G149" s="149" t="s">
        <v>3</v>
      </c>
      <c r="H149" s="149" t="s">
        <v>4</v>
      </c>
      <c r="I149" s="149" t="s">
        <v>125</v>
      </c>
      <c r="J149" s="150" t="s">
        <v>822</v>
      </c>
      <c r="K149" s="151">
        <v>50000</v>
      </c>
      <c r="L149" s="152">
        <v>42500</v>
      </c>
      <c r="M149" s="153">
        <v>41732</v>
      </c>
      <c r="N149" s="151">
        <v>50000</v>
      </c>
      <c r="O149" s="154">
        <v>20</v>
      </c>
      <c r="P149" s="151">
        <v>50000</v>
      </c>
      <c r="Q149" s="153">
        <v>41732</v>
      </c>
      <c r="R149" s="135">
        <v>20</v>
      </c>
    </row>
    <row r="150" spans="1:18" ht="115.5">
      <c r="A150" s="14">
        <v>143</v>
      </c>
      <c r="B150" s="128"/>
      <c r="C150" s="147" t="s">
        <v>1047</v>
      </c>
      <c r="D150" s="147" t="s">
        <v>1048</v>
      </c>
      <c r="E150" s="147" t="s">
        <v>708</v>
      </c>
      <c r="F150" s="148" t="s">
        <v>2</v>
      </c>
      <c r="G150" s="149" t="s">
        <v>3</v>
      </c>
      <c r="H150" s="149" t="s">
        <v>33</v>
      </c>
      <c r="I150" s="149" t="s">
        <v>126</v>
      </c>
      <c r="J150" s="150" t="s">
        <v>629</v>
      </c>
      <c r="K150" s="151">
        <v>50000</v>
      </c>
      <c r="L150" s="152">
        <v>42500</v>
      </c>
      <c r="M150" s="153">
        <v>41762</v>
      </c>
      <c r="N150" s="151">
        <v>50000</v>
      </c>
      <c r="O150" s="154">
        <v>20</v>
      </c>
      <c r="P150" s="151">
        <v>50000</v>
      </c>
      <c r="Q150" s="153">
        <v>41762</v>
      </c>
      <c r="R150" s="135">
        <v>20</v>
      </c>
    </row>
    <row r="151" spans="1:18" ht="82.5">
      <c r="A151" s="14">
        <v>144</v>
      </c>
      <c r="B151" s="128"/>
      <c r="C151" s="147" t="s">
        <v>1049</v>
      </c>
      <c r="D151" s="147" t="s">
        <v>1050</v>
      </c>
      <c r="E151" s="147" t="s">
        <v>1051</v>
      </c>
      <c r="F151" s="148" t="s">
        <v>2</v>
      </c>
      <c r="G151" s="149" t="s">
        <v>3</v>
      </c>
      <c r="H151" s="149" t="s">
        <v>4</v>
      </c>
      <c r="I151" s="149" t="s">
        <v>125</v>
      </c>
      <c r="J151" s="150" t="s">
        <v>814</v>
      </c>
      <c r="K151" s="151">
        <v>50000</v>
      </c>
      <c r="L151" s="152">
        <v>42500</v>
      </c>
      <c r="M151" s="153">
        <v>41762</v>
      </c>
      <c r="N151" s="151">
        <v>50000</v>
      </c>
      <c r="O151" s="154">
        <v>20</v>
      </c>
      <c r="P151" s="151">
        <v>50000</v>
      </c>
      <c r="Q151" s="153">
        <v>41762</v>
      </c>
      <c r="R151" s="135">
        <v>20</v>
      </c>
    </row>
    <row r="152" spans="1:18" ht="49.5">
      <c r="A152" s="14">
        <v>145</v>
      </c>
      <c r="B152" s="128"/>
      <c r="C152" s="147" t="s">
        <v>1052</v>
      </c>
      <c r="D152" s="147" t="s">
        <v>1053</v>
      </c>
      <c r="E152" s="147" t="s">
        <v>1054</v>
      </c>
      <c r="F152" s="148" t="s">
        <v>2</v>
      </c>
      <c r="G152" s="149" t="s">
        <v>113</v>
      </c>
      <c r="H152" s="149" t="s">
        <v>4</v>
      </c>
      <c r="I152" s="149" t="s">
        <v>126</v>
      </c>
      <c r="J152" s="150" t="s">
        <v>1055</v>
      </c>
      <c r="K152" s="151">
        <v>100000</v>
      </c>
      <c r="L152" s="158">
        <v>85000</v>
      </c>
      <c r="M152" s="153">
        <v>41762</v>
      </c>
      <c r="N152" s="151">
        <v>100000</v>
      </c>
      <c r="O152" s="154">
        <v>20</v>
      </c>
      <c r="P152" s="151">
        <v>100000</v>
      </c>
      <c r="Q152" s="153">
        <v>41762</v>
      </c>
      <c r="R152" s="135">
        <v>20</v>
      </c>
    </row>
    <row r="153" spans="1:18" ht="33">
      <c r="A153" s="14">
        <v>146</v>
      </c>
      <c r="B153" s="128"/>
      <c r="C153" s="147" t="s">
        <v>1056</v>
      </c>
      <c r="D153" s="147" t="s">
        <v>1057</v>
      </c>
      <c r="E153" s="147" t="s">
        <v>1058</v>
      </c>
      <c r="F153" s="148" t="s">
        <v>2</v>
      </c>
      <c r="G153" s="149" t="s">
        <v>3</v>
      </c>
      <c r="H153" s="149" t="s">
        <v>4</v>
      </c>
      <c r="I153" s="149" t="s">
        <v>126</v>
      </c>
      <c r="J153" s="150" t="s">
        <v>629</v>
      </c>
      <c r="K153" s="151">
        <v>100000</v>
      </c>
      <c r="L153" s="152">
        <v>85000</v>
      </c>
      <c r="M153" s="153">
        <v>41762</v>
      </c>
      <c r="N153" s="151">
        <v>100000</v>
      </c>
      <c r="O153" s="154">
        <v>20</v>
      </c>
      <c r="P153" s="151">
        <v>100000</v>
      </c>
      <c r="Q153" s="153">
        <v>41762</v>
      </c>
      <c r="R153" s="135">
        <v>20</v>
      </c>
    </row>
    <row r="154" spans="1:18" ht="82.5">
      <c r="A154" s="14">
        <v>147</v>
      </c>
      <c r="B154" s="128"/>
      <c r="C154" s="147" t="s">
        <v>1059</v>
      </c>
      <c r="D154" s="147" t="s">
        <v>1060</v>
      </c>
      <c r="E154" s="147" t="s">
        <v>1061</v>
      </c>
      <c r="F154" s="148" t="s">
        <v>2</v>
      </c>
      <c r="G154" s="149" t="s">
        <v>3</v>
      </c>
      <c r="H154" s="149" t="s">
        <v>4</v>
      </c>
      <c r="I154" s="149" t="s">
        <v>126</v>
      </c>
      <c r="J154" s="150" t="s">
        <v>969</v>
      </c>
      <c r="K154" s="151">
        <v>90500</v>
      </c>
      <c r="L154" s="152">
        <v>76925</v>
      </c>
      <c r="M154" s="153">
        <v>41762</v>
      </c>
      <c r="N154" s="151">
        <v>90500</v>
      </c>
      <c r="O154" s="154">
        <v>20</v>
      </c>
      <c r="P154" s="151">
        <v>90500</v>
      </c>
      <c r="Q154" s="153">
        <v>41762</v>
      </c>
      <c r="R154" s="135">
        <v>20</v>
      </c>
    </row>
    <row r="155" spans="1:18" ht="99">
      <c r="A155" s="14">
        <v>148</v>
      </c>
      <c r="B155" s="128"/>
      <c r="C155" s="147" t="s">
        <v>1062</v>
      </c>
      <c r="D155" s="147" t="s">
        <v>1063</v>
      </c>
      <c r="E155" s="147" t="s">
        <v>1064</v>
      </c>
      <c r="F155" s="148" t="s">
        <v>2</v>
      </c>
      <c r="G155" s="149" t="s">
        <v>3</v>
      </c>
      <c r="H155" s="149" t="s">
        <v>4</v>
      </c>
      <c r="I155" s="149" t="s">
        <v>126</v>
      </c>
      <c r="J155" s="150" t="s">
        <v>742</v>
      </c>
      <c r="K155" s="151">
        <v>95000</v>
      </c>
      <c r="L155" s="152">
        <v>80750</v>
      </c>
      <c r="M155" s="153">
        <v>41732</v>
      </c>
      <c r="N155" s="151">
        <v>95000</v>
      </c>
      <c r="O155" s="154">
        <v>20</v>
      </c>
      <c r="P155" s="151">
        <v>95000</v>
      </c>
      <c r="Q155" s="153">
        <v>41732</v>
      </c>
      <c r="R155" s="135">
        <v>20</v>
      </c>
    </row>
    <row r="156" spans="1:18" ht="132">
      <c r="A156" s="14">
        <v>149</v>
      </c>
      <c r="B156" s="128"/>
      <c r="C156" s="147" t="s">
        <v>1065</v>
      </c>
      <c r="D156" s="147" t="s">
        <v>1066</v>
      </c>
      <c r="E156" s="147" t="s">
        <v>1067</v>
      </c>
      <c r="F156" s="148" t="s">
        <v>2</v>
      </c>
      <c r="G156" s="149" t="s">
        <v>3</v>
      </c>
      <c r="H156" s="149" t="s">
        <v>4</v>
      </c>
      <c r="I156" s="149" t="s">
        <v>126</v>
      </c>
      <c r="J156" s="150" t="s">
        <v>1068</v>
      </c>
      <c r="K156" s="151">
        <v>100000</v>
      </c>
      <c r="L156" s="152">
        <v>85000</v>
      </c>
      <c r="M156" s="153">
        <v>41762</v>
      </c>
      <c r="N156" s="151">
        <v>100000</v>
      </c>
      <c r="O156" s="154">
        <v>20</v>
      </c>
      <c r="P156" s="151">
        <v>100000</v>
      </c>
      <c r="Q156" s="153">
        <v>41762</v>
      </c>
      <c r="R156" s="135">
        <v>20</v>
      </c>
    </row>
    <row r="157" spans="1:18" ht="99">
      <c r="A157" s="14">
        <v>150</v>
      </c>
      <c r="B157" s="128"/>
      <c r="C157" s="147" t="s">
        <v>1069</v>
      </c>
      <c r="D157" s="147" t="s">
        <v>766</v>
      </c>
      <c r="E157" s="147" t="s">
        <v>1070</v>
      </c>
      <c r="F157" s="148" t="s">
        <v>2</v>
      </c>
      <c r="G157" s="149" t="s">
        <v>3</v>
      </c>
      <c r="H157" s="149" t="s">
        <v>4</v>
      </c>
      <c r="I157" s="149" t="s">
        <v>125</v>
      </c>
      <c r="J157" s="150" t="s">
        <v>26</v>
      </c>
      <c r="K157" s="151">
        <v>100000</v>
      </c>
      <c r="L157" s="152">
        <v>85000</v>
      </c>
      <c r="M157" s="153">
        <v>41762</v>
      </c>
      <c r="N157" s="151">
        <v>100000</v>
      </c>
      <c r="O157" s="154">
        <v>20</v>
      </c>
      <c r="P157" s="151">
        <v>100000</v>
      </c>
      <c r="Q157" s="153">
        <v>41762</v>
      </c>
      <c r="R157" s="135">
        <v>20</v>
      </c>
    </row>
    <row r="158" spans="1:18" ht="99">
      <c r="A158" s="14">
        <v>151</v>
      </c>
      <c r="B158" s="128"/>
      <c r="C158" s="147" t="s">
        <v>1071</v>
      </c>
      <c r="D158" s="147" t="s">
        <v>1072</v>
      </c>
      <c r="E158" s="147" t="s">
        <v>1073</v>
      </c>
      <c r="F158" s="148" t="s">
        <v>2</v>
      </c>
      <c r="G158" s="149" t="s">
        <v>3</v>
      </c>
      <c r="H158" s="149" t="s">
        <v>4</v>
      </c>
      <c r="I158" s="149" t="s">
        <v>126</v>
      </c>
      <c r="J158" s="150" t="s">
        <v>629</v>
      </c>
      <c r="K158" s="151">
        <v>100000</v>
      </c>
      <c r="L158" s="152">
        <v>85000</v>
      </c>
      <c r="M158" s="153">
        <v>41732</v>
      </c>
      <c r="N158" s="151">
        <v>100000</v>
      </c>
      <c r="O158" s="154">
        <v>20</v>
      </c>
      <c r="P158" s="151">
        <v>100000</v>
      </c>
      <c r="Q158" s="153">
        <v>41732</v>
      </c>
      <c r="R158" s="135">
        <v>20</v>
      </c>
    </row>
    <row r="159" spans="1:18" ht="99">
      <c r="A159" s="14">
        <v>152</v>
      </c>
      <c r="B159" s="128"/>
      <c r="C159" s="147" t="s">
        <v>1074</v>
      </c>
      <c r="D159" s="147" t="s">
        <v>1075</v>
      </c>
      <c r="E159" s="147" t="s">
        <v>1076</v>
      </c>
      <c r="F159" s="148" t="s">
        <v>2</v>
      </c>
      <c r="G159" s="149" t="s">
        <v>3</v>
      </c>
      <c r="H159" s="149" t="s">
        <v>4</v>
      </c>
      <c r="I159" s="149" t="s">
        <v>126</v>
      </c>
      <c r="J159" s="150" t="s">
        <v>1077</v>
      </c>
      <c r="K159" s="151">
        <v>95000</v>
      </c>
      <c r="L159" s="152">
        <v>80750</v>
      </c>
      <c r="M159" s="153">
        <v>41732</v>
      </c>
      <c r="N159" s="151">
        <v>95000</v>
      </c>
      <c r="O159" s="154">
        <v>20</v>
      </c>
      <c r="P159" s="151">
        <v>95000</v>
      </c>
      <c r="Q159" s="153">
        <v>41732</v>
      </c>
      <c r="R159" s="135">
        <v>20</v>
      </c>
    </row>
    <row r="160" spans="1:18" ht="115.5">
      <c r="A160" s="14">
        <v>153</v>
      </c>
      <c r="B160" s="128"/>
      <c r="C160" s="147" t="s">
        <v>1078</v>
      </c>
      <c r="D160" s="147" t="s">
        <v>1062</v>
      </c>
      <c r="E160" s="147" t="s">
        <v>1079</v>
      </c>
      <c r="F160" s="148" t="s">
        <v>2</v>
      </c>
      <c r="G160" s="149" t="s">
        <v>3</v>
      </c>
      <c r="H160" s="149" t="s">
        <v>33</v>
      </c>
      <c r="I160" s="149" t="s">
        <v>126</v>
      </c>
      <c r="J160" s="150" t="s">
        <v>352</v>
      </c>
      <c r="K160" s="151">
        <v>55000</v>
      </c>
      <c r="L160" s="152">
        <v>46750</v>
      </c>
      <c r="M160" s="153">
        <v>41732</v>
      </c>
      <c r="N160" s="151">
        <v>55000</v>
      </c>
      <c r="O160" s="154">
        <v>20</v>
      </c>
      <c r="P160" s="151">
        <v>55000</v>
      </c>
      <c r="Q160" s="153">
        <v>41732</v>
      </c>
      <c r="R160" s="135">
        <v>20</v>
      </c>
    </row>
    <row r="161" spans="1:18" ht="82.5">
      <c r="A161" s="14">
        <v>154</v>
      </c>
      <c r="B161" s="128"/>
      <c r="C161" s="147" t="s">
        <v>1080</v>
      </c>
      <c r="D161" s="147" t="s">
        <v>1081</v>
      </c>
      <c r="E161" s="147" t="s">
        <v>1082</v>
      </c>
      <c r="F161" s="148" t="s">
        <v>2</v>
      </c>
      <c r="G161" s="149" t="s">
        <v>3</v>
      </c>
      <c r="H161" s="149" t="s">
        <v>4</v>
      </c>
      <c r="I161" s="149" t="s">
        <v>126</v>
      </c>
      <c r="J161" s="150" t="s">
        <v>1083</v>
      </c>
      <c r="K161" s="151">
        <v>100000</v>
      </c>
      <c r="L161" s="152">
        <v>85000</v>
      </c>
      <c r="M161" s="153">
        <v>41732</v>
      </c>
      <c r="N161" s="151">
        <v>100000</v>
      </c>
      <c r="O161" s="154">
        <v>20</v>
      </c>
      <c r="P161" s="151">
        <v>100000</v>
      </c>
      <c r="Q161" s="153">
        <v>41732</v>
      </c>
      <c r="R161" s="135">
        <v>20</v>
      </c>
    </row>
    <row r="162" spans="1:18" ht="99">
      <c r="A162" s="14">
        <v>155</v>
      </c>
      <c r="B162" s="128"/>
      <c r="C162" s="147" t="s">
        <v>1084</v>
      </c>
      <c r="D162" s="147" t="s">
        <v>750</v>
      </c>
      <c r="E162" s="147" t="s">
        <v>1085</v>
      </c>
      <c r="F162" s="148" t="s">
        <v>2</v>
      </c>
      <c r="G162" s="149" t="s">
        <v>3</v>
      </c>
      <c r="H162" s="149" t="s">
        <v>4</v>
      </c>
      <c r="I162" s="149" t="s">
        <v>126</v>
      </c>
      <c r="J162" s="150" t="s">
        <v>26</v>
      </c>
      <c r="K162" s="151">
        <v>100000</v>
      </c>
      <c r="L162" s="152">
        <v>85000</v>
      </c>
      <c r="M162" s="153">
        <v>41762</v>
      </c>
      <c r="N162" s="151">
        <v>100000</v>
      </c>
      <c r="O162" s="154">
        <v>20</v>
      </c>
      <c r="P162" s="151">
        <v>100000</v>
      </c>
      <c r="Q162" s="153">
        <v>41762</v>
      </c>
      <c r="R162" s="135">
        <v>20</v>
      </c>
    </row>
    <row r="163" spans="1:18" ht="99">
      <c r="A163" s="14">
        <v>156</v>
      </c>
      <c r="B163" s="128"/>
      <c r="C163" s="147" t="s">
        <v>1086</v>
      </c>
      <c r="D163" s="147" t="s">
        <v>1087</v>
      </c>
      <c r="E163" s="147" t="s">
        <v>1088</v>
      </c>
      <c r="F163" s="148" t="s">
        <v>2</v>
      </c>
      <c r="G163" s="149" t="s">
        <v>3</v>
      </c>
      <c r="H163" s="149" t="s">
        <v>4</v>
      </c>
      <c r="I163" s="149" t="s">
        <v>125</v>
      </c>
      <c r="J163" s="150" t="s">
        <v>26</v>
      </c>
      <c r="K163" s="151">
        <v>100000</v>
      </c>
      <c r="L163" s="152">
        <v>85000</v>
      </c>
      <c r="M163" s="153" t="s">
        <v>836</v>
      </c>
      <c r="N163" s="151">
        <v>100000</v>
      </c>
      <c r="O163" s="154">
        <v>20</v>
      </c>
      <c r="P163" s="151">
        <v>100000</v>
      </c>
      <c r="Q163" s="153" t="s">
        <v>836</v>
      </c>
      <c r="R163" s="135">
        <v>20</v>
      </c>
    </row>
    <row r="164" spans="1:18" ht="132">
      <c r="A164" s="14">
        <v>157</v>
      </c>
      <c r="B164" s="128"/>
      <c r="C164" s="147" t="s">
        <v>1089</v>
      </c>
      <c r="D164" s="147" t="s">
        <v>977</v>
      </c>
      <c r="E164" s="147" t="s">
        <v>1090</v>
      </c>
      <c r="F164" s="148" t="s">
        <v>2</v>
      </c>
      <c r="G164" s="149" t="s">
        <v>3</v>
      </c>
      <c r="H164" s="149" t="s">
        <v>4</v>
      </c>
      <c r="I164" s="149" t="s">
        <v>126</v>
      </c>
      <c r="J164" s="150" t="s">
        <v>700</v>
      </c>
      <c r="K164" s="151">
        <v>96750</v>
      </c>
      <c r="L164" s="152">
        <v>82237.5</v>
      </c>
      <c r="M164" s="153">
        <v>41762</v>
      </c>
      <c r="N164" s="151">
        <v>96750</v>
      </c>
      <c r="O164" s="154">
        <v>20</v>
      </c>
      <c r="P164" s="151">
        <v>96750</v>
      </c>
      <c r="Q164" s="153">
        <v>41762</v>
      </c>
      <c r="R164" s="135">
        <v>20</v>
      </c>
    </row>
    <row r="165" spans="1:18" ht="165">
      <c r="A165" s="14">
        <v>158</v>
      </c>
      <c r="B165" s="128"/>
      <c r="C165" s="147" t="s">
        <v>1091</v>
      </c>
      <c r="D165" s="147" t="s">
        <v>1092</v>
      </c>
      <c r="E165" s="147" t="s">
        <v>1093</v>
      </c>
      <c r="F165" s="148" t="s">
        <v>2</v>
      </c>
      <c r="G165" s="149" t="s">
        <v>3</v>
      </c>
      <c r="H165" s="149" t="s">
        <v>4</v>
      </c>
      <c r="I165" s="149" t="s">
        <v>126</v>
      </c>
      <c r="J165" s="150" t="s">
        <v>910</v>
      </c>
      <c r="K165" s="151">
        <v>100000</v>
      </c>
      <c r="L165" s="152">
        <v>85000</v>
      </c>
      <c r="M165" s="153">
        <v>41762</v>
      </c>
      <c r="N165" s="151">
        <v>100000</v>
      </c>
      <c r="O165" s="154">
        <v>20</v>
      </c>
      <c r="P165" s="151">
        <v>100000</v>
      </c>
      <c r="Q165" s="153">
        <v>41762</v>
      </c>
      <c r="R165" s="135">
        <v>20</v>
      </c>
    </row>
    <row r="166" spans="1:18" ht="99">
      <c r="A166" s="14">
        <v>159</v>
      </c>
      <c r="B166" s="128"/>
      <c r="C166" s="147" t="s">
        <v>1094</v>
      </c>
      <c r="D166" s="147" t="s">
        <v>1095</v>
      </c>
      <c r="E166" s="147" t="s">
        <v>1096</v>
      </c>
      <c r="F166" s="148" t="s">
        <v>2</v>
      </c>
      <c r="G166" s="149" t="s">
        <v>3</v>
      </c>
      <c r="H166" s="149" t="s">
        <v>4</v>
      </c>
      <c r="I166" s="149" t="s">
        <v>126</v>
      </c>
      <c r="J166" s="150" t="s">
        <v>629</v>
      </c>
      <c r="K166" s="151">
        <v>70000</v>
      </c>
      <c r="L166" s="152">
        <v>59500</v>
      </c>
      <c r="M166" s="153">
        <v>41732</v>
      </c>
      <c r="N166" s="151">
        <v>70000</v>
      </c>
      <c r="O166" s="154">
        <v>20</v>
      </c>
      <c r="P166" s="151">
        <v>70000</v>
      </c>
      <c r="Q166" s="153">
        <v>41732</v>
      </c>
      <c r="R166" s="135">
        <v>20</v>
      </c>
    </row>
    <row r="167" spans="1:18" ht="66">
      <c r="A167" s="14">
        <v>160</v>
      </c>
      <c r="B167" s="128"/>
      <c r="C167" s="147" t="s">
        <v>1097</v>
      </c>
      <c r="D167" s="147" t="s">
        <v>1039</v>
      </c>
      <c r="E167" s="147" t="s">
        <v>650</v>
      </c>
      <c r="F167" s="148" t="s">
        <v>2</v>
      </c>
      <c r="G167" s="149" t="s">
        <v>3</v>
      </c>
      <c r="H167" s="149" t="s">
        <v>4</v>
      </c>
      <c r="I167" s="149" t="s">
        <v>126</v>
      </c>
      <c r="J167" s="150" t="s">
        <v>42</v>
      </c>
      <c r="K167" s="151">
        <v>80000</v>
      </c>
      <c r="L167" s="152">
        <v>68000</v>
      </c>
      <c r="M167" s="153">
        <v>41732</v>
      </c>
      <c r="N167" s="151">
        <v>80000</v>
      </c>
      <c r="O167" s="154">
        <v>20</v>
      </c>
      <c r="P167" s="151">
        <v>80000</v>
      </c>
      <c r="Q167" s="153">
        <v>41732</v>
      </c>
      <c r="R167" s="135">
        <v>20</v>
      </c>
    </row>
    <row r="168" spans="1:18" ht="132">
      <c r="A168" s="14">
        <v>161</v>
      </c>
      <c r="B168" s="128"/>
      <c r="C168" s="147" t="s">
        <v>1098</v>
      </c>
      <c r="D168" s="147" t="s">
        <v>1099</v>
      </c>
      <c r="E168" s="147" t="s">
        <v>1100</v>
      </c>
      <c r="F168" s="148" t="s">
        <v>2</v>
      </c>
      <c r="G168" s="149" t="s">
        <v>3</v>
      </c>
      <c r="H168" s="149" t="s">
        <v>4</v>
      </c>
      <c r="I168" s="149" t="s">
        <v>126</v>
      </c>
      <c r="J168" s="150" t="s">
        <v>1101</v>
      </c>
      <c r="K168" s="151">
        <v>100000</v>
      </c>
      <c r="L168" s="152">
        <v>85000</v>
      </c>
      <c r="M168" s="153" t="s">
        <v>1102</v>
      </c>
      <c r="N168" s="151">
        <v>100000</v>
      </c>
      <c r="O168" s="154">
        <v>20</v>
      </c>
      <c r="P168" s="151">
        <v>100000</v>
      </c>
      <c r="Q168" s="153" t="s">
        <v>1102</v>
      </c>
      <c r="R168" s="135">
        <v>20</v>
      </c>
    </row>
    <row r="169" spans="1:18" ht="82.5">
      <c r="A169" s="14">
        <v>162</v>
      </c>
      <c r="B169" s="128"/>
      <c r="C169" s="146" t="s">
        <v>1103</v>
      </c>
      <c r="D169" s="147" t="s">
        <v>1104</v>
      </c>
      <c r="E169" s="147" t="s">
        <v>1105</v>
      </c>
      <c r="F169" s="148" t="s">
        <v>2</v>
      </c>
      <c r="G169" s="149" t="s">
        <v>3</v>
      </c>
      <c r="H169" s="149" t="s">
        <v>4</v>
      </c>
      <c r="I169" s="149" t="s">
        <v>126</v>
      </c>
      <c r="J169" s="150" t="s">
        <v>1106</v>
      </c>
      <c r="K169" s="151">
        <v>72000</v>
      </c>
      <c r="L169" s="152">
        <v>61200</v>
      </c>
      <c r="M169" s="153">
        <v>41762</v>
      </c>
      <c r="N169" s="151">
        <v>72000</v>
      </c>
      <c r="O169" s="154">
        <v>20</v>
      </c>
      <c r="P169" s="151">
        <v>72000</v>
      </c>
      <c r="Q169" s="153">
        <v>41762</v>
      </c>
      <c r="R169" s="135">
        <v>20</v>
      </c>
    </row>
    <row r="170" spans="1:18" ht="66">
      <c r="A170" s="14">
        <v>163</v>
      </c>
      <c r="B170" s="128"/>
      <c r="C170" s="146" t="s">
        <v>1107</v>
      </c>
      <c r="D170" s="147" t="s">
        <v>1108</v>
      </c>
      <c r="E170" s="147" t="s">
        <v>1109</v>
      </c>
      <c r="F170" s="148" t="s">
        <v>2</v>
      </c>
      <c r="G170" s="149" t="s">
        <v>3</v>
      </c>
      <c r="H170" s="149" t="s">
        <v>33</v>
      </c>
      <c r="I170" s="149" t="s">
        <v>126</v>
      </c>
      <c r="J170" s="150" t="s">
        <v>951</v>
      </c>
      <c r="K170" s="151">
        <v>60620</v>
      </c>
      <c r="L170" s="152">
        <v>51527</v>
      </c>
      <c r="M170" s="153">
        <v>41762</v>
      </c>
      <c r="N170" s="151">
        <v>60620</v>
      </c>
      <c r="O170" s="154">
        <v>20</v>
      </c>
      <c r="P170" s="151">
        <v>60620</v>
      </c>
      <c r="Q170" s="153">
        <v>41762</v>
      </c>
      <c r="R170" s="135">
        <v>20</v>
      </c>
    </row>
    <row r="171" spans="1:18" ht="115.5">
      <c r="A171" s="14">
        <v>164</v>
      </c>
      <c r="B171" s="128"/>
      <c r="C171" s="147" t="s">
        <v>1023</v>
      </c>
      <c r="D171" s="147" t="s">
        <v>1110</v>
      </c>
      <c r="E171" s="147" t="s">
        <v>1111</v>
      </c>
      <c r="F171" s="148" t="s">
        <v>2</v>
      </c>
      <c r="G171" s="149" t="s">
        <v>3</v>
      </c>
      <c r="H171" s="149" t="s">
        <v>4</v>
      </c>
      <c r="I171" s="149" t="s">
        <v>125</v>
      </c>
      <c r="J171" s="150" t="s">
        <v>1112</v>
      </c>
      <c r="K171" s="151">
        <v>96150</v>
      </c>
      <c r="L171" s="152">
        <v>81727.5</v>
      </c>
      <c r="M171" s="153">
        <v>41762</v>
      </c>
      <c r="N171" s="151">
        <v>96150</v>
      </c>
      <c r="O171" s="154">
        <v>20</v>
      </c>
      <c r="P171" s="151">
        <v>96150</v>
      </c>
      <c r="Q171" s="153">
        <v>41762</v>
      </c>
      <c r="R171" s="135">
        <v>20</v>
      </c>
    </row>
    <row r="172" spans="1:18" ht="115.5">
      <c r="A172" s="14">
        <v>165</v>
      </c>
      <c r="B172" s="128"/>
      <c r="C172" s="146" t="s">
        <v>1113</v>
      </c>
      <c r="D172" s="147" t="s">
        <v>1110</v>
      </c>
      <c r="E172" s="147" t="s">
        <v>1114</v>
      </c>
      <c r="F172" s="148" t="s">
        <v>2</v>
      </c>
      <c r="G172" s="149" t="s">
        <v>3</v>
      </c>
      <c r="H172" s="149" t="s">
        <v>4</v>
      </c>
      <c r="I172" s="149" t="s">
        <v>125</v>
      </c>
      <c r="J172" s="150" t="s">
        <v>1112</v>
      </c>
      <c r="K172" s="151">
        <v>97350</v>
      </c>
      <c r="L172" s="152">
        <v>82747.5</v>
      </c>
      <c r="M172" s="153">
        <v>41762</v>
      </c>
      <c r="N172" s="151">
        <v>97350</v>
      </c>
      <c r="O172" s="154">
        <v>20</v>
      </c>
      <c r="P172" s="151">
        <v>97350</v>
      </c>
      <c r="Q172" s="153">
        <v>41762</v>
      </c>
      <c r="R172" s="135">
        <v>20</v>
      </c>
    </row>
    <row r="173" spans="1:18" ht="66">
      <c r="A173" s="14">
        <v>166</v>
      </c>
      <c r="B173" s="128"/>
      <c r="C173" s="147" t="s">
        <v>1115</v>
      </c>
      <c r="D173" s="147" t="s">
        <v>1026</v>
      </c>
      <c r="E173" s="147" t="s">
        <v>1116</v>
      </c>
      <c r="F173" s="148" t="s">
        <v>2</v>
      </c>
      <c r="G173" s="149" t="s">
        <v>3</v>
      </c>
      <c r="H173" s="149" t="s">
        <v>4</v>
      </c>
      <c r="I173" s="149" t="s">
        <v>126</v>
      </c>
      <c r="J173" s="150" t="s">
        <v>1083</v>
      </c>
      <c r="K173" s="151">
        <v>95000</v>
      </c>
      <c r="L173" s="152">
        <v>80750</v>
      </c>
      <c r="M173" s="153">
        <v>41732</v>
      </c>
      <c r="N173" s="151">
        <v>95000</v>
      </c>
      <c r="O173" s="154">
        <v>20</v>
      </c>
      <c r="P173" s="151">
        <v>95000</v>
      </c>
      <c r="Q173" s="153">
        <v>41732</v>
      </c>
      <c r="R173" s="135">
        <v>20</v>
      </c>
    </row>
    <row r="174" spans="1:18" ht="115.5">
      <c r="A174" s="14">
        <v>167</v>
      </c>
      <c r="B174" s="128"/>
      <c r="C174" s="147" t="s">
        <v>1117</v>
      </c>
      <c r="D174" s="147" t="s">
        <v>1118</v>
      </c>
      <c r="E174" s="147" t="s">
        <v>1119</v>
      </c>
      <c r="F174" s="148" t="s">
        <v>2</v>
      </c>
      <c r="G174" s="149" t="s">
        <v>3</v>
      </c>
      <c r="H174" s="149" t="s">
        <v>4</v>
      </c>
      <c r="I174" s="149" t="s">
        <v>126</v>
      </c>
      <c r="J174" s="150" t="s">
        <v>1120</v>
      </c>
      <c r="K174" s="151">
        <v>98000</v>
      </c>
      <c r="L174" s="152">
        <v>83300</v>
      </c>
      <c r="M174" s="153">
        <v>41762</v>
      </c>
      <c r="N174" s="151">
        <v>98000</v>
      </c>
      <c r="O174" s="154">
        <v>20</v>
      </c>
      <c r="P174" s="151">
        <v>98000</v>
      </c>
      <c r="Q174" s="153">
        <v>41762</v>
      </c>
      <c r="R174" s="135">
        <v>20</v>
      </c>
    </row>
    <row r="175" spans="1:18" ht="66">
      <c r="A175" s="14">
        <v>168</v>
      </c>
      <c r="B175" s="128"/>
      <c r="C175" s="147" t="s">
        <v>1121</v>
      </c>
      <c r="D175" s="147" t="s">
        <v>1122</v>
      </c>
      <c r="E175" s="147" t="s">
        <v>1123</v>
      </c>
      <c r="F175" s="148" t="s">
        <v>2</v>
      </c>
      <c r="G175" s="149" t="s">
        <v>3</v>
      </c>
      <c r="H175" s="149" t="s">
        <v>4</v>
      </c>
      <c r="I175" s="149" t="s">
        <v>126</v>
      </c>
      <c r="J175" s="150" t="s">
        <v>1124</v>
      </c>
      <c r="K175" s="151">
        <v>100000</v>
      </c>
      <c r="L175" s="152">
        <v>85000</v>
      </c>
      <c r="M175" s="153">
        <v>41762</v>
      </c>
      <c r="N175" s="151">
        <v>100000</v>
      </c>
      <c r="O175" s="154">
        <v>20</v>
      </c>
      <c r="P175" s="151">
        <v>100000</v>
      </c>
      <c r="Q175" s="153">
        <v>41762</v>
      </c>
      <c r="R175" s="135">
        <v>20</v>
      </c>
    </row>
    <row r="176" spans="1:18" ht="66">
      <c r="A176" s="14">
        <v>169</v>
      </c>
      <c r="B176" s="128"/>
      <c r="C176" s="147" t="s">
        <v>1125</v>
      </c>
      <c r="D176" s="147" t="s">
        <v>766</v>
      </c>
      <c r="E176" s="147" t="s">
        <v>1126</v>
      </c>
      <c r="F176" s="148" t="s">
        <v>2</v>
      </c>
      <c r="G176" s="149" t="s">
        <v>3</v>
      </c>
      <c r="H176" s="149" t="s">
        <v>4</v>
      </c>
      <c r="I176" s="149" t="s">
        <v>126</v>
      </c>
      <c r="J176" s="150" t="s">
        <v>26</v>
      </c>
      <c r="K176" s="151">
        <v>100000</v>
      </c>
      <c r="L176" s="152">
        <v>85000</v>
      </c>
      <c r="M176" s="153">
        <v>41762</v>
      </c>
      <c r="N176" s="151">
        <v>100000</v>
      </c>
      <c r="O176" s="154">
        <v>20</v>
      </c>
      <c r="P176" s="151">
        <v>100000</v>
      </c>
      <c r="Q176" s="153">
        <v>41762</v>
      </c>
      <c r="R176" s="135">
        <v>20</v>
      </c>
    </row>
    <row r="177" spans="1:18" ht="82.5">
      <c r="A177" s="14">
        <v>170</v>
      </c>
      <c r="B177" s="128"/>
      <c r="C177" s="147" t="s">
        <v>1127</v>
      </c>
      <c r="D177" s="147" t="s">
        <v>349</v>
      </c>
      <c r="E177" s="147" t="s">
        <v>1128</v>
      </c>
      <c r="F177" s="148" t="s">
        <v>2</v>
      </c>
      <c r="G177" s="149" t="s">
        <v>3</v>
      </c>
      <c r="H177" s="149" t="s">
        <v>4</v>
      </c>
      <c r="I177" s="149" t="s">
        <v>125</v>
      </c>
      <c r="J177" s="150" t="s">
        <v>1129</v>
      </c>
      <c r="K177" s="151">
        <v>50000</v>
      </c>
      <c r="L177" s="152">
        <v>42500</v>
      </c>
      <c r="M177" s="153" t="s">
        <v>1130</v>
      </c>
      <c r="N177" s="151">
        <v>50000</v>
      </c>
      <c r="O177" s="154">
        <v>20</v>
      </c>
      <c r="P177" s="151">
        <v>50000</v>
      </c>
      <c r="Q177" s="153" t="s">
        <v>1130</v>
      </c>
      <c r="R177" s="135">
        <v>20</v>
      </c>
    </row>
    <row r="178" spans="1:18" ht="49.5">
      <c r="A178" s="14">
        <v>171</v>
      </c>
      <c r="B178" s="128"/>
      <c r="C178" s="147" t="s">
        <v>1131</v>
      </c>
      <c r="D178" s="147" t="s">
        <v>1132</v>
      </c>
      <c r="E178" s="147" t="s">
        <v>1133</v>
      </c>
      <c r="F178" s="148" t="s">
        <v>2</v>
      </c>
      <c r="G178" s="149" t="s">
        <v>3</v>
      </c>
      <c r="H178" s="149" t="s">
        <v>4</v>
      </c>
      <c r="I178" s="149" t="s">
        <v>125</v>
      </c>
      <c r="J178" s="150" t="s">
        <v>352</v>
      </c>
      <c r="K178" s="151">
        <v>50000</v>
      </c>
      <c r="L178" s="152">
        <v>42500</v>
      </c>
      <c r="M178" s="153" t="s">
        <v>1134</v>
      </c>
      <c r="N178" s="151">
        <v>50000</v>
      </c>
      <c r="O178" s="154">
        <v>20</v>
      </c>
      <c r="P178" s="151">
        <v>50000</v>
      </c>
      <c r="Q178" s="153" t="s">
        <v>1134</v>
      </c>
      <c r="R178" s="135">
        <v>20</v>
      </c>
    </row>
    <row r="179" spans="1:18" ht="99">
      <c r="A179" s="14">
        <v>172</v>
      </c>
      <c r="B179" s="128"/>
      <c r="C179" s="147" t="s">
        <v>1135</v>
      </c>
      <c r="D179" s="147" t="s">
        <v>1017</v>
      </c>
      <c r="E179" s="147" t="s">
        <v>1136</v>
      </c>
      <c r="F179" s="148" t="s">
        <v>2</v>
      </c>
      <c r="G179" s="149" t="s">
        <v>3</v>
      </c>
      <c r="H179" s="149" t="s">
        <v>4</v>
      </c>
      <c r="I179" s="149" t="s">
        <v>126</v>
      </c>
      <c r="J179" s="150" t="s">
        <v>742</v>
      </c>
      <c r="K179" s="151">
        <v>50000</v>
      </c>
      <c r="L179" s="152">
        <v>42500</v>
      </c>
      <c r="M179" s="153" t="s">
        <v>1137</v>
      </c>
      <c r="N179" s="151">
        <v>50000</v>
      </c>
      <c r="O179" s="154">
        <v>20</v>
      </c>
      <c r="P179" s="151">
        <v>50000</v>
      </c>
      <c r="Q179" s="153" t="s">
        <v>1137</v>
      </c>
      <c r="R179" s="135">
        <v>20</v>
      </c>
    </row>
    <row r="180" spans="1:18" ht="148.5">
      <c r="A180" s="14">
        <v>173</v>
      </c>
      <c r="B180" s="128"/>
      <c r="C180" s="147" t="s">
        <v>1138</v>
      </c>
      <c r="D180" s="147" t="s">
        <v>1139</v>
      </c>
      <c r="E180" s="147" t="s">
        <v>1140</v>
      </c>
      <c r="F180" s="148" t="s">
        <v>2</v>
      </c>
      <c r="G180" s="149" t="s">
        <v>3</v>
      </c>
      <c r="H180" s="149" t="s">
        <v>4</v>
      </c>
      <c r="I180" s="149" t="s">
        <v>126</v>
      </c>
      <c r="J180" s="150" t="s">
        <v>658</v>
      </c>
      <c r="K180" s="151">
        <v>50000</v>
      </c>
      <c r="L180" s="152">
        <v>42500</v>
      </c>
      <c r="M180" s="153">
        <v>41978</v>
      </c>
      <c r="N180" s="151">
        <v>50000</v>
      </c>
      <c r="O180" s="154">
        <v>20</v>
      </c>
      <c r="P180" s="151">
        <v>50000</v>
      </c>
      <c r="Q180" s="153" t="s">
        <v>1141</v>
      </c>
      <c r="R180" s="135">
        <v>20</v>
      </c>
    </row>
    <row r="181" spans="1:18" ht="82.5">
      <c r="A181" s="14">
        <v>174</v>
      </c>
      <c r="B181" s="128"/>
      <c r="C181" s="147" t="s">
        <v>347</v>
      </c>
      <c r="D181" s="147" t="s">
        <v>1142</v>
      </c>
      <c r="E181" s="147" t="s">
        <v>1143</v>
      </c>
      <c r="F181" s="148" t="s">
        <v>2</v>
      </c>
      <c r="G181" s="149" t="s">
        <v>3</v>
      </c>
      <c r="H181" s="149" t="s">
        <v>4</v>
      </c>
      <c r="I181" s="149" t="s">
        <v>126</v>
      </c>
      <c r="J181" s="150" t="s">
        <v>629</v>
      </c>
      <c r="K181" s="151">
        <v>50000</v>
      </c>
      <c r="L181" s="152">
        <v>42500</v>
      </c>
      <c r="M181" s="153">
        <v>41978</v>
      </c>
      <c r="N181" s="151">
        <v>50000</v>
      </c>
      <c r="O181" s="154">
        <v>20</v>
      </c>
      <c r="P181" s="151">
        <v>50000</v>
      </c>
      <c r="Q181" s="153" t="s">
        <v>1141</v>
      </c>
      <c r="R181" s="135">
        <v>20</v>
      </c>
    </row>
    <row r="182" spans="1:18" ht="99">
      <c r="A182" s="14">
        <v>175</v>
      </c>
      <c r="B182" s="128"/>
      <c r="C182" s="147" t="s">
        <v>1144</v>
      </c>
      <c r="D182" s="147" t="s">
        <v>388</v>
      </c>
      <c r="E182" s="147" t="s">
        <v>1145</v>
      </c>
      <c r="F182" s="148" t="s">
        <v>2</v>
      </c>
      <c r="G182" s="149" t="s">
        <v>3</v>
      </c>
      <c r="H182" s="149" t="s">
        <v>33</v>
      </c>
      <c r="I182" s="149" t="s">
        <v>125</v>
      </c>
      <c r="J182" s="150" t="s">
        <v>931</v>
      </c>
      <c r="K182" s="151">
        <v>50000</v>
      </c>
      <c r="L182" s="152">
        <v>42500</v>
      </c>
      <c r="M182" s="153">
        <v>41887</v>
      </c>
      <c r="N182" s="151">
        <v>50000</v>
      </c>
      <c r="O182" s="154">
        <v>20</v>
      </c>
      <c r="P182" s="151">
        <v>50000</v>
      </c>
      <c r="Q182" s="153" t="s">
        <v>1146</v>
      </c>
      <c r="R182" s="135">
        <v>20</v>
      </c>
    </row>
    <row r="183" spans="1:18" ht="99">
      <c r="A183" s="14">
        <v>176</v>
      </c>
      <c r="B183" s="128"/>
      <c r="C183" s="146" t="s">
        <v>1147</v>
      </c>
      <c r="D183" s="147" t="s">
        <v>1148</v>
      </c>
      <c r="E183" s="147" t="s">
        <v>1145</v>
      </c>
      <c r="F183" s="148" t="s">
        <v>2</v>
      </c>
      <c r="G183" s="149" t="s">
        <v>3</v>
      </c>
      <c r="H183" s="149" t="s">
        <v>33</v>
      </c>
      <c r="I183" s="149" t="s">
        <v>125</v>
      </c>
      <c r="J183" s="150" t="s">
        <v>931</v>
      </c>
      <c r="K183" s="151">
        <v>50000</v>
      </c>
      <c r="L183" s="152">
        <v>42500</v>
      </c>
      <c r="M183" s="153">
        <v>41887</v>
      </c>
      <c r="N183" s="151">
        <v>50000</v>
      </c>
      <c r="O183" s="154">
        <v>20</v>
      </c>
      <c r="P183" s="151">
        <v>50000</v>
      </c>
      <c r="Q183" s="153" t="s">
        <v>1146</v>
      </c>
      <c r="R183" s="135">
        <v>20</v>
      </c>
    </row>
    <row r="184" spans="1:18" ht="49.5">
      <c r="A184" s="14">
        <v>177</v>
      </c>
      <c r="B184" s="128"/>
      <c r="C184" s="147" t="s">
        <v>1149</v>
      </c>
      <c r="D184" s="147" t="s">
        <v>1150</v>
      </c>
      <c r="E184" s="147" t="s">
        <v>1151</v>
      </c>
      <c r="F184" s="148" t="s">
        <v>2</v>
      </c>
      <c r="G184" s="149" t="s">
        <v>3</v>
      </c>
      <c r="H184" s="149" t="s">
        <v>4</v>
      </c>
      <c r="I184" s="149" t="s">
        <v>126</v>
      </c>
      <c r="J184" s="150" t="s">
        <v>26</v>
      </c>
      <c r="K184" s="151">
        <v>50000</v>
      </c>
      <c r="L184" s="152">
        <v>42500</v>
      </c>
      <c r="M184" s="153" t="s">
        <v>1152</v>
      </c>
      <c r="N184" s="151">
        <v>50000</v>
      </c>
      <c r="O184" s="154">
        <v>20</v>
      </c>
      <c r="P184" s="151">
        <v>50000</v>
      </c>
      <c r="Q184" s="153" t="s">
        <v>1152</v>
      </c>
      <c r="R184" s="135">
        <v>20</v>
      </c>
    </row>
    <row r="185" spans="1:18" ht="82.5">
      <c r="A185" s="14">
        <v>178</v>
      </c>
      <c r="B185" s="128"/>
      <c r="C185" s="147" t="s">
        <v>1153</v>
      </c>
      <c r="D185" s="147" t="s">
        <v>1150</v>
      </c>
      <c r="E185" s="147" t="s">
        <v>1154</v>
      </c>
      <c r="F185" s="148" t="s">
        <v>2</v>
      </c>
      <c r="G185" s="149" t="s">
        <v>3</v>
      </c>
      <c r="H185" s="149" t="s">
        <v>4</v>
      </c>
      <c r="I185" s="149" t="s">
        <v>126</v>
      </c>
      <c r="J185" s="150" t="s">
        <v>1155</v>
      </c>
      <c r="K185" s="151">
        <v>50000</v>
      </c>
      <c r="L185" s="152">
        <v>42500</v>
      </c>
      <c r="M185" s="153" t="s">
        <v>1156</v>
      </c>
      <c r="N185" s="151">
        <v>50000</v>
      </c>
      <c r="O185" s="154">
        <v>20</v>
      </c>
      <c r="P185" s="151">
        <v>50000</v>
      </c>
      <c r="Q185" s="153" t="s">
        <v>1156</v>
      </c>
      <c r="R185" s="135">
        <v>20</v>
      </c>
    </row>
    <row r="186" spans="1:18" ht="148.5">
      <c r="A186" s="14">
        <v>179</v>
      </c>
      <c r="B186" s="128"/>
      <c r="C186" s="147" t="s">
        <v>1157</v>
      </c>
      <c r="D186" s="147" t="s">
        <v>1158</v>
      </c>
      <c r="E186" s="147" t="s">
        <v>1159</v>
      </c>
      <c r="F186" s="148" t="s">
        <v>2</v>
      </c>
      <c r="G186" s="149" t="s">
        <v>3</v>
      </c>
      <c r="H186" s="149" t="s">
        <v>4</v>
      </c>
      <c r="I186" s="149" t="s">
        <v>126</v>
      </c>
      <c r="J186" s="150" t="s">
        <v>910</v>
      </c>
      <c r="K186" s="151">
        <v>50000</v>
      </c>
      <c r="L186" s="152">
        <v>42500</v>
      </c>
      <c r="M186" s="153" t="s">
        <v>1137</v>
      </c>
      <c r="N186" s="151">
        <v>50000</v>
      </c>
      <c r="O186" s="154">
        <v>20</v>
      </c>
      <c r="P186" s="151">
        <v>50000</v>
      </c>
      <c r="Q186" s="153" t="s">
        <v>1137</v>
      </c>
      <c r="R186" s="135">
        <v>20</v>
      </c>
    </row>
    <row r="187" spans="1:18" ht="66">
      <c r="A187" s="14">
        <v>180</v>
      </c>
      <c r="B187" s="128"/>
      <c r="C187" s="147" t="s">
        <v>1160</v>
      </c>
      <c r="D187" s="147" t="s">
        <v>1161</v>
      </c>
      <c r="E187" s="147" t="s">
        <v>1162</v>
      </c>
      <c r="F187" s="148" t="s">
        <v>2</v>
      </c>
      <c r="G187" s="149" t="s">
        <v>3</v>
      </c>
      <c r="H187" s="149" t="s">
        <v>4</v>
      </c>
      <c r="I187" s="149" t="s">
        <v>126</v>
      </c>
      <c r="J187" s="150" t="s">
        <v>822</v>
      </c>
      <c r="K187" s="151">
        <v>100000</v>
      </c>
      <c r="L187" s="152">
        <v>85000</v>
      </c>
      <c r="M187" s="153" t="s">
        <v>1152</v>
      </c>
      <c r="N187" s="151">
        <v>100000</v>
      </c>
      <c r="O187" s="154">
        <v>20</v>
      </c>
      <c r="P187" s="151">
        <v>100000</v>
      </c>
      <c r="Q187" s="153" t="s">
        <v>1152</v>
      </c>
      <c r="R187" s="135">
        <v>20</v>
      </c>
    </row>
    <row r="188" spans="1:18" ht="49.5">
      <c r="A188" s="14">
        <v>181</v>
      </c>
      <c r="B188" s="128"/>
      <c r="C188" s="147" t="s">
        <v>1163</v>
      </c>
      <c r="D188" s="147" t="s">
        <v>1118</v>
      </c>
      <c r="E188" s="147" t="s">
        <v>1164</v>
      </c>
      <c r="F188" s="148" t="s">
        <v>2</v>
      </c>
      <c r="G188" s="149" t="s">
        <v>3</v>
      </c>
      <c r="H188" s="149" t="s">
        <v>4</v>
      </c>
      <c r="I188" s="149" t="s">
        <v>126</v>
      </c>
      <c r="J188" s="150" t="s">
        <v>1165</v>
      </c>
      <c r="K188" s="151">
        <v>100000</v>
      </c>
      <c r="L188" s="152">
        <v>85000</v>
      </c>
      <c r="M188" s="153" t="s">
        <v>1156</v>
      </c>
      <c r="N188" s="151">
        <v>100000</v>
      </c>
      <c r="O188" s="154">
        <v>20</v>
      </c>
      <c r="P188" s="151">
        <v>100000</v>
      </c>
      <c r="Q188" s="153" t="s">
        <v>1156</v>
      </c>
      <c r="R188" s="135">
        <v>20</v>
      </c>
    </row>
    <row r="189" spans="1:18" ht="115.5">
      <c r="A189" s="14">
        <v>182</v>
      </c>
      <c r="B189" s="128"/>
      <c r="C189" s="147" t="s">
        <v>1166</v>
      </c>
      <c r="D189" s="147" t="s">
        <v>1167</v>
      </c>
      <c r="E189" s="147" t="s">
        <v>1168</v>
      </c>
      <c r="F189" s="148" t="s">
        <v>2</v>
      </c>
      <c r="G189" s="149" t="s">
        <v>3</v>
      </c>
      <c r="H189" s="149" t="s">
        <v>4</v>
      </c>
      <c r="I189" s="149" t="s">
        <v>126</v>
      </c>
      <c r="J189" s="150" t="s">
        <v>910</v>
      </c>
      <c r="K189" s="151">
        <v>100000</v>
      </c>
      <c r="L189" s="152">
        <v>85000</v>
      </c>
      <c r="M189" s="153" t="s">
        <v>1156</v>
      </c>
      <c r="N189" s="151">
        <v>100000</v>
      </c>
      <c r="O189" s="154">
        <v>20</v>
      </c>
      <c r="P189" s="151">
        <v>100000</v>
      </c>
      <c r="Q189" s="153" t="s">
        <v>1156</v>
      </c>
      <c r="R189" s="135">
        <v>20</v>
      </c>
    </row>
    <row r="190" spans="1:18" ht="82.5">
      <c r="A190" s="14">
        <v>183</v>
      </c>
      <c r="B190" s="128"/>
      <c r="C190" s="146" t="s">
        <v>1169</v>
      </c>
      <c r="D190" s="147" t="s">
        <v>958</v>
      </c>
      <c r="E190" s="147" t="s">
        <v>1170</v>
      </c>
      <c r="F190" s="148" t="s">
        <v>2</v>
      </c>
      <c r="G190" s="149" t="s">
        <v>3</v>
      </c>
      <c r="H190" s="149" t="s">
        <v>4</v>
      </c>
      <c r="I190" s="149" t="s">
        <v>126</v>
      </c>
      <c r="J190" s="150" t="s">
        <v>513</v>
      </c>
      <c r="K190" s="151">
        <v>100000</v>
      </c>
      <c r="L190" s="152">
        <v>85000</v>
      </c>
      <c r="M190" s="153" t="s">
        <v>1137</v>
      </c>
      <c r="N190" s="151">
        <v>100000</v>
      </c>
      <c r="O190" s="154">
        <v>20</v>
      </c>
      <c r="P190" s="151">
        <v>100000</v>
      </c>
      <c r="Q190" s="153" t="s">
        <v>1137</v>
      </c>
      <c r="R190" s="135">
        <v>20</v>
      </c>
    </row>
    <row r="191" spans="1:18" ht="66">
      <c r="A191" s="14">
        <v>184</v>
      </c>
      <c r="B191" s="128"/>
      <c r="C191" s="147" t="s">
        <v>1171</v>
      </c>
      <c r="D191" s="147" t="s">
        <v>349</v>
      </c>
      <c r="E191" s="147" t="s">
        <v>1172</v>
      </c>
      <c r="F191" s="148" t="s">
        <v>2</v>
      </c>
      <c r="G191" s="149" t="s">
        <v>3</v>
      </c>
      <c r="H191" s="149" t="s">
        <v>4</v>
      </c>
      <c r="I191" s="149" t="s">
        <v>125</v>
      </c>
      <c r="J191" s="150" t="s">
        <v>814</v>
      </c>
      <c r="K191" s="151">
        <v>50000</v>
      </c>
      <c r="L191" s="152">
        <v>42500</v>
      </c>
      <c r="M191" s="153">
        <v>41734</v>
      </c>
      <c r="N191" s="151">
        <v>50000</v>
      </c>
      <c r="O191" s="154">
        <v>20</v>
      </c>
      <c r="P191" s="151">
        <v>50000</v>
      </c>
      <c r="Q191" s="153">
        <v>41734</v>
      </c>
      <c r="R191" s="135">
        <v>20</v>
      </c>
    </row>
    <row r="192" spans="1:18" ht="82.5">
      <c r="A192" s="14">
        <v>185</v>
      </c>
      <c r="B192" s="128"/>
      <c r="C192" s="147" t="s">
        <v>1173</v>
      </c>
      <c r="D192" s="147" t="s">
        <v>1174</v>
      </c>
      <c r="E192" s="147" t="s">
        <v>1175</v>
      </c>
      <c r="F192" s="148" t="s">
        <v>2</v>
      </c>
      <c r="G192" s="149" t="s">
        <v>3</v>
      </c>
      <c r="H192" s="149" t="s">
        <v>4</v>
      </c>
      <c r="I192" s="149" t="s">
        <v>125</v>
      </c>
      <c r="J192" s="150" t="s">
        <v>1176</v>
      </c>
      <c r="K192" s="151">
        <v>50000</v>
      </c>
      <c r="L192" s="152">
        <v>42500</v>
      </c>
      <c r="M192" s="153">
        <v>41734</v>
      </c>
      <c r="N192" s="151">
        <v>50000</v>
      </c>
      <c r="O192" s="154">
        <v>20</v>
      </c>
      <c r="P192" s="151">
        <v>50000</v>
      </c>
      <c r="Q192" s="153">
        <v>41734</v>
      </c>
      <c r="R192" s="135">
        <v>20</v>
      </c>
    </row>
    <row r="193" spans="1:18" ht="115.5">
      <c r="A193" s="14">
        <v>186</v>
      </c>
      <c r="B193" s="131"/>
      <c r="C193" s="147" t="s">
        <v>1177</v>
      </c>
      <c r="D193" s="147" t="s">
        <v>1178</v>
      </c>
      <c r="E193" s="147" t="s">
        <v>974</v>
      </c>
      <c r="F193" s="148" t="s">
        <v>2</v>
      </c>
      <c r="G193" s="149" t="s">
        <v>3</v>
      </c>
      <c r="H193" s="149" t="s">
        <v>4</v>
      </c>
      <c r="I193" s="149" t="s">
        <v>126</v>
      </c>
      <c r="J193" s="150" t="s">
        <v>1055</v>
      </c>
      <c r="K193" s="151">
        <v>100000</v>
      </c>
      <c r="L193" s="152">
        <v>85000</v>
      </c>
      <c r="M193" s="153">
        <v>41734</v>
      </c>
      <c r="N193" s="151">
        <v>100000</v>
      </c>
      <c r="O193" s="154">
        <v>20</v>
      </c>
      <c r="P193" s="151">
        <v>100000</v>
      </c>
      <c r="Q193" s="153">
        <v>41734</v>
      </c>
      <c r="R193" s="135">
        <v>20</v>
      </c>
    </row>
    <row r="194" spans="1:18" ht="115.5">
      <c r="A194" s="14">
        <v>187</v>
      </c>
      <c r="B194" s="128"/>
      <c r="C194" s="147" t="s">
        <v>1179</v>
      </c>
      <c r="D194" s="147" t="s">
        <v>1044</v>
      </c>
      <c r="E194" s="147" t="s">
        <v>745</v>
      </c>
      <c r="F194" s="160" t="s">
        <v>2</v>
      </c>
      <c r="G194" s="149" t="s">
        <v>3</v>
      </c>
      <c r="H194" s="149" t="s">
        <v>4</v>
      </c>
      <c r="I194" s="149" t="s">
        <v>125</v>
      </c>
      <c r="J194" s="150" t="s">
        <v>28</v>
      </c>
      <c r="K194" s="142">
        <v>50000</v>
      </c>
      <c r="L194" s="161">
        <v>45000</v>
      </c>
      <c r="M194" s="162">
        <v>41735</v>
      </c>
      <c r="N194" s="163">
        <v>50000</v>
      </c>
      <c r="O194" s="164">
        <v>20</v>
      </c>
      <c r="P194" s="163">
        <v>50000</v>
      </c>
      <c r="Q194" s="165">
        <v>41735</v>
      </c>
      <c r="R194" s="135">
        <v>20</v>
      </c>
    </row>
    <row r="195" spans="1:18" ht="66">
      <c r="A195" s="14">
        <v>188</v>
      </c>
      <c r="B195" s="128"/>
      <c r="C195" s="147" t="s">
        <v>1180</v>
      </c>
      <c r="D195" s="146" t="s">
        <v>1181</v>
      </c>
      <c r="E195" s="147" t="s">
        <v>1182</v>
      </c>
      <c r="F195" s="160" t="s">
        <v>2</v>
      </c>
      <c r="G195" s="149" t="s">
        <v>3</v>
      </c>
      <c r="H195" s="149" t="s">
        <v>4</v>
      </c>
      <c r="I195" s="149" t="s">
        <v>125</v>
      </c>
      <c r="J195" s="150" t="s">
        <v>1183</v>
      </c>
      <c r="K195" s="142">
        <v>100000</v>
      </c>
      <c r="L195" s="161">
        <v>90000</v>
      </c>
      <c r="M195" s="162">
        <v>41765</v>
      </c>
      <c r="N195" s="163">
        <v>100000</v>
      </c>
      <c r="O195" s="164">
        <v>20</v>
      </c>
      <c r="P195" s="163">
        <v>100000</v>
      </c>
      <c r="Q195" s="165">
        <v>41765</v>
      </c>
      <c r="R195" s="135">
        <v>20</v>
      </c>
    </row>
    <row r="196" spans="1:18" ht="115.5">
      <c r="A196" s="14">
        <v>189</v>
      </c>
      <c r="B196" s="128"/>
      <c r="C196" s="147" t="s">
        <v>1177</v>
      </c>
      <c r="D196" s="147" t="s">
        <v>267</v>
      </c>
      <c r="E196" s="147" t="s">
        <v>974</v>
      </c>
      <c r="F196" s="160" t="s">
        <v>2</v>
      </c>
      <c r="G196" s="149" t="s">
        <v>3</v>
      </c>
      <c r="H196" s="149" t="s">
        <v>4</v>
      </c>
      <c r="I196" s="149" t="s">
        <v>126</v>
      </c>
      <c r="J196" s="150" t="s">
        <v>1184</v>
      </c>
      <c r="K196" s="142">
        <v>100000</v>
      </c>
      <c r="L196" s="161">
        <v>90000</v>
      </c>
      <c r="M196" s="162">
        <v>41765</v>
      </c>
      <c r="N196" s="163">
        <v>100000</v>
      </c>
      <c r="O196" s="164">
        <v>20</v>
      </c>
      <c r="P196" s="163">
        <v>100000</v>
      </c>
      <c r="Q196" s="165">
        <v>41765</v>
      </c>
      <c r="R196" s="135">
        <v>20</v>
      </c>
    </row>
    <row r="197" spans="1:18" ht="66">
      <c r="A197" s="14">
        <v>190</v>
      </c>
      <c r="B197" s="128"/>
      <c r="C197" s="147" t="s">
        <v>406</v>
      </c>
      <c r="D197" s="147" t="s">
        <v>1185</v>
      </c>
      <c r="E197" s="147" t="s">
        <v>917</v>
      </c>
      <c r="F197" s="160" t="s">
        <v>2</v>
      </c>
      <c r="G197" s="149" t="s">
        <v>3</v>
      </c>
      <c r="H197" s="149" t="s">
        <v>4</v>
      </c>
      <c r="I197" s="149" t="s">
        <v>125</v>
      </c>
      <c r="J197" s="150" t="s">
        <v>1186</v>
      </c>
      <c r="K197" s="142">
        <v>100000</v>
      </c>
      <c r="L197" s="161">
        <v>90000</v>
      </c>
      <c r="M197" s="162">
        <v>41888</v>
      </c>
      <c r="N197" s="163">
        <v>100000</v>
      </c>
      <c r="O197" s="164">
        <v>20</v>
      </c>
      <c r="P197" s="163">
        <v>100000</v>
      </c>
      <c r="Q197" s="165">
        <v>41888</v>
      </c>
      <c r="R197" s="135">
        <v>20</v>
      </c>
    </row>
    <row r="198" spans="1:18" ht="49.5">
      <c r="A198" s="14">
        <v>191</v>
      </c>
      <c r="B198" s="128"/>
      <c r="C198" s="147" t="s">
        <v>889</v>
      </c>
      <c r="D198" s="147" t="s">
        <v>1187</v>
      </c>
      <c r="E198" s="147" t="s">
        <v>1151</v>
      </c>
      <c r="F198" s="160" t="s">
        <v>2</v>
      </c>
      <c r="G198" s="149" t="s">
        <v>3</v>
      </c>
      <c r="H198" s="149" t="s">
        <v>4</v>
      </c>
      <c r="I198" s="149" t="s">
        <v>126</v>
      </c>
      <c r="J198" s="150" t="s">
        <v>1183</v>
      </c>
      <c r="K198" s="142">
        <v>100000</v>
      </c>
      <c r="L198" s="161">
        <v>90000</v>
      </c>
      <c r="M198" s="162">
        <v>41888</v>
      </c>
      <c r="N198" s="163">
        <v>100000</v>
      </c>
      <c r="O198" s="164">
        <v>20</v>
      </c>
      <c r="P198" s="163">
        <v>100000</v>
      </c>
      <c r="Q198" s="165">
        <v>41888</v>
      </c>
      <c r="R198" s="135">
        <v>20</v>
      </c>
    </row>
    <row r="199" spans="1:18" ht="82.5">
      <c r="A199" s="14">
        <v>192</v>
      </c>
      <c r="B199" s="128"/>
      <c r="C199" s="147" t="s">
        <v>981</v>
      </c>
      <c r="D199" s="147" t="s">
        <v>1188</v>
      </c>
      <c r="E199" s="147" t="s">
        <v>1189</v>
      </c>
      <c r="F199" s="160" t="s">
        <v>2</v>
      </c>
      <c r="G199" s="149" t="s">
        <v>3</v>
      </c>
      <c r="H199" s="149" t="s">
        <v>4</v>
      </c>
      <c r="I199" s="149" t="s">
        <v>126</v>
      </c>
      <c r="J199" s="150" t="s">
        <v>1190</v>
      </c>
      <c r="K199" s="142">
        <v>50000</v>
      </c>
      <c r="L199" s="161">
        <v>45000</v>
      </c>
      <c r="M199" s="162">
        <v>41888</v>
      </c>
      <c r="N199" s="163">
        <v>50000</v>
      </c>
      <c r="O199" s="164">
        <v>20</v>
      </c>
      <c r="P199" s="163">
        <v>50000</v>
      </c>
      <c r="Q199" s="165">
        <v>41888</v>
      </c>
      <c r="R199" s="135">
        <v>20</v>
      </c>
    </row>
    <row r="200" spans="1:18" ht="115.5">
      <c r="A200" s="14">
        <v>193</v>
      </c>
      <c r="B200" s="128"/>
      <c r="C200" s="147" t="s">
        <v>972</v>
      </c>
      <c r="D200" s="147" t="s">
        <v>1191</v>
      </c>
      <c r="E200" s="147" t="s">
        <v>708</v>
      </c>
      <c r="F200" s="160" t="s">
        <v>2</v>
      </c>
      <c r="G200" s="149" t="s">
        <v>3</v>
      </c>
      <c r="H200" s="149" t="s">
        <v>4</v>
      </c>
      <c r="I200" s="149" t="s">
        <v>126</v>
      </c>
      <c r="J200" s="150" t="s">
        <v>1192</v>
      </c>
      <c r="K200" s="142">
        <v>50000</v>
      </c>
      <c r="L200" s="161">
        <v>45000</v>
      </c>
      <c r="M200" s="162">
        <v>41888</v>
      </c>
      <c r="N200" s="163">
        <v>50000</v>
      </c>
      <c r="O200" s="164">
        <v>20</v>
      </c>
      <c r="P200" s="163">
        <v>50000</v>
      </c>
      <c r="Q200" s="165">
        <v>41888</v>
      </c>
      <c r="R200" s="135">
        <v>20</v>
      </c>
    </row>
    <row r="201" spans="1:18" ht="66">
      <c r="A201" s="14">
        <v>194</v>
      </c>
      <c r="B201" s="128"/>
      <c r="C201" s="147" t="s">
        <v>1193</v>
      </c>
      <c r="D201" s="147" t="s">
        <v>1194</v>
      </c>
      <c r="E201" s="147" t="s">
        <v>1195</v>
      </c>
      <c r="F201" s="160" t="s">
        <v>2</v>
      </c>
      <c r="G201" s="149" t="s">
        <v>3</v>
      </c>
      <c r="H201" s="149" t="s">
        <v>4</v>
      </c>
      <c r="I201" s="149" t="s">
        <v>126</v>
      </c>
      <c r="J201" s="150" t="s">
        <v>1190</v>
      </c>
      <c r="K201" s="142">
        <v>50000</v>
      </c>
      <c r="L201" s="161">
        <v>45000</v>
      </c>
      <c r="M201" s="162">
        <v>41949</v>
      </c>
      <c r="N201" s="163">
        <v>50000</v>
      </c>
      <c r="O201" s="164">
        <v>20</v>
      </c>
      <c r="P201" s="163">
        <v>50000</v>
      </c>
      <c r="Q201" s="165">
        <v>41949</v>
      </c>
      <c r="R201" s="135">
        <v>20</v>
      </c>
    </row>
    <row r="202" spans="1:18" ht="99">
      <c r="A202" s="14">
        <v>195</v>
      </c>
      <c r="B202" s="128"/>
      <c r="C202" s="147" t="s">
        <v>1196</v>
      </c>
      <c r="D202" s="147" t="s">
        <v>1197</v>
      </c>
      <c r="E202" s="147" t="s">
        <v>1198</v>
      </c>
      <c r="F202" s="160" t="s">
        <v>2</v>
      </c>
      <c r="G202" s="149" t="s">
        <v>3</v>
      </c>
      <c r="H202" s="149" t="s">
        <v>4</v>
      </c>
      <c r="I202" s="149" t="s">
        <v>126</v>
      </c>
      <c r="J202" s="150" t="s">
        <v>1192</v>
      </c>
      <c r="K202" s="142">
        <v>50000</v>
      </c>
      <c r="L202" s="161">
        <v>45000</v>
      </c>
      <c r="M202" s="162">
        <v>41949</v>
      </c>
      <c r="N202" s="163">
        <v>50000</v>
      </c>
      <c r="O202" s="164">
        <v>20</v>
      </c>
      <c r="P202" s="163">
        <v>50000</v>
      </c>
      <c r="Q202" s="165">
        <v>41949</v>
      </c>
      <c r="R202" s="135">
        <v>20</v>
      </c>
    </row>
    <row r="203" spans="1:18" ht="132">
      <c r="A203" s="14">
        <v>196</v>
      </c>
      <c r="B203" s="128"/>
      <c r="C203" s="147" t="s">
        <v>1138</v>
      </c>
      <c r="D203" s="147" t="s">
        <v>1041</v>
      </c>
      <c r="E203" s="147" t="s">
        <v>1199</v>
      </c>
      <c r="F203" s="160" t="s">
        <v>2</v>
      </c>
      <c r="G203" s="149" t="s">
        <v>3</v>
      </c>
      <c r="H203" s="149" t="s">
        <v>4</v>
      </c>
      <c r="I203" s="149" t="s">
        <v>126</v>
      </c>
      <c r="J203" s="150" t="s">
        <v>1183</v>
      </c>
      <c r="K203" s="142">
        <v>50000</v>
      </c>
      <c r="L203" s="161">
        <v>45000</v>
      </c>
      <c r="M203" s="162">
        <v>41949</v>
      </c>
      <c r="N203" s="163">
        <v>50000</v>
      </c>
      <c r="O203" s="164">
        <v>20</v>
      </c>
      <c r="P203" s="163">
        <v>50000</v>
      </c>
      <c r="Q203" s="165">
        <v>41949</v>
      </c>
      <c r="R203" s="135">
        <v>20</v>
      </c>
    </row>
    <row r="204" spans="1:18" ht="132">
      <c r="A204" s="14">
        <v>197</v>
      </c>
      <c r="B204" s="128"/>
      <c r="C204" s="147" t="s">
        <v>1200</v>
      </c>
      <c r="D204" s="147" t="s">
        <v>529</v>
      </c>
      <c r="E204" s="147" t="s">
        <v>1201</v>
      </c>
      <c r="F204" s="160" t="s">
        <v>2</v>
      </c>
      <c r="G204" s="149" t="s">
        <v>3</v>
      </c>
      <c r="H204" s="149" t="s">
        <v>4</v>
      </c>
      <c r="I204" s="149" t="s">
        <v>125</v>
      </c>
      <c r="J204" s="150" t="s">
        <v>1202</v>
      </c>
      <c r="K204" s="142">
        <v>50000</v>
      </c>
      <c r="L204" s="161">
        <v>45000</v>
      </c>
      <c r="M204" s="162">
        <v>41949</v>
      </c>
      <c r="N204" s="163">
        <v>50000</v>
      </c>
      <c r="O204" s="164">
        <v>20</v>
      </c>
      <c r="P204" s="163">
        <v>50000</v>
      </c>
      <c r="Q204" s="165">
        <v>41949</v>
      </c>
      <c r="R204" s="135">
        <v>20</v>
      </c>
    </row>
    <row r="205" spans="1:18" ht="132">
      <c r="A205" s="14">
        <v>198</v>
      </c>
      <c r="B205" s="128"/>
      <c r="C205" s="147" t="s">
        <v>1203</v>
      </c>
      <c r="D205" s="147" t="s">
        <v>1204</v>
      </c>
      <c r="E205" s="147" t="s">
        <v>1205</v>
      </c>
      <c r="F205" s="160" t="s">
        <v>2</v>
      </c>
      <c r="G205" s="149" t="s">
        <v>3</v>
      </c>
      <c r="H205" s="149" t="s">
        <v>4</v>
      </c>
      <c r="I205" s="149" t="s">
        <v>126</v>
      </c>
      <c r="J205" s="150" t="s">
        <v>1183</v>
      </c>
      <c r="K205" s="142">
        <v>50000</v>
      </c>
      <c r="L205" s="161">
        <v>45000</v>
      </c>
      <c r="M205" s="162">
        <v>41949</v>
      </c>
      <c r="N205" s="163">
        <v>50000</v>
      </c>
      <c r="O205" s="164">
        <v>20</v>
      </c>
      <c r="P205" s="163">
        <v>50000</v>
      </c>
      <c r="Q205" s="165">
        <v>41949</v>
      </c>
      <c r="R205" s="135">
        <v>20</v>
      </c>
    </row>
    <row r="206" spans="1:18" ht="82.5">
      <c r="A206" s="14">
        <v>199</v>
      </c>
      <c r="B206" s="128"/>
      <c r="C206" s="147" t="s">
        <v>1206</v>
      </c>
      <c r="D206" s="147" t="s">
        <v>750</v>
      </c>
      <c r="E206" s="147" t="s">
        <v>1046</v>
      </c>
      <c r="F206" s="160" t="s">
        <v>2</v>
      </c>
      <c r="G206" s="149" t="s">
        <v>3</v>
      </c>
      <c r="H206" s="149" t="s">
        <v>4</v>
      </c>
      <c r="I206" s="149" t="s">
        <v>125</v>
      </c>
      <c r="J206" s="150" t="s">
        <v>1207</v>
      </c>
      <c r="K206" s="142">
        <v>50000</v>
      </c>
      <c r="L206" s="161">
        <v>45000</v>
      </c>
      <c r="M206" s="162">
        <v>41979</v>
      </c>
      <c r="N206" s="163">
        <v>50000</v>
      </c>
      <c r="O206" s="164">
        <v>20</v>
      </c>
      <c r="P206" s="163">
        <v>50000</v>
      </c>
      <c r="Q206" s="165">
        <v>41979</v>
      </c>
      <c r="R206" s="135">
        <v>20</v>
      </c>
    </row>
    <row r="207" spans="1:18" ht="82.5">
      <c r="A207" s="14">
        <v>200</v>
      </c>
      <c r="B207" s="128"/>
      <c r="C207" s="147" t="s">
        <v>1208</v>
      </c>
      <c r="D207" s="147" t="s">
        <v>750</v>
      </c>
      <c r="E207" s="147" t="s">
        <v>1046</v>
      </c>
      <c r="F207" s="160" t="s">
        <v>2</v>
      </c>
      <c r="G207" s="149" t="s">
        <v>3</v>
      </c>
      <c r="H207" s="149" t="s">
        <v>4</v>
      </c>
      <c r="I207" s="149" t="s">
        <v>125</v>
      </c>
      <c r="J207" s="150" t="s">
        <v>1207</v>
      </c>
      <c r="K207" s="142">
        <v>50000</v>
      </c>
      <c r="L207" s="161">
        <v>45000</v>
      </c>
      <c r="M207" s="162">
        <v>41979</v>
      </c>
      <c r="N207" s="163">
        <v>50000</v>
      </c>
      <c r="O207" s="164">
        <v>20</v>
      </c>
      <c r="P207" s="163">
        <v>50000</v>
      </c>
      <c r="Q207" s="165">
        <v>41979</v>
      </c>
      <c r="R207" s="135">
        <v>20</v>
      </c>
    </row>
    <row r="208" spans="1:18" ht="132">
      <c r="A208" s="14">
        <v>201</v>
      </c>
      <c r="B208" s="128"/>
      <c r="C208" s="147" t="s">
        <v>1209</v>
      </c>
      <c r="D208" s="147" t="s">
        <v>1210</v>
      </c>
      <c r="E208" s="147" t="s">
        <v>1211</v>
      </c>
      <c r="F208" s="160" t="s">
        <v>2</v>
      </c>
      <c r="G208" s="149" t="s">
        <v>3</v>
      </c>
      <c r="H208" s="149" t="s">
        <v>33</v>
      </c>
      <c r="I208" s="149" t="s">
        <v>126</v>
      </c>
      <c r="J208" s="150" t="s">
        <v>1183</v>
      </c>
      <c r="K208" s="142">
        <v>100000</v>
      </c>
      <c r="L208" s="161">
        <v>90000</v>
      </c>
      <c r="M208" s="162" t="s">
        <v>1212</v>
      </c>
      <c r="N208" s="163">
        <v>100000</v>
      </c>
      <c r="O208" s="164">
        <v>20</v>
      </c>
      <c r="P208" s="163">
        <v>100000</v>
      </c>
      <c r="Q208" s="162" t="s">
        <v>1212</v>
      </c>
      <c r="R208" s="135">
        <v>20</v>
      </c>
    </row>
    <row r="209" spans="1:18" ht="66">
      <c r="A209" s="14">
        <v>202</v>
      </c>
      <c r="B209" s="128"/>
      <c r="C209" s="147" t="s">
        <v>859</v>
      </c>
      <c r="D209" s="147" t="s">
        <v>384</v>
      </c>
      <c r="E209" s="147" t="s">
        <v>860</v>
      </c>
      <c r="F209" s="160" t="s">
        <v>2</v>
      </c>
      <c r="G209" s="149" t="s">
        <v>3</v>
      </c>
      <c r="H209" s="149" t="s">
        <v>4</v>
      </c>
      <c r="I209" s="149" t="s">
        <v>126</v>
      </c>
      <c r="J209" s="150" t="s">
        <v>50</v>
      </c>
      <c r="K209" s="142">
        <v>49890</v>
      </c>
      <c r="L209" s="161">
        <v>44901</v>
      </c>
      <c r="M209" s="162" t="s">
        <v>1213</v>
      </c>
      <c r="N209" s="163">
        <v>49890</v>
      </c>
      <c r="O209" s="164">
        <v>20</v>
      </c>
      <c r="P209" s="163">
        <v>49890</v>
      </c>
      <c r="Q209" s="162" t="s">
        <v>1213</v>
      </c>
      <c r="R209" s="135">
        <v>20</v>
      </c>
    </row>
    <row r="210" spans="1:18" ht="115.5">
      <c r="A210" s="14">
        <v>203</v>
      </c>
      <c r="B210" s="128"/>
      <c r="C210" s="147" t="s">
        <v>665</v>
      </c>
      <c r="D210" s="147" t="s">
        <v>1214</v>
      </c>
      <c r="E210" s="147" t="s">
        <v>720</v>
      </c>
      <c r="F210" s="160" t="s">
        <v>2</v>
      </c>
      <c r="G210" s="149" t="s">
        <v>3</v>
      </c>
      <c r="H210" s="149" t="s">
        <v>4</v>
      </c>
      <c r="I210" s="149" t="s">
        <v>125</v>
      </c>
      <c r="J210" s="150" t="s">
        <v>1184</v>
      </c>
      <c r="K210" s="142">
        <v>50000</v>
      </c>
      <c r="L210" s="161">
        <v>45000</v>
      </c>
      <c r="M210" s="162" t="s">
        <v>1215</v>
      </c>
      <c r="N210" s="163">
        <v>50000</v>
      </c>
      <c r="O210" s="164">
        <v>20</v>
      </c>
      <c r="P210" s="163">
        <v>50000</v>
      </c>
      <c r="Q210" s="162" t="s">
        <v>1215</v>
      </c>
      <c r="R210" s="135">
        <v>20</v>
      </c>
    </row>
    <row r="211" spans="1:18" ht="115.5">
      <c r="A211" s="14">
        <v>204</v>
      </c>
      <c r="B211" s="128"/>
      <c r="C211" s="147" t="s">
        <v>1216</v>
      </c>
      <c r="D211" s="147" t="s">
        <v>1050</v>
      </c>
      <c r="E211" s="147" t="s">
        <v>1217</v>
      </c>
      <c r="F211" s="160" t="s">
        <v>2</v>
      </c>
      <c r="G211" s="149" t="s">
        <v>3</v>
      </c>
      <c r="H211" s="149" t="s">
        <v>4</v>
      </c>
      <c r="I211" s="149" t="s">
        <v>126</v>
      </c>
      <c r="J211" s="150" t="s">
        <v>1202</v>
      </c>
      <c r="K211" s="142">
        <v>50000</v>
      </c>
      <c r="L211" s="161">
        <v>45000</v>
      </c>
      <c r="M211" s="162" t="s">
        <v>1215</v>
      </c>
      <c r="N211" s="163">
        <v>50000</v>
      </c>
      <c r="O211" s="164">
        <v>20</v>
      </c>
      <c r="P211" s="163">
        <v>50000</v>
      </c>
      <c r="Q211" s="162" t="s">
        <v>1215</v>
      </c>
      <c r="R211" s="135">
        <v>20</v>
      </c>
    </row>
    <row r="212" spans="1:18" ht="132">
      <c r="A212" s="14">
        <v>205</v>
      </c>
      <c r="B212" s="128"/>
      <c r="C212" s="147" t="s">
        <v>1218</v>
      </c>
      <c r="D212" s="147" t="s">
        <v>1219</v>
      </c>
      <c r="E212" s="147" t="s">
        <v>1220</v>
      </c>
      <c r="F212" s="160" t="s">
        <v>2</v>
      </c>
      <c r="G212" s="149" t="s">
        <v>3</v>
      </c>
      <c r="H212" s="149" t="s">
        <v>4</v>
      </c>
      <c r="I212" s="149" t="s">
        <v>126</v>
      </c>
      <c r="J212" s="150" t="s">
        <v>1221</v>
      </c>
      <c r="K212" s="142">
        <v>50000</v>
      </c>
      <c r="L212" s="161">
        <v>45000</v>
      </c>
      <c r="M212" s="162" t="s">
        <v>1215</v>
      </c>
      <c r="N212" s="163">
        <v>50000</v>
      </c>
      <c r="O212" s="164">
        <v>20</v>
      </c>
      <c r="P212" s="163">
        <v>50000</v>
      </c>
      <c r="Q212" s="162" t="s">
        <v>1215</v>
      </c>
      <c r="R212" s="135">
        <v>20</v>
      </c>
    </row>
    <row r="213" spans="1:18" ht="148.5">
      <c r="A213" s="14">
        <v>206</v>
      </c>
      <c r="B213" s="128"/>
      <c r="C213" s="147" t="s">
        <v>1193</v>
      </c>
      <c r="D213" s="147" t="s">
        <v>1222</v>
      </c>
      <c r="E213" s="147" t="s">
        <v>1223</v>
      </c>
      <c r="F213" s="160" t="s">
        <v>2</v>
      </c>
      <c r="G213" s="149" t="s">
        <v>3</v>
      </c>
      <c r="H213" s="149" t="s">
        <v>4</v>
      </c>
      <c r="I213" s="149" t="s">
        <v>126</v>
      </c>
      <c r="J213" s="150" t="s">
        <v>1202</v>
      </c>
      <c r="K213" s="142">
        <v>49995</v>
      </c>
      <c r="L213" s="161">
        <v>44995.5</v>
      </c>
      <c r="M213" s="162" t="s">
        <v>1215</v>
      </c>
      <c r="N213" s="163">
        <v>49995</v>
      </c>
      <c r="O213" s="164">
        <v>20</v>
      </c>
      <c r="P213" s="163">
        <v>49995</v>
      </c>
      <c r="Q213" s="162" t="s">
        <v>1215</v>
      </c>
      <c r="R213" s="135">
        <v>20</v>
      </c>
    </row>
    <row r="214" spans="1:18" ht="82.5">
      <c r="A214" s="14">
        <v>207</v>
      </c>
      <c r="B214" s="128"/>
      <c r="C214" s="147" t="s">
        <v>1224</v>
      </c>
      <c r="D214" s="147" t="s">
        <v>1174</v>
      </c>
      <c r="E214" s="147" t="s">
        <v>1175</v>
      </c>
      <c r="F214" s="160" t="s">
        <v>2</v>
      </c>
      <c r="G214" s="149" t="s">
        <v>3</v>
      </c>
      <c r="H214" s="149" t="s">
        <v>4</v>
      </c>
      <c r="I214" s="149" t="s">
        <v>125</v>
      </c>
      <c r="J214" s="150" t="s">
        <v>28</v>
      </c>
      <c r="K214" s="142">
        <v>50000</v>
      </c>
      <c r="L214" s="161">
        <v>45000</v>
      </c>
      <c r="M214" s="162" t="s">
        <v>1225</v>
      </c>
      <c r="N214" s="163">
        <v>50000</v>
      </c>
      <c r="O214" s="164">
        <v>20</v>
      </c>
      <c r="P214" s="163">
        <v>50000</v>
      </c>
      <c r="Q214" s="162" t="s">
        <v>1225</v>
      </c>
      <c r="R214" s="135">
        <v>20</v>
      </c>
    </row>
    <row r="215" spans="1:18" ht="148.5">
      <c r="A215" s="14">
        <v>208</v>
      </c>
      <c r="B215" s="128"/>
      <c r="C215" s="147" t="s">
        <v>1226</v>
      </c>
      <c r="D215" s="147" t="s">
        <v>637</v>
      </c>
      <c r="E215" s="147" t="s">
        <v>1227</v>
      </c>
      <c r="F215" s="160" t="s">
        <v>2</v>
      </c>
      <c r="G215" s="149" t="s">
        <v>3</v>
      </c>
      <c r="H215" s="149" t="s">
        <v>4</v>
      </c>
      <c r="I215" s="149" t="s">
        <v>125</v>
      </c>
      <c r="J215" s="150" t="s">
        <v>1228</v>
      </c>
      <c r="K215" s="142">
        <v>100000</v>
      </c>
      <c r="L215" s="161">
        <v>90000</v>
      </c>
      <c r="M215" s="162" t="s">
        <v>1225</v>
      </c>
      <c r="N215" s="163">
        <v>100000</v>
      </c>
      <c r="O215" s="164">
        <v>20</v>
      </c>
      <c r="P215" s="163">
        <v>100000</v>
      </c>
      <c r="Q215" s="162" t="s">
        <v>1225</v>
      </c>
      <c r="R215" s="135">
        <v>20</v>
      </c>
    </row>
    <row r="216" spans="1:18" ht="132">
      <c r="A216" s="14">
        <v>209</v>
      </c>
      <c r="B216" s="128"/>
      <c r="C216" s="147" t="s">
        <v>1229</v>
      </c>
      <c r="D216" s="147" t="s">
        <v>977</v>
      </c>
      <c r="E216" s="147" t="s">
        <v>1090</v>
      </c>
      <c r="F216" s="160" t="s">
        <v>2</v>
      </c>
      <c r="G216" s="149" t="s">
        <v>3</v>
      </c>
      <c r="H216" s="149" t="s">
        <v>4</v>
      </c>
      <c r="I216" s="149" t="s">
        <v>126</v>
      </c>
      <c r="J216" s="150" t="s">
        <v>700</v>
      </c>
      <c r="K216" s="142">
        <v>90966</v>
      </c>
      <c r="L216" s="161">
        <v>81869.400000000009</v>
      </c>
      <c r="M216" s="162" t="s">
        <v>1230</v>
      </c>
      <c r="N216" s="163">
        <v>90966</v>
      </c>
      <c r="O216" s="164">
        <v>20</v>
      </c>
      <c r="P216" s="163">
        <v>90966</v>
      </c>
      <c r="Q216" s="162" t="s">
        <v>1230</v>
      </c>
      <c r="R216" s="135">
        <v>20</v>
      </c>
    </row>
    <row r="217" spans="1:18" ht="82.5">
      <c r="A217" s="14">
        <v>210</v>
      </c>
      <c r="B217" s="128"/>
      <c r="C217" s="147" t="s">
        <v>1231</v>
      </c>
      <c r="D217" s="147" t="s">
        <v>1232</v>
      </c>
      <c r="E217" s="147" t="s">
        <v>1233</v>
      </c>
      <c r="F217" s="160" t="s">
        <v>2</v>
      </c>
      <c r="G217" s="149" t="s">
        <v>3</v>
      </c>
      <c r="H217" s="149" t="s">
        <v>4</v>
      </c>
      <c r="I217" s="149" t="s">
        <v>126</v>
      </c>
      <c r="J217" s="150" t="s">
        <v>1221</v>
      </c>
      <c r="K217" s="142">
        <v>50000</v>
      </c>
      <c r="L217" s="161">
        <v>45000</v>
      </c>
      <c r="M217" s="162" t="s">
        <v>1230</v>
      </c>
      <c r="N217" s="163">
        <v>50000</v>
      </c>
      <c r="O217" s="164">
        <v>20</v>
      </c>
      <c r="P217" s="163">
        <v>50000</v>
      </c>
      <c r="Q217" s="162" t="s">
        <v>1230</v>
      </c>
      <c r="R217" s="135">
        <v>20</v>
      </c>
    </row>
    <row r="218" spans="1:18" ht="115.5">
      <c r="A218" s="14">
        <v>211</v>
      </c>
      <c r="B218" s="128"/>
      <c r="C218" s="147" t="s">
        <v>1234</v>
      </c>
      <c r="D218" s="147" t="s">
        <v>1235</v>
      </c>
      <c r="E218" s="147" t="s">
        <v>1236</v>
      </c>
      <c r="F218" s="160" t="s">
        <v>2</v>
      </c>
      <c r="G218" s="149" t="s">
        <v>3</v>
      </c>
      <c r="H218" s="149" t="s">
        <v>4</v>
      </c>
      <c r="I218" s="149" t="s">
        <v>125</v>
      </c>
      <c r="J218" s="150" t="s">
        <v>1237</v>
      </c>
      <c r="K218" s="142">
        <v>95000</v>
      </c>
      <c r="L218" s="161">
        <v>85500</v>
      </c>
      <c r="M218" s="162" t="s">
        <v>1230</v>
      </c>
      <c r="N218" s="163">
        <v>95000</v>
      </c>
      <c r="O218" s="164">
        <v>20</v>
      </c>
      <c r="P218" s="163">
        <v>95000</v>
      </c>
      <c r="Q218" s="162" t="s">
        <v>1230</v>
      </c>
      <c r="R218" s="135">
        <v>20</v>
      </c>
    </row>
    <row r="219" spans="1:18" ht="82.5">
      <c r="A219" s="14">
        <v>212</v>
      </c>
      <c r="B219" s="128"/>
      <c r="C219" s="147" t="s">
        <v>1238</v>
      </c>
      <c r="D219" s="147" t="s">
        <v>1239</v>
      </c>
      <c r="E219" s="147" t="s">
        <v>1240</v>
      </c>
      <c r="F219" s="160" t="s">
        <v>2</v>
      </c>
      <c r="G219" s="149" t="s">
        <v>3</v>
      </c>
      <c r="H219" s="149" t="s">
        <v>33</v>
      </c>
      <c r="I219" s="149" t="s">
        <v>125</v>
      </c>
      <c r="J219" s="150" t="s">
        <v>36</v>
      </c>
      <c r="K219" s="142">
        <v>50000</v>
      </c>
      <c r="L219" s="161">
        <v>45000</v>
      </c>
      <c r="M219" s="162" t="s">
        <v>1230</v>
      </c>
      <c r="N219" s="163">
        <v>50000</v>
      </c>
      <c r="O219" s="164">
        <v>20</v>
      </c>
      <c r="P219" s="163">
        <v>50000</v>
      </c>
      <c r="Q219" s="162" t="s">
        <v>1230</v>
      </c>
      <c r="R219" s="135">
        <v>20</v>
      </c>
    </row>
    <row r="220" spans="1:18" ht="49.5">
      <c r="A220" s="14">
        <v>213</v>
      </c>
      <c r="B220" s="128"/>
      <c r="C220" s="147" t="s">
        <v>1241</v>
      </c>
      <c r="D220" s="147" t="s">
        <v>1242</v>
      </c>
      <c r="E220" s="147" t="s">
        <v>1243</v>
      </c>
      <c r="F220" s="160" t="s">
        <v>2</v>
      </c>
      <c r="G220" s="149" t="s">
        <v>3</v>
      </c>
      <c r="H220" s="149" t="s">
        <v>4</v>
      </c>
      <c r="I220" s="149" t="s">
        <v>125</v>
      </c>
      <c r="J220" s="150" t="s">
        <v>1190</v>
      </c>
      <c r="K220" s="142">
        <v>100000</v>
      </c>
      <c r="L220" s="161">
        <v>90000</v>
      </c>
      <c r="M220" s="162" t="s">
        <v>1230</v>
      </c>
      <c r="N220" s="163">
        <v>100000</v>
      </c>
      <c r="O220" s="164">
        <v>20</v>
      </c>
      <c r="P220" s="163">
        <v>100000</v>
      </c>
      <c r="Q220" s="162" t="s">
        <v>1230</v>
      </c>
      <c r="R220" s="135">
        <v>20</v>
      </c>
    </row>
    <row r="221" spans="1:18" ht="33">
      <c r="A221" s="14">
        <v>214</v>
      </c>
      <c r="B221" s="128"/>
      <c r="C221" s="147" t="s">
        <v>1244</v>
      </c>
      <c r="D221" s="147" t="s">
        <v>1127</v>
      </c>
      <c r="E221" s="147" t="s">
        <v>1245</v>
      </c>
      <c r="F221" s="160" t="s">
        <v>2</v>
      </c>
      <c r="G221" s="149" t="s">
        <v>3</v>
      </c>
      <c r="H221" s="149" t="s">
        <v>33</v>
      </c>
      <c r="I221" s="149" t="s">
        <v>126</v>
      </c>
      <c r="J221" s="150" t="s">
        <v>1190</v>
      </c>
      <c r="K221" s="142">
        <v>50000</v>
      </c>
      <c r="L221" s="161">
        <v>45000</v>
      </c>
      <c r="M221" s="162">
        <v>41919</v>
      </c>
      <c r="N221" s="163">
        <v>50000</v>
      </c>
      <c r="O221" s="164">
        <v>20</v>
      </c>
      <c r="P221" s="163">
        <v>50000</v>
      </c>
      <c r="Q221" s="165">
        <v>41919</v>
      </c>
      <c r="R221" s="135">
        <v>20</v>
      </c>
    </row>
    <row r="222" spans="1:18" ht="82.5">
      <c r="A222" s="14">
        <v>215</v>
      </c>
      <c r="B222" s="78"/>
      <c r="C222" s="166" t="s">
        <v>266</v>
      </c>
      <c r="D222" s="155" t="s">
        <v>267</v>
      </c>
      <c r="E222" s="155" t="s">
        <v>268</v>
      </c>
      <c r="F222" s="167" t="s">
        <v>2</v>
      </c>
      <c r="G222" s="168" t="s">
        <v>3</v>
      </c>
      <c r="H222" s="168" t="s">
        <v>4</v>
      </c>
      <c r="I222" s="168" t="s">
        <v>126</v>
      </c>
      <c r="J222" s="157" t="s">
        <v>269</v>
      </c>
      <c r="K222" s="169">
        <v>35000</v>
      </c>
      <c r="L222" s="170">
        <v>33250</v>
      </c>
      <c r="M222" s="171">
        <v>41340</v>
      </c>
      <c r="N222" s="170">
        <v>35000</v>
      </c>
      <c r="O222" s="164">
        <v>1</v>
      </c>
      <c r="P222" s="170">
        <v>35000</v>
      </c>
      <c r="Q222" s="171">
        <v>41340</v>
      </c>
      <c r="R222" s="135">
        <v>20</v>
      </c>
    </row>
    <row r="223" spans="1:18" ht="115.5">
      <c r="A223" s="14">
        <v>216</v>
      </c>
      <c r="B223" s="78"/>
      <c r="C223" s="155" t="s">
        <v>270</v>
      </c>
      <c r="D223" s="155" t="s">
        <v>271</v>
      </c>
      <c r="E223" s="155" t="s">
        <v>272</v>
      </c>
      <c r="F223" s="167" t="s">
        <v>2</v>
      </c>
      <c r="G223" s="168" t="s">
        <v>3</v>
      </c>
      <c r="H223" s="168" t="s">
        <v>33</v>
      </c>
      <c r="I223" s="168" t="s">
        <v>126</v>
      </c>
      <c r="J223" s="157" t="s">
        <v>273</v>
      </c>
      <c r="K223" s="169">
        <v>30000</v>
      </c>
      <c r="L223" s="170">
        <v>28500</v>
      </c>
      <c r="M223" s="172" t="s">
        <v>274</v>
      </c>
      <c r="N223" s="170">
        <v>30000</v>
      </c>
      <c r="O223" s="164">
        <v>1</v>
      </c>
      <c r="P223" s="170">
        <v>30000</v>
      </c>
      <c r="Q223" s="171" t="s">
        <v>274</v>
      </c>
      <c r="R223" s="135">
        <v>20</v>
      </c>
    </row>
    <row r="224" spans="1:18" ht="82.5">
      <c r="A224" s="14">
        <v>217</v>
      </c>
      <c r="B224" s="78"/>
      <c r="C224" s="155" t="s">
        <v>275</v>
      </c>
      <c r="D224" s="155" t="s">
        <v>276</v>
      </c>
      <c r="E224" s="155" t="s">
        <v>277</v>
      </c>
      <c r="F224" s="167" t="s">
        <v>2</v>
      </c>
      <c r="G224" s="164" t="s">
        <v>113</v>
      </c>
      <c r="H224" s="168" t="s">
        <v>33</v>
      </c>
      <c r="I224" s="168" t="s">
        <v>126</v>
      </c>
      <c r="J224" s="157" t="s">
        <v>278</v>
      </c>
      <c r="K224" s="169">
        <v>50000</v>
      </c>
      <c r="L224" s="170">
        <v>47500</v>
      </c>
      <c r="M224" s="171">
        <v>41494</v>
      </c>
      <c r="N224" s="170">
        <v>50000</v>
      </c>
      <c r="O224" s="164">
        <v>1</v>
      </c>
      <c r="P224" s="170">
        <v>50000</v>
      </c>
      <c r="Q224" s="171">
        <v>41494</v>
      </c>
      <c r="R224" s="135">
        <v>20</v>
      </c>
    </row>
    <row r="225" spans="1:18" ht="115.5">
      <c r="A225" s="14">
        <v>218</v>
      </c>
      <c r="B225" s="78"/>
      <c r="C225" s="155" t="s">
        <v>279</v>
      </c>
      <c r="D225" s="155" t="s">
        <v>280</v>
      </c>
      <c r="E225" s="155" t="s">
        <v>281</v>
      </c>
      <c r="F225" s="167" t="s">
        <v>2</v>
      </c>
      <c r="G225" s="168" t="s">
        <v>3</v>
      </c>
      <c r="H225" s="168" t="s">
        <v>4</v>
      </c>
      <c r="I225" s="168" t="s">
        <v>126</v>
      </c>
      <c r="J225" s="157" t="s">
        <v>282</v>
      </c>
      <c r="K225" s="169">
        <v>45000</v>
      </c>
      <c r="L225" s="170">
        <v>42750</v>
      </c>
      <c r="M225" s="171" t="s">
        <v>283</v>
      </c>
      <c r="N225" s="170">
        <v>45000</v>
      </c>
      <c r="O225" s="164">
        <v>1</v>
      </c>
      <c r="P225" s="170">
        <v>45000</v>
      </c>
      <c r="Q225" s="171" t="s">
        <v>283</v>
      </c>
      <c r="R225" s="135">
        <v>20</v>
      </c>
    </row>
    <row r="226" spans="1:18" ht="99">
      <c r="A226" s="14">
        <v>219</v>
      </c>
      <c r="B226" s="78"/>
      <c r="C226" s="155" t="s">
        <v>284</v>
      </c>
      <c r="D226" s="166" t="s">
        <v>285</v>
      </c>
      <c r="E226" s="155" t="s">
        <v>286</v>
      </c>
      <c r="F226" s="167" t="s">
        <v>2</v>
      </c>
      <c r="G226" s="168" t="s">
        <v>3</v>
      </c>
      <c r="H226" s="168" t="s">
        <v>4</v>
      </c>
      <c r="I226" s="168" t="s">
        <v>126</v>
      </c>
      <c r="J226" s="157" t="s">
        <v>287</v>
      </c>
      <c r="K226" s="169">
        <v>30000</v>
      </c>
      <c r="L226" s="170">
        <v>28500</v>
      </c>
      <c r="M226" s="171" t="s">
        <v>283</v>
      </c>
      <c r="N226" s="170">
        <v>30000</v>
      </c>
      <c r="O226" s="164">
        <v>1</v>
      </c>
      <c r="P226" s="170">
        <v>30000</v>
      </c>
      <c r="Q226" s="171" t="s">
        <v>283</v>
      </c>
      <c r="R226" s="135">
        <v>20</v>
      </c>
    </row>
    <row r="227" spans="1:18" ht="99">
      <c r="A227" s="14">
        <v>220</v>
      </c>
      <c r="B227" s="78"/>
      <c r="C227" s="155" t="s">
        <v>288</v>
      </c>
      <c r="D227" s="155" t="s">
        <v>289</v>
      </c>
      <c r="E227" s="155" t="s">
        <v>290</v>
      </c>
      <c r="F227" s="167" t="s">
        <v>2</v>
      </c>
      <c r="G227" s="168" t="s">
        <v>3</v>
      </c>
      <c r="H227" s="168" t="s">
        <v>4</v>
      </c>
      <c r="I227" s="168" t="s">
        <v>126</v>
      </c>
      <c r="J227" s="157" t="s">
        <v>291</v>
      </c>
      <c r="K227" s="169">
        <v>40000</v>
      </c>
      <c r="L227" s="170">
        <v>38000</v>
      </c>
      <c r="M227" s="171" t="s">
        <v>292</v>
      </c>
      <c r="N227" s="170">
        <v>40000</v>
      </c>
      <c r="O227" s="164">
        <v>1</v>
      </c>
      <c r="P227" s="170">
        <v>40000</v>
      </c>
      <c r="Q227" s="171" t="s">
        <v>292</v>
      </c>
      <c r="R227" s="135">
        <v>20</v>
      </c>
    </row>
    <row r="228" spans="1:18" ht="66">
      <c r="A228" s="14">
        <v>221</v>
      </c>
      <c r="B228" s="78"/>
      <c r="C228" s="155" t="s">
        <v>293</v>
      </c>
      <c r="D228" s="155" t="s">
        <v>294</v>
      </c>
      <c r="E228" s="155" t="s">
        <v>295</v>
      </c>
      <c r="F228" s="167" t="s">
        <v>2</v>
      </c>
      <c r="G228" s="168" t="s">
        <v>3</v>
      </c>
      <c r="H228" s="168" t="s">
        <v>4</v>
      </c>
      <c r="I228" s="168" t="s">
        <v>126</v>
      </c>
      <c r="J228" s="157" t="s">
        <v>296</v>
      </c>
      <c r="K228" s="169">
        <v>45000</v>
      </c>
      <c r="L228" s="170">
        <v>42750</v>
      </c>
      <c r="M228" s="171" t="s">
        <v>292</v>
      </c>
      <c r="N228" s="170">
        <v>45000</v>
      </c>
      <c r="O228" s="164">
        <v>1</v>
      </c>
      <c r="P228" s="170">
        <v>45000</v>
      </c>
      <c r="Q228" s="171" t="s">
        <v>292</v>
      </c>
      <c r="R228" s="135">
        <v>20</v>
      </c>
    </row>
    <row r="229" spans="1:18" ht="49.5">
      <c r="A229" s="14">
        <v>222</v>
      </c>
      <c r="B229" s="78"/>
      <c r="C229" s="155" t="s">
        <v>297</v>
      </c>
      <c r="D229" s="155" t="s">
        <v>298</v>
      </c>
      <c r="E229" s="155" t="s">
        <v>299</v>
      </c>
      <c r="F229" s="167" t="s">
        <v>2</v>
      </c>
      <c r="G229" s="168" t="s">
        <v>3</v>
      </c>
      <c r="H229" s="168" t="s">
        <v>4</v>
      </c>
      <c r="I229" s="168" t="s">
        <v>126</v>
      </c>
      <c r="J229" s="157" t="s">
        <v>300</v>
      </c>
      <c r="K229" s="169">
        <v>40000</v>
      </c>
      <c r="L229" s="170">
        <v>38000</v>
      </c>
      <c r="M229" s="172" t="s">
        <v>301</v>
      </c>
      <c r="N229" s="170">
        <v>40000</v>
      </c>
      <c r="O229" s="164">
        <v>1</v>
      </c>
      <c r="P229" s="170">
        <v>40000</v>
      </c>
      <c r="Q229" s="171" t="s">
        <v>301</v>
      </c>
      <c r="R229" s="135">
        <v>20</v>
      </c>
    </row>
    <row r="230" spans="1:18" ht="82.5">
      <c r="A230" s="14">
        <v>223</v>
      </c>
      <c r="B230" s="78"/>
      <c r="C230" s="155" t="s">
        <v>302</v>
      </c>
      <c r="D230" s="155" t="s">
        <v>303</v>
      </c>
      <c r="E230" s="155" t="s">
        <v>304</v>
      </c>
      <c r="F230" s="167" t="s">
        <v>2</v>
      </c>
      <c r="G230" s="168" t="s">
        <v>3</v>
      </c>
      <c r="H230" s="168" t="s">
        <v>33</v>
      </c>
      <c r="I230" s="168" t="s">
        <v>126</v>
      </c>
      <c r="J230" s="157" t="s">
        <v>305</v>
      </c>
      <c r="K230" s="169">
        <v>40000</v>
      </c>
      <c r="L230" s="170">
        <v>38000</v>
      </c>
      <c r="M230" s="171">
        <v>41281</v>
      </c>
      <c r="N230" s="170">
        <v>40000</v>
      </c>
      <c r="O230" s="164">
        <v>1</v>
      </c>
      <c r="P230" s="170">
        <v>40000</v>
      </c>
      <c r="Q230" s="171">
        <v>41281</v>
      </c>
      <c r="R230" s="135">
        <v>20</v>
      </c>
    </row>
    <row r="231" spans="1:18" ht="49.5">
      <c r="A231" s="14">
        <v>224</v>
      </c>
      <c r="B231" s="78"/>
      <c r="C231" s="155" t="s">
        <v>306</v>
      </c>
      <c r="D231" s="155" t="s">
        <v>307</v>
      </c>
      <c r="E231" s="155" t="s">
        <v>308</v>
      </c>
      <c r="F231" s="167" t="s">
        <v>2</v>
      </c>
      <c r="G231" s="168" t="s">
        <v>3</v>
      </c>
      <c r="H231" s="168" t="s">
        <v>4</v>
      </c>
      <c r="I231" s="168" t="s">
        <v>125</v>
      </c>
      <c r="J231" s="157" t="s">
        <v>309</v>
      </c>
      <c r="K231" s="169">
        <v>30000</v>
      </c>
      <c r="L231" s="170">
        <v>28500</v>
      </c>
      <c r="M231" s="171">
        <v>41312</v>
      </c>
      <c r="N231" s="170">
        <v>30000</v>
      </c>
      <c r="O231" s="164">
        <v>1</v>
      </c>
      <c r="P231" s="170">
        <v>30000</v>
      </c>
      <c r="Q231" s="171">
        <v>41312</v>
      </c>
      <c r="R231" s="135">
        <v>20</v>
      </c>
    </row>
    <row r="232" spans="1:18" ht="99">
      <c r="A232" s="14">
        <v>225</v>
      </c>
      <c r="B232" s="78"/>
      <c r="C232" s="155" t="s">
        <v>310</v>
      </c>
      <c r="D232" s="155" t="s">
        <v>311</v>
      </c>
      <c r="E232" s="155" t="s">
        <v>312</v>
      </c>
      <c r="F232" s="167" t="s">
        <v>2</v>
      </c>
      <c r="G232" s="168" t="s">
        <v>3</v>
      </c>
      <c r="H232" s="168" t="s">
        <v>4</v>
      </c>
      <c r="I232" s="168" t="s">
        <v>126</v>
      </c>
      <c r="J232" s="157" t="s">
        <v>313</v>
      </c>
      <c r="K232" s="169">
        <v>40000</v>
      </c>
      <c r="L232" s="170">
        <v>38000</v>
      </c>
      <c r="M232" s="172" t="s">
        <v>314</v>
      </c>
      <c r="N232" s="170">
        <v>40000</v>
      </c>
      <c r="O232" s="164">
        <v>1</v>
      </c>
      <c r="P232" s="170">
        <v>40000</v>
      </c>
      <c r="Q232" s="171" t="s">
        <v>314</v>
      </c>
      <c r="R232" s="135">
        <v>20</v>
      </c>
    </row>
    <row r="233" spans="1:18" ht="82.5">
      <c r="A233" s="14">
        <v>226</v>
      </c>
      <c r="B233" s="78"/>
      <c r="C233" s="155" t="s">
        <v>315</v>
      </c>
      <c r="D233" s="155" t="s">
        <v>316</v>
      </c>
      <c r="E233" s="155" t="s">
        <v>317</v>
      </c>
      <c r="F233" s="167" t="s">
        <v>2</v>
      </c>
      <c r="G233" s="168" t="s">
        <v>3</v>
      </c>
      <c r="H233" s="168" t="s">
        <v>33</v>
      </c>
      <c r="I233" s="168" t="s">
        <v>125</v>
      </c>
      <c r="J233" s="157" t="s">
        <v>318</v>
      </c>
      <c r="K233" s="169">
        <v>30000</v>
      </c>
      <c r="L233" s="170">
        <v>28500</v>
      </c>
      <c r="M233" s="171">
        <v>41493</v>
      </c>
      <c r="N233" s="170">
        <v>30000</v>
      </c>
      <c r="O233" s="164">
        <v>1</v>
      </c>
      <c r="P233" s="170">
        <v>30000</v>
      </c>
      <c r="Q233" s="171">
        <v>41493</v>
      </c>
      <c r="R233" s="135">
        <v>20</v>
      </c>
    </row>
    <row r="234" spans="1:18" ht="82.5">
      <c r="A234" s="14">
        <v>227</v>
      </c>
      <c r="B234" s="78"/>
      <c r="C234" s="166" t="s">
        <v>319</v>
      </c>
      <c r="D234" s="155" t="s">
        <v>320</v>
      </c>
      <c r="E234" s="155" t="s">
        <v>321</v>
      </c>
      <c r="F234" s="167" t="s">
        <v>2</v>
      </c>
      <c r="G234" s="168" t="s">
        <v>3</v>
      </c>
      <c r="H234" s="168" t="s">
        <v>33</v>
      </c>
      <c r="I234" s="168" t="s">
        <v>126</v>
      </c>
      <c r="J234" s="157" t="s">
        <v>36</v>
      </c>
      <c r="K234" s="169">
        <v>35000</v>
      </c>
      <c r="L234" s="170">
        <v>33250</v>
      </c>
      <c r="M234" s="171">
        <v>41371</v>
      </c>
      <c r="N234" s="170">
        <v>35000</v>
      </c>
      <c r="O234" s="164">
        <v>1</v>
      </c>
      <c r="P234" s="170">
        <v>35000</v>
      </c>
      <c r="Q234" s="171">
        <v>41371</v>
      </c>
      <c r="R234" s="135">
        <v>20</v>
      </c>
    </row>
    <row r="235" spans="1:18" ht="82.5">
      <c r="A235" s="14">
        <v>228</v>
      </c>
      <c r="B235" s="78"/>
      <c r="C235" s="155" t="s">
        <v>322</v>
      </c>
      <c r="D235" s="155" t="s">
        <v>323</v>
      </c>
      <c r="E235" s="155" t="s">
        <v>324</v>
      </c>
      <c r="F235" s="167" t="s">
        <v>2</v>
      </c>
      <c r="G235" s="168" t="s">
        <v>3</v>
      </c>
      <c r="H235" s="168" t="s">
        <v>4</v>
      </c>
      <c r="I235" s="168" t="s">
        <v>126</v>
      </c>
      <c r="J235" s="157" t="s">
        <v>309</v>
      </c>
      <c r="K235" s="169">
        <v>30000</v>
      </c>
      <c r="L235" s="170">
        <v>28500</v>
      </c>
      <c r="M235" s="172" t="s">
        <v>325</v>
      </c>
      <c r="N235" s="170">
        <v>30000</v>
      </c>
      <c r="O235" s="164">
        <v>1</v>
      </c>
      <c r="P235" s="170">
        <v>30000</v>
      </c>
      <c r="Q235" s="171" t="s">
        <v>325</v>
      </c>
      <c r="R235" s="135">
        <v>20</v>
      </c>
    </row>
    <row r="236" spans="1:18" ht="66">
      <c r="A236" s="14">
        <v>229</v>
      </c>
      <c r="B236" s="78"/>
      <c r="C236" s="155" t="s">
        <v>326</v>
      </c>
      <c r="D236" s="155" t="s">
        <v>327</v>
      </c>
      <c r="E236" s="155" t="s">
        <v>328</v>
      </c>
      <c r="F236" s="167" t="s">
        <v>2</v>
      </c>
      <c r="G236" s="164" t="s">
        <v>113</v>
      </c>
      <c r="H236" s="168" t="s">
        <v>4</v>
      </c>
      <c r="I236" s="168" t="s">
        <v>126</v>
      </c>
      <c r="J236" s="157" t="s">
        <v>329</v>
      </c>
      <c r="K236" s="169">
        <v>45000</v>
      </c>
      <c r="L236" s="170">
        <v>42750</v>
      </c>
      <c r="M236" s="171">
        <v>41281</v>
      </c>
      <c r="N236" s="170">
        <v>45000</v>
      </c>
      <c r="O236" s="164">
        <v>1</v>
      </c>
      <c r="P236" s="170">
        <v>45000</v>
      </c>
      <c r="Q236" s="171">
        <v>41281</v>
      </c>
      <c r="R236" s="135">
        <v>20</v>
      </c>
    </row>
    <row r="237" spans="1:18" ht="66">
      <c r="A237" s="14">
        <v>230</v>
      </c>
      <c r="B237" s="78"/>
      <c r="C237" s="155" t="s">
        <v>330</v>
      </c>
      <c r="D237" s="155" t="s">
        <v>331</v>
      </c>
      <c r="E237" s="155" t="s">
        <v>332</v>
      </c>
      <c r="F237" s="167" t="s">
        <v>2</v>
      </c>
      <c r="G237" s="168" t="s">
        <v>3</v>
      </c>
      <c r="H237" s="168" t="s">
        <v>33</v>
      </c>
      <c r="I237" s="168" t="s">
        <v>125</v>
      </c>
      <c r="J237" s="157" t="s">
        <v>309</v>
      </c>
      <c r="K237" s="169">
        <v>30000</v>
      </c>
      <c r="L237" s="170">
        <v>28500</v>
      </c>
      <c r="M237" s="171">
        <v>41312</v>
      </c>
      <c r="N237" s="170">
        <v>30000</v>
      </c>
      <c r="O237" s="164">
        <v>1</v>
      </c>
      <c r="P237" s="170">
        <v>30000</v>
      </c>
      <c r="Q237" s="171">
        <v>41312</v>
      </c>
      <c r="R237" s="135">
        <v>20</v>
      </c>
    </row>
    <row r="238" spans="1:18" ht="82.5">
      <c r="A238" s="14">
        <v>231</v>
      </c>
      <c r="B238" s="78"/>
      <c r="C238" s="166" t="s">
        <v>333</v>
      </c>
      <c r="D238" s="155" t="s">
        <v>311</v>
      </c>
      <c r="E238" s="155" t="s">
        <v>334</v>
      </c>
      <c r="F238" s="167" t="s">
        <v>2</v>
      </c>
      <c r="G238" s="168" t="s">
        <v>3</v>
      </c>
      <c r="H238" s="168" t="s">
        <v>4</v>
      </c>
      <c r="I238" s="168" t="s">
        <v>126</v>
      </c>
      <c r="J238" s="157" t="s">
        <v>335</v>
      </c>
      <c r="K238" s="169">
        <v>45000</v>
      </c>
      <c r="L238" s="170">
        <v>42750</v>
      </c>
      <c r="M238" s="171">
        <v>41284</v>
      </c>
      <c r="N238" s="170">
        <v>45000</v>
      </c>
      <c r="O238" s="164">
        <v>1</v>
      </c>
      <c r="P238" s="170">
        <v>45000</v>
      </c>
      <c r="Q238" s="171">
        <v>41284</v>
      </c>
      <c r="R238" s="135">
        <v>20</v>
      </c>
    </row>
    <row r="239" spans="1:18" ht="148.5">
      <c r="A239" s="14">
        <v>232</v>
      </c>
      <c r="B239" s="78"/>
      <c r="C239" s="155" t="s">
        <v>336</v>
      </c>
      <c r="D239" s="166" t="s">
        <v>337</v>
      </c>
      <c r="E239" s="155" t="s">
        <v>338</v>
      </c>
      <c r="F239" s="167" t="s">
        <v>2</v>
      </c>
      <c r="G239" s="168" t="s">
        <v>3</v>
      </c>
      <c r="H239" s="168" t="s">
        <v>4</v>
      </c>
      <c r="I239" s="168" t="s">
        <v>126</v>
      </c>
      <c r="J239" s="157" t="s">
        <v>178</v>
      </c>
      <c r="K239" s="169">
        <v>45000</v>
      </c>
      <c r="L239" s="170">
        <v>42750</v>
      </c>
      <c r="M239" s="171">
        <v>41401</v>
      </c>
      <c r="N239" s="170">
        <v>45000</v>
      </c>
      <c r="O239" s="164">
        <v>1</v>
      </c>
      <c r="P239" s="170">
        <v>45000</v>
      </c>
      <c r="Q239" s="171">
        <v>41401</v>
      </c>
      <c r="R239" s="135">
        <v>20</v>
      </c>
    </row>
    <row r="240" spans="1:18" ht="132">
      <c r="A240" s="14">
        <v>233</v>
      </c>
      <c r="B240" s="78"/>
      <c r="C240" s="155" t="s">
        <v>293</v>
      </c>
      <c r="D240" s="155" t="s">
        <v>339</v>
      </c>
      <c r="E240" s="155" t="s">
        <v>340</v>
      </c>
      <c r="F240" s="167" t="s">
        <v>2</v>
      </c>
      <c r="G240" s="168" t="s">
        <v>3</v>
      </c>
      <c r="H240" s="168" t="s">
        <v>4</v>
      </c>
      <c r="I240" s="168" t="s">
        <v>126</v>
      </c>
      <c r="J240" s="157" t="s">
        <v>341</v>
      </c>
      <c r="K240" s="169">
        <v>40000</v>
      </c>
      <c r="L240" s="170">
        <v>38000</v>
      </c>
      <c r="M240" s="172" t="s">
        <v>314</v>
      </c>
      <c r="N240" s="170">
        <v>40000</v>
      </c>
      <c r="O240" s="164">
        <v>1</v>
      </c>
      <c r="P240" s="170">
        <v>40000</v>
      </c>
      <c r="Q240" s="171" t="s">
        <v>314</v>
      </c>
      <c r="R240" s="135">
        <v>20</v>
      </c>
    </row>
    <row r="241" spans="1:18" ht="99">
      <c r="A241" s="14">
        <v>234</v>
      </c>
      <c r="B241" s="78"/>
      <c r="C241" s="155" t="s">
        <v>342</v>
      </c>
      <c r="D241" s="155" t="s">
        <v>343</v>
      </c>
      <c r="E241" s="155" t="s">
        <v>344</v>
      </c>
      <c r="F241" s="167" t="s">
        <v>2</v>
      </c>
      <c r="G241" s="168" t="s">
        <v>3</v>
      </c>
      <c r="H241" s="168" t="s">
        <v>4</v>
      </c>
      <c r="I241" s="168" t="s">
        <v>125</v>
      </c>
      <c r="J241" s="157" t="s">
        <v>287</v>
      </c>
      <c r="K241" s="169">
        <v>30000</v>
      </c>
      <c r="L241" s="170">
        <v>28500</v>
      </c>
      <c r="M241" s="172" t="s">
        <v>345</v>
      </c>
      <c r="N241" s="170">
        <v>30000</v>
      </c>
      <c r="O241" s="164">
        <v>1</v>
      </c>
      <c r="P241" s="170">
        <v>30000</v>
      </c>
      <c r="Q241" s="171" t="s">
        <v>345</v>
      </c>
      <c r="R241" s="135">
        <v>20</v>
      </c>
    </row>
    <row r="242" spans="1:18" ht="99">
      <c r="A242" s="14">
        <v>235</v>
      </c>
      <c r="B242" s="78"/>
      <c r="C242" s="155" t="s">
        <v>346</v>
      </c>
      <c r="D242" s="155" t="s">
        <v>347</v>
      </c>
      <c r="E242" s="155" t="s">
        <v>344</v>
      </c>
      <c r="F242" s="167" t="s">
        <v>2</v>
      </c>
      <c r="G242" s="168" t="s">
        <v>3</v>
      </c>
      <c r="H242" s="168" t="s">
        <v>4</v>
      </c>
      <c r="I242" s="168" t="s">
        <v>125</v>
      </c>
      <c r="J242" s="157" t="s">
        <v>287</v>
      </c>
      <c r="K242" s="169">
        <v>30000</v>
      </c>
      <c r="L242" s="170">
        <v>28500</v>
      </c>
      <c r="M242" s="172" t="s">
        <v>348</v>
      </c>
      <c r="N242" s="170">
        <v>30000</v>
      </c>
      <c r="O242" s="164">
        <v>1</v>
      </c>
      <c r="P242" s="170">
        <v>30000</v>
      </c>
      <c r="Q242" s="171" t="s">
        <v>348</v>
      </c>
      <c r="R242" s="135">
        <v>20</v>
      </c>
    </row>
    <row r="243" spans="1:18" ht="82.5">
      <c r="A243" s="14">
        <v>236</v>
      </c>
      <c r="B243" s="78"/>
      <c r="C243" s="155" t="s">
        <v>349</v>
      </c>
      <c r="D243" s="155" t="s">
        <v>350</v>
      </c>
      <c r="E243" s="155" t="s">
        <v>351</v>
      </c>
      <c r="F243" s="167" t="s">
        <v>2</v>
      </c>
      <c r="G243" s="168" t="s">
        <v>3</v>
      </c>
      <c r="H243" s="168" t="s">
        <v>4</v>
      </c>
      <c r="I243" s="168" t="s">
        <v>126</v>
      </c>
      <c r="J243" s="157" t="s">
        <v>352</v>
      </c>
      <c r="K243" s="169">
        <v>30000</v>
      </c>
      <c r="L243" s="170">
        <v>28500</v>
      </c>
      <c r="M243" s="171" t="s">
        <v>353</v>
      </c>
      <c r="N243" s="170">
        <v>30000</v>
      </c>
      <c r="O243" s="164">
        <v>1</v>
      </c>
      <c r="P243" s="170">
        <v>30000</v>
      </c>
      <c r="Q243" s="171" t="s">
        <v>353</v>
      </c>
      <c r="R243" s="135">
        <v>20</v>
      </c>
    </row>
    <row r="244" spans="1:18" ht="99">
      <c r="A244" s="14">
        <v>237</v>
      </c>
      <c r="B244" s="78"/>
      <c r="C244" s="155" t="s">
        <v>354</v>
      </c>
      <c r="D244" s="155" t="s">
        <v>355</v>
      </c>
      <c r="E244" s="155" t="s">
        <v>356</v>
      </c>
      <c r="F244" s="167" t="s">
        <v>2</v>
      </c>
      <c r="G244" s="168" t="s">
        <v>3</v>
      </c>
      <c r="H244" s="168" t="s">
        <v>4</v>
      </c>
      <c r="I244" s="168" t="s">
        <v>126</v>
      </c>
      <c r="J244" s="157" t="s">
        <v>287</v>
      </c>
      <c r="K244" s="169">
        <v>30000</v>
      </c>
      <c r="L244" s="170">
        <v>28500</v>
      </c>
      <c r="M244" s="172" t="s">
        <v>357</v>
      </c>
      <c r="N244" s="170">
        <v>30000</v>
      </c>
      <c r="O244" s="164">
        <v>1</v>
      </c>
      <c r="P244" s="170">
        <v>30000</v>
      </c>
      <c r="Q244" s="171" t="s">
        <v>357</v>
      </c>
      <c r="R244" s="135">
        <v>20</v>
      </c>
    </row>
    <row r="245" spans="1:18" ht="99">
      <c r="A245" s="14">
        <v>238</v>
      </c>
      <c r="B245" s="78"/>
      <c r="C245" s="155" t="s">
        <v>358</v>
      </c>
      <c r="D245" s="155" t="s">
        <v>359</v>
      </c>
      <c r="E245" s="155" t="s">
        <v>360</v>
      </c>
      <c r="F245" s="167" t="s">
        <v>2</v>
      </c>
      <c r="G245" s="164" t="s">
        <v>113</v>
      </c>
      <c r="H245" s="168" t="s">
        <v>4</v>
      </c>
      <c r="I245" s="168" t="s">
        <v>126</v>
      </c>
      <c r="J245" s="157" t="s">
        <v>361</v>
      </c>
      <c r="K245" s="169">
        <v>35000</v>
      </c>
      <c r="L245" s="170">
        <v>33250</v>
      </c>
      <c r="M245" s="171">
        <v>41371</v>
      </c>
      <c r="N245" s="170">
        <v>35000</v>
      </c>
      <c r="O245" s="164">
        <v>1</v>
      </c>
      <c r="P245" s="170">
        <v>35000</v>
      </c>
      <c r="Q245" s="171">
        <v>41371</v>
      </c>
      <c r="R245" s="135">
        <v>20</v>
      </c>
    </row>
    <row r="246" spans="1:18" ht="82.5">
      <c r="A246" s="14">
        <v>239</v>
      </c>
      <c r="B246" s="78"/>
      <c r="C246" s="155" t="s">
        <v>362</v>
      </c>
      <c r="D246" s="155" t="s">
        <v>363</v>
      </c>
      <c r="E246" s="155" t="s">
        <v>364</v>
      </c>
      <c r="F246" s="167" t="s">
        <v>2</v>
      </c>
      <c r="G246" s="168" t="s">
        <v>3</v>
      </c>
      <c r="H246" s="168" t="s">
        <v>4</v>
      </c>
      <c r="I246" s="168" t="s">
        <v>126</v>
      </c>
      <c r="J246" s="157" t="s">
        <v>178</v>
      </c>
      <c r="K246" s="169">
        <v>45000</v>
      </c>
      <c r="L246" s="170">
        <v>42750</v>
      </c>
      <c r="M246" s="171">
        <v>41493</v>
      </c>
      <c r="N246" s="170">
        <v>45000</v>
      </c>
      <c r="O246" s="164">
        <v>1</v>
      </c>
      <c r="P246" s="170">
        <v>45000</v>
      </c>
      <c r="Q246" s="171">
        <v>41493</v>
      </c>
      <c r="R246" s="135">
        <v>20</v>
      </c>
    </row>
    <row r="247" spans="1:18" ht="148.5">
      <c r="A247" s="14">
        <v>240</v>
      </c>
      <c r="B247" s="78"/>
      <c r="C247" s="155" t="s">
        <v>365</v>
      </c>
      <c r="D247" s="155" t="s">
        <v>366</v>
      </c>
      <c r="E247" s="155" t="s">
        <v>367</v>
      </c>
      <c r="F247" s="167" t="s">
        <v>2</v>
      </c>
      <c r="G247" s="168" t="s">
        <v>3</v>
      </c>
      <c r="H247" s="168" t="s">
        <v>4</v>
      </c>
      <c r="I247" s="168" t="s">
        <v>126</v>
      </c>
      <c r="J247" s="157" t="s">
        <v>287</v>
      </c>
      <c r="K247" s="169">
        <v>30000</v>
      </c>
      <c r="L247" s="170">
        <v>28500</v>
      </c>
      <c r="M247" s="171">
        <v>41493</v>
      </c>
      <c r="N247" s="170">
        <v>30000</v>
      </c>
      <c r="O247" s="164">
        <v>1</v>
      </c>
      <c r="P247" s="170">
        <v>30000</v>
      </c>
      <c r="Q247" s="171">
        <v>41493</v>
      </c>
      <c r="R247" s="135">
        <v>20</v>
      </c>
    </row>
    <row r="248" spans="1:18" ht="115.5">
      <c r="A248" s="14">
        <v>241</v>
      </c>
      <c r="B248" s="78"/>
      <c r="C248" s="155" t="s">
        <v>368</v>
      </c>
      <c r="D248" s="155" t="s">
        <v>369</v>
      </c>
      <c r="E248" s="155" t="s">
        <v>370</v>
      </c>
      <c r="F248" s="167" t="s">
        <v>2</v>
      </c>
      <c r="G248" s="168" t="s">
        <v>3</v>
      </c>
      <c r="H248" s="168" t="s">
        <v>4</v>
      </c>
      <c r="I248" s="168" t="s">
        <v>126</v>
      </c>
      <c r="J248" s="157" t="s">
        <v>371</v>
      </c>
      <c r="K248" s="169">
        <v>25000</v>
      </c>
      <c r="L248" s="170">
        <v>23750</v>
      </c>
      <c r="M248" s="171">
        <v>41554</v>
      </c>
      <c r="N248" s="170">
        <v>25000</v>
      </c>
      <c r="O248" s="164">
        <v>1</v>
      </c>
      <c r="P248" s="170">
        <v>25000</v>
      </c>
      <c r="Q248" s="171">
        <v>41554</v>
      </c>
      <c r="R248" s="135">
        <v>20</v>
      </c>
    </row>
    <row r="249" spans="1:18" ht="82.5">
      <c r="A249" s="14">
        <v>242</v>
      </c>
      <c r="B249" s="78"/>
      <c r="C249" s="166" t="s">
        <v>372</v>
      </c>
      <c r="D249" s="155" t="s">
        <v>373</v>
      </c>
      <c r="E249" s="155" t="s">
        <v>374</v>
      </c>
      <c r="F249" s="167" t="s">
        <v>2</v>
      </c>
      <c r="G249" s="168" t="s">
        <v>3</v>
      </c>
      <c r="H249" s="168" t="s">
        <v>4</v>
      </c>
      <c r="I249" s="168" t="s">
        <v>126</v>
      </c>
      <c r="J249" s="157" t="s">
        <v>371</v>
      </c>
      <c r="K249" s="169">
        <v>25000</v>
      </c>
      <c r="L249" s="170">
        <v>23750</v>
      </c>
      <c r="M249" s="171">
        <v>41524</v>
      </c>
      <c r="N249" s="170">
        <v>25000</v>
      </c>
      <c r="O249" s="164">
        <v>1</v>
      </c>
      <c r="P249" s="170">
        <v>25000</v>
      </c>
      <c r="Q249" s="171">
        <v>41524</v>
      </c>
      <c r="R249" s="135">
        <v>20</v>
      </c>
    </row>
    <row r="250" spans="1:18" ht="132">
      <c r="A250" s="14">
        <v>243</v>
      </c>
      <c r="B250" s="78"/>
      <c r="C250" s="155" t="s">
        <v>375</v>
      </c>
      <c r="D250" s="155" t="s">
        <v>376</v>
      </c>
      <c r="E250" s="155" t="s">
        <v>377</v>
      </c>
      <c r="F250" s="167" t="s">
        <v>2</v>
      </c>
      <c r="G250" s="168" t="s">
        <v>3</v>
      </c>
      <c r="H250" s="168" t="s">
        <v>4</v>
      </c>
      <c r="I250" s="168" t="s">
        <v>126</v>
      </c>
      <c r="J250" s="157" t="s">
        <v>378</v>
      </c>
      <c r="K250" s="169">
        <v>30000</v>
      </c>
      <c r="L250" s="170">
        <v>28500</v>
      </c>
      <c r="M250" s="171">
        <v>41340</v>
      </c>
      <c r="N250" s="170">
        <v>30000</v>
      </c>
      <c r="O250" s="164">
        <v>1</v>
      </c>
      <c r="P250" s="170">
        <v>30000</v>
      </c>
      <c r="Q250" s="171">
        <v>41340</v>
      </c>
      <c r="R250" s="135">
        <v>20</v>
      </c>
    </row>
    <row r="251" spans="1:18" ht="82.5">
      <c r="A251" s="14">
        <v>244</v>
      </c>
      <c r="B251" s="78"/>
      <c r="C251" s="155" t="s">
        <v>379</v>
      </c>
      <c r="D251" s="155" t="s">
        <v>380</v>
      </c>
      <c r="E251" s="155" t="s">
        <v>381</v>
      </c>
      <c r="F251" s="167" t="s">
        <v>2</v>
      </c>
      <c r="G251" s="168" t="s">
        <v>3</v>
      </c>
      <c r="H251" s="168" t="s">
        <v>4</v>
      </c>
      <c r="I251" s="168" t="s">
        <v>126</v>
      </c>
      <c r="J251" s="157" t="s">
        <v>382</v>
      </c>
      <c r="K251" s="169">
        <v>40000</v>
      </c>
      <c r="L251" s="170">
        <v>38000</v>
      </c>
      <c r="M251" s="171">
        <v>41281</v>
      </c>
      <c r="N251" s="170">
        <v>40000</v>
      </c>
      <c r="O251" s="164">
        <v>1</v>
      </c>
      <c r="P251" s="170">
        <v>40000</v>
      </c>
      <c r="Q251" s="171">
        <v>41281</v>
      </c>
      <c r="R251" s="135">
        <v>20</v>
      </c>
    </row>
    <row r="252" spans="1:18" ht="99">
      <c r="A252" s="14">
        <v>245</v>
      </c>
      <c r="B252" s="78"/>
      <c r="C252" s="166" t="s">
        <v>383</v>
      </c>
      <c r="D252" s="155" t="s">
        <v>384</v>
      </c>
      <c r="E252" s="155" t="s">
        <v>385</v>
      </c>
      <c r="F252" s="167" t="s">
        <v>2</v>
      </c>
      <c r="G252" s="168" t="s">
        <v>3</v>
      </c>
      <c r="H252" s="168" t="s">
        <v>4</v>
      </c>
      <c r="I252" s="168" t="s">
        <v>126</v>
      </c>
      <c r="J252" s="157" t="s">
        <v>386</v>
      </c>
      <c r="K252" s="169">
        <v>40000</v>
      </c>
      <c r="L252" s="170">
        <v>38000</v>
      </c>
      <c r="M252" s="171">
        <v>41312</v>
      </c>
      <c r="N252" s="170">
        <v>40000</v>
      </c>
      <c r="O252" s="164">
        <v>1</v>
      </c>
      <c r="P252" s="170">
        <v>40000</v>
      </c>
      <c r="Q252" s="171">
        <v>41312</v>
      </c>
      <c r="R252" s="135">
        <v>20</v>
      </c>
    </row>
    <row r="253" spans="1:18" ht="99">
      <c r="A253" s="14">
        <v>246</v>
      </c>
      <c r="B253" s="78"/>
      <c r="C253" s="155" t="s">
        <v>387</v>
      </c>
      <c r="D253" s="155" t="s">
        <v>388</v>
      </c>
      <c r="E253" s="155" t="s">
        <v>389</v>
      </c>
      <c r="F253" s="167" t="s">
        <v>2</v>
      </c>
      <c r="G253" s="168" t="s">
        <v>3</v>
      </c>
      <c r="H253" s="168" t="s">
        <v>4</v>
      </c>
      <c r="I253" s="168" t="s">
        <v>126</v>
      </c>
      <c r="J253" s="157" t="s">
        <v>390</v>
      </c>
      <c r="K253" s="169">
        <v>40000</v>
      </c>
      <c r="L253" s="170">
        <v>38000</v>
      </c>
      <c r="M253" s="171">
        <v>41281</v>
      </c>
      <c r="N253" s="170">
        <v>40000</v>
      </c>
      <c r="O253" s="164">
        <v>1</v>
      </c>
      <c r="P253" s="170">
        <v>40000</v>
      </c>
      <c r="Q253" s="171">
        <v>41281</v>
      </c>
      <c r="R253" s="135">
        <v>20</v>
      </c>
    </row>
    <row r="254" spans="1:18" ht="115.5">
      <c r="A254" s="14">
        <v>247</v>
      </c>
      <c r="B254" s="78"/>
      <c r="C254" s="155" t="s">
        <v>391</v>
      </c>
      <c r="D254" s="155" t="s">
        <v>392</v>
      </c>
      <c r="E254" s="155" t="s">
        <v>393</v>
      </c>
      <c r="F254" s="167" t="s">
        <v>2</v>
      </c>
      <c r="G254" s="168" t="s">
        <v>3</v>
      </c>
      <c r="H254" s="168" t="s">
        <v>4</v>
      </c>
      <c r="I254" s="168" t="s">
        <v>126</v>
      </c>
      <c r="J254" s="157" t="s">
        <v>287</v>
      </c>
      <c r="K254" s="169">
        <v>30000</v>
      </c>
      <c r="L254" s="170">
        <v>28500</v>
      </c>
      <c r="M254" s="171">
        <v>41493</v>
      </c>
      <c r="N254" s="170">
        <v>30000</v>
      </c>
      <c r="O254" s="164">
        <v>1</v>
      </c>
      <c r="P254" s="170">
        <v>30000</v>
      </c>
      <c r="Q254" s="171">
        <v>41493</v>
      </c>
      <c r="R254" s="135">
        <v>20</v>
      </c>
    </row>
    <row r="255" spans="1:18" ht="99">
      <c r="A255" s="14">
        <v>248</v>
      </c>
      <c r="B255" s="78"/>
      <c r="C255" s="155" t="s">
        <v>394</v>
      </c>
      <c r="D255" s="155" t="s">
        <v>349</v>
      </c>
      <c r="E255" s="155" t="s">
        <v>395</v>
      </c>
      <c r="F255" s="167" t="s">
        <v>2</v>
      </c>
      <c r="G255" s="168" t="s">
        <v>3</v>
      </c>
      <c r="H255" s="168" t="s">
        <v>4</v>
      </c>
      <c r="I255" s="168" t="s">
        <v>126</v>
      </c>
      <c r="J255" s="157" t="s">
        <v>396</v>
      </c>
      <c r="K255" s="169">
        <v>45000</v>
      </c>
      <c r="L255" s="170">
        <v>42750</v>
      </c>
      <c r="M255" s="171">
        <v>41340</v>
      </c>
      <c r="N255" s="170">
        <v>45000</v>
      </c>
      <c r="O255" s="164">
        <v>1</v>
      </c>
      <c r="P255" s="170">
        <v>45000</v>
      </c>
      <c r="Q255" s="171">
        <v>41340</v>
      </c>
      <c r="R255" s="135">
        <v>20</v>
      </c>
    </row>
    <row r="256" spans="1:18" ht="99">
      <c r="A256" s="14">
        <v>249</v>
      </c>
      <c r="B256" s="78"/>
      <c r="C256" s="155" t="s">
        <v>397</v>
      </c>
      <c r="D256" s="155" t="s">
        <v>398</v>
      </c>
      <c r="E256" s="155" t="s">
        <v>399</v>
      </c>
      <c r="F256" s="167" t="s">
        <v>2</v>
      </c>
      <c r="G256" s="168" t="s">
        <v>3</v>
      </c>
      <c r="H256" s="168" t="s">
        <v>4</v>
      </c>
      <c r="I256" s="168" t="s">
        <v>126</v>
      </c>
      <c r="J256" s="157" t="s">
        <v>178</v>
      </c>
      <c r="K256" s="169">
        <v>40000</v>
      </c>
      <c r="L256" s="170">
        <v>38000</v>
      </c>
      <c r="M256" s="171">
        <v>41340</v>
      </c>
      <c r="N256" s="170">
        <v>40000</v>
      </c>
      <c r="O256" s="164">
        <v>1</v>
      </c>
      <c r="P256" s="170">
        <v>40000</v>
      </c>
      <c r="Q256" s="171">
        <v>41340</v>
      </c>
      <c r="R256" s="135">
        <v>20</v>
      </c>
    </row>
    <row r="257" spans="1:18" ht="99">
      <c r="A257" s="14">
        <v>250</v>
      </c>
      <c r="B257" s="78"/>
      <c r="C257" s="155" t="s">
        <v>400</v>
      </c>
      <c r="D257" s="155" t="s">
        <v>401</v>
      </c>
      <c r="E257" s="155" t="s">
        <v>402</v>
      </c>
      <c r="F257" s="167" t="s">
        <v>2</v>
      </c>
      <c r="G257" s="168" t="s">
        <v>3</v>
      </c>
      <c r="H257" s="168" t="s">
        <v>4</v>
      </c>
      <c r="I257" s="168" t="s">
        <v>126</v>
      </c>
      <c r="J257" s="157" t="s">
        <v>178</v>
      </c>
      <c r="K257" s="169">
        <v>40000</v>
      </c>
      <c r="L257" s="170">
        <v>38000</v>
      </c>
      <c r="M257" s="171">
        <v>41340</v>
      </c>
      <c r="N257" s="170">
        <v>40000</v>
      </c>
      <c r="O257" s="164">
        <v>1</v>
      </c>
      <c r="P257" s="170">
        <v>40000</v>
      </c>
      <c r="Q257" s="171">
        <v>41340</v>
      </c>
      <c r="R257" s="135">
        <v>20</v>
      </c>
    </row>
    <row r="258" spans="1:18" ht="132">
      <c r="A258" s="14">
        <v>251</v>
      </c>
      <c r="B258" s="78"/>
      <c r="C258" s="155" t="s">
        <v>403</v>
      </c>
      <c r="D258" s="155" t="s">
        <v>404</v>
      </c>
      <c r="E258" s="155" t="s">
        <v>405</v>
      </c>
      <c r="F258" s="167" t="s">
        <v>2</v>
      </c>
      <c r="G258" s="168" t="s">
        <v>3</v>
      </c>
      <c r="H258" s="168" t="s">
        <v>33</v>
      </c>
      <c r="I258" s="168" t="s">
        <v>126</v>
      </c>
      <c r="J258" s="157" t="s">
        <v>371</v>
      </c>
      <c r="K258" s="169">
        <v>25000</v>
      </c>
      <c r="L258" s="170">
        <v>23750</v>
      </c>
      <c r="M258" s="171">
        <v>41554</v>
      </c>
      <c r="N258" s="170">
        <v>25000</v>
      </c>
      <c r="O258" s="164">
        <v>1</v>
      </c>
      <c r="P258" s="170">
        <v>25000</v>
      </c>
      <c r="Q258" s="171">
        <v>41554</v>
      </c>
      <c r="R258" s="135">
        <v>20</v>
      </c>
    </row>
    <row r="259" spans="1:18" ht="66">
      <c r="A259" s="14">
        <v>252</v>
      </c>
      <c r="B259" s="78"/>
      <c r="C259" s="155" t="s">
        <v>406</v>
      </c>
      <c r="D259" s="155" t="s">
        <v>407</v>
      </c>
      <c r="E259" s="155" t="s">
        <v>408</v>
      </c>
      <c r="F259" s="167" t="s">
        <v>2</v>
      </c>
      <c r="G259" s="168" t="s">
        <v>3</v>
      </c>
      <c r="H259" s="168" t="s">
        <v>4</v>
      </c>
      <c r="I259" s="168" t="s">
        <v>126</v>
      </c>
      <c r="J259" s="157" t="s">
        <v>282</v>
      </c>
      <c r="K259" s="169">
        <v>45000</v>
      </c>
      <c r="L259" s="170">
        <v>42750</v>
      </c>
      <c r="M259" s="171" t="s">
        <v>353</v>
      </c>
      <c r="N259" s="170">
        <v>45000</v>
      </c>
      <c r="O259" s="164">
        <v>1</v>
      </c>
      <c r="P259" s="170">
        <v>45000</v>
      </c>
      <c r="Q259" s="171" t="s">
        <v>353</v>
      </c>
      <c r="R259" s="135">
        <v>20</v>
      </c>
    </row>
    <row r="260" spans="1:18" ht="49.5">
      <c r="A260" s="14">
        <v>253</v>
      </c>
      <c r="B260" s="78"/>
      <c r="C260" s="155" t="s">
        <v>409</v>
      </c>
      <c r="D260" s="155" t="s">
        <v>369</v>
      </c>
      <c r="E260" s="155" t="s">
        <v>410</v>
      </c>
      <c r="F260" s="167" t="s">
        <v>2</v>
      </c>
      <c r="G260" s="168" t="s">
        <v>3</v>
      </c>
      <c r="H260" s="168" t="s">
        <v>4</v>
      </c>
      <c r="I260" s="168" t="s">
        <v>126</v>
      </c>
      <c r="J260" s="157" t="s">
        <v>411</v>
      </c>
      <c r="K260" s="169">
        <v>30000</v>
      </c>
      <c r="L260" s="170">
        <v>28500</v>
      </c>
      <c r="M260" s="171">
        <v>41585</v>
      </c>
      <c r="N260" s="170">
        <v>30000</v>
      </c>
      <c r="O260" s="164">
        <v>1</v>
      </c>
      <c r="P260" s="170">
        <v>30000</v>
      </c>
      <c r="Q260" s="171">
        <v>41585</v>
      </c>
      <c r="R260" s="135">
        <v>20</v>
      </c>
    </row>
    <row r="261" spans="1:18" ht="66">
      <c r="A261" s="14">
        <v>254</v>
      </c>
      <c r="B261" s="78"/>
      <c r="C261" s="155" t="s">
        <v>412</v>
      </c>
      <c r="D261" s="155" t="s">
        <v>413</v>
      </c>
      <c r="E261" s="155" t="s">
        <v>414</v>
      </c>
      <c r="F261" s="167" t="s">
        <v>2</v>
      </c>
      <c r="G261" s="168" t="s">
        <v>3</v>
      </c>
      <c r="H261" s="168" t="s">
        <v>4</v>
      </c>
      <c r="I261" s="168" t="s">
        <v>126</v>
      </c>
      <c r="J261" s="157" t="s">
        <v>415</v>
      </c>
      <c r="K261" s="169">
        <v>45000</v>
      </c>
      <c r="L261" s="170">
        <v>42750</v>
      </c>
      <c r="M261" s="171">
        <v>41554</v>
      </c>
      <c r="N261" s="170">
        <v>45000</v>
      </c>
      <c r="O261" s="164">
        <v>1</v>
      </c>
      <c r="P261" s="170">
        <v>45000</v>
      </c>
      <c r="Q261" s="171">
        <v>41554</v>
      </c>
      <c r="R261" s="135">
        <v>20</v>
      </c>
    </row>
    <row r="262" spans="1:18" ht="115.5">
      <c r="A262" s="14">
        <v>255</v>
      </c>
      <c r="B262" s="78"/>
      <c r="C262" s="155" t="s">
        <v>416</v>
      </c>
      <c r="D262" s="155" t="s">
        <v>417</v>
      </c>
      <c r="E262" s="155" t="s">
        <v>418</v>
      </c>
      <c r="F262" s="167" t="s">
        <v>2</v>
      </c>
      <c r="G262" s="168" t="s">
        <v>3</v>
      </c>
      <c r="H262" s="168" t="s">
        <v>4</v>
      </c>
      <c r="I262" s="168" t="s">
        <v>126</v>
      </c>
      <c r="J262" s="157" t="s">
        <v>415</v>
      </c>
      <c r="K262" s="169">
        <v>45000</v>
      </c>
      <c r="L262" s="170">
        <v>42750</v>
      </c>
      <c r="M262" s="172" t="s">
        <v>301</v>
      </c>
      <c r="N262" s="170">
        <v>45000</v>
      </c>
      <c r="O262" s="164">
        <v>1</v>
      </c>
      <c r="P262" s="170">
        <v>45000</v>
      </c>
      <c r="Q262" s="171" t="s">
        <v>301</v>
      </c>
      <c r="R262" s="135">
        <v>20</v>
      </c>
    </row>
    <row r="263" spans="1:18" ht="132">
      <c r="A263" s="14">
        <v>256</v>
      </c>
      <c r="B263" s="78"/>
      <c r="C263" s="166" t="s">
        <v>419</v>
      </c>
      <c r="D263" s="155" t="s">
        <v>420</v>
      </c>
      <c r="E263" s="155" t="s">
        <v>421</v>
      </c>
      <c r="F263" s="167" t="s">
        <v>2</v>
      </c>
      <c r="G263" s="168" t="s">
        <v>3</v>
      </c>
      <c r="H263" s="168" t="s">
        <v>4</v>
      </c>
      <c r="I263" s="168" t="s">
        <v>126</v>
      </c>
      <c r="J263" s="157" t="s">
        <v>422</v>
      </c>
      <c r="K263" s="169">
        <v>45000</v>
      </c>
      <c r="L263" s="170">
        <v>42750</v>
      </c>
      <c r="M263" s="171">
        <v>41312</v>
      </c>
      <c r="N263" s="170">
        <v>45000</v>
      </c>
      <c r="O263" s="164">
        <v>1</v>
      </c>
      <c r="P263" s="170">
        <v>45000</v>
      </c>
      <c r="Q263" s="171">
        <v>41312</v>
      </c>
      <c r="R263" s="135">
        <v>20</v>
      </c>
    </row>
    <row r="264" spans="1:18" ht="82.5">
      <c r="A264" s="14">
        <v>257</v>
      </c>
      <c r="B264" s="78"/>
      <c r="C264" s="155" t="s">
        <v>423</v>
      </c>
      <c r="D264" s="155" t="s">
        <v>424</v>
      </c>
      <c r="E264" s="155" t="s">
        <v>425</v>
      </c>
      <c r="F264" s="167" t="s">
        <v>2</v>
      </c>
      <c r="G264" s="168" t="s">
        <v>3</v>
      </c>
      <c r="H264" s="168" t="s">
        <v>4</v>
      </c>
      <c r="I264" s="168" t="s">
        <v>126</v>
      </c>
      <c r="J264" s="157" t="s">
        <v>178</v>
      </c>
      <c r="K264" s="169">
        <v>82000</v>
      </c>
      <c r="L264" s="170">
        <v>77900</v>
      </c>
      <c r="M264" s="172" t="s">
        <v>426</v>
      </c>
      <c r="N264" s="170">
        <v>82000</v>
      </c>
      <c r="O264" s="164">
        <v>1</v>
      </c>
      <c r="P264" s="170">
        <v>82000</v>
      </c>
      <c r="Q264" s="171" t="s">
        <v>426</v>
      </c>
      <c r="R264" s="135">
        <v>20</v>
      </c>
    </row>
    <row r="265" spans="1:18" ht="148.5">
      <c r="A265" s="14">
        <v>258</v>
      </c>
      <c r="B265" s="78"/>
      <c r="C265" s="155" t="s">
        <v>427</v>
      </c>
      <c r="D265" s="155" t="s">
        <v>428</v>
      </c>
      <c r="E265" s="155" t="s">
        <v>429</v>
      </c>
      <c r="F265" s="167" t="s">
        <v>2</v>
      </c>
      <c r="G265" s="168" t="s">
        <v>3</v>
      </c>
      <c r="H265" s="168" t="s">
        <v>4</v>
      </c>
      <c r="I265" s="168" t="s">
        <v>126</v>
      </c>
      <c r="J265" s="157" t="s">
        <v>430</v>
      </c>
      <c r="K265" s="169">
        <v>30000</v>
      </c>
      <c r="L265" s="170">
        <v>28500</v>
      </c>
      <c r="M265" s="171">
        <v>41493</v>
      </c>
      <c r="N265" s="170">
        <v>30000</v>
      </c>
      <c r="O265" s="164">
        <v>1</v>
      </c>
      <c r="P265" s="170">
        <v>30000</v>
      </c>
      <c r="Q265" s="171">
        <v>41493</v>
      </c>
      <c r="R265" s="135">
        <v>20</v>
      </c>
    </row>
    <row r="266" spans="1:18" ht="165">
      <c r="A266" s="14">
        <v>259</v>
      </c>
      <c r="B266" s="78"/>
      <c r="C266" s="155" t="s">
        <v>431</v>
      </c>
      <c r="D266" s="166" t="s">
        <v>432</v>
      </c>
      <c r="E266" s="166" t="s">
        <v>433</v>
      </c>
      <c r="F266" s="167" t="s">
        <v>2</v>
      </c>
      <c r="G266" s="168" t="s">
        <v>3</v>
      </c>
      <c r="H266" s="168" t="s">
        <v>4</v>
      </c>
      <c r="I266" s="168" t="s">
        <v>126</v>
      </c>
      <c r="J266" s="157" t="s">
        <v>434</v>
      </c>
      <c r="K266" s="169">
        <v>45000</v>
      </c>
      <c r="L266" s="170">
        <v>42750</v>
      </c>
      <c r="M266" s="171">
        <v>41554</v>
      </c>
      <c r="N266" s="170">
        <v>45000</v>
      </c>
      <c r="O266" s="164">
        <v>1</v>
      </c>
      <c r="P266" s="170">
        <v>45000</v>
      </c>
      <c r="Q266" s="171">
        <v>41554</v>
      </c>
      <c r="R266" s="135">
        <v>20</v>
      </c>
    </row>
    <row r="267" spans="1:18" ht="82.5">
      <c r="A267" s="14">
        <v>260</v>
      </c>
      <c r="B267" s="78"/>
      <c r="C267" s="155" t="s">
        <v>435</v>
      </c>
      <c r="D267" s="155" t="s">
        <v>310</v>
      </c>
      <c r="E267" s="155" t="s">
        <v>436</v>
      </c>
      <c r="F267" s="167" t="s">
        <v>2</v>
      </c>
      <c r="G267" s="168" t="s">
        <v>3</v>
      </c>
      <c r="H267" s="168" t="s">
        <v>4</v>
      </c>
      <c r="I267" s="168" t="s">
        <v>126</v>
      </c>
      <c r="J267" s="157" t="s">
        <v>437</v>
      </c>
      <c r="K267" s="169">
        <v>35000</v>
      </c>
      <c r="L267" s="170">
        <v>33250</v>
      </c>
      <c r="M267" s="172" t="s">
        <v>438</v>
      </c>
      <c r="N267" s="170">
        <v>35000</v>
      </c>
      <c r="O267" s="164">
        <v>1</v>
      </c>
      <c r="P267" s="170">
        <v>35000</v>
      </c>
      <c r="Q267" s="171" t="s">
        <v>438</v>
      </c>
      <c r="R267" s="135">
        <v>20</v>
      </c>
    </row>
    <row r="268" spans="1:18" ht="165">
      <c r="A268" s="14">
        <v>261</v>
      </c>
      <c r="B268" s="78"/>
      <c r="C268" s="155" t="s">
        <v>439</v>
      </c>
      <c r="D268" s="155" t="s">
        <v>440</v>
      </c>
      <c r="E268" s="155" t="s">
        <v>441</v>
      </c>
      <c r="F268" s="167" t="s">
        <v>2</v>
      </c>
      <c r="G268" s="168" t="s">
        <v>3</v>
      </c>
      <c r="H268" s="168" t="s">
        <v>4</v>
      </c>
      <c r="I268" s="168" t="s">
        <v>126</v>
      </c>
      <c r="J268" s="157" t="s">
        <v>442</v>
      </c>
      <c r="K268" s="169">
        <v>40000</v>
      </c>
      <c r="L268" s="170">
        <v>38000</v>
      </c>
      <c r="M268" s="171">
        <v>41340</v>
      </c>
      <c r="N268" s="170">
        <v>40000</v>
      </c>
      <c r="O268" s="164">
        <v>1</v>
      </c>
      <c r="P268" s="170">
        <v>40000</v>
      </c>
      <c r="Q268" s="171">
        <v>41340</v>
      </c>
      <c r="R268" s="135">
        <v>20</v>
      </c>
    </row>
    <row r="269" spans="1:18" ht="132">
      <c r="A269" s="14">
        <v>262</v>
      </c>
      <c r="B269" s="78"/>
      <c r="C269" s="155" t="s">
        <v>443</v>
      </c>
      <c r="D269" s="155" t="s">
        <v>444</v>
      </c>
      <c r="E269" s="155" t="s">
        <v>445</v>
      </c>
      <c r="F269" s="167" t="s">
        <v>2</v>
      </c>
      <c r="G269" s="168" t="s">
        <v>3</v>
      </c>
      <c r="H269" s="168" t="s">
        <v>4</v>
      </c>
      <c r="I269" s="168" t="s">
        <v>125</v>
      </c>
      <c r="J269" s="157" t="s">
        <v>378</v>
      </c>
      <c r="K269" s="169">
        <v>30000</v>
      </c>
      <c r="L269" s="170">
        <v>28500</v>
      </c>
      <c r="M269" s="172" t="s">
        <v>446</v>
      </c>
      <c r="N269" s="170">
        <v>30000</v>
      </c>
      <c r="O269" s="164">
        <v>1</v>
      </c>
      <c r="P269" s="170">
        <v>30000</v>
      </c>
      <c r="Q269" s="171" t="s">
        <v>446</v>
      </c>
      <c r="R269" s="135">
        <v>20</v>
      </c>
    </row>
    <row r="270" spans="1:18" ht="82.5">
      <c r="A270" s="14">
        <v>263</v>
      </c>
      <c r="B270" s="78"/>
      <c r="C270" s="155" t="s">
        <v>447</v>
      </c>
      <c r="D270" s="155" t="s">
        <v>373</v>
      </c>
      <c r="E270" s="155" t="s">
        <v>448</v>
      </c>
      <c r="F270" s="167" t="s">
        <v>2</v>
      </c>
      <c r="G270" s="168" t="s">
        <v>3</v>
      </c>
      <c r="H270" s="168" t="s">
        <v>4</v>
      </c>
      <c r="I270" s="168" t="s">
        <v>126</v>
      </c>
      <c r="J270" s="157" t="s">
        <v>449</v>
      </c>
      <c r="K270" s="169">
        <v>45000</v>
      </c>
      <c r="L270" s="170">
        <v>42750</v>
      </c>
      <c r="M270" s="172" t="s">
        <v>283</v>
      </c>
      <c r="N270" s="170">
        <v>45000</v>
      </c>
      <c r="O270" s="164">
        <v>1</v>
      </c>
      <c r="P270" s="170">
        <v>45000</v>
      </c>
      <c r="Q270" s="171" t="s">
        <v>283</v>
      </c>
      <c r="R270" s="135">
        <v>20</v>
      </c>
    </row>
    <row r="271" spans="1:18" ht="115.5">
      <c r="A271" s="14">
        <v>264</v>
      </c>
      <c r="B271" s="78"/>
      <c r="C271" s="155" t="s">
        <v>450</v>
      </c>
      <c r="D271" s="155" t="s">
        <v>451</v>
      </c>
      <c r="E271" s="155" t="s">
        <v>452</v>
      </c>
      <c r="F271" s="167" t="s">
        <v>2</v>
      </c>
      <c r="G271" s="168" t="s">
        <v>3</v>
      </c>
      <c r="H271" s="168" t="s">
        <v>4</v>
      </c>
      <c r="I271" s="168" t="s">
        <v>126</v>
      </c>
      <c r="J271" s="157" t="s">
        <v>453</v>
      </c>
      <c r="K271" s="169">
        <v>35000</v>
      </c>
      <c r="L271" s="170">
        <v>33250</v>
      </c>
      <c r="M271" s="171">
        <v>41493</v>
      </c>
      <c r="N271" s="170">
        <v>35000</v>
      </c>
      <c r="O271" s="164">
        <v>1</v>
      </c>
      <c r="P271" s="170">
        <v>35000</v>
      </c>
      <c r="Q271" s="171">
        <v>41493</v>
      </c>
      <c r="R271" s="135">
        <v>20</v>
      </c>
    </row>
    <row r="272" spans="1:18" ht="99">
      <c r="A272" s="14">
        <v>265</v>
      </c>
      <c r="B272" s="78"/>
      <c r="C272" s="155" t="s">
        <v>454</v>
      </c>
      <c r="D272" s="155" t="s">
        <v>455</v>
      </c>
      <c r="E272" s="155" t="s">
        <v>456</v>
      </c>
      <c r="F272" s="167" t="s">
        <v>2</v>
      </c>
      <c r="G272" s="168" t="s">
        <v>3</v>
      </c>
      <c r="H272" s="168" t="s">
        <v>4</v>
      </c>
      <c r="I272" s="168" t="s">
        <v>126</v>
      </c>
      <c r="J272" s="157" t="s">
        <v>457</v>
      </c>
      <c r="K272" s="169">
        <v>45000</v>
      </c>
      <c r="L272" s="170">
        <v>42750</v>
      </c>
      <c r="M272" s="171">
        <v>41371</v>
      </c>
      <c r="N272" s="170">
        <v>45000</v>
      </c>
      <c r="O272" s="164">
        <v>1</v>
      </c>
      <c r="P272" s="170">
        <v>45000</v>
      </c>
      <c r="Q272" s="171">
        <v>41371</v>
      </c>
      <c r="R272" s="135">
        <v>20</v>
      </c>
    </row>
    <row r="273" spans="1:18" ht="148.5">
      <c r="A273" s="14">
        <v>266</v>
      </c>
      <c r="B273" s="78"/>
      <c r="C273" s="155" t="s">
        <v>458</v>
      </c>
      <c r="D273" s="155" t="s">
        <v>459</v>
      </c>
      <c r="E273" s="155" t="s">
        <v>460</v>
      </c>
      <c r="F273" s="167" t="s">
        <v>2</v>
      </c>
      <c r="G273" s="168" t="s">
        <v>3</v>
      </c>
      <c r="H273" s="168" t="s">
        <v>4</v>
      </c>
      <c r="I273" s="168" t="s">
        <v>126</v>
      </c>
      <c r="J273" s="157" t="s">
        <v>461</v>
      </c>
      <c r="K273" s="169">
        <v>40000</v>
      </c>
      <c r="L273" s="170">
        <v>38000</v>
      </c>
      <c r="M273" s="172" t="s">
        <v>292</v>
      </c>
      <c r="N273" s="170">
        <v>40000</v>
      </c>
      <c r="O273" s="164">
        <v>1</v>
      </c>
      <c r="P273" s="170">
        <v>40000</v>
      </c>
      <c r="Q273" s="171" t="s">
        <v>292</v>
      </c>
      <c r="R273" s="135">
        <v>20</v>
      </c>
    </row>
    <row r="274" spans="1:18" ht="66">
      <c r="A274" s="14">
        <v>267</v>
      </c>
      <c r="B274" s="78"/>
      <c r="C274" s="173" t="s">
        <v>462</v>
      </c>
      <c r="D274" s="173" t="s">
        <v>463</v>
      </c>
      <c r="E274" s="174" t="s">
        <v>464</v>
      </c>
      <c r="F274" s="167" t="s">
        <v>2</v>
      </c>
      <c r="G274" s="168" t="s">
        <v>3</v>
      </c>
      <c r="H274" s="168" t="s">
        <v>4</v>
      </c>
      <c r="I274" s="168" t="s">
        <v>126</v>
      </c>
      <c r="J274" s="157" t="s">
        <v>465</v>
      </c>
      <c r="K274" s="169">
        <v>40000</v>
      </c>
      <c r="L274" s="170">
        <v>38000</v>
      </c>
      <c r="M274" s="171">
        <v>41371</v>
      </c>
      <c r="N274" s="170">
        <v>40000</v>
      </c>
      <c r="O274" s="164">
        <v>1</v>
      </c>
      <c r="P274" s="170">
        <v>40000</v>
      </c>
      <c r="Q274" s="171">
        <v>41371</v>
      </c>
      <c r="R274" s="135">
        <v>20</v>
      </c>
    </row>
    <row r="275" spans="1:18" ht="99">
      <c r="A275" s="14">
        <v>268</v>
      </c>
      <c r="B275" s="78"/>
      <c r="C275" s="155" t="s">
        <v>466</v>
      </c>
      <c r="D275" s="155" t="s">
        <v>467</v>
      </c>
      <c r="E275" s="155" t="s">
        <v>468</v>
      </c>
      <c r="F275" s="167" t="s">
        <v>2</v>
      </c>
      <c r="G275" s="168" t="s">
        <v>3</v>
      </c>
      <c r="H275" s="168" t="s">
        <v>33</v>
      </c>
      <c r="I275" s="168" t="s">
        <v>126</v>
      </c>
      <c r="J275" s="157" t="s">
        <v>263</v>
      </c>
      <c r="K275" s="169">
        <v>40000</v>
      </c>
      <c r="L275" s="170">
        <v>38000</v>
      </c>
      <c r="M275" s="172" t="s">
        <v>357</v>
      </c>
      <c r="N275" s="170">
        <v>40000</v>
      </c>
      <c r="O275" s="164">
        <v>1</v>
      </c>
      <c r="P275" s="170">
        <v>40000</v>
      </c>
      <c r="Q275" s="171" t="s">
        <v>357</v>
      </c>
      <c r="R275" s="135">
        <v>20</v>
      </c>
    </row>
    <row r="276" spans="1:18" ht="82.5">
      <c r="A276" s="14">
        <v>269</v>
      </c>
      <c r="B276" s="78"/>
      <c r="C276" s="155" t="s">
        <v>469</v>
      </c>
      <c r="D276" s="155" t="s">
        <v>470</v>
      </c>
      <c r="E276" s="155" t="s">
        <v>471</v>
      </c>
      <c r="F276" s="167" t="s">
        <v>2</v>
      </c>
      <c r="G276" s="164" t="s">
        <v>113</v>
      </c>
      <c r="H276" s="168" t="s">
        <v>33</v>
      </c>
      <c r="I276" s="168" t="s">
        <v>126</v>
      </c>
      <c r="J276" s="157" t="s">
        <v>472</v>
      </c>
      <c r="K276" s="169">
        <v>45000</v>
      </c>
      <c r="L276" s="170">
        <v>42750</v>
      </c>
      <c r="M276" s="172" t="s">
        <v>473</v>
      </c>
      <c r="N276" s="170">
        <v>45000</v>
      </c>
      <c r="O276" s="164">
        <v>1</v>
      </c>
      <c r="P276" s="170">
        <v>45000</v>
      </c>
      <c r="Q276" s="171" t="s">
        <v>473</v>
      </c>
      <c r="R276" s="135">
        <v>20</v>
      </c>
    </row>
    <row r="277" spans="1:18" ht="132">
      <c r="A277" s="14">
        <v>270</v>
      </c>
      <c r="B277" s="78"/>
      <c r="C277" s="155" t="s">
        <v>474</v>
      </c>
      <c r="D277" s="155" t="s">
        <v>347</v>
      </c>
      <c r="E277" s="155" t="s">
        <v>475</v>
      </c>
      <c r="F277" s="167" t="s">
        <v>2</v>
      </c>
      <c r="G277" s="168" t="s">
        <v>3</v>
      </c>
      <c r="H277" s="168" t="s">
        <v>4</v>
      </c>
      <c r="I277" s="168" t="s">
        <v>126</v>
      </c>
      <c r="J277" s="157" t="s">
        <v>430</v>
      </c>
      <c r="K277" s="169">
        <v>35000</v>
      </c>
      <c r="L277" s="170">
        <v>33250</v>
      </c>
      <c r="M277" s="172" t="s">
        <v>314</v>
      </c>
      <c r="N277" s="170">
        <v>35000</v>
      </c>
      <c r="O277" s="164">
        <v>1</v>
      </c>
      <c r="P277" s="170">
        <v>35000</v>
      </c>
      <c r="Q277" s="171" t="s">
        <v>314</v>
      </c>
      <c r="R277" s="135">
        <v>20</v>
      </c>
    </row>
    <row r="278" spans="1:18" ht="99">
      <c r="A278" s="14">
        <v>271</v>
      </c>
      <c r="B278" s="78"/>
      <c r="C278" s="155" t="s">
        <v>476</v>
      </c>
      <c r="D278" s="155" t="s">
        <v>388</v>
      </c>
      <c r="E278" s="166" t="s">
        <v>477</v>
      </c>
      <c r="F278" s="167" t="s">
        <v>2</v>
      </c>
      <c r="G278" s="168" t="s">
        <v>3</v>
      </c>
      <c r="H278" s="168" t="s">
        <v>4</v>
      </c>
      <c r="I278" s="168" t="s">
        <v>126</v>
      </c>
      <c r="J278" s="157" t="s">
        <v>478</v>
      </c>
      <c r="K278" s="169">
        <v>45000</v>
      </c>
      <c r="L278" s="170">
        <v>42750</v>
      </c>
      <c r="M278" s="171">
        <v>41340</v>
      </c>
      <c r="N278" s="170">
        <v>45000</v>
      </c>
      <c r="O278" s="164">
        <v>1</v>
      </c>
      <c r="P278" s="170">
        <v>45000</v>
      </c>
      <c r="Q278" s="171">
        <v>41340</v>
      </c>
      <c r="R278" s="135">
        <v>20</v>
      </c>
    </row>
    <row r="279" spans="1:18" ht="99">
      <c r="A279" s="14">
        <v>272</v>
      </c>
      <c r="B279" s="78"/>
      <c r="C279" s="155" t="s">
        <v>479</v>
      </c>
      <c r="D279" s="155" t="s">
        <v>480</v>
      </c>
      <c r="E279" s="155" t="s">
        <v>481</v>
      </c>
      <c r="F279" s="167" t="s">
        <v>2</v>
      </c>
      <c r="G279" s="168" t="s">
        <v>3</v>
      </c>
      <c r="H279" s="168" t="s">
        <v>4</v>
      </c>
      <c r="I279" s="168" t="s">
        <v>126</v>
      </c>
      <c r="J279" s="157" t="s">
        <v>178</v>
      </c>
      <c r="K279" s="169">
        <v>45000</v>
      </c>
      <c r="L279" s="170">
        <v>42750</v>
      </c>
      <c r="M279" s="172" t="s">
        <v>325</v>
      </c>
      <c r="N279" s="170">
        <v>45000</v>
      </c>
      <c r="O279" s="164">
        <v>1</v>
      </c>
      <c r="P279" s="170">
        <v>45000</v>
      </c>
      <c r="Q279" s="171" t="s">
        <v>325</v>
      </c>
      <c r="R279" s="135">
        <v>20</v>
      </c>
    </row>
    <row r="280" spans="1:18" ht="82.5">
      <c r="A280" s="14">
        <v>273</v>
      </c>
      <c r="B280" s="78"/>
      <c r="C280" s="155" t="s">
        <v>482</v>
      </c>
      <c r="D280" s="155" t="s">
        <v>483</v>
      </c>
      <c r="E280" s="155" t="s">
        <v>484</v>
      </c>
      <c r="F280" s="167" t="s">
        <v>2</v>
      </c>
      <c r="G280" s="168" t="s">
        <v>3</v>
      </c>
      <c r="H280" s="168" t="s">
        <v>4</v>
      </c>
      <c r="I280" s="168" t="s">
        <v>126</v>
      </c>
      <c r="J280" s="157" t="s">
        <v>485</v>
      </c>
      <c r="K280" s="169">
        <v>45000</v>
      </c>
      <c r="L280" s="170">
        <v>42750</v>
      </c>
      <c r="M280" s="171">
        <v>41554</v>
      </c>
      <c r="N280" s="170">
        <v>45000</v>
      </c>
      <c r="O280" s="164">
        <v>1</v>
      </c>
      <c r="P280" s="170">
        <v>45000</v>
      </c>
      <c r="Q280" s="171">
        <v>41554</v>
      </c>
      <c r="R280" s="135">
        <v>20</v>
      </c>
    </row>
    <row r="281" spans="1:18" ht="82.5">
      <c r="A281" s="14">
        <v>274</v>
      </c>
      <c r="B281" s="78"/>
      <c r="C281" s="155" t="s">
        <v>486</v>
      </c>
      <c r="D281" s="155" t="s">
        <v>487</v>
      </c>
      <c r="E281" s="155" t="s">
        <v>488</v>
      </c>
      <c r="F281" s="167" t="s">
        <v>2</v>
      </c>
      <c r="G281" s="168" t="s">
        <v>3</v>
      </c>
      <c r="H281" s="168" t="s">
        <v>4</v>
      </c>
      <c r="I281" s="168" t="s">
        <v>126</v>
      </c>
      <c r="J281" s="157" t="s">
        <v>489</v>
      </c>
      <c r="K281" s="169">
        <v>25000</v>
      </c>
      <c r="L281" s="170">
        <v>23750</v>
      </c>
      <c r="M281" s="171">
        <v>41465</v>
      </c>
      <c r="N281" s="170">
        <v>25000</v>
      </c>
      <c r="O281" s="164">
        <v>1</v>
      </c>
      <c r="P281" s="170">
        <v>25000</v>
      </c>
      <c r="Q281" s="171">
        <v>41465</v>
      </c>
      <c r="R281" s="135">
        <v>20</v>
      </c>
    </row>
    <row r="282" spans="1:18" ht="132">
      <c r="A282" s="14">
        <v>275</v>
      </c>
      <c r="B282" s="78"/>
      <c r="C282" s="155" t="s">
        <v>490</v>
      </c>
      <c r="D282" s="155" t="s">
        <v>491</v>
      </c>
      <c r="E282" s="155" t="s">
        <v>492</v>
      </c>
      <c r="F282" s="167" t="s">
        <v>2</v>
      </c>
      <c r="G282" s="168" t="s">
        <v>3</v>
      </c>
      <c r="H282" s="168" t="s">
        <v>4</v>
      </c>
      <c r="I282" s="168" t="s">
        <v>126</v>
      </c>
      <c r="J282" s="157" t="s">
        <v>493</v>
      </c>
      <c r="K282" s="169">
        <v>40000</v>
      </c>
      <c r="L282" s="170">
        <v>38000</v>
      </c>
      <c r="M282" s="172" t="s">
        <v>473</v>
      </c>
      <c r="N282" s="170">
        <v>40000</v>
      </c>
      <c r="O282" s="164">
        <v>1</v>
      </c>
      <c r="P282" s="170">
        <v>40000</v>
      </c>
      <c r="Q282" s="171" t="s">
        <v>473</v>
      </c>
      <c r="R282" s="135">
        <v>20</v>
      </c>
    </row>
    <row r="283" spans="1:18" ht="115.5">
      <c r="A283" s="14">
        <v>276</v>
      </c>
      <c r="B283" s="78"/>
      <c r="C283" s="166" t="s">
        <v>494</v>
      </c>
      <c r="D283" s="155" t="s">
        <v>495</v>
      </c>
      <c r="E283" s="155" t="s">
        <v>496</v>
      </c>
      <c r="F283" s="167" t="s">
        <v>2</v>
      </c>
      <c r="G283" s="168" t="s">
        <v>3</v>
      </c>
      <c r="H283" s="168" t="s">
        <v>33</v>
      </c>
      <c r="I283" s="168" t="s">
        <v>126</v>
      </c>
      <c r="J283" s="157" t="s">
        <v>430</v>
      </c>
      <c r="K283" s="169">
        <v>45000</v>
      </c>
      <c r="L283" s="170">
        <v>42750</v>
      </c>
      <c r="M283" s="171">
        <v>41493</v>
      </c>
      <c r="N283" s="170">
        <v>45000</v>
      </c>
      <c r="O283" s="164">
        <v>1</v>
      </c>
      <c r="P283" s="170">
        <v>45000</v>
      </c>
      <c r="Q283" s="171">
        <v>41493</v>
      </c>
      <c r="R283" s="135">
        <v>20</v>
      </c>
    </row>
    <row r="284" spans="1:18" ht="82.5">
      <c r="A284" s="14">
        <v>277</v>
      </c>
      <c r="B284" s="78"/>
      <c r="C284" s="155" t="s">
        <v>497</v>
      </c>
      <c r="D284" s="155" t="s">
        <v>498</v>
      </c>
      <c r="E284" s="155" t="s">
        <v>499</v>
      </c>
      <c r="F284" s="167" t="s">
        <v>2</v>
      </c>
      <c r="G284" s="168" t="s">
        <v>3</v>
      </c>
      <c r="H284" s="168" t="s">
        <v>4</v>
      </c>
      <c r="I284" s="168" t="s">
        <v>126</v>
      </c>
      <c r="J284" s="157" t="s">
        <v>500</v>
      </c>
      <c r="K284" s="169">
        <v>35000</v>
      </c>
      <c r="L284" s="170">
        <v>33250</v>
      </c>
      <c r="M284" s="171">
        <v>41493</v>
      </c>
      <c r="N284" s="170">
        <v>35000</v>
      </c>
      <c r="O284" s="164">
        <v>1</v>
      </c>
      <c r="P284" s="170">
        <v>35000</v>
      </c>
      <c r="Q284" s="171">
        <v>41493</v>
      </c>
      <c r="R284" s="135">
        <v>20</v>
      </c>
    </row>
    <row r="285" spans="1:18" ht="148.5">
      <c r="A285" s="14">
        <v>278</v>
      </c>
      <c r="B285" s="78"/>
      <c r="C285" s="155" t="s">
        <v>501</v>
      </c>
      <c r="D285" s="155" t="s">
        <v>423</v>
      </c>
      <c r="E285" s="155" t="s">
        <v>502</v>
      </c>
      <c r="F285" s="167" t="s">
        <v>2</v>
      </c>
      <c r="G285" s="168" t="s">
        <v>3</v>
      </c>
      <c r="H285" s="168" t="s">
        <v>33</v>
      </c>
      <c r="I285" s="168" t="s">
        <v>126</v>
      </c>
      <c r="J285" s="157" t="s">
        <v>263</v>
      </c>
      <c r="K285" s="169">
        <v>40000</v>
      </c>
      <c r="L285" s="170">
        <v>38000</v>
      </c>
      <c r="M285" s="171">
        <v>41616</v>
      </c>
      <c r="N285" s="170">
        <v>40000</v>
      </c>
      <c r="O285" s="164">
        <v>1</v>
      </c>
      <c r="P285" s="170">
        <v>40000</v>
      </c>
      <c r="Q285" s="171">
        <v>41616</v>
      </c>
      <c r="R285" s="135">
        <v>20</v>
      </c>
    </row>
    <row r="286" spans="1:18" ht="115.5">
      <c r="A286" s="14">
        <v>279</v>
      </c>
      <c r="B286" s="78"/>
      <c r="C286" s="155" t="s">
        <v>503</v>
      </c>
      <c r="D286" s="155" t="s">
        <v>504</v>
      </c>
      <c r="E286" s="155" t="s">
        <v>505</v>
      </c>
      <c r="F286" s="167" t="s">
        <v>2</v>
      </c>
      <c r="G286" s="168" t="s">
        <v>3</v>
      </c>
      <c r="H286" s="168" t="s">
        <v>4</v>
      </c>
      <c r="I286" s="168" t="s">
        <v>126</v>
      </c>
      <c r="J286" s="157" t="s">
        <v>263</v>
      </c>
      <c r="K286" s="169">
        <v>40000</v>
      </c>
      <c r="L286" s="170">
        <v>38000</v>
      </c>
      <c r="M286" s="172" t="s">
        <v>283</v>
      </c>
      <c r="N286" s="170">
        <v>40000</v>
      </c>
      <c r="O286" s="164">
        <v>1</v>
      </c>
      <c r="P286" s="170">
        <v>40000</v>
      </c>
      <c r="Q286" s="171" t="s">
        <v>283</v>
      </c>
      <c r="R286" s="135">
        <v>20</v>
      </c>
    </row>
    <row r="287" spans="1:18" ht="66">
      <c r="A287" s="14">
        <v>280</v>
      </c>
      <c r="B287" s="78"/>
      <c r="C287" s="155" t="s">
        <v>506</v>
      </c>
      <c r="D287" s="155" t="s">
        <v>507</v>
      </c>
      <c r="E287" s="155" t="s">
        <v>508</v>
      </c>
      <c r="F287" s="167" t="s">
        <v>2</v>
      </c>
      <c r="G287" s="168" t="s">
        <v>3</v>
      </c>
      <c r="H287" s="168" t="s">
        <v>4</v>
      </c>
      <c r="I287" s="168" t="s">
        <v>126</v>
      </c>
      <c r="J287" s="157" t="s">
        <v>509</v>
      </c>
      <c r="K287" s="169">
        <v>50000</v>
      </c>
      <c r="L287" s="170">
        <v>47500</v>
      </c>
      <c r="M287" s="172" t="s">
        <v>292</v>
      </c>
      <c r="N287" s="170">
        <v>50000</v>
      </c>
      <c r="O287" s="164">
        <v>1</v>
      </c>
      <c r="P287" s="170">
        <v>50000</v>
      </c>
      <c r="Q287" s="171" t="s">
        <v>292</v>
      </c>
      <c r="R287" s="135">
        <v>20</v>
      </c>
    </row>
    <row r="288" spans="1:18" ht="115.5">
      <c r="A288" s="14">
        <v>281</v>
      </c>
      <c r="B288" s="78"/>
      <c r="C288" s="155" t="s">
        <v>510</v>
      </c>
      <c r="D288" s="155" t="s">
        <v>511</v>
      </c>
      <c r="E288" s="155" t="s">
        <v>512</v>
      </c>
      <c r="F288" s="167" t="s">
        <v>2</v>
      </c>
      <c r="G288" s="168" t="s">
        <v>3</v>
      </c>
      <c r="H288" s="168" t="s">
        <v>4</v>
      </c>
      <c r="I288" s="168" t="s">
        <v>126</v>
      </c>
      <c r="J288" s="157" t="s">
        <v>513</v>
      </c>
      <c r="K288" s="169">
        <v>45000</v>
      </c>
      <c r="L288" s="170">
        <v>42750</v>
      </c>
      <c r="M288" s="172" t="s">
        <v>292</v>
      </c>
      <c r="N288" s="170">
        <v>45000</v>
      </c>
      <c r="O288" s="164">
        <v>1</v>
      </c>
      <c r="P288" s="170">
        <v>45000</v>
      </c>
      <c r="Q288" s="171" t="s">
        <v>292</v>
      </c>
      <c r="R288" s="135">
        <v>20</v>
      </c>
    </row>
    <row r="289" spans="1:18" ht="165">
      <c r="A289" s="14">
        <v>282</v>
      </c>
      <c r="B289" s="78"/>
      <c r="C289" s="166" t="s">
        <v>514</v>
      </c>
      <c r="D289" s="155" t="s">
        <v>515</v>
      </c>
      <c r="E289" s="155" t="s">
        <v>516</v>
      </c>
      <c r="F289" s="167" t="s">
        <v>2</v>
      </c>
      <c r="G289" s="168" t="s">
        <v>3</v>
      </c>
      <c r="H289" s="168" t="s">
        <v>4</v>
      </c>
      <c r="I289" s="168" t="s">
        <v>126</v>
      </c>
      <c r="J289" s="157" t="s">
        <v>430</v>
      </c>
      <c r="K289" s="169">
        <v>40000</v>
      </c>
      <c r="L289" s="170">
        <v>38000</v>
      </c>
      <c r="M289" s="172" t="s">
        <v>517</v>
      </c>
      <c r="N289" s="170">
        <v>40000</v>
      </c>
      <c r="O289" s="164">
        <v>1</v>
      </c>
      <c r="P289" s="170">
        <v>40000</v>
      </c>
      <c r="Q289" s="171" t="s">
        <v>517</v>
      </c>
      <c r="R289" s="135">
        <v>20</v>
      </c>
    </row>
    <row r="290" spans="1:18" ht="115.5">
      <c r="A290" s="14">
        <v>283</v>
      </c>
      <c r="B290" s="78"/>
      <c r="C290" s="155" t="s">
        <v>518</v>
      </c>
      <c r="D290" s="155" t="s">
        <v>519</v>
      </c>
      <c r="E290" s="155" t="s">
        <v>520</v>
      </c>
      <c r="F290" s="167" t="s">
        <v>2</v>
      </c>
      <c r="G290" s="168" t="s">
        <v>3</v>
      </c>
      <c r="H290" s="168" t="s">
        <v>4</v>
      </c>
      <c r="I290" s="168" t="s">
        <v>126</v>
      </c>
      <c r="J290" s="157" t="s">
        <v>521</v>
      </c>
      <c r="K290" s="169">
        <v>45000</v>
      </c>
      <c r="L290" s="170">
        <v>42750</v>
      </c>
      <c r="M290" s="171">
        <v>41340</v>
      </c>
      <c r="N290" s="170">
        <v>45000</v>
      </c>
      <c r="O290" s="164">
        <v>1</v>
      </c>
      <c r="P290" s="170">
        <v>45000</v>
      </c>
      <c r="Q290" s="171">
        <v>41340</v>
      </c>
      <c r="R290" s="135">
        <v>20</v>
      </c>
    </row>
    <row r="291" spans="1:18" ht="148.5">
      <c r="A291" s="14">
        <v>284</v>
      </c>
      <c r="B291" s="78"/>
      <c r="C291" s="155" t="s">
        <v>522</v>
      </c>
      <c r="D291" s="155" t="s">
        <v>523</v>
      </c>
      <c r="E291" s="155" t="s">
        <v>524</v>
      </c>
      <c r="F291" s="167" t="s">
        <v>2</v>
      </c>
      <c r="G291" s="168" t="s">
        <v>3</v>
      </c>
      <c r="H291" s="168" t="s">
        <v>33</v>
      </c>
      <c r="I291" s="168" t="s">
        <v>126</v>
      </c>
      <c r="J291" s="157" t="s">
        <v>378</v>
      </c>
      <c r="K291" s="169">
        <v>40000</v>
      </c>
      <c r="L291" s="170">
        <v>38000</v>
      </c>
      <c r="M291" s="171">
        <v>41401</v>
      </c>
      <c r="N291" s="170">
        <v>40000</v>
      </c>
      <c r="O291" s="164">
        <v>1</v>
      </c>
      <c r="P291" s="170">
        <v>40000</v>
      </c>
      <c r="Q291" s="171">
        <v>41401</v>
      </c>
      <c r="R291" s="135">
        <v>20</v>
      </c>
    </row>
    <row r="292" spans="1:18" ht="132">
      <c r="A292" s="14">
        <v>285</v>
      </c>
      <c r="B292" s="78"/>
      <c r="C292" s="166" t="s">
        <v>525</v>
      </c>
      <c r="D292" s="155" t="s">
        <v>526</v>
      </c>
      <c r="E292" s="155" t="s">
        <v>527</v>
      </c>
      <c r="F292" s="167" t="s">
        <v>2</v>
      </c>
      <c r="G292" s="168" t="s">
        <v>3</v>
      </c>
      <c r="H292" s="168" t="s">
        <v>33</v>
      </c>
      <c r="I292" s="168" t="s">
        <v>126</v>
      </c>
      <c r="J292" s="157" t="s">
        <v>378</v>
      </c>
      <c r="K292" s="169">
        <v>30000</v>
      </c>
      <c r="L292" s="170">
        <v>28500</v>
      </c>
      <c r="M292" s="172" t="s">
        <v>283</v>
      </c>
      <c r="N292" s="170">
        <v>30000</v>
      </c>
      <c r="O292" s="164">
        <v>1</v>
      </c>
      <c r="P292" s="170">
        <v>30000</v>
      </c>
      <c r="Q292" s="171" t="s">
        <v>283</v>
      </c>
      <c r="R292" s="135">
        <v>20</v>
      </c>
    </row>
    <row r="293" spans="1:18" ht="132">
      <c r="A293" s="14">
        <v>286</v>
      </c>
      <c r="B293" s="78"/>
      <c r="C293" s="155" t="s">
        <v>528</v>
      </c>
      <c r="D293" s="155" t="s">
        <v>529</v>
      </c>
      <c r="E293" s="155" t="s">
        <v>527</v>
      </c>
      <c r="F293" s="167" t="s">
        <v>2</v>
      </c>
      <c r="G293" s="168" t="s">
        <v>3</v>
      </c>
      <c r="H293" s="168" t="s">
        <v>33</v>
      </c>
      <c r="I293" s="168" t="s">
        <v>126</v>
      </c>
      <c r="J293" s="157" t="s">
        <v>378</v>
      </c>
      <c r="K293" s="169">
        <v>30000</v>
      </c>
      <c r="L293" s="170">
        <v>28500</v>
      </c>
      <c r="M293" s="172" t="s">
        <v>283</v>
      </c>
      <c r="N293" s="170">
        <v>30000</v>
      </c>
      <c r="O293" s="164">
        <v>1</v>
      </c>
      <c r="P293" s="170">
        <v>30000</v>
      </c>
      <c r="Q293" s="171" t="s">
        <v>283</v>
      </c>
      <c r="R293" s="135">
        <v>20</v>
      </c>
    </row>
    <row r="294" spans="1:18" ht="82.5">
      <c r="A294" s="14">
        <v>287</v>
      </c>
      <c r="B294" s="78"/>
      <c r="C294" s="155" t="s">
        <v>439</v>
      </c>
      <c r="D294" s="155" t="s">
        <v>530</v>
      </c>
      <c r="E294" s="155" t="s">
        <v>531</v>
      </c>
      <c r="F294" s="167" t="s">
        <v>2</v>
      </c>
      <c r="G294" s="168" t="s">
        <v>3</v>
      </c>
      <c r="H294" s="168" t="s">
        <v>4</v>
      </c>
      <c r="I294" s="168" t="s">
        <v>126</v>
      </c>
      <c r="J294" s="157" t="s">
        <v>430</v>
      </c>
      <c r="K294" s="169">
        <v>35000</v>
      </c>
      <c r="L294" s="170">
        <v>33250</v>
      </c>
      <c r="M294" s="172" t="s">
        <v>292</v>
      </c>
      <c r="N294" s="170">
        <v>35000</v>
      </c>
      <c r="O294" s="164">
        <v>1</v>
      </c>
      <c r="P294" s="170">
        <v>35000</v>
      </c>
      <c r="Q294" s="171" t="s">
        <v>292</v>
      </c>
      <c r="R294" s="135">
        <v>20</v>
      </c>
    </row>
    <row r="295" spans="1:18" ht="82.5">
      <c r="A295" s="14">
        <v>288</v>
      </c>
      <c r="B295" s="78"/>
      <c r="C295" s="155" t="s">
        <v>532</v>
      </c>
      <c r="D295" s="155" t="s">
        <v>533</v>
      </c>
      <c r="E295" s="155" t="s">
        <v>534</v>
      </c>
      <c r="F295" s="167" t="s">
        <v>2</v>
      </c>
      <c r="G295" s="168" t="s">
        <v>3</v>
      </c>
      <c r="H295" s="168" t="s">
        <v>4</v>
      </c>
      <c r="I295" s="168" t="s">
        <v>125</v>
      </c>
      <c r="J295" s="157" t="s">
        <v>287</v>
      </c>
      <c r="K295" s="169">
        <v>30000</v>
      </c>
      <c r="L295" s="170">
        <v>28500</v>
      </c>
      <c r="M295" s="171">
        <v>41340</v>
      </c>
      <c r="N295" s="170">
        <v>30000</v>
      </c>
      <c r="O295" s="164">
        <v>1</v>
      </c>
      <c r="P295" s="170">
        <v>30000</v>
      </c>
      <c r="Q295" s="171">
        <v>41340</v>
      </c>
      <c r="R295" s="135">
        <v>20</v>
      </c>
    </row>
    <row r="296" spans="1:18" ht="115.5">
      <c r="A296" s="14">
        <v>289</v>
      </c>
      <c r="B296" s="78"/>
      <c r="C296" s="155" t="s">
        <v>535</v>
      </c>
      <c r="D296" s="155" t="s">
        <v>536</v>
      </c>
      <c r="E296" s="155" t="s">
        <v>537</v>
      </c>
      <c r="F296" s="167" t="s">
        <v>2</v>
      </c>
      <c r="G296" s="168" t="s">
        <v>3</v>
      </c>
      <c r="H296" s="168" t="s">
        <v>4</v>
      </c>
      <c r="I296" s="168" t="s">
        <v>126</v>
      </c>
      <c r="J296" s="157" t="s">
        <v>282</v>
      </c>
      <c r="K296" s="169">
        <v>45000</v>
      </c>
      <c r="L296" s="170">
        <v>42750</v>
      </c>
      <c r="M296" s="172" t="s">
        <v>292</v>
      </c>
      <c r="N296" s="170">
        <v>45000</v>
      </c>
      <c r="O296" s="164">
        <v>1</v>
      </c>
      <c r="P296" s="170">
        <v>45000</v>
      </c>
      <c r="Q296" s="171" t="s">
        <v>292</v>
      </c>
      <c r="R296" s="135">
        <v>20</v>
      </c>
    </row>
    <row r="297" spans="1:18" ht="49.5">
      <c r="A297" s="14">
        <v>290</v>
      </c>
      <c r="B297" s="78"/>
      <c r="C297" s="155" t="s">
        <v>538</v>
      </c>
      <c r="D297" s="155" t="s">
        <v>539</v>
      </c>
      <c r="E297" s="155" t="s">
        <v>540</v>
      </c>
      <c r="F297" s="167" t="s">
        <v>2</v>
      </c>
      <c r="G297" s="168" t="s">
        <v>3</v>
      </c>
      <c r="H297" s="168" t="s">
        <v>4</v>
      </c>
      <c r="I297" s="168" t="s">
        <v>126</v>
      </c>
      <c r="J297" s="157" t="s">
        <v>541</v>
      </c>
      <c r="K297" s="169">
        <v>45000</v>
      </c>
      <c r="L297" s="170">
        <v>42750</v>
      </c>
      <c r="M297" s="172" t="s">
        <v>426</v>
      </c>
      <c r="N297" s="170">
        <v>45000</v>
      </c>
      <c r="O297" s="164">
        <v>1</v>
      </c>
      <c r="P297" s="170">
        <v>45000</v>
      </c>
      <c r="Q297" s="171" t="s">
        <v>426</v>
      </c>
      <c r="R297" s="135">
        <v>20</v>
      </c>
    </row>
    <row r="298" spans="1:18" ht="115.5">
      <c r="A298" s="14">
        <v>291</v>
      </c>
      <c r="B298" s="78"/>
      <c r="C298" s="155" t="s">
        <v>542</v>
      </c>
      <c r="D298" s="155" t="s">
        <v>543</v>
      </c>
      <c r="E298" s="155" t="s">
        <v>544</v>
      </c>
      <c r="F298" s="167" t="s">
        <v>2</v>
      </c>
      <c r="G298" s="168" t="s">
        <v>3</v>
      </c>
      <c r="H298" s="168" t="s">
        <v>4</v>
      </c>
      <c r="I298" s="168" t="s">
        <v>126</v>
      </c>
      <c r="J298" s="157" t="s">
        <v>300</v>
      </c>
      <c r="K298" s="169">
        <v>40000</v>
      </c>
      <c r="L298" s="170">
        <v>38000</v>
      </c>
      <c r="M298" s="172" t="s">
        <v>301</v>
      </c>
      <c r="N298" s="170">
        <v>40000</v>
      </c>
      <c r="O298" s="164">
        <v>1</v>
      </c>
      <c r="P298" s="170">
        <v>40000</v>
      </c>
      <c r="Q298" s="171" t="s">
        <v>301</v>
      </c>
      <c r="R298" s="135">
        <v>20</v>
      </c>
    </row>
    <row r="299" spans="1:18" ht="66">
      <c r="A299" s="14">
        <v>292</v>
      </c>
      <c r="B299" s="78"/>
      <c r="C299" s="155" t="s">
        <v>545</v>
      </c>
      <c r="D299" s="155" t="s">
        <v>546</v>
      </c>
      <c r="E299" s="155" t="s">
        <v>547</v>
      </c>
      <c r="F299" s="167" t="s">
        <v>2</v>
      </c>
      <c r="G299" s="168" t="s">
        <v>3</v>
      </c>
      <c r="H299" s="168" t="s">
        <v>4</v>
      </c>
      <c r="I299" s="168" t="s">
        <v>126</v>
      </c>
      <c r="J299" s="157" t="s">
        <v>178</v>
      </c>
      <c r="K299" s="169">
        <v>40000</v>
      </c>
      <c r="L299" s="170">
        <v>38000</v>
      </c>
      <c r="M299" s="171">
        <v>41312</v>
      </c>
      <c r="N299" s="170">
        <v>40000</v>
      </c>
      <c r="O299" s="164">
        <v>1</v>
      </c>
      <c r="P299" s="170">
        <v>40000</v>
      </c>
      <c r="Q299" s="171">
        <v>41312</v>
      </c>
      <c r="R299" s="135">
        <v>20</v>
      </c>
    </row>
    <row r="300" spans="1:18" ht="99">
      <c r="A300" s="14">
        <v>293</v>
      </c>
      <c r="B300" s="78"/>
      <c r="C300" s="155" t="s">
        <v>548</v>
      </c>
      <c r="D300" s="155" t="s">
        <v>549</v>
      </c>
      <c r="E300" s="155" t="s">
        <v>550</v>
      </c>
      <c r="F300" s="167" t="s">
        <v>2</v>
      </c>
      <c r="G300" s="168" t="s">
        <v>3</v>
      </c>
      <c r="H300" s="168" t="s">
        <v>4</v>
      </c>
      <c r="I300" s="168" t="s">
        <v>126</v>
      </c>
      <c r="J300" s="157" t="s">
        <v>287</v>
      </c>
      <c r="K300" s="169">
        <v>30000</v>
      </c>
      <c r="L300" s="170">
        <v>28500</v>
      </c>
      <c r="M300" s="171">
        <v>41615</v>
      </c>
      <c r="N300" s="170">
        <v>30000</v>
      </c>
      <c r="O300" s="164">
        <v>1</v>
      </c>
      <c r="P300" s="170">
        <v>30000</v>
      </c>
      <c r="Q300" s="171">
        <v>41615</v>
      </c>
      <c r="R300" s="135">
        <v>20</v>
      </c>
    </row>
    <row r="301" spans="1:18" ht="132">
      <c r="A301" s="14">
        <v>294</v>
      </c>
      <c r="B301" s="78"/>
      <c r="C301" s="166" t="s">
        <v>551</v>
      </c>
      <c r="D301" s="155" t="s">
        <v>552</v>
      </c>
      <c r="E301" s="155" t="s">
        <v>553</v>
      </c>
      <c r="F301" s="167" t="s">
        <v>2</v>
      </c>
      <c r="G301" s="168" t="s">
        <v>3</v>
      </c>
      <c r="H301" s="168" t="s">
        <v>4</v>
      </c>
      <c r="I301" s="168" t="s">
        <v>126</v>
      </c>
      <c r="J301" s="157" t="s">
        <v>287</v>
      </c>
      <c r="K301" s="169">
        <v>30000</v>
      </c>
      <c r="L301" s="170">
        <v>28500</v>
      </c>
      <c r="M301" s="171">
        <v>41554</v>
      </c>
      <c r="N301" s="170">
        <v>30000</v>
      </c>
      <c r="O301" s="164">
        <v>1</v>
      </c>
      <c r="P301" s="170">
        <v>30000</v>
      </c>
      <c r="Q301" s="171">
        <v>41554</v>
      </c>
      <c r="R301" s="135">
        <v>20</v>
      </c>
    </row>
    <row r="302" spans="1:18" ht="115.5">
      <c r="A302" s="14">
        <v>295</v>
      </c>
      <c r="B302" s="78"/>
      <c r="C302" s="155" t="s">
        <v>554</v>
      </c>
      <c r="D302" s="155" t="s">
        <v>555</v>
      </c>
      <c r="E302" s="155" t="s">
        <v>556</v>
      </c>
      <c r="F302" s="167" t="s">
        <v>2</v>
      </c>
      <c r="G302" s="168" t="s">
        <v>3</v>
      </c>
      <c r="H302" s="168" t="s">
        <v>4</v>
      </c>
      <c r="I302" s="168" t="s">
        <v>126</v>
      </c>
      <c r="J302" s="157" t="s">
        <v>557</v>
      </c>
      <c r="K302" s="169">
        <v>30000</v>
      </c>
      <c r="L302" s="170">
        <v>28500</v>
      </c>
      <c r="M302" s="172" t="s">
        <v>283</v>
      </c>
      <c r="N302" s="170">
        <v>30000</v>
      </c>
      <c r="O302" s="164">
        <v>1</v>
      </c>
      <c r="P302" s="170">
        <v>30000</v>
      </c>
      <c r="Q302" s="171" t="s">
        <v>283</v>
      </c>
      <c r="R302" s="135">
        <v>20</v>
      </c>
    </row>
    <row r="303" spans="1:18" ht="82.5">
      <c r="A303" s="14">
        <v>296</v>
      </c>
      <c r="B303" s="78"/>
      <c r="C303" s="155" t="s">
        <v>558</v>
      </c>
      <c r="D303" s="155" t="s">
        <v>559</v>
      </c>
      <c r="E303" s="155" t="s">
        <v>560</v>
      </c>
      <c r="F303" s="167" t="s">
        <v>2</v>
      </c>
      <c r="G303" s="168" t="s">
        <v>3</v>
      </c>
      <c r="H303" s="168" t="s">
        <v>4</v>
      </c>
      <c r="I303" s="168" t="s">
        <v>126</v>
      </c>
      <c r="J303" s="157" t="s">
        <v>557</v>
      </c>
      <c r="K303" s="169">
        <v>30000</v>
      </c>
      <c r="L303" s="170">
        <v>28500</v>
      </c>
      <c r="M303" s="172" t="s">
        <v>283</v>
      </c>
      <c r="N303" s="170">
        <v>30000</v>
      </c>
      <c r="O303" s="164">
        <v>1</v>
      </c>
      <c r="P303" s="170">
        <v>30000</v>
      </c>
      <c r="Q303" s="171" t="s">
        <v>283</v>
      </c>
      <c r="R303" s="135">
        <v>20</v>
      </c>
    </row>
    <row r="304" spans="1:18" ht="82.5">
      <c r="A304" s="14">
        <v>297</v>
      </c>
      <c r="B304" s="78"/>
      <c r="C304" s="155" t="s">
        <v>561</v>
      </c>
      <c r="D304" s="155" t="s">
        <v>562</v>
      </c>
      <c r="E304" s="155" t="s">
        <v>448</v>
      </c>
      <c r="F304" s="167" t="s">
        <v>2</v>
      </c>
      <c r="G304" s="168" t="s">
        <v>3</v>
      </c>
      <c r="H304" s="168" t="s">
        <v>4</v>
      </c>
      <c r="I304" s="168" t="s">
        <v>126</v>
      </c>
      <c r="J304" s="175" t="s">
        <v>563</v>
      </c>
      <c r="K304" s="169">
        <v>45000</v>
      </c>
      <c r="L304" s="170">
        <v>42750</v>
      </c>
      <c r="M304" s="172" t="s">
        <v>314</v>
      </c>
      <c r="N304" s="170">
        <v>45000</v>
      </c>
      <c r="O304" s="164">
        <v>1</v>
      </c>
      <c r="P304" s="170">
        <v>45000</v>
      </c>
      <c r="Q304" s="171" t="s">
        <v>314</v>
      </c>
      <c r="R304" s="135">
        <v>20</v>
      </c>
    </row>
    <row r="305" spans="1:18" ht="99">
      <c r="A305" s="14">
        <v>298</v>
      </c>
      <c r="B305" s="78"/>
      <c r="C305" s="155" t="s">
        <v>564</v>
      </c>
      <c r="D305" s="155" t="s">
        <v>565</v>
      </c>
      <c r="E305" s="155" t="s">
        <v>566</v>
      </c>
      <c r="F305" s="167" t="s">
        <v>2</v>
      </c>
      <c r="G305" s="168" t="s">
        <v>3</v>
      </c>
      <c r="H305" s="168" t="s">
        <v>4</v>
      </c>
      <c r="I305" s="168" t="s">
        <v>126</v>
      </c>
      <c r="J305" s="175" t="s">
        <v>434</v>
      </c>
      <c r="K305" s="169">
        <v>45000</v>
      </c>
      <c r="L305" s="170">
        <v>42750</v>
      </c>
      <c r="M305" s="172" t="s">
        <v>567</v>
      </c>
      <c r="N305" s="170">
        <v>45000</v>
      </c>
      <c r="O305" s="164">
        <v>1</v>
      </c>
      <c r="P305" s="170">
        <v>45000</v>
      </c>
      <c r="Q305" s="171" t="s">
        <v>567</v>
      </c>
      <c r="R305" s="135">
        <v>20</v>
      </c>
    </row>
    <row r="306" spans="1:18" ht="115.5">
      <c r="A306" s="14">
        <v>299</v>
      </c>
      <c r="B306" s="78"/>
      <c r="C306" s="155" t="s">
        <v>347</v>
      </c>
      <c r="D306" s="155" t="s">
        <v>369</v>
      </c>
      <c r="E306" s="155" t="s">
        <v>568</v>
      </c>
      <c r="F306" s="167" t="s">
        <v>2</v>
      </c>
      <c r="G306" s="168" t="s">
        <v>3</v>
      </c>
      <c r="H306" s="168" t="s">
        <v>4</v>
      </c>
      <c r="I306" s="168" t="s">
        <v>126</v>
      </c>
      <c r="J306" s="157" t="s">
        <v>472</v>
      </c>
      <c r="K306" s="169">
        <v>40000</v>
      </c>
      <c r="L306" s="170">
        <v>38000</v>
      </c>
      <c r="M306" s="172" t="s">
        <v>292</v>
      </c>
      <c r="N306" s="170">
        <v>40000</v>
      </c>
      <c r="O306" s="164">
        <v>1</v>
      </c>
      <c r="P306" s="170">
        <v>40000</v>
      </c>
      <c r="Q306" s="171" t="s">
        <v>292</v>
      </c>
      <c r="R306" s="135">
        <v>20</v>
      </c>
    </row>
    <row r="307" spans="1:18" ht="148.5">
      <c r="A307" s="14">
        <v>300</v>
      </c>
      <c r="B307" s="78"/>
      <c r="C307" s="155" t="s">
        <v>569</v>
      </c>
      <c r="D307" s="155" t="s">
        <v>570</v>
      </c>
      <c r="E307" s="155" t="s">
        <v>571</v>
      </c>
      <c r="F307" s="167" t="s">
        <v>2</v>
      </c>
      <c r="G307" s="168" t="s">
        <v>3</v>
      </c>
      <c r="H307" s="168" t="s">
        <v>4</v>
      </c>
      <c r="I307" s="168" t="s">
        <v>125</v>
      </c>
      <c r="J307" s="157" t="s">
        <v>541</v>
      </c>
      <c r="K307" s="169">
        <v>45000</v>
      </c>
      <c r="L307" s="170">
        <v>42750</v>
      </c>
      <c r="M307" s="171">
        <v>41493</v>
      </c>
      <c r="N307" s="170">
        <v>45000</v>
      </c>
      <c r="O307" s="164">
        <v>1</v>
      </c>
      <c r="P307" s="170">
        <v>45000</v>
      </c>
      <c r="Q307" s="171">
        <v>41493</v>
      </c>
      <c r="R307" s="135">
        <v>20</v>
      </c>
    </row>
    <row r="308" spans="1:18" ht="99">
      <c r="A308" s="14">
        <v>301</v>
      </c>
      <c r="B308" s="78"/>
      <c r="C308" s="155" t="s">
        <v>572</v>
      </c>
      <c r="D308" s="155" t="s">
        <v>573</v>
      </c>
      <c r="E308" s="155" t="s">
        <v>574</v>
      </c>
      <c r="F308" s="167" t="s">
        <v>2</v>
      </c>
      <c r="G308" s="168" t="s">
        <v>3</v>
      </c>
      <c r="H308" s="168" t="s">
        <v>33</v>
      </c>
      <c r="I308" s="168" t="s">
        <v>125</v>
      </c>
      <c r="J308" s="157" t="s">
        <v>575</v>
      </c>
      <c r="K308" s="169">
        <v>45000</v>
      </c>
      <c r="L308" s="170">
        <v>42750</v>
      </c>
      <c r="M308" s="171">
        <v>41554</v>
      </c>
      <c r="N308" s="170">
        <v>45000</v>
      </c>
      <c r="O308" s="164">
        <v>1</v>
      </c>
      <c r="P308" s="170">
        <v>45000</v>
      </c>
      <c r="Q308" s="171">
        <v>41554</v>
      </c>
      <c r="R308" s="135">
        <v>20</v>
      </c>
    </row>
    <row r="309" spans="1:18" ht="132">
      <c r="A309" s="14">
        <v>302</v>
      </c>
      <c r="B309" s="78"/>
      <c r="C309" s="155" t="s">
        <v>554</v>
      </c>
      <c r="D309" s="155" t="s">
        <v>576</v>
      </c>
      <c r="E309" s="155" t="s">
        <v>577</v>
      </c>
      <c r="F309" s="167" t="s">
        <v>2</v>
      </c>
      <c r="G309" s="168" t="s">
        <v>3</v>
      </c>
      <c r="H309" s="168" t="s">
        <v>4</v>
      </c>
      <c r="I309" s="168" t="s">
        <v>125</v>
      </c>
      <c r="J309" s="157" t="s">
        <v>578</v>
      </c>
      <c r="K309" s="169">
        <v>35000</v>
      </c>
      <c r="L309" s="170">
        <v>33250</v>
      </c>
      <c r="M309" s="172" t="s">
        <v>292</v>
      </c>
      <c r="N309" s="170">
        <v>35000</v>
      </c>
      <c r="O309" s="164">
        <v>1</v>
      </c>
      <c r="P309" s="170">
        <v>35000</v>
      </c>
      <c r="Q309" s="171" t="s">
        <v>292</v>
      </c>
      <c r="R309" s="135">
        <v>20</v>
      </c>
    </row>
    <row r="310" spans="1:18" ht="82.5">
      <c r="A310" s="14">
        <v>303</v>
      </c>
      <c r="B310" s="78"/>
      <c r="C310" s="155" t="s">
        <v>579</v>
      </c>
      <c r="D310" s="155" t="s">
        <v>580</v>
      </c>
      <c r="E310" s="155" t="s">
        <v>581</v>
      </c>
      <c r="F310" s="167" t="s">
        <v>2</v>
      </c>
      <c r="G310" s="164" t="s">
        <v>113</v>
      </c>
      <c r="H310" s="168" t="s">
        <v>4</v>
      </c>
      <c r="I310" s="168" t="s">
        <v>126</v>
      </c>
      <c r="J310" s="157" t="s">
        <v>396</v>
      </c>
      <c r="K310" s="169">
        <v>50000</v>
      </c>
      <c r="L310" s="170">
        <v>47500</v>
      </c>
      <c r="M310" s="171">
        <v>41461</v>
      </c>
      <c r="N310" s="170">
        <v>50000</v>
      </c>
      <c r="O310" s="164">
        <v>1</v>
      </c>
      <c r="P310" s="170">
        <v>50000</v>
      </c>
      <c r="Q310" s="171">
        <v>41461</v>
      </c>
      <c r="R310" s="135">
        <v>20</v>
      </c>
    </row>
    <row r="311" spans="1:18" ht="66">
      <c r="A311" s="14">
        <v>304</v>
      </c>
      <c r="B311" s="78"/>
      <c r="C311" s="155" t="s">
        <v>582</v>
      </c>
      <c r="D311" s="155" t="s">
        <v>583</v>
      </c>
      <c r="E311" s="155" t="s">
        <v>584</v>
      </c>
      <c r="F311" s="167" t="s">
        <v>2</v>
      </c>
      <c r="G311" s="164" t="s">
        <v>10</v>
      </c>
      <c r="H311" s="168" t="s">
        <v>33</v>
      </c>
      <c r="I311" s="168" t="s">
        <v>126</v>
      </c>
      <c r="J311" s="157" t="s">
        <v>287</v>
      </c>
      <c r="K311" s="169">
        <v>50000</v>
      </c>
      <c r="L311" s="170">
        <v>47500</v>
      </c>
      <c r="M311" s="171">
        <v>41461</v>
      </c>
      <c r="N311" s="170">
        <v>50000</v>
      </c>
      <c r="O311" s="164">
        <v>1</v>
      </c>
      <c r="P311" s="170">
        <v>50000</v>
      </c>
      <c r="Q311" s="171">
        <v>41461</v>
      </c>
      <c r="R311" s="135">
        <v>20</v>
      </c>
    </row>
    <row r="312" spans="1:18" ht="49.5">
      <c r="A312" s="14">
        <v>305</v>
      </c>
      <c r="B312" s="78"/>
      <c r="C312" s="173" t="s">
        <v>585</v>
      </c>
      <c r="D312" s="173" t="s">
        <v>586</v>
      </c>
      <c r="E312" s="173" t="s">
        <v>587</v>
      </c>
      <c r="F312" s="167" t="s">
        <v>2</v>
      </c>
      <c r="G312" s="168" t="s">
        <v>3</v>
      </c>
      <c r="H312" s="168" t="s">
        <v>33</v>
      </c>
      <c r="I312" s="168" t="s">
        <v>125</v>
      </c>
      <c r="J312" s="176" t="s">
        <v>287</v>
      </c>
      <c r="K312" s="177">
        <v>30000</v>
      </c>
      <c r="L312" s="170">
        <v>28500</v>
      </c>
      <c r="M312" s="171">
        <v>41493</v>
      </c>
      <c r="N312" s="170">
        <v>30000</v>
      </c>
      <c r="O312" s="164">
        <v>1</v>
      </c>
      <c r="P312" s="170">
        <v>30000</v>
      </c>
      <c r="Q312" s="171">
        <v>41493</v>
      </c>
      <c r="R312" s="135">
        <v>20</v>
      </c>
    </row>
    <row r="313" spans="1:18" ht="115.5">
      <c r="A313" s="14">
        <v>306</v>
      </c>
      <c r="B313" s="78"/>
      <c r="C313" s="173" t="s">
        <v>588</v>
      </c>
      <c r="D313" s="173" t="s">
        <v>589</v>
      </c>
      <c r="E313" s="173" t="s">
        <v>590</v>
      </c>
      <c r="F313" s="167" t="s">
        <v>2</v>
      </c>
      <c r="G313" s="168" t="s">
        <v>3</v>
      </c>
      <c r="H313" s="168" t="s">
        <v>4</v>
      </c>
      <c r="I313" s="168" t="s">
        <v>126</v>
      </c>
      <c r="J313" s="176" t="s">
        <v>591</v>
      </c>
      <c r="K313" s="177">
        <v>30000</v>
      </c>
      <c r="L313" s="170">
        <v>28500</v>
      </c>
      <c r="M313" s="172" t="s">
        <v>446</v>
      </c>
      <c r="N313" s="170">
        <v>30000</v>
      </c>
      <c r="O313" s="164">
        <v>1</v>
      </c>
      <c r="P313" s="170">
        <v>30000</v>
      </c>
      <c r="Q313" s="171" t="s">
        <v>446</v>
      </c>
      <c r="R313" s="135">
        <v>20</v>
      </c>
    </row>
    <row r="314" spans="1:18" ht="66">
      <c r="A314" s="14">
        <v>307</v>
      </c>
      <c r="B314" s="78"/>
      <c r="C314" s="173" t="s">
        <v>592</v>
      </c>
      <c r="D314" s="173" t="s">
        <v>593</v>
      </c>
      <c r="E314" s="173" t="s">
        <v>594</v>
      </c>
      <c r="F314" s="167" t="s">
        <v>2</v>
      </c>
      <c r="G314" s="168" t="s">
        <v>3</v>
      </c>
      <c r="H314" s="168" t="s">
        <v>33</v>
      </c>
      <c r="I314" s="168" t="s">
        <v>126</v>
      </c>
      <c r="J314" s="176" t="s">
        <v>595</v>
      </c>
      <c r="K314" s="177">
        <v>40000</v>
      </c>
      <c r="L314" s="170">
        <v>38000</v>
      </c>
      <c r="M314" s="171">
        <v>41615</v>
      </c>
      <c r="N314" s="170">
        <v>40000</v>
      </c>
      <c r="O314" s="164">
        <v>1</v>
      </c>
      <c r="P314" s="170">
        <v>40000</v>
      </c>
      <c r="Q314" s="171">
        <v>41615</v>
      </c>
      <c r="R314" s="135">
        <v>20</v>
      </c>
    </row>
    <row r="315" spans="1:18" ht="66">
      <c r="A315" s="14">
        <v>308</v>
      </c>
      <c r="B315" s="78"/>
      <c r="C315" s="173" t="s">
        <v>596</v>
      </c>
      <c r="D315" s="173" t="s">
        <v>463</v>
      </c>
      <c r="E315" s="173" t="s">
        <v>464</v>
      </c>
      <c r="F315" s="167" t="s">
        <v>2</v>
      </c>
      <c r="G315" s="168" t="s">
        <v>3</v>
      </c>
      <c r="H315" s="168" t="s">
        <v>4</v>
      </c>
      <c r="I315" s="168" t="s">
        <v>126</v>
      </c>
      <c r="J315" s="176" t="s">
        <v>465</v>
      </c>
      <c r="K315" s="177">
        <v>40000</v>
      </c>
      <c r="L315" s="170">
        <v>38000</v>
      </c>
      <c r="M315" s="171">
        <v>41340</v>
      </c>
      <c r="N315" s="170">
        <v>40000</v>
      </c>
      <c r="O315" s="164">
        <v>1</v>
      </c>
      <c r="P315" s="170">
        <v>40000</v>
      </c>
      <c r="Q315" s="171">
        <v>41340</v>
      </c>
      <c r="R315" s="135">
        <v>20</v>
      </c>
    </row>
    <row r="316" spans="1:18" ht="66">
      <c r="A316" s="14">
        <v>309</v>
      </c>
      <c r="B316" s="78"/>
      <c r="C316" s="173" t="s">
        <v>597</v>
      </c>
      <c r="D316" s="173" t="s">
        <v>598</v>
      </c>
      <c r="E316" s="173" t="s">
        <v>599</v>
      </c>
      <c r="F316" s="167" t="s">
        <v>2</v>
      </c>
      <c r="G316" s="168" t="s">
        <v>3</v>
      </c>
      <c r="H316" s="168" t="s">
        <v>4</v>
      </c>
      <c r="I316" s="168" t="s">
        <v>126</v>
      </c>
      <c r="J316" s="176" t="s">
        <v>600</v>
      </c>
      <c r="K316" s="177">
        <v>30000</v>
      </c>
      <c r="L316" s="170">
        <v>28500</v>
      </c>
      <c r="M316" s="171">
        <v>41312</v>
      </c>
      <c r="N316" s="170">
        <v>30000</v>
      </c>
      <c r="O316" s="164">
        <v>1</v>
      </c>
      <c r="P316" s="170">
        <v>30000</v>
      </c>
      <c r="Q316" s="171">
        <v>41312</v>
      </c>
      <c r="R316" s="135">
        <v>20</v>
      </c>
    </row>
    <row r="317" spans="1:18" ht="82.5">
      <c r="A317" s="14">
        <v>310</v>
      </c>
      <c r="B317" s="78"/>
      <c r="C317" s="155" t="s">
        <v>542</v>
      </c>
      <c r="D317" s="155" t="s">
        <v>601</v>
      </c>
      <c r="E317" s="155" t="s">
        <v>602</v>
      </c>
      <c r="F317" s="167" t="s">
        <v>2</v>
      </c>
      <c r="G317" s="168" t="s">
        <v>3</v>
      </c>
      <c r="H317" s="168" t="s">
        <v>4</v>
      </c>
      <c r="I317" s="168" t="s">
        <v>126</v>
      </c>
      <c r="J317" s="155" t="s">
        <v>263</v>
      </c>
      <c r="K317" s="177">
        <v>40000</v>
      </c>
      <c r="L317" s="170">
        <v>38000</v>
      </c>
      <c r="M317" s="171">
        <v>41281</v>
      </c>
      <c r="N317" s="170">
        <v>40000</v>
      </c>
      <c r="O317" s="164">
        <v>1</v>
      </c>
      <c r="P317" s="170">
        <v>40000</v>
      </c>
      <c r="Q317" s="171">
        <v>41281</v>
      </c>
      <c r="R317" s="135">
        <v>20</v>
      </c>
    </row>
    <row r="318" spans="1:18">
      <c r="K318">
        <f>SUM(K8:K317)</f>
        <v>16441221</v>
      </c>
      <c r="L318">
        <f>SUM(L8:L317)</f>
        <v>14590030.4</v>
      </c>
      <c r="N318">
        <f>SUM(N8:N317)</f>
        <v>16441221</v>
      </c>
    </row>
    <row r="319" spans="1:18">
      <c r="L319">
        <f>L318/90*100</f>
        <v>16211144.88888889</v>
      </c>
    </row>
    <row r="320" spans="1:18">
      <c r="L320">
        <f>L319*0.9</f>
        <v>14590030.4</v>
      </c>
    </row>
    <row r="321" spans="12:12">
      <c r="L321">
        <f>L319*0.05</f>
        <v>810557.24444444454</v>
      </c>
    </row>
    <row r="322" spans="12:12">
      <c r="L322">
        <f>L321+L320</f>
        <v>15400587.644444445</v>
      </c>
    </row>
  </sheetData>
  <mergeCells count="5">
    <mergeCell ref="A1:R1"/>
    <mergeCell ref="A2:R2"/>
    <mergeCell ref="A3:R3"/>
    <mergeCell ref="A4:G4"/>
    <mergeCell ref="A6:B6"/>
  </mergeCells>
  <hyperlinks>
    <hyperlink ref="E136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9"/>
  <sheetViews>
    <sheetView topLeftCell="A25" workbookViewId="0">
      <selection activeCell="P30" sqref="P30"/>
    </sheetView>
  </sheetViews>
  <sheetFormatPr defaultRowHeight="15"/>
  <sheetData>
    <row r="1" spans="1:20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198"/>
    </row>
    <row r="2" spans="1:20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198"/>
    </row>
    <row r="3" spans="1:20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198"/>
    </row>
    <row r="4" spans="1:20" ht="18.75">
      <c r="A4" s="728" t="s">
        <v>1330</v>
      </c>
      <c r="B4" s="728"/>
      <c r="C4" s="728"/>
      <c r="D4" s="728"/>
      <c r="E4" s="728"/>
      <c r="F4" s="728"/>
      <c r="G4" s="728"/>
      <c r="H4" s="74"/>
      <c r="I4" s="74"/>
      <c r="J4" s="730" t="s">
        <v>1331</v>
      </c>
      <c r="K4" s="730"/>
      <c r="L4" s="73"/>
      <c r="M4" s="74"/>
      <c r="N4" s="179"/>
      <c r="O4" s="74"/>
      <c r="P4" s="199"/>
      <c r="Q4" s="200"/>
      <c r="R4" s="201" t="s">
        <v>1247</v>
      </c>
      <c r="S4" s="198"/>
    </row>
    <row r="5" spans="1:20" ht="15.75">
      <c r="A5" s="202"/>
      <c r="B5" s="202"/>
      <c r="C5" s="203"/>
      <c r="D5" s="202"/>
      <c r="E5" s="202"/>
      <c r="F5" s="204"/>
      <c r="G5" s="205"/>
      <c r="H5" s="206"/>
      <c r="I5" s="207"/>
      <c r="J5" s="730"/>
      <c r="K5" s="730"/>
      <c r="L5" s="202"/>
      <c r="M5" s="202"/>
      <c r="N5" s="186"/>
      <c r="O5" s="204"/>
      <c r="P5" s="186"/>
      <c r="Q5" s="731" t="s">
        <v>1332</v>
      </c>
      <c r="R5" s="731"/>
      <c r="S5" s="198"/>
    </row>
    <row r="6" spans="1:20">
      <c r="A6" s="729" t="s">
        <v>1249</v>
      </c>
      <c r="B6" s="729"/>
      <c r="C6" s="203"/>
      <c r="D6" s="202"/>
      <c r="E6" s="202"/>
      <c r="F6" s="204"/>
      <c r="G6" s="204"/>
      <c r="H6" s="204"/>
      <c r="I6" s="204"/>
      <c r="J6" s="202"/>
      <c r="K6" s="202"/>
      <c r="L6" s="202"/>
      <c r="M6" s="202"/>
      <c r="N6" s="186"/>
      <c r="O6" s="204"/>
      <c r="P6" s="186"/>
      <c r="Q6" s="204"/>
      <c r="R6" s="202"/>
      <c r="S6" s="198"/>
    </row>
    <row r="7" spans="1:20" ht="60">
      <c r="A7" s="208" t="s">
        <v>162</v>
      </c>
      <c r="B7" s="208" t="s">
        <v>163</v>
      </c>
      <c r="C7" s="209" t="s">
        <v>164</v>
      </c>
      <c r="D7" s="208" t="s">
        <v>165</v>
      </c>
      <c r="E7" s="208" t="s">
        <v>166</v>
      </c>
      <c r="F7" s="99" t="s">
        <v>129</v>
      </c>
      <c r="G7" s="99" t="s">
        <v>167</v>
      </c>
      <c r="H7" s="99" t="s">
        <v>168</v>
      </c>
      <c r="I7" s="210" t="s">
        <v>169</v>
      </c>
      <c r="J7" s="211" t="s">
        <v>604</v>
      </c>
      <c r="K7" s="211" t="s">
        <v>605</v>
      </c>
      <c r="L7" s="211" t="s">
        <v>606</v>
      </c>
      <c r="M7" s="211" t="s">
        <v>607</v>
      </c>
      <c r="N7" s="212" t="s">
        <v>608</v>
      </c>
      <c r="O7" s="213" t="s">
        <v>609</v>
      </c>
      <c r="P7" s="212" t="s">
        <v>174</v>
      </c>
      <c r="Q7" s="213" t="s">
        <v>173</v>
      </c>
      <c r="R7" s="214" t="s">
        <v>175</v>
      </c>
      <c r="S7" s="78" t="s">
        <v>171</v>
      </c>
    </row>
    <row r="8" spans="1:20" ht="141.75">
      <c r="A8" s="190">
        <v>1</v>
      </c>
      <c r="B8" s="164"/>
      <c r="C8" s="149" t="s">
        <v>1251</v>
      </c>
      <c r="D8" s="149" t="s">
        <v>1252</v>
      </c>
      <c r="E8" s="149" t="s">
        <v>1253</v>
      </c>
      <c r="F8" s="149" t="s">
        <v>1254</v>
      </c>
      <c r="G8" s="193" t="s">
        <v>3</v>
      </c>
      <c r="H8" s="193" t="s">
        <v>4</v>
      </c>
      <c r="I8" s="193" t="s">
        <v>126</v>
      </c>
      <c r="J8" s="149" t="s">
        <v>1255</v>
      </c>
      <c r="K8" s="149" t="s">
        <v>1256</v>
      </c>
      <c r="L8" s="149" t="s">
        <v>1257</v>
      </c>
      <c r="M8" s="149">
        <v>100000</v>
      </c>
      <c r="N8" s="149">
        <v>50000</v>
      </c>
      <c r="O8" s="191" t="s">
        <v>1258</v>
      </c>
      <c r="P8" s="149">
        <v>50000</v>
      </c>
      <c r="Q8" s="191" t="s">
        <v>1258</v>
      </c>
      <c r="R8" s="194" t="s">
        <v>1259</v>
      </c>
      <c r="S8" s="149">
        <v>50000</v>
      </c>
      <c r="T8">
        <f>P8*0.9</f>
        <v>45000</v>
      </c>
    </row>
    <row r="9" spans="1:20" ht="126">
      <c r="A9" s="190">
        <v>2</v>
      </c>
      <c r="B9" s="164"/>
      <c r="C9" s="149" t="s">
        <v>1260</v>
      </c>
      <c r="D9" s="149" t="s">
        <v>1261</v>
      </c>
      <c r="E9" s="149" t="s">
        <v>1262</v>
      </c>
      <c r="F9" s="149" t="s">
        <v>1254</v>
      </c>
      <c r="G9" s="193" t="s">
        <v>3</v>
      </c>
      <c r="H9" s="193" t="s">
        <v>4</v>
      </c>
      <c r="I9" s="193" t="s">
        <v>126</v>
      </c>
      <c r="J9" s="149" t="s">
        <v>1255</v>
      </c>
      <c r="K9" s="149" t="s">
        <v>1256</v>
      </c>
      <c r="L9" s="149" t="s">
        <v>1257</v>
      </c>
      <c r="M9" s="149">
        <v>100000</v>
      </c>
      <c r="N9" s="149">
        <v>50000</v>
      </c>
      <c r="O9" s="191" t="s">
        <v>1258</v>
      </c>
      <c r="P9" s="149">
        <v>50000</v>
      </c>
      <c r="Q9" s="191" t="s">
        <v>1258</v>
      </c>
      <c r="R9" s="194" t="s">
        <v>1259</v>
      </c>
      <c r="S9" s="149">
        <v>50000</v>
      </c>
      <c r="T9">
        <f t="shared" ref="T9:T26" si="0">P9*0.9</f>
        <v>45000</v>
      </c>
    </row>
    <row r="10" spans="1:20" ht="173.25">
      <c r="A10" s="190">
        <v>3</v>
      </c>
      <c r="B10" s="164"/>
      <c r="C10" s="149" t="s">
        <v>1263</v>
      </c>
      <c r="D10" s="149" t="s">
        <v>1264</v>
      </c>
      <c r="E10" s="149" t="s">
        <v>1265</v>
      </c>
      <c r="F10" s="149" t="s">
        <v>1254</v>
      </c>
      <c r="G10" s="193" t="s">
        <v>3</v>
      </c>
      <c r="H10" s="193" t="s">
        <v>4</v>
      </c>
      <c r="I10" s="193" t="s">
        <v>126</v>
      </c>
      <c r="J10" s="149" t="s">
        <v>1266</v>
      </c>
      <c r="K10" s="149" t="s">
        <v>1267</v>
      </c>
      <c r="L10" s="149" t="s">
        <v>179</v>
      </c>
      <c r="M10" s="149">
        <v>100000</v>
      </c>
      <c r="N10" s="149">
        <v>50000</v>
      </c>
      <c r="O10" s="191" t="s">
        <v>1258</v>
      </c>
      <c r="P10" s="149">
        <v>50000</v>
      </c>
      <c r="Q10" s="191" t="s">
        <v>1258</v>
      </c>
      <c r="R10" s="194" t="s">
        <v>1259</v>
      </c>
      <c r="S10" s="149">
        <v>50000</v>
      </c>
      <c r="T10">
        <f t="shared" si="0"/>
        <v>45000</v>
      </c>
    </row>
    <row r="11" spans="1:20" ht="126">
      <c r="A11" s="190">
        <v>4</v>
      </c>
      <c r="B11" s="164"/>
      <c r="C11" s="149" t="s">
        <v>1268</v>
      </c>
      <c r="D11" s="149" t="s">
        <v>1269</v>
      </c>
      <c r="E11" s="149" t="s">
        <v>1270</v>
      </c>
      <c r="F11" s="149" t="s">
        <v>1254</v>
      </c>
      <c r="G11" s="193" t="s">
        <v>3</v>
      </c>
      <c r="H11" s="193" t="s">
        <v>4</v>
      </c>
      <c r="I11" s="193" t="s">
        <v>125</v>
      </c>
      <c r="J11" s="149" t="s">
        <v>1255</v>
      </c>
      <c r="K11" s="149" t="s">
        <v>1256</v>
      </c>
      <c r="L11" s="149" t="s">
        <v>1271</v>
      </c>
      <c r="M11" s="149">
        <v>150000</v>
      </c>
      <c r="N11" s="149">
        <v>50000</v>
      </c>
      <c r="O11" s="191" t="s">
        <v>1272</v>
      </c>
      <c r="P11" s="149">
        <v>50000</v>
      </c>
      <c r="Q11" s="191" t="s">
        <v>1272</v>
      </c>
      <c r="R11" s="194" t="s">
        <v>1259</v>
      </c>
      <c r="S11" s="149">
        <v>50000</v>
      </c>
      <c r="T11">
        <f t="shared" si="0"/>
        <v>45000</v>
      </c>
    </row>
    <row r="12" spans="1:20" ht="126">
      <c r="A12" s="190">
        <v>5</v>
      </c>
      <c r="B12" s="164"/>
      <c r="C12" s="149" t="s">
        <v>1273</v>
      </c>
      <c r="D12" s="149" t="s">
        <v>1274</v>
      </c>
      <c r="E12" s="149" t="s">
        <v>1275</v>
      </c>
      <c r="F12" s="149" t="s">
        <v>1254</v>
      </c>
      <c r="G12" s="193" t="s">
        <v>3</v>
      </c>
      <c r="H12" s="193" t="s">
        <v>4</v>
      </c>
      <c r="I12" s="193" t="s">
        <v>125</v>
      </c>
      <c r="J12" s="149" t="s">
        <v>1276</v>
      </c>
      <c r="K12" s="149" t="s">
        <v>1277</v>
      </c>
      <c r="L12" s="149" t="s">
        <v>179</v>
      </c>
      <c r="M12" s="149">
        <v>150000</v>
      </c>
      <c r="N12" s="149">
        <v>50000</v>
      </c>
      <c r="O12" s="191" t="s">
        <v>1278</v>
      </c>
      <c r="P12" s="149">
        <v>50000</v>
      </c>
      <c r="Q12" s="191" t="s">
        <v>1278</v>
      </c>
      <c r="R12" s="194" t="s">
        <v>1259</v>
      </c>
      <c r="S12" s="149">
        <v>50000</v>
      </c>
      <c r="T12">
        <f t="shared" si="0"/>
        <v>45000</v>
      </c>
    </row>
    <row r="13" spans="1:20" ht="126">
      <c r="A13" s="190">
        <v>6</v>
      </c>
      <c r="B13" s="164"/>
      <c r="C13" s="149" t="s">
        <v>1279</v>
      </c>
      <c r="D13" s="149" t="s">
        <v>1280</v>
      </c>
      <c r="E13" s="149" t="s">
        <v>1281</v>
      </c>
      <c r="F13" s="149" t="s">
        <v>1254</v>
      </c>
      <c r="G13" s="193" t="s">
        <v>3</v>
      </c>
      <c r="H13" s="193" t="s">
        <v>4</v>
      </c>
      <c r="I13" s="193" t="s">
        <v>126</v>
      </c>
      <c r="J13" s="149" t="s">
        <v>1255</v>
      </c>
      <c r="K13" s="149" t="s">
        <v>1256</v>
      </c>
      <c r="L13" s="149" t="s">
        <v>1257</v>
      </c>
      <c r="M13" s="149">
        <v>100000</v>
      </c>
      <c r="N13" s="149">
        <v>50000</v>
      </c>
      <c r="O13" s="191" t="s">
        <v>1282</v>
      </c>
      <c r="P13" s="149">
        <v>50000</v>
      </c>
      <c r="Q13" s="191" t="s">
        <v>1282</v>
      </c>
      <c r="R13" s="194" t="s">
        <v>1259</v>
      </c>
      <c r="S13" s="149">
        <v>50000</v>
      </c>
      <c r="T13">
        <f t="shared" si="0"/>
        <v>45000</v>
      </c>
    </row>
    <row r="14" spans="1:20" ht="126">
      <c r="A14" s="190">
        <v>7</v>
      </c>
      <c r="B14" s="164"/>
      <c r="C14" s="149" t="s">
        <v>1283</v>
      </c>
      <c r="D14" s="149" t="s">
        <v>1284</v>
      </c>
      <c r="E14" s="149" t="s">
        <v>1285</v>
      </c>
      <c r="F14" s="149" t="s">
        <v>1254</v>
      </c>
      <c r="G14" s="193" t="s">
        <v>3</v>
      </c>
      <c r="H14" s="193" t="s">
        <v>4</v>
      </c>
      <c r="I14" s="193" t="s">
        <v>126</v>
      </c>
      <c r="J14" s="149" t="s">
        <v>1255</v>
      </c>
      <c r="K14" s="149" t="s">
        <v>1256</v>
      </c>
      <c r="L14" s="149" t="s">
        <v>1257</v>
      </c>
      <c r="M14" s="149">
        <v>150000</v>
      </c>
      <c r="N14" s="149">
        <v>50000</v>
      </c>
      <c r="O14" s="195">
        <v>41312</v>
      </c>
      <c r="P14" s="149">
        <v>50000</v>
      </c>
      <c r="Q14" s="195">
        <v>41312</v>
      </c>
      <c r="R14" s="194" t="s">
        <v>1259</v>
      </c>
      <c r="S14" s="149">
        <v>50000</v>
      </c>
      <c r="T14">
        <f t="shared" si="0"/>
        <v>45000</v>
      </c>
    </row>
    <row r="15" spans="1:20" ht="126">
      <c r="A15" s="190">
        <v>8</v>
      </c>
      <c r="B15" s="164"/>
      <c r="C15" s="149" t="s">
        <v>1286</v>
      </c>
      <c r="D15" s="149" t="s">
        <v>1287</v>
      </c>
      <c r="E15" s="149" t="s">
        <v>1288</v>
      </c>
      <c r="F15" s="149" t="s">
        <v>1254</v>
      </c>
      <c r="G15" s="193" t="s">
        <v>3</v>
      </c>
      <c r="H15" s="193" t="s">
        <v>4</v>
      </c>
      <c r="I15" s="193" t="s">
        <v>126</v>
      </c>
      <c r="J15" s="149" t="s">
        <v>1289</v>
      </c>
      <c r="K15" s="149" t="s">
        <v>1256</v>
      </c>
      <c r="L15" s="149" t="s">
        <v>1271</v>
      </c>
      <c r="M15" s="149">
        <v>150000</v>
      </c>
      <c r="N15" s="149">
        <v>50000</v>
      </c>
      <c r="O15" s="195">
        <v>41401</v>
      </c>
      <c r="P15" s="149">
        <v>50000</v>
      </c>
      <c r="Q15" s="195">
        <v>41401</v>
      </c>
      <c r="R15" s="194" t="s">
        <v>1259</v>
      </c>
      <c r="S15" s="149">
        <v>50000</v>
      </c>
      <c r="T15">
        <f t="shared" si="0"/>
        <v>45000</v>
      </c>
    </row>
    <row r="16" spans="1:20" ht="78.75">
      <c r="A16" s="190">
        <v>9</v>
      </c>
      <c r="B16" s="164"/>
      <c r="C16" s="149" t="s">
        <v>1290</v>
      </c>
      <c r="D16" s="149" t="s">
        <v>1291</v>
      </c>
      <c r="E16" s="149" t="s">
        <v>1292</v>
      </c>
      <c r="F16" s="149" t="s">
        <v>1254</v>
      </c>
      <c r="G16" s="193" t="s">
        <v>3</v>
      </c>
      <c r="H16" s="193" t="s">
        <v>4</v>
      </c>
      <c r="I16" s="193" t="s">
        <v>125</v>
      </c>
      <c r="J16" s="149" t="s">
        <v>1293</v>
      </c>
      <c r="K16" s="149" t="s">
        <v>1256</v>
      </c>
      <c r="L16" s="149" t="s">
        <v>1294</v>
      </c>
      <c r="M16" s="149">
        <v>100000</v>
      </c>
      <c r="N16" s="149">
        <v>50000</v>
      </c>
      <c r="O16" s="196">
        <v>41401</v>
      </c>
      <c r="P16" s="149">
        <v>50000</v>
      </c>
      <c r="Q16" s="196">
        <v>41401</v>
      </c>
      <c r="R16" s="194" t="s">
        <v>1259</v>
      </c>
      <c r="S16" s="149">
        <v>50000</v>
      </c>
      <c r="T16">
        <f t="shared" si="0"/>
        <v>45000</v>
      </c>
    </row>
    <row r="17" spans="1:20" ht="110.25">
      <c r="A17" s="190">
        <v>10</v>
      </c>
      <c r="B17" s="164"/>
      <c r="C17" s="149" t="s">
        <v>1295</v>
      </c>
      <c r="D17" s="149" t="s">
        <v>1296</v>
      </c>
      <c r="E17" s="149" t="s">
        <v>1297</v>
      </c>
      <c r="F17" s="149" t="s">
        <v>1254</v>
      </c>
      <c r="G17" s="193" t="s">
        <v>3</v>
      </c>
      <c r="H17" s="193" t="s">
        <v>4</v>
      </c>
      <c r="I17" s="193" t="s">
        <v>126</v>
      </c>
      <c r="J17" s="149" t="s">
        <v>1298</v>
      </c>
      <c r="K17" s="149" t="s">
        <v>1256</v>
      </c>
      <c r="L17" s="149" t="s">
        <v>1257</v>
      </c>
      <c r="M17" s="149"/>
      <c r="N17" s="149">
        <v>50000</v>
      </c>
      <c r="O17" s="196">
        <v>41524</v>
      </c>
      <c r="P17" s="149">
        <v>50000</v>
      </c>
      <c r="Q17" s="196">
        <v>41524</v>
      </c>
      <c r="R17" s="194" t="s">
        <v>1259</v>
      </c>
      <c r="S17" s="149">
        <v>50000</v>
      </c>
      <c r="T17">
        <f t="shared" si="0"/>
        <v>45000</v>
      </c>
    </row>
    <row r="18" spans="1:20" ht="126">
      <c r="A18" s="190">
        <v>11</v>
      </c>
      <c r="B18" s="164"/>
      <c r="C18" s="149" t="s">
        <v>1299</v>
      </c>
      <c r="D18" s="149" t="s">
        <v>1300</v>
      </c>
      <c r="E18" s="149" t="s">
        <v>1301</v>
      </c>
      <c r="F18" s="149" t="s">
        <v>1254</v>
      </c>
      <c r="G18" s="193" t="s">
        <v>3</v>
      </c>
      <c r="H18" s="193" t="s">
        <v>4</v>
      </c>
      <c r="I18" s="193" t="s">
        <v>126</v>
      </c>
      <c r="J18" s="149" t="s">
        <v>1302</v>
      </c>
      <c r="K18" s="149" t="s">
        <v>1256</v>
      </c>
      <c r="L18" s="149" t="s">
        <v>1257</v>
      </c>
      <c r="M18" s="149">
        <v>150000</v>
      </c>
      <c r="N18" s="149">
        <v>50000</v>
      </c>
      <c r="O18" s="191" t="s">
        <v>1303</v>
      </c>
      <c r="P18" s="149">
        <v>50000</v>
      </c>
      <c r="Q18" s="191" t="s">
        <v>1303</v>
      </c>
      <c r="R18" s="194" t="s">
        <v>1259</v>
      </c>
      <c r="S18" s="149">
        <v>50000</v>
      </c>
      <c r="T18">
        <f t="shared" si="0"/>
        <v>45000</v>
      </c>
    </row>
    <row r="19" spans="1:20" ht="126">
      <c r="A19" s="190">
        <v>12</v>
      </c>
      <c r="B19" s="164"/>
      <c r="C19" s="149" t="s">
        <v>1304</v>
      </c>
      <c r="D19" s="149" t="s">
        <v>1305</v>
      </c>
      <c r="E19" s="149" t="s">
        <v>1306</v>
      </c>
      <c r="F19" s="149" t="s">
        <v>1254</v>
      </c>
      <c r="G19" s="193" t="s">
        <v>3</v>
      </c>
      <c r="H19" s="193" t="s">
        <v>4</v>
      </c>
      <c r="I19" s="193" t="s">
        <v>126</v>
      </c>
      <c r="J19" s="149" t="s">
        <v>1255</v>
      </c>
      <c r="K19" s="149" t="s">
        <v>1256</v>
      </c>
      <c r="L19" s="149" t="s">
        <v>1257</v>
      </c>
      <c r="M19" s="149">
        <v>150000</v>
      </c>
      <c r="N19" s="149">
        <v>50000</v>
      </c>
      <c r="O19" s="191" t="s">
        <v>348</v>
      </c>
      <c r="P19" s="149">
        <v>50000</v>
      </c>
      <c r="Q19" s="191" t="s">
        <v>348</v>
      </c>
      <c r="R19" s="194" t="s">
        <v>1259</v>
      </c>
      <c r="S19" s="149">
        <v>50000</v>
      </c>
      <c r="T19">
        <f t="shared" si="0"/>
        <v>45000</v>
      </c>
    </row>
    <row r="20" spans="1:20" ht="126">
      <c r="A20" s="190">
        <v>13</v>
      </c>
      <c r="B20" s="164"/>
      <c r="C20" s="149" t="s">
        <v>1307</v>
      </c>
      <c r="D20" s="149" t="s">
        <v>1308</v>
      </c>
      <c r="E20" s="149" t="s">
        <v>1309</v>
      </c>
      <c r="F20" s="149" t="s">
        <v>1254</v>
      </c>
      <c r="G20" s="193" t="s">
        <v>3</v>
      </c>
      <c r="H20" s="149" t="s">
        <v>33</v>
      </c>
      <c r="I20" s="193" t="s">
        <v>126</v>
      </c>
      <c r="J20" s="149" t="s">
        <v>1255</v>
      </c>
      <c r="K20" s="149" t="s">
        <v>1256</v>
      </c>
      <c r="L20" s="149" t="s">
        <v>1271</v>
      </c>
      <c r="M20" s="149">
        <v>150000</v>
      </c>
      <c r="N20" s="149">
        <v>50000</v>
      </c>
      <c r="O20" s="191" t="s">
        <v>1310</v>
      </c>
      <c r="P20" s="149">
        <v>50000</v>
      </c>
      <c r="Q20" s="191" t="s">
        <v>1310</v>
      </c>
      <c r="R20" s="194" t="s">
        <v>1259</v>
      </c>
      <c r="S20" s="149">
        <v>50000</v>
      </c>
      <c r="T20">
        <f t="shared" si="0"/>
        <v>45000</v>
      </c>
    </row>
    <row r="21" spans="1:20" ht="78.75">
      <c r="A21" s="190">
        <v>14</v>
      </c>
      <c r="B21" s="164"/>
      <c r="C21" s="149" t="s">
        <v>1311</v>
      </c>
      <c r="D21" s="149" t="s">
        <v>1312</v>
      </c>
      <c r="E21" s="149" t="s">
        <v>1313</v>
      </c>
      <c r="F21" s="149" t="s">
        <v>1254</v>
      </c>
      <c r="G21" s="149" t="s">
        <v>113</v>
      </c>
      <c r="H21" s="193" t="s">
        <v>4</v>
      </c>
      <c r="I21" s="193" t="s">
        <v>126</v>
      </c>
      <c r="J21" s="149" t="s">
        <v>1293</v>
      </c>
      <c r="K21" s="149" t="s">
        <v>1256</v>
      </c>
      <c r="L21" s="149" t="s">
        <v>1257</v>
      </c>
      <c r="M21" s="149">
        <v>150000</v>
      </c>
      <c r="N21" s="149">
        <v>50000</v>
      </c>
      <c r="O21" s="196">
        <v>41402</v>
      </c>
      <c r="P21" s="149">
        <v>50000</v>
      </c>
      <c r="Q21" s="196">
        <v>41402</v>
      </c>
      <c r="R21" s="194" t="s">
        <v>1259</v>
      </c>
      <c r="S21" s="149">
        <v>50000</v>
      </c>
      <c r="T21">
        <f t="shared" si="0"/>
        <v>45000</v>
      </c>
    </row>
    <row r="22" spans="1:20" ht="110.25">
      <c r="A22" s="190">
        <v>15</v>
      </c>
      <c r="B22" s="164"/>
      <c r="C22" s="149" t="s">
        <v>1314</v>
      </c>
      <c r="D22" s="149" t="s">
        <v>1315</v>
      </c>
      <c r="E22" s="149" t="s">
        <v>1316</v>
      </c>
      <c r="F22" s="149" t="s">
        <v>1254</v>
      </c>
      <c r="G22" s="193" t="s">
        <v>3</v>
      </c>
      <c r="H22" s="193" t="s">
        <v>4</v>
      </c>
      <c r="I22" s="193" t="s">
        <v>125</v>
      </c>
      <c r="J22" s="149" t="s">
        <v>1317</v>
      </c>
      <c r="K22" s="149" t="s">
        <v>1318</v>
      </c>
      <c r="L22" s="149" t="s">
        <v>1271</v>
      </c>
      <c r="M22" s="149">
        <v>100000</v>
      </c>
      <c r="N22" s="149">
        <v>50000</v>
      </c>
      <c r="O22" s="191" t="s">
        <v>1319</v>
      </c>
      <c r="P22" s="149">
        <v>50000</v>
      </c>
      <c r="Q22" s="191" t="s">
        <v>1319</v>
      </c>
      <c r="R22" s="194" t="s">
        <v>1259</v>
      </c>
      <c r="S22" s="149">
        <v>50000</v>
      </c>
      <c r="T22">
        <f t="shared" si="0"/>
        <v>45000</v>
      </c>
    </row>
    <row r="23" spans="1:20" ht="78.75">
      <c r="A23" s="190">
        <v>16</v>
      </c>
      <c r="B23" s="164"/>
      <c r="C23" s="149" t="s">
        <v>1311</v>
      </c>
      <c r="D23" s="149" t="s">
        <v>1312</v>
      </c>
      <c r="E23" s="149" t="s">
        <v>1313</v>
      </c>
      <c r="F23" s="149" t="s">
        <v>1254</v>
      </c>
      <c r="G23" s="149" t="s">
        <v>113</v>
      </c>
      <c r="H23" s="193" t="s">
        <v>4</v>
      </c>
      <c r="I23" s="193" t="s">
        <v>126</v>
      </c>
      <c r="J23" s="149" t="s">
        <v>1293</v>
      </c>
      <c r="K23" s="149" t="s">
        <v>1256</v>
      </c>
      <c r="L23" s="149" t="s">
        <v>1271</v>
      </c>
      <c r="M23" s="149">
        <v>150000</v>
      </c>
      <c r="N23" s="149">
        <v>50000</v>
      </c>
      <c r="O23" s="197"/>
      <c r="P23" s="149">
        <v>50000</v>
      </c>
      <c r="Q23" s="197"/>
      <c r="R23" s="194" t="s">
        <v>1259</v>
      </c>
      <c r="S23" s="149">
        <v>50000</v>
      </c>
      <c r="T23">
        <f t="shared" si="0"/>
        <v>45000</v>
      </c>
    </row>
    <row r="24" spans="1:20" ht="126">
      <c r="A24" s="190">
        <v>17</v>
      </c>
      <c r="B24" s="164"/>
      <c r="C24" s="164" t="s">
        <v>1320</v>
      </c>
      <c r="D24" s="164" t="s">
        <v>1321</v>
      </c>
      <c r="E24" s="164" t="s">
        <v>1322</v>
      </c>
      <c r="F24" s="164" t="s">
        <v>1254</v>
      </c>
      <c r="G24" s="193" t="s">
        <v>3</v>
      </c>
      <c r="H24" s="193" t="s">
        <v>4</v>
      </c>
      <c r="I24" s="193" t="s">
        <v>125</v>
      </c>
      <c r="J24" s="149" t="s">
        <v>1323</v>
      </c>
      <c r="K24" s="149" t="s">
        <v>1256</v>
      </c>
      <c r="L24" s="164" t="s">
        <v>1271</v>
      </c>
      <c r="M24" s="164">
        <v>150000</v>
      </c>
      <c r="N24" s="164">
        <v>50000</v>
      </c>
      <c r="O24" s="197"/>
      <c r="P24" s="164">
        <v>50000</v>
      </c>
      <c r="Q24" s="197"/>
      <c r="R24" s="194" t="s">
        <v>1259</v>
      </c>
      <c r="S24" s="164">
        <v>50000</v>
      </c>
      <c r="T24">
        <f t="shared" si="0"/>
        <v>45000</v>
      </c>
    </row>
    <row r="25" spans="1:20" ht="126">
      <c r="A25" s="190">
        <v>18</v>
      </c>
      <c r="B25" s="164"/>
      <c r="C25" s="149" t="s">
        <v>1324</v>
      </c>
      <c r="D25" s="149" t="s">
        <v>1325</v>
      </c>
      <c r="E25" s="149" t="s">
        <v>1326</v>
      </c>
      <c r="F25" s="149" t="s">
        <v>1254</v>
      </c>
      <c r="G25" s="193" t="s">
        <v>3</v>
      </c>
      <c r="H25" s="149" t="s">
        <v>33</v>
      </c>
      <c r="I25" s="193" t="s">
        <v>126</v>
      </c>
      <c r="J25" s="149" t="s">
        <v>1289</v>
      </c>
      <c r="K25" s="149" t="s">
        <v>1256</v>
      </c>
      <c r="L25" s="164" t="s">
        <v>1257</v>
      </c>
      <c r="M25" s="164">
        <v>200000</v>
      </c>
      <c r="N25" s="164">
        <v>50000</v>
      </c>
      <c r="O25" s="197"/>
      <c r="P25" s="164">
        <v>50000</v>
      </c>
      <c r="Q25" s="197"/>
      <c r="R25" s="194" t="s">
        <v>1259</v>
      </c>
      <c r="S25" s="164">
        <v>50000</v>
      </c>
      <c r="T25">
        <f t="shared" si="0"/>
        <v>45000</v>
      </c>
    </row>
    <row r="26" spans="1:20" ht="126">
      <c r="A26" s="190">
        <v>19</v>
      </c>
      <c r="B26" s="164"/>
      <c r="C26" s="149" t="s">
        <v>1327</v>
      </c>
      <c r="D26" s="149" t="s">
        <v>1328</v>
      </c>
      <c r="E26" s="149" t="s">
        <v>1329</v>
      </c>
      <c r="F26" s="149" t="s">
        <v>1254</v>
      </c>
      <c r="G26" s="193" t="s">
        <v>3</v>
      </c>
      <c r="H26" s="193" t="s">
        <v>4</v>
      </c>
      <c r="I26" s="193" t="s">
        <v>125</v>
      </c>
      <c r="J26" s="149" t="s">
        <v>1289</v>
      </c>
      <c r="K26" s="149" t="s">
        <v>1256</v>
      </c>
      <c r="L26" s="149" t="s">
        <v>1257</v>
      </c>
      <c r="M26" s="149">
        <v>150000</v>
      </c>
      <c r="N26" s="149">
        <v>50000</v>
      </c>
      <c r="O26" s="197"/>
      <c r="P26" s="149">
        <v>50000</v>
      </c>
      <c r="Q26" s="197"/>
      <c r="R26" s="194" t="s">
        <v>1259</v>
      </c>
      <c r="S26" s="149">
        <v>50000</v>
      </c>
      <c r="T26">
        <f t="shared" si="0"/>
        <v>45000</v>
      </c>
    </row>
    <row r="27" spans="1:20">
      <c r="P27">
        <f>SUM(P8:P26)</f>
        <v>950000</v>
      </c>
    </row>
    <row r="28" spans="1:20">
      <c r="P28">
        <f>P27*0.05</f>
        <v>47500</v>
      </c>
    </row>
    <row r="29" spans="1:20">
      <c r="P29">
        <f>P27-P28</f>
        <v>902500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2"/>
  <sheetViews>
    <sheetView topLeftCell="A38" workbookViewId="0">
      <selection activeCell="A28" sqref="A28:A40"/>
    </sheetView>
  </sheetViews>
  <sheetFormatPr defaultRowHeight="15"/>
  <sheetData>
    <row r="1" spans="1:20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20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</row>
    <row r="3" spans="1:20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</row>
    <row r="4" spans="1:20" ht="18.75">
      <c r="A4" s="728" t="s">
        <v>2532</v>
      </c>
      <c r="B4" s="728"/>
      <c r="C4" s="728"/>
      <c r="D4" s="728"/>
      <c r="E4" s="728"/>
      <c r="F4" s="728"/>
      <c r="G4" s="728"/>
      <c r="H4" s="250"/>
      <c r="I4" s="250"/>
      <c r="J4" s="74"/>
      <c r="K4" s="179"/>
      <c r="L4" s="180"/>
      <c r="M4" s="181"/>
      <c r="N4" s="179"/>
      <c r="O4" s="73"/>
      <c r="P4" s="251"/>
      <c r="Q4" s="76"/>
      <c r="R4" s="201" t="s">
        <v>1247</v>
      </c>
    </row>
    <row r="5" spans="1:20" ht="22.5">
      <c r="A5" s="183"/>
      <c r="B5" s="183"/>
      <c r="C5" s="183"/>
      <c r="D5" s="183"/>
      <c r="E5" s="183"/>
      <c r="F5" s="252"/>
      <c r="G5" s="252"/>
      <c r="H5" s="252"/>
      <c r="I5" s="252"/>
      <c r="J5" s="185"/>
      <c r="K5" s="186"/>
      <c r="L5" s="186"/>
      <c r="M5" s="187"/>
      <c r="N5" s="186"/>
      <c r="O5" s="183"/>
      <c r="P5" s="183"/>
      <c r="Q5" s="188" t="s">
        <v>1248</v>
      </c>
      <c r="R5" s="253"/>
    </row>
    <row r="6" spans="1:20" ht="22.5">
      <c r="A6" s="729" t="s">
        <v>1249</v>
      </c>
      <c r="B6" s="729"/>
      <c r="C6" s="183"/>
      <c r="D6" s="183"/>
      <c r="E6" s="183"/>
      <c r="F6" s="252"/>
      <c r="G6" s="252"/>
      <c r="H6" s="252"/>
      <c r="I6" s="252"/>
      <c r="J6" s="185"/>
      <c r="K6" s="186"/>
      <c r="L6" s="186"/>
      <c r="M6" s="187"/>
      <c r="N6" s="186"/>
      <c r="O6" s="183"/>
      <c r="P6" s="183"/>
      <c r="Q6" s="188" t="s">
        <v>1250</v>
      </c>
      <c r="R6" s="253"/>
    </row>
    <row r="7" spans="1:20" ht="63">
      <c r="A7" s="149" t="s">
        <v>162</v>
      </c>
      <c r="B7" s="149" t="s">
        <v>163</v>
      </c>
      <c r="C7" s="149" t="s">
        <v>164</v>
      </c>
      <c r="D7" s="149" t="s">
        <v>165</v>
      </c>
      <c r="E7" s="149" t="s">
        <v>166</v>
      </c>
      <c r="F7" s="149" t="s">
        <v>129</v>
      </c>
      <c r="G7" s="149" t="s">
        <v>167</v>
      </c>
      <c r="H7" s="149" t="s">
        <v>168</v>
      </c>
      <c r="I7" s="149" t="s">
        <v>169</v>
      </c>
      <c r="J7" s="149" t="s">
        <v>170</v>
      </c>
      <c r="K7" s="169" t="s">
        <v>171</v>
      </c>
      <c r="L7" s="169" t="s">
        <v>172</v>
      </c>
      <c r="M7" s="169" t="s">
        <v>173</v>
      </c>
      <c r="N7" s="169" t="s">
        <v>174</v>
      </c>
      <c r="O7" s="149" t="s">
        <v>175</v>
      </c>
      <c r="P7" s="149" t="s">
        <v>174</v>
      </c>
      <c r="Q7" s="149" t="s">
        <v>173</v>
      </c>
      <c r="R7" s="193" t="s">
        <v>175</v>
      </c>
      <c r="S7" s="22" t="s">
        <v>1435</v>
      </c>
      <c r="T7" s="22" t="s">
        <v>1436</v>
      </c>
    </row>
    <row r="8" spans="1:20" ht="90">
      <c r="A8" s="193">
        <v>1</v>
      </c>
      <c r="B8" s="233"/>
      <c r="C8" s="234" t="s">
        <v>1437</v>
      </c>
      <c r="D8" s="235" t="s">
        <v>1438</v>
      </c>
      <c r="E8" s="235" t="s">
        <v>1439</v>
      </c>
      <c r="F8" s="49" t="s">
        <v>2</v>
      </c>
      <c r="G8" s="234" t="s">
        <v>3</v>
      </c>
      <c r="H8" s="236" t="s">
        <v>4</v>
      </c>
      <c r="I8" s="237" t="s">
        <v>126</v>
      </c>
      <c r="J8" s="49" t="s">
        <v>1440</v>
      </c>
      <c r="K8" s="233">
        <v>50000</v>
      </c>
      <c r="L8" s="49">
        <v>35000</v>
      </c>
      <c r="M8" s="49" t="s">
        <v>1441</v>
      </c>
      <c r="N8" s="49">
        <v>35000</v>
      </c>
      <c r="O8" s="234">
        <v>20</v>
      </c>
      <c r="P8" s="49">
        <v>35000</v>
      </c>
      <c r="Q8" s="233" t="s">
        <v>1442</v>
      </c>
      <c r="R8" s="234">
        <v>20</v>
      </c>
      <c r="S8" s="238" t="s">
        <v>1443</v>
      </c>
      <c r="T8" s="238" t="s">
        <v>1444</v>
      </c>
    </row>
    <row r="9" spans="1:20" ht="90">
      <c r="A9" s="193">
        <v>2</v>
      </c>
      <c r="B9" s="233"/>
      <c r="C9" s="234" t="s">
        <v>1445</v>
      </c>
      <c r="D9" s="235" t="s">
        <v>1446</v>
      </c>
      <c r="E9" s="235" t="s">
        <v>1447</v>
      </c>
      <c r="F9" s="49" t="s">
        <v>2</v>
      </c>
      <c r="G9" s="234" t="s">
        <v>3</v>
      </c>
      <c r="H9" s="236" t="s">
        <v>4</v>
      </c>
      <c r="I9" s="237" t="s">
        <v>126</v>
      </c>
      <c r="J9" s="49" t="s">
        <v>1448</v>
      </c>
      <c r="K9" s="233">
        <v>50000</v>
      </c>
      <c r="L9" s="234">
        <v>35000</v>
      </c>
      <c r="M9" s="49" t="s">
        <v>1441</v>
      </c>
      <c r="N9" s="234">
        <v>35000</v>
      </c>
      <c r="O9" s="234">
        <v>20</v>
      </c>
      <c r="P9" s="234">
        <v>35000</v>
      </c>
      <c r="Q9" s="233" t="s">
        <v>1442</v>
      </c>
      <c r="R9" s="234">
        <v>20</v>
      </c>
      <c r="S9" s="238" t="s">
        <v>1449</v>
      </c>
      <c r="T9" s="238" t="s">
        <v>1450</v>
      </c>
    </row>
    <row r="10" spans="1:20" ht="60">
      <c r="A10" s="193">
        <v>3</v>
      </c>
      <c r="B10" s="233"/>
      <c r="C10" s="234" t="s">
        <v>1451</v>
      </c>
      <c r="D10" s="235" t="s">
        <v>1452</v>
      </c>
      <c r="E10" s="235" t="s">
        <v>1453</v>
      </c>
      <c r="F10" s="49" t="s">
        <v>2</v>
      </c>
      <c r="G10" s="234" t="s">
        <v>3</v>
      </c>
      <c r="H10" s="236" t="s">
        <v>4</v>
      </c>
      <c r="I10" s="99" t="s">
        <v>125</v>
      </c>
      <c r="J10" s="49" t="s">
        <v>1454</v>
      </c>
      <c r="K10" s="233">
        <v>50000</v>
      </c>
      <c r="L10" s="234">
        <v>35000</v>
      </c>
      <c r="M10" s="49" t="s">
        <v>1441</v>
      </c>
      <c r="N10" s="234">
        <v>35000</v>
      </c>
      <c r="O10" s="234">
        <v>20</v>
      </c>
      <c r="P10" s="234">
        <v>35000</v>
      </c>
      <c r="Q10" s="233" t="s">
        <v>1442</v>
      </c>
      <c r="R10" s="234">
        <v>20</v>
      </c>
      <c r="S10" s="238" t="s">
        <v>1455</v>
      </c>
      <c r="T10" s="238" t="s">
        <v>1456</v>
      </c>
    </row>
    <row r="11" spans="1:20" ht="75">
      <c r="A11" s="193">
        <v>4</v>
      </c>
      <c r="B11" s="233"/>
      <c r="C11" s="234" t="s">
        <v>1457</v>
      </c>
      <c r="D11" s="235" t="s">
        <v>1458</v>
      </c>
      <c r="E11" s="235" t="s">
        <v>1459</v>
      </c>
      <c r="F11" s="49" t="s">
        <v>2</v>
      </c>
      <c r="G11" s="234" t="s">
        <v>3</v>
      </c>
      <c r="H11" s="236" t="s">
        <v>4</v>
      </c>
      <c r="I11" s="99" t="s">
        <v>125</v>
      </c>
      <c r="J11" s="49" t="s">
        <v>1454</v>
      </c>
      <c r="K11" s="233">
        <v>50000</v>
      </c>
      <c r="L11" s="234">
        <v>35000</v>
      </c>
      <c r="M11" s="49" t="s">
        <v>1441</v>
      </c>
      <c r="N11" s="234">
        <v>35000</v>
      </c>
      <c r="O11" s="234">
        <v>20</v>
      </c>
      <c r="P11" s="234">
        <v>35000</v>
      </c>
      <c r="Q11" s="233" t="s">
        <v>1442</v>
      </c>
      <c r="R11" s="234">
        <v>20</v>
      </c>
      <c r="S11" s="238" t="s">
        <v>1460</v>
      </c>
      <c r="T11" s="238" t="s">
        <v>1461</v>
      </c>
    </row>
    <row r="12" spans="1:20" ht="90">
      <c r="A12" s="193">
        <v>5</v>
      </c>
      <c r="B12" s="233"/>
      <c r="C12" s="234" t="s">
        <v>1462</v>
      </c>
      <c r="D12" s="235" t="s">
        <v>1463</v>
      </c>
      <c r="E12" s="235" t="s">
        <v>1464</v>
      </c>
      <c r="F12" s="49" t="s">
        <v>2</v>
      </c>
      <c r="G12" s="234" t="s">
        <v>3</v>
      </c>
      <c r="H12" s="236" t="s">
        <v>4</v>
      </c>
      <c r="I12" s="99" t="s">
        <v>125</v>
      </c>
      <c r="J12" s="49" t="s">
        <v>1454</v>
      </c>
      <c r="K12" s="233">
        <v>50000</v>
      </c>
      <c r="L12" s="234">
        <v>35000</v>
      </c>
      <c r="M12" s="49" t="s">
        <v>1441</v>
      </c>
      <c r="N12" s="234">
        <v>35000</v>
      </c>
      <c r="O12" s="234">
        <v>20</v>
      </c>
      <c r="P12" s="234">
        <v>35000</v>
      </c>
      <c r="Q12" s="233" t="s">
        <v>1442</v>
      </c>
      <c r="R12" s="234">
        <v>20</v>
      </c>
      <c r="S12" s="238" t="s">
        <v>1465</v>
      </c>
      <c r="T12" s="238" t="s">
        <v>1466</v>
      </c>
    </row>
    <row r="13" spans="1:20" ht="90">
      <c r="A13" s="193">
        <v>6</v>
      </c>
      <c r="B13" s="233"/>
      <c r="C13" s="234" t="s">
        <v>1467</v>
      </c>
      <c r="D13" s="235" t="s">
        <v>1468</v>
      </c>
      <c r="E13" s="235" t="s">
        <v>1469</v>
      </c>
      <c r="F13" s="49" t="s">
        <v>2</v>
      </c>
      <c r="G13" s="234" t="s">
        <v>3</v>
      </c>
      <c r="H13" s="236" t="s">
        <v>33</v>
      </c>
      <c r="I13" s="237" t="s">
        <v>126</v>
      </c>
      <c r="J13" s="49" t="s">
        <v>1448</v>
      </c>
      <c r="K13" s="233">
        <v>50000</v>
      </c>
      <c r="L13" s="234">
        <v>35000</v>
      </c>
      <c r="M13" s="49" t="s">
        <v>1441</v>
      </c>
      <c r="N13" s="234">
        <v>35000</v>
      </c>
      <c r="O13" s="234">
        <v>20</v>
      </c>
      <c r="P13" s="234">
        <v>35000</v>
      </c>
      <c r="Q13" s="233" t="s">
        <v>1442</v>
      </c>
      <c r="R13" s="234">
        <v>20</v>
      </c>
      <c r="S13" s="238" t="s">
        <v>1470</v>
      </c>
      <c r="T13" s="238" t="s">
        <v>1471</v>
      </c>
    </row>
    <row r="14" spans="1:20" ht="90">
      <c r="A14" s="193">
        <v>7</v>
      </c>
      <c r="B14" s="233"/>
      <c r="C14" s="234" t="s">
        <v>1472</v>
      </c>
      <c r="D14" s="235" t="s">
        <v>1473</v>
      </c>
      <c r="E14" s="235" t="s">
        <v>1474</v>
      </c>
      <c r="F14" s="49" t="s">
        <v>2</v>
      </c>
      <c r="G14" s="234" t="s">
        <v>3</v>
      </c>
      <c r="H14" s="236" t="s">
        <v>4</v>
      </c>
      <c r="I14" s="237" t="s">
        <v>126</v>
      </c>
      <c r="J14" s="49" t="s">
        <v>1475</v>
      </c>
      <c r="K14" s="233">
        <v>50000</v>
      </c>
      <c r="L14" s="234">
        <v>35000</v>
      </c>
      <c r="M14" s="49" t="s">
        <v>1441</v>
      </c>
      <c r="N14" s="234">
        <v>35000</v>
      </c>
      <c r="O14" s="234">
        <v>20</v>
      </c>
      <c r="P14" s="234">
        <v>35000</v>
      </c>
      <c r="Q14" s="233" t="s">
        <v>1442</v>
      </c>
      <c r="R14" s="234">
        <v>20</v>
      </c>
      <c r="S14" s="238" t="s">
        <v>1476</v>
      </c>
      <c r="T14" s="238" t="s">
        <v>1477</v>
      </c>
    </row>
    <row r="15" spans="1:20" ht="105">
      <c r="A15" s="193">
        <v>8</v>
      </c>
      <c r="B15" s="233"/>
      <c r="C15" s="234" t="s">
        <v>1478</v>
      </c>
      <c r="D15" s="235" t="s">
        <v>1479</v>
      </c>
      <c r="E15" s="235" t="s">
        <v>1480</v>
      </c>
      <c r="F15" s="49" t="s">
        <v>2</v>
      </c>
      <c r="G15" s="234" t="s">
        <v>3</v>
      </c>
      <c r="H15" s="236" t="s">
        <v>4</v>
      </c>
      <c r="I15" s="237" t="s">
        <v>126</v>
      </c>
      <c r="J15" s="49" t="s">
        <v>1475</v>
      </c>
      <c r="K15" s="233">
        <v>50000</v>
      </c>
      <c r="L15" s="234">
        <v>35000</v>
      </c>
      <c r="M15" s="49" t="s">
        <v>1441</v>
      </c>
      <c r="N15" s="234">
        <v>35000</v>
      </c>
      <c r="O15" s="234">
        <v>20</v>
      </c>
      <c r="P15" s="234">
        <v>35000</v>
      </c>
      <c r="Q15" s="233" t="s">
        <v>1442</v>
      </c>
      <c r="R15" s="234">
        <v>20</v>
      </c>
      <c r="S15" s="238" t="s">
        <v>1481</v>
      </c>
      <c r="T15" s="238" t="s">
        <v>1482</v>
      </c>
    </row>
    <row r="16" spans="1:20" ht="60">
      <c r="A16" s="193">
        <v>9</v>
      </c>
      <c r="B16" s="233"/>
      <c r="C16" s="234" t="s">
        <v>1483</v>
      </c>
      <c r="D16" s="235" t="s">
        <v>1328</v>
      </c>
      <c r="E16" s="235" t="s">
        <v>1484</v>
      </c>
      <c r="F16" s="49" t="s">
        <v>2</v>
      </c>
      <c r="G16" s="234" t="s">
        <v>3</v>
      </c>
      <c r="H16" s="236" t="s">
        <v>4</v>
      </c>
      <c r="I16" s="237" t="s">
        <v>126</v>
      </c>
      <c r="J16" s="49" t="s">
        <v>1475</v>
      </c>
      <c r="K16" s="233">
        <v>50000</v>
      </c>
      <c r="L16" s="234">
        <v>35000</v>
      </c>
      <c r="M16" s="49" t="s">
        <v>1441</v>
      </c>
      <c r="N16" s="234">
        <v>35000</v>
      </c>
      <c r="O16" s="234">
        <v>20</v>
      </c>
      <c r="P16" s="234">
        <v>35000</v>
      </c>
      <c r="Q16" s="233" t="s">
        <v>1442</v>
      </c>
      <c r="R16" s="234">
        <v>20</v>
      </c>
      <c r="S16" s="238" t="s">
        <v>1485</v>
      </c>
      <c r="T16" s="238" t="s">
        <v>1486</v>
      </c>
    </row>
    <row r="17" spans="1:20" ht="105">
      <c r="A17" s="193">
        <v>10</v>
      </c>
      <c r="B17" s="233"/>
      <c r="C17" s="234" t="s">
        <v>1487</v>
      </c>
      <c r="D17" s="235" t="s">
        <v>1488</v>
      </c>
      <c r="E17" s="235" t="s">
        <v>1489</v>
      </c>
      <c r="F17" s="49" t="s">
        <v>2</v>
      </c>
      <c r="G17" s="234" t="s">
        <v>3</v>
      </c>
      <c r="H17" s="236" t="s">
        <v>4</v>
      </c>
      <c r="I17" s="237" t="s">
        <v>126</v>
      </c>
      <c r="J17" s="49" t="s">
        <v>1490</v>
      </c>
      <c r="K17" s="233">
        <v>50000</v>
      </c>
      <c r="L17" s="234">
        <v>35000</v>
      </c>
      <c r="M17" s="49" t="s">
        <v>1441</v>
      </c>
      <c r="N17" s="234">
        <v>35000</v>
      </c>
      <c r="O17" s="234">
        <v>20</v>
      </c>
      <c r="P17" s="234">
        <v>35000</v>
      </c>
      <c r="Q17" s="233" t="s">
        <v>1442</v>
      </c>
      <c r="R17" s="234">
        <v>20</v>
      </c>
      <c r="S17" s="238" t="s">
        <v>1491</v>
      </c>
      <c r="T17" s="238" t="s">
        <v>1492</v>
      </c>
    </row>
    <row r="18" spans="1:20" ht="105">
      <c r="A18" s="193">
        <v>11</v>
      </c>
      <c r="B18" s="233"/>
      <c r="C18" s="234" t="s">
        <v>1493</v>
      </c>
      <c r="D18" s="235" t="s">
        <v>1494</v>
      </c>
      <c r="E18" s="235" t="s">
        <v>1495</v>
      </c>
      <c r="F18" s="49" t="s">
        <v>2</v>
      </c>
      <c r="G18" s="234" t="s">
        <v>3</v>
      </c>
      <c r="H18" s="236" t="s">
        <v>33</v>
      </c>
      <c r="I18" s="237" t="s">
        <v>126</v>
      </c>
      <c r="J18" s="49" t="s">
        <v>1496</v>
      </c>
      <c r="K18" s="233">
        <v>50000</v>
      </c>
      <c r="L18" s="234">
        <v>35000</v>
      </c>
      <c r="M18" s="49" t="s">
        <v>1441</v>
      </c>
      <c r="N18" s="234">
        <v>35000</v>
      </c>
      <c r="O18" s="234">
        <v>20</v>
      </c>
      <c r="P18" s="234">
        <v>35000</v>
      </c>
      <c r="Q18" s="233" t="s">
        <v>1442</v>
      </c>
      <c r="R18" s="234">
        <v>20</v>
      </c>
      <c r="S18" s="238" t="s">
        <v>1497</v>
      </c>
      <c r="T18" s="238" t="s">
        <v>1498</v>
      </c>
    </row>
    <row r="19" spans="1:20" ht="60">
      <c r="A19" s="193">
        <v>12</v>
      </c>
      <c r="B19" s="233"/>
      <c r="C19" s="234" t="s">
        <v>1499</v>
      </c>
      <c r="D19" s="235" t="s">
        <v>1500</v>
      </c>
      <c r="E19" s="235" t="s">
        <v>1501</v>
      </c>
      <c r="F19" s="49" t="s">
        <v>2</v>
      </c>
      <c r="G19" s="234" t="s">
        <v>3</v>
      </c>
      <c r="H19" s="236" t="s">
        <v>33</v>
      </c>
      <c r="I19" s="237" t="s">
        <v>126</v>
      </c>
      <c r="J19" s="49" t="s">
        <v>1502</v>
      </c>
      <c r="K19" s="233">
        <v>50000</v>
      </c>
      <c r="L19" s="234">
        <v>35000</v>
      </c>
      <c r="M19" s="49" t="s">
        <v>1441</v>
      </c>
      <c r="N19" s="234">
        <v>35000</v>
      </c>
      <c r="O19" s="234">
        <v>20</v>
      </c>
      <c r="P19" s="234">
        <v>35000</v>
      </c>
      <c r="Q19" s="233" t="s">
        <v>1442</v>
      </c>
      <c r="R19" s="234">
        <v>20</v>
      </c>
      <c r="S19" s="239" t="s">
        <v>1503</v>
      </c>
      <c r="T19" s="238" t="s">
        <v>1504</v>
      </c>
    </row>
    <row r="20" spans="1:20" ht="105">
      <c r="A20" s="193">
        <v>13</v>
      </c>
      <c r="B20" s="233"/>
      <c r="C20" s="234" t="s">
        <v>1505</v>
      </c>
      <c r="D20" s="235" t="s">
        <v>1506</v>
      </c>
      <c r="E20" s="235" t="s">
        <v>1507</v>
      </c>
      <c r="F20" s="49" t="s">
        <v>2</v>
      </c>
      <c r="G20" s="234" t="s">
        <v>3</v>
      </c>
      <c r="H20" s="236" t="s">
        <v>33</v>
      </c>
      <c r="I20" s="237" t="s">
        <v>126</v>
      </c>
      <c r="J20" s="49" t="s">
        <v>1454</v>
      </c>
      <c r="K20" s="233">
        <v>50000</v>
      </c>
      <c r="L20" s="234">
        <v>35000</v>
      </c>
      <c r="M20" s="49" t="s">
        <v>1441</v>
      </c>
      <c r="N20" s="234">
        <v>35000</v>
      </c>
      <c r="O20" s="234">
        <v>20</v>
      </c>
      <c r="P20" s="234">
        <v>35000</v>
      </c>
      <c r="Q20" s="233" t="s">
        <v>1442</v>
      </c>
      <c r="R20" s="234">
        <v>20</v>
      </c>
      <c r="S20" s="238" t="s">
        <v>1508</v>
      </c>
      <c r="T20" s="238" t="s">
        <v>1509</v>
      </c>
    </row>
    <row r="21" spans="1:20" ht="45">
      <c r="A21" s="193">
        <v>14</v>
      </c>
      <c r="B21" s="233"/>
      <c r="C21" s="234" t="s">
        <v>1510</v>
      </c>
      <c r="D21" s="235" t="s">
        <v>1511</v>
      </c>
      <c r="E21" s="235" t="s">
        <v>1512</v>
      </c>
      <c r="F21" s="49" t="s">
        <v>2</v>
      </c>
      <c r="G21" s="234" t="s">
        <v>3</v>
      </c>
      <c r="H21" s="236" t="s">
        <v>33</v>
      </c>
      <c r="I21" s="237" t="s">
        <v>126</v>
      </c>
      <c r="J21" s="49" t="s">
        <v>1475</v>
      </c>
      <c r="K21" s="233">
        <v>50000</v>
      </c>
      <c r="L21" s="234">
        <v>35000</v>
      </c>
      <c r="M21" s="49" t="s">
        <v>1441</v>
      </c>
      <c r="N21" s="234">
        <v>35000</v>
      </c>
      <c r="O21" s="234">
        <v>20</v>
      </c>
      <c r="P21" s="234">
        <v>35000</v>
      </c>
      <c r="Q21" s="233" t="s">
        <v>1442</v>
      </c>
      <c r="R21" s="234">
        <v>20</v>
      </c>
      <c r="S21" s="240" t="s">
        <v>1513</v>
      </c>
      <c r="T21" s="240" t="s">
        <v>1514</v>
      </c>
    </row>
    <row r="22" spans="1:20" ht="90">
      <c r="A22" s="193">
        <v>15</v>
      </c>
      <c r="B22" s="233"/>
      <c r="C22" s="234" t="s">
        <v>1515</v>
      </c>
      <c r="D22" s="235" t="s">
        <v>1359</v>
      </c>
      <c r="E22" s="235" t="s">
        <v>1516</v>
      </c>
      <c r="F22" s="49" t="s">
        <v>2</v>
      </c>
      <c r="G22" s="234" t="s">
        <v>3</v>
      </c>
      <c r="H22" s="236" t="s">
        <v>33</v>
      </c>
      <c r="I22" s="237" t="s">
        <v>126</v>
      </c>
      <c r="J22" s="49" t="s">
        <v>1475</v>
      </c>
      <c r="K22" s="233">
        <v>50000</v>
      </c>
      <c r="L22" s="234">
        <v>35000</v>
      </c>
      <c r="M22" s="49" t="s">
        <v>1441</v>
      </c>
      <c r="N22" s="234">
        <v>35000</v>
      </c>
      <c r="O22" s="234">
        <v>20</v>
      </c>
      <c r="P22" s="234">
        <v>35000</v>
      </c>
      <c r="Q22" s="233" t="s">
        <v>1442</v>
      </c>
      <c r="R22" s="234">
        <v>20</v>
      </c>
      <c r="S22" s="238" t="s">
        <v>1517</v>
      </c>
      <c r="T22" s="238" t="s">
        <v>1518</v>
      </c>
    </row>
    <row r="23" spans="1:20" ht="90">
      <c r="A23" s="193">
        <v>16</v>
      </c>
      <c r="B23" s="233"/>
      <c r="C23" s="234" t="s">
        <v>1519</v>
      </c>
      <c r="D23" s="235" t="s">
        <v>1520</v>
      </c>
      <c r="E23" s="235" t="s">
        <v>1521</v>
      </c>
      <c r="F23" s="49" t="s">
        <v>2</v>
      </c>
      <c r="G23" s="234" t="s">
        <v>3</v>
      </c>
      <c r="H23" s="236" t="s">
        <v>4</v>
      </c>
      <c r="I23" s="237" t="s">
        <v>126</v>
      </c>
      <c r="J23" s="49" t="s">
        <v>1522</v>
      </c>
      <c r="K23" s="233">
        <v>50000</v>
      </c>
      <c r="L23" s="234">
        <v>35000</v>
      </c>
      <c r="M23" s="49" t="s">
        <v>1441</v>
      </c>
      <c r="N23" s="234">
        <v>35000</v>
      </c>
      <c r="O23" s="234">
        <v>20</v>
      </c>
      <c r="P23" s="234">
        <v>35000</v>
      </c>
      <c r="Q23" s="233" t="s">
        <v>1442</v>
      </c>
      <c r="R23" s="234">
        <v>20</v>
      </c>
      <c r="S23" s="238" t="s">
        <v>1523</v>
      </c>
      <c r="T23" s="238" t="s">
        <v>1524</v>
      </c>
    </row>
    <row r="24" spans="1:20" ht="75">
      <c r="A24" s="193">
        <v>17</v>
      </c>
      <c r="B24" s="233"/>
      <c r="C24" s="234" t="s">
        <v>1355</v>
      </c>
      <c r="D24" s="235" t="s">
        <v>1525</v>
      </c>
      <c r="E24" s="235" t="s">
        <v>1526</v>
      </c>
      <c r="F24" s="49" t="s">
        <v>2</v>
      </c>
      <c r="G24" s="234" t="s">
        <v>3</v>
      </c>
      <c r="H24" s="236" t="s">
        <v>4</v>
      </c>
      <c r="I24" s="237" t="s">
        <v>126</v>
      </c>
      <c r="J24" s="49" t="s">
        <v>1454</v>
      </c>
      <c r="K24" s="233">
        <v>50000</v>
      </c>
      <c r="L24" s="234">
        <v>35000</v>
      </c>
      <c r="M24" s="49" t="s">
        <v>1441</v>
      </c>
      <c r="N24" s="234">
        <v>35000</v>
      </c>
      <c r="O24" s="234">
        <v>20</v>
      </c>
      <c r="P24" s="234">
        <v>35000</v>
      </c>
      <c r="Q24" s="233" t="s">
        <v>1442</v>
      </c>
      <c r="R24" s="234">
        <v>20</v>
      </c>
      <c r="S24" s="238" t="s">
        <v>1527</v>
      </c>
      <c r="T24" s="238" t="s">
        <v>1528</v>
      </c>
    </row>
    <row r="25" spans="1:20" ht="105">
      <c r="A25" s="193">
        <v>18</v>
      </c>
      <c r="B25" s="233"/>
      <c r="C25" s="234" t="s">
        <v>1529</v>
      </c>
      <c r="D25" s="235" t="s">
        <v>1530</v>
      </c>
      <c r="E25" s="235" t="s">
        <v>1531</v>
      </c>
      <c r="F25" s="49" t="s">
        <v>2</v>
      </c>
      <c r="G25" s="234" t="s">
        <v>3</v>
      </c>
      <c r="H25" s="236" t="s">
        <v>4</v>
      </c>
      <c r="I25" s="237" t="s">
        <v>126</v>
      </c>
      <c r="J25" s="49" t="s">
        <v>1532</v>
      </c>
      <c r="K25" s="233">
        <v>50000</v>
      </c>
      <c r="L25" s="234">
        <v>35000</v>
      </c>
      <c r="M25" s="49" t="s">
        <v>1441</v>
      </c>
      <c r="N25" s="234">
        <v>35000</v>
      </c>
      <c r="O25" s="234">
        <v>20</v>
      </c>
      <c r="P25" s="234">
        <v>35000</v>
      </c>
      <c r="Q25" s="233" t="s">
        <v>1442</v>
      </c>
      <c r="R25" s="234">
        <v>20</v>
      </c>
      <c r="S25" s="238" t="s">
        <v>1533</v>
      </c>
      <c r="T25" s="238" t="s">
        <v>1534</v>
      </c>
    </row>
    <row r="26" spans="1:20" ht="105">
      <c r="A26" s="193">
        <v>19</v>
      </c>
      <c r="B26" s="233"/>
      <c r="C26" s="234" t="s">
        <v>1535</v>
      </c>
      <c r="D26" s="235" t="s">
        <v>1536</v>
      </c>
      <c r="E26" s="235" t="s">
        <v>1537</v>
      </c>
      <c r="F26" s="49" t="s">
        <v>2</v>
      </c>
      <c r="G26" s="234" t="s">
        <v>3</v>
      </c>
      <c r="H26" s="236" t="s">
        <v>4</v>
      </c>
      <c r="I26" s="237" t="s">
        <v>126</v>
      </c>
      <c r="J26" s="49" t="s">
        <v>1538</v>
      </c>
      <c r="K26" s="233">
        <v>50000</v>
      </c>
      <c r="L26" s="234">
        <v>35000</v>
      </c>
      <c r="M26" s="49" t="s">
        <v>1441</v>
      </c>
      <c r="N26" s="234">
        <v>35000</v>
      </c>
      <c r="O26" s="234">
        <v>20</v>
      </c>
      <c r="P26" s="234">
        <v>35000</v>
      </c>
      <c r="Q26" s="233" t="s">
        <v>1442</v>
      </c>
      <c r="R26" s="234">
        <v>20</v>
      </c>
      <c r="S26" s="238" t="s">
        <v>1539</v>
      </c>
      <c r="T26" s="238" t="s">
        <v>1540</v>
      </c>
    </row>
    <row r="27" spans="1:20" ht="90">
      <c r="A27" s="193">
        <v>20</v>
      </c>
      <c r="B27" s="233"/>
      <c r="C27" s="234" t="s">
        <v>1541</v>
      </c>
      <c r="D27" s="235" t="s">
        <v>1542</v>
      </c>
      <c r="E27" s="235" t="s">
        <v>1543</v>
      </c>
      <c r="F27" s="49" t="s">
        <v>2</v>
      </c>
      <c r="G27" s="234" t="s">
        <v>3</v>
      </c>
      <c r="H27" s="236" t="s">
        <v>4</v>
      </c>
      <c r="I27" s="237" t="s">
        <v>126</v>
      </c>
      <c r="J27" s="49" t="s">
        <v>1475</v>
      </c>
      <c r="K27" s="233">
        <v>50000</v>
      </c>
      <c r="L27" s="234">
        <v>35000</v>
      </c>
      <c r="M27" s="49" t="s">
        <v>1441</v>
      </c>
      <c r="N27" s="234">
        <v>35000</v>
      </c>
      <c r="O27" s="234">
        <v>20</v>
      </c>
      <c r="P27" s="234">
        <v>35000</v>
      </c>
      <c r="Q27" s="233" t="s">
        <v>1442</v>
      </c>
      <c r="R27" s="234">
        <v>20</v>
      </c>
      <c r="S27" s="238">
        <v>30402360599</v>
      </c>
      <c r="T27" s="240" t="s">
        <v>1544</v>
      </c>
    </row>
    <row r="28" spans="1:20" ht="75">
      <c r="A28" s="193">
        <v>21</v>
      </c>
      <c r="B28" s="233"/>
      <c r="C28" s="234" t="s">
        <v>1545</v>
      </c>
      <c r="D28" s="235" t="s">
        <v>1494</v>
      </c>
      <c r="E28" s="235" t="s">
        <v>1546</v>
      </c>
      <c r="F28" s="49" t="s">
        <v>2</v>
      </c>
      <c r="G28" s="234" t="s">
        <v>3</v>
      </c>
      <c r="H28" s="236" t="s">
        <v>4</v>
      </c>
      <c r="I28" s="237" t="s">
        <v>126</v>
      </c>
      <c r="J28" s="49" t="s">
        <v>1522</v>
      </c>
      <c r="K28" s="233">
        <v>50000</v>
      </c>
      <c r="L28" s="234">
        <v>35000</v>
      </c>
      <c r="M28" s="49" t="s">
        <v>1441</v>
      </c>
      <c r="N28" s="234">
        <v>35000</v>
      </c>
      <c r="O28" s="234">
        <v>20</v>
      </c>
      <c r="P28" s="234">
        <v>35000</v>
      </c>
      <c r="Q28" s="233" t="s">
        <v>1442</v>
      </c>
      <c r="R28" s="234">
        <v>20</v>
      </c>
      <c r="S28" s="238" t="s">
        <v>1547</v>
      </c>
      <c r="T28" s="238" t="s">
        <v>1548</v>
      </c>
    </row>
    <row r="29" spans="1:20" ht="120">
      <c r="A29" s="193">
        <v>22</v>
      </c>
      <c r="B29" s="233"/>
      <c r="C29" s="234" t="s">
        <v>1549</v>
      </c>
      <c r="D29" s="235" t="s">
        <v>1542</v>
      </c>
      <c r="E29" s="235" t="s">
        <v>1550</v>
      </c>
      <c r="F29" s="49" t="s">
        <v>2</v>
      </c>
      <c r="G29" s="234" t="s">
        <v>3</v>
      </c>
      <c r="H29" s="236" t="s">
        <v>4</v>
      </c>
      <c r="I29" s="237" t="s">
        <v>126</v>
      </c>
      <c r="J29" s="49" t="s">
        <v>1551</v>
      </c>
      <c r="K29" s="233">
        <v>50000</v>
      </c>
      <c r="L29" s="234">
        <v>35000</v>
      </c>
      <c r="M29" s="49" t="s">
        <v>1441</v>
      </c>
      <c r="N29" s="234">
        <v>35000</v>
      </c>
      <c r="O29" s="234">
        <v>20</v>
      </c>
      <c r="P29" s="234">
        <v>35000</v>
      </c>
      <c r="Q29" s="233" t="s">
        <v>1442</v>
      </c>
      <c r="R29" s="234">
        <v>20</v>
      </c>
      <c r="S29" s="238" t="s">
        <v>1552</v>
      </c>
      <c r="T29" s="238" t="s">
        <v>1553</v>
      </c>
    </row>
    <row r="30" spans="1:20" ht="105">
      <c r="A30" s="193">
        <v>23</v>
      </c>
      <c r="B30" s="233"/>
      <c r="C30" s="234" t="s">
        <v>1355</v>
      </c>
      <c r="D30" s="235" t="s">
        <v>1554</v>
      </c>
      <c r="E30" s="235" t="s">
        <v>1555</v>
      </c>
      <c r="F30" s="49" t="s">
        <v>2</v>
      </c>
      <c r="G30" s="234" t="s">
        <v>3</v>
      </c>
      <c r="H30" s="236" t="s">
        <v>4</v>
      </c>
      <c r="I30" s="237" t="s">
        <v>126</v>
      </c>
      <c r="J30" s="49" t="s">
        <v>85</v>
      </c>
      <c r="K30" s="233">
        <v>50000</v>
      </c>
      <c r="L30" s="234">
        <v>35000</v>
      </c>
      <c r="M30" s="49" t="s">
        <v>1441</v>
      </c>
      <c r="N30" s="234">
        <v>35000</v>
      </c>
      <c r="O30" s="234">
        <v>20</v>
      </c>
      <c r="P30" s="234">
        <v>35000</v>
      </c>
      <c r="Q30" s="233" t="s">
        <v>1442</v>
      </c>
      <c r="R30" s="234">
        <v>20</v>
      </c>
      <c r="S30" s="238" t="s">
        <v>1556</v>
      </c>
      <c r="T30" s="238" t="s">
        <v>1557</v>
      </c>
    </row>
    <row r="31" spans="1:20" ht="105">
      <c r="A31" s="193">
        <v>24</v>
      </c>
      <c r="B31" s="233"/>
      <c r="C31" s="234" t="s">
        <v>1558</v>
      </c>
      <c r="D31" s="235" t="s">
        <v>1468</v>
      </c>
      <c r="E31" s="235" t="s">
        <v>1559</v>
      </c>
      <c r="F31" s="49" t="s">
        <v>2</v>
      </c>
      <c r="G31" s="234" t="s">
        <v>3</v>
      </c>
      <c r="H31" s="236" t="s">
        <v>4</v>
      </c>
      <c r="I31" s="237" t="s">
        <v>126</v>
      </c>
      <c r="J31" s="49" t="s">
        <v>1475</v>
      </c>
      <c r="K31" s="233">
        <v>50000</v>
      </c>
      <c r="L31" s="234">
        <v>35000</v>
      </c>
      <c r="M31" s="49" t="s">
        <v>1441</v>
      </c>
      <c r="N31" s="234">
        <v>35000</v>
      </c>
      <c r="O31" s="234">
        <v>20</v>
      </c>
      <c r="P31" s="234">
        <v>35000</v>
      </c>
      <c r="Q31" s="233" t="s">
        <v>1442</v>
      </c>
      <c r="R31" s="234">
        <v>20</v>
      </c>
      <c r="S31" s="238" t="s">
        <v>1560</v>
      </c>
      <c r="T31" s="238" t="s">
        <v>1561</v>
      </c>
    </row>
    <row r="32" spans="1:20" ht="90">
      <c r="A32" s="193">
        <v>25</v>
      </c>
      <c r="B32" s="233"/>
      <c r="C32" s="234" t="s">
        <v>1562</v>
      </c>
      <c r="D32" s="235" t="s">
        <v>1563</v>
      </c>
      <c r="E32" s="235" t="s">
        <v>1564</v>
      </c>
      <c r="F32" s="49" t="s">
        <v>2</v>
      </c>
      <c r="G32" s="234" t="s">
        <v>3</v>
      </c>
      <c r="H32" s="236" t="s">
        <v>4</v>
      </c>
      <c r="I32" s="237" t="s">
        <v>126</v>
      </c>
      <c r="J32" s="49" t="s">
        <v>1565</v>
      </c>
      <c r="K32" s="233">
        <v>50000</v>
      </c>
      <c r="L32" s="234">
        <v>35000</v>
      </c>
      <c r="M32" s="49" t="s">
        <v>1441</v>
      </c>
      <c r="N32" s="234">
        <v>35000</v>
      </c>
      <c r="O32" s="234">
        <v>20</v>
      </c>
      <c r="P32" s="234">
        <v>35000</v>
      </c>
      <c r="Q32" s="233" t="s">
        <v>1442</v>
      </c>
      <c r="R32" s="234">
        <v>20</v>
      </c>
      <c r="S32" s="238" t="s">
        <v>1566</v>
      </c>
      <c r="T32" s="238" t="s">
        <v>1567</v>
      </c>
    </row>
    <row r="33" spans="1:20" ht="90">
      <c r="A33" s="193">
        <v>26</v>
      </c>
      <c r="B33" s="233"/>
      <c r="C33" s="234" t="s">
        <v>1568</v>
      </c>
      <c r="D33" s="235" t="s">
        <v>1569</v>
      </c>
      <c r="E33" s="235" t="s">
        <v>1570</v>
      </c>
      <c r="F33" s="49" t="s">
        <v>2</v>
      </c>
      <c r="G33" s="234" t="s">
        <v>3</v>
      </c>
      <c r="H33" s="236" t="s">
        <v>4</v>
      </c>
      <c r="I33" s="237" t="s">
        <v>126</v>
      </c>
      <c r="J33" s="49" t="s">
        <v>1571</v>
      </c>
      <c r="K33" s="233">
        <v>50000</v>
      </c>
      <c r="L33" s="234">
        <v>35000</v>
      </c>
      <c r="M33" s="49" t="s">
        <v>1441</v>
      </c>
      <c r="N33" s="234">
        <v>35000</v>
      </c>
      <c r="O33" s="234">
        <v>20</v>
      </c>
      <c r="P33" s="234">
        <v>35000</v>
      </c>
      <c r="Q33" s="233" t="s">
        <v>1442</v>
      </c>
      <c r="R33" s="234">
        <v>20</v>
      </c>
      <c r="S33" s="238" t="s">
        <v>1572</v>
      </c>
      <c r="T33" s="238" t="s">
        <v>1573</v>
      </c>
    </row>
    <row r="34" spans="1:20" ht="90">
      <c r="A34" s="193">
        <v>27</v>
      </c>
      <c r="B34" s="233"/>
      <c r="C34" s="234" t="s">
        <v>1574</v>
      </c>
      <c r="D34" s="235" t="s">
        <v>1575</v>
      </c>
      <c r="E34" s="235" t="s">
        <v>1576</v>
      </c>
      <c r="F34" s="49" t="s">
        <v>2</v>
      </c>
      <c r="G34" s="234" t="s">
        <v>3</v>
      </c>
      <c r="H34" s="236" t="s">
        <v>33</v>
      </c>
      <c r="I34" s="237" t="s">
        <v>126</v>
      </c>
      <c r="J34" s="49" t="s">
        <v>1475</v>
      </c>
      <c r="K34" s="233">
        <v>50000</v>
      </c>
      <c r="L34" s="234">
        <v>35000</v>
      </c>
      <c r="M34" s="49" t="s">
        <v>1441</v>
      </c>
      <c r="N34" s="234">
        <v>35000</v>
      </c>
      <c r="O34" s="234">
        <v>20</v>
      </c>
      <c r="P34" s="234">
        <v>35000</v>
      </c>
      <c r="Q34" s="233" t="s">
        <v>1442</v>
      </c>
      <c r="R34" s="234">
        <v>20</v>
      </c>
      <c r="S34" s="238" t="s">
        <v>1577</v>
      </c>
      <c r="T34" s="238" t="s">
        <v>1578</v>
      </c>
    </row>
    <row r="35" spans="1:20" ht="90">
      <c r="A35" s="193">
        <v>28</v>
      </c>
      <c r="B35" s="233"/>
      <c r="C35" s="234" t="s">
        <v>1579</v>
      </c>
      <c r="D35" s="235" t="s">
        <v>1468</v>
      </c>
      <c r="E35" s="235" t="s">
        <v>1580</v>
      </c>
      <c r="F35" s="49" t="s">
        <v>2</v>
      </c>
      <c r="G35" s="234" t="s">
        <v>3</v>
      </c>
      <c r="H35" s="236" t="s">
        <v>33</v>
      </c>
      <c r="I35" s="237" t="s">
        <v>126</v>
      </c>
      <c r="J35" s="49" t="s">
        <v>1448</v>
      </c>
      <c r="K35" s="233">
        <v>50000</v>
      </c>
      <c r="L35" s="234">
        <v>35000</v>
      </c>
      <c r="M35" s="49" t="s">
        <v>1441</v>
      </c>
      <c r="N35" s="234">
        <v>35000</v>
      </c>
      <c r="O35" s="234">
        <v>20</v>
      </c>
      <c r="P35" s="234">
        <v>35000</v>
      </c>
      <c r="Q35" s="233" t="s">
        <v>1442</v>
      </c>
      <c r="R35" s="234">
        <v>20</v>
      </c>
      <c r="S35" s="238" t="s">
        <v>1581</v>
      </c>
      <c r="T35" s="238" t="s">
        <v>1582</v>
      </c>
    </row>
    <row r="36" spans="1:20" ht="135">
      <c r="A36" s="193">
        <v>29</v>
      </c>
      <c r="B36" s="233"/>
      <c r="C36" s="234" t="s">
        <v>1583</v>
      </c>
      <c r="D36" s="235" t="s">
        <v>1584</v>
      </c>
      <c r="E36" s="235" t="s">
        <v>1585</v>
      </c>
      <c r="F36" s="49" t="s">
        <v>2</v>
      </c>
      <c r="G36" s="234" t="s">
        <v>3</v>
      </c>
      <c r="H36" s="236" t="s">
        <v>4</v>
      </c>
      <c r="I36" s="237" t="s">
        <v>126</v>
      </c>
      <c r="J36" s="49" t="s">
        <v>85</v>
      </c>
      <c r="K36" s="233">
        <v>50000</v>
      </c>
      <c r="L36" s="234">
        <v>35000</v>
      </c>
      <c r="M36" s="49" t="s">
        <v>1441</v>
      </c>
      <c r="N36" s="234">
        <v>35000</v>
      </c>
      <c r="O36" s="234">
        <v>20</v>
      </c>
      <c r="P36" s="234">
        <v>35000</v>
      </c>
      <c r="Q36" s="233" t="s">
        <v>1442</v>
      </c>
      <c r="R36" s="234">
        <v>20</v>
      </c>
      <c r="S36" s="238" t="s">
        <v>1586</v>
      </c>
      <c r="T36" s="238" t="s">
        <v>1587</v>
      </c>
    </row>
    <row r="37" spans="1:20" ht="75">
      <c r="A37" s="193">
        <v>30</v>
      </c>
      <c r="B37" s="233"/>
      <c r="C37" s="234" t="s">
        <v>1588</v>
      </c>
      <c r="D37" s="235" t="s">
        <v>1589</v>
      </c>
      <c r="E37" s="235" t="s">
        <v>1590</v>
      </c>
      <c r="F37" s="49" t="s">
        <v>2</v>
      </c>
      <c r="G37" s="234" t="s">
        <v>3</v>
      </c>
      <c r="H37" s="236" t="s">
        <v>33</v>
      </c>
      <c r="I37" s="237" t="s">
        <v>126</v>
      </c>
      <c r="J37" s="49" t="s">
        <v>1591</v>
      </c>
      <c r="K37" s="233">
        <v>50000</v>
      </c>
      <c r="L37" s="234">
        <v>35000</v>
      </c>
      <c r="M37" s="49" t="s">
        <v>1441</v>
      </c>
      <c r="N37" s="234">
        <v>35000</v>
      </c>
      <c r="O37" s="234">
        <v>20</v>
      </c>
      <c r="P37" s="234">
        <v>35000</v>
      </c>
      <c r="Q37" s="233" t="s">
        <v>1442</v>
      </c>
      <c r="R37" s="234">
        <v>20</v>
      </c>
      <c r="S37" s="238" t="s">
        <v>1592</v>
      </c>
      <c r="T37" s="238" t="s">
        <v>1593</v>
      </c>
    </row>
    <row r="38" spans="1:20" ht="90">
      <c r="A38" s="193">
        <v>31</v>
      </c>
      <c r="B38" s="233"/>
      <c r="C38" s="234" t="s">
        <v>1594</v>
      </c>
      <c r="D38" s="235" t="s">
        <v>1595</v>
      </c>
      <c r="E38" s="235" t="s">
        <v>1596</v>
      </c>
      <c r="F38" s="49" t="s">
        <v>2</v>
      </c>
      <c r="G38" s="234" t="s">
        <v>3</v>
      </c>
      <c r="H38" s="236" t="s">
        <v>4</v>
      </c>
      <c r="I38" s="237" t="s">
        <v>126</v>
      </c>
      <c r="J38" s="49" t="s">
        <v>1597</v>
      </c>
      <c r="K38" s="233">
        <v>50000</v>
      </c>
      <c r="L38" s="234">
        <v>35000</v>
      </c>
      <c r="M38" s="49" t="s">
        <v>1441</v>
      </c>
      <c r="N38" s="234">
        <v>35000</v>
      </c>
      <c r="O38" s="234">
        <v>20</v>
      </c>
      <c r="P38" s="234">
        <v>35000</v>
      </c>
      <c r="Q38" s="233" t="s">
        <v>1442</v>
      </c>
      <c r="R38" s="234">
        <v>20</v>
      </c>
      <c r="S38" s="238" t="s">
        <v>1598</v>
      </c>
      <c r="T38" s="238" t="s">
        <v>1599</v>
      </c>
    </row>
    <row r="39" spans="1:20" ht="60">
      <c r="A39" s="193">
        <v>32</v>
      </c>
      <c r="B39" s="233"/>
      <c r="C39" s="234" t="s">
        <v>1600</v>
      </c>
      <c r="D39" s="235" t="s">
        <v>1601</v>
      </c>
      <c r="E39" s="235" t="s">
        <v>1602</v>
      </c>
      <c r="F39" s="49" t="s">
        <v>2</v>
      </c>
      <c r="G39" s="234" t="s">
        <v>3</v>
      </c>
      <c r="H39" s="236" t="s">
        <v>33</v>
      </c>
      <c r="I39" s="237" t="s">
        <v>126</v>
      </c>
      <c r="J39" s="49" t="s">
        <v>1603</v>
      </c>
      <c r="K39" s="233">
        <v>50000</v>
      </c>
      <c r="L39" s="234">
        <v>35000</v>
      </c>
      <c r="M39" s="49" t="s">
        <v>1441</v>
      </c>
      <c r="N39" s="234">
        <v>35000</v>
      </c>
      <c r="O39" s="234">
        <v>20</v>
      </c>
      <c r="P39" s="234">
        <v>35000</v>
      </c>
      <c r="Q39" s="233" t="s">
        <v>1442</v>
      </c>
      <c r="R39" s="234">
        <v>20</v>
      </c>
      <c r="S39" s="238" t="s">
        <v>1604</v>
      </c>
      <c r="T39" s="238" t="s">
        <v>1605</v>
      </c>
    </row>
    <row r="40" spans="1:20" ht="60">
      <c r="A40" s="193">
        <v>33</v>
      </c>
      <c r="B40" s="233"/>
      <c r="C40" s="234" t="s">
        <v>1606</v>
      </c>
      <c r="D40" s="235" t="s">
        <v>1607</v>
      </c>
      <c r="E40" s="235" t="s">
        <v>1608</v>
      </c>
      <c r="F40" s="49" t="s">
        <v>2</v>
      </c>
      <c r="G40" s="234" t="s">
        <v>3</v>
      </c>
      <c r="H40" s="236" t="s">
        <v>4</v>
      </c>
      <c r="I40" s="237" t="s">
        <v>126</v>
      </c>
      <c r="J40" s="49" t="s">
        <v>1597</v>
      </c>
      <c r="K40" s="233">
        <v>50000</v>
      </c>
      <c r="L40" s="234">
        <v>35000</v>
      </c>
      <c r="M40" s="49" t="s">
        <v>1441</v>
      </c>
      <c r="N40" s="234">
        <v>35000</v>
      </c>
      <c r="O40" s="234">
        <v>20</v>
      </c>
      <c r="P40" s="234">
        <v>35000</v>
      </c>
      <c r="Q40" s="233" t="s">
        <v>1442</v>
      </c>
      <c r="R40" s="234">
        <v>20</v>
      </c>
      <c r="S40" s="238" t="s">
        <v>1609</v>
      </c>
      <c r="T40" s="238" t="s">
        <v>1610</v>
      </c>
    </row>
    <row r="41" spans="1:20" ht="60">
      <c r="A41" s="193">
        <v>34</v>
      </c>
      <c r="B41" s="233"/>
      <c r="C41" s="234" t="s">
        <v>1611</v>
      </c>
      <c r="D41" s="235" t="s">
        <v>1612</v>
      </c>
      <c r="E41" s="235" t="s">
        <v>1613</v>
      </c>
      <c r="F41" s="49" t="s">
        <v>2</v>
      </c>
      <c r="G41" s="234" t="s">
        <v>3</v>
      </c>
      <c r="H41" s="236" t="s">
        <v>33</v>
      </c>
      <c r="I41" s="237" t="s">
        <v>126</v>
      </c>
      <c r="J41" s="49" t="s">
        <v>1522</v>
      </c>
      <c r="K41" s="233">
        <v>50000</v>
      </c>
      <c r="L41" s="234">
        <v>35000</v>
      </c>
      <c r="M41" s="49" t="s">
        <v>1441</v>
      </c>
      <c r="N41" s="234">
        <v>35000</v>
      </c>
      <c r="O41" s="234">
        <v>20</v>
      </c>
      <c r="P41" s="234">
        <v>35000</v>
      </c>
      <c r="Q41" s="233" t="s">
        <v>1442</v>
      </c>
      <c r="R41" s="234">
        <v>20</v>
      </c>
      <c r="S41" s="238" t="s">
        <v>1614</v>
      </c>
      <c r="T41" s="238" t="s">
        <v>1615</v>
      </c>
    </row>
    <row r="42" spans="1:20" ht="105">
      <c r="A42" s="193">
        <v>35</v>
      </c>
      <c r="B42" s="233"/>
      <c r="C42" s="234" t="s">
        <v>1616</v>
      </c>
      <c r="D42" s="235" t="s">
        <v>1617</v>
      </c>
      <c r="E42" s="235" t="s">
        <v>1618</v>
      </c>
      <c r="F42" s="49" t="s">
        <v>2</v>
      </c>
      <c r="G42" s="234" t="s">
        <v>3</v>
      </c>
      <c r="H42" s="236" t="s">
        <v>4</v>
      </c>
      <c r="I42" s="237" t="s">
        <v>126</v>
      </c>
      <c r="J42" s="49" t="s">
        <v>1619</v>
      </c>
      <c r="K42" s="233">
        <v>50000</v>
      </c>
      <c r="L42" s="234">
        <v>35000</v>
      </c>
      <c r="M42" s="49" t="s">
        <v>1441</v>
      </c>
      <c r="N42" s="234">
        <v>35000</v>
      </c>
      <c r="O42" s="234">
        <v>20</v>
      </c>
      <c r="P42" s="234">
        <v>35000</v>
      </c>
      <c r="Q42" s="233" t="s">
        <v>1442</v>
      </c>
      <c r="R42" s="234">
        <v>20</v>
      </c>
      <c r="S42" s="238" t="s">
        <v>1620</v>
      </c>
      <c r="T42" s="238" t="s">
        <v>1621</v>
      </c>
    </row>
    <row r="43" spans="1:20" ht="165">
      <c r="A43" s="193">
        <v>36</v>
      </c>
      <c r="B43" s="233"/>
      <c r="C43" s="49" t="s">
        <v>1622</v>
      </c>
      <c r="D43" s="235" t="s">
        <v>1623</v>
      </c>
      <c r="E43" s="235" t="s">
        <v>1624</v>
      </c>
      <c r="F43" s="49" t="s">
        <v>2</v>
      </c>
      <c r="G43" s="234" t="s">
        <v>3</v>
      </c>
      <c r="H43" s="236" t="s">
        <v>4</v>
      </c>
      <c r="I43" s="237" t="s">
        <v>126</v>
      </c>
      <c r="J43" s="49" t="s">
        <v>1475</v>
      </c>
      <c r="K43" s="233">
        <v>50000</v>
      </c>
      <c r="L43" s="234">
        <v>35000</v>
      </c>
      <c r="M43" s="49" t="s">
        <v>1441</v>
      </c>
      <c r="N43" s="234">
        <v>35000</v>
      </c>
      <c r="O43" s="234">
        <v>20</v>
      </c>
      <c r="P43" s="234">
        <v>35000</v>
      </c>
      <c r="Q43" s="233" t="s">
        <v>1442</v>
      </c>
      <c r="R43" s="234">
        <v>20</v>
      </c>
      <c r="S43" s="238" t="s">
        <v>1625</v>
      </c>
      <c r="T43" s="238" t="s">
        <v>1626</v>
      </c>
    </row>
    <row r="44" spans="1:20" ht="135">
      <c r="A44" s="193">
        <v>37</v>
      </c>
      <c r="B44" s="233"/>
      <c r="C44" s="234" t="s">
        <v>1627</v>
      </c>
      <c r="D44" s="235" t="s">
        <v>1628</v>
      </c>
      <c r="E44" s="235" t="s">
        <v>1629</v>
      </c>
      <c r="F44" s="49" t="s">
        <v>2</v>
      </c>
      <c r="G44" s="234" t="s">
        <v>3</v>
      </c>
      <c r="H44" s="236" t="s">
        <v>4</v>
      </c>
      <c r="I44" s="237" t="s">
        <v>126</v>
      </c>
      <c r="J44" s="49" t="s">
        <v>85</v>
      </c>
      <c r="K44" s="233">
        <v>50000</v>
      </c>
      <c r="L44" s="49">
        <v>35000</v>
      </c>
      <c r="M44" s="49" t="s">
        <v>1441</v>
      </c>
      <c r="N44" s="49">
        <v>35000</v>
      </c>
      <c r="O44" s="234">
        <v>20</v>
      </c>
      <c r="P44" s="49">
        <v>35000</v>
      </c>
      <c r="Q44" s="233" t="s">
        <v>1442</v>
      </c>
      <c r="R44" s="234">
        <v>20</v>
      </c>
      <c r="S44" s="240" t="s">
        <v>1630</v>
      </c>
      <c r="T44" s="240" t="s">
        <v>1631</v>
      </c>
    </row>
    <row r="45" spans="1:20" ht="120">
      <c r="A45" s="193">
        <v>38</v>
      </c>
      <c r="B45" s="233"/>
      <c r="C45" s="234" t="s">
        <v>1632</v>
      </c>
      <c r="D45" s="235" t="s">
        <v>1633</v>
      </c>
      <c r="E45" s="235" t="s">
        <v>1634</v>
      </c>
      <c r="F45" s="49" t="s">
        <v>2</v>
      </c>
      <c r="G45" s="234" t="s">
        <v>3</v>
      </c>
      <c r="H45" s="236" t="s">
        <v>33</v>
      </c>
      <c r="I45" s="237" t="s">
        <v>126</v>
      </c>
      <c r="J45" s="49" t="s">
        <v>85</v>
      </c>
      <c r="K45" s="233">
        <v>50000</v>
      </c>
      <c r="L45" s="234">
        <v>35000</v>
      </c>
      <c r="M45" s="49" t="s">
        <v>1441</v>
      </c>
      <c r="N45" s="234">
        <v>35000</v>
      </c>
      <c r="O45" s="234">
        <v>20</v>
      </c>
      <c r="P45" s="234">
        <v>35000</v>
      </c>
      <c r="Q45" s="233" t="s">
        <v>1442</v>
      </c>
      <c r="R45" s="234">
        <v>20</v>
      </c>
      <c r="S45" s="240" t="s">
        <v>1635</v>
      </c>
      <c r="T45" s="240" t="s">
        <v>1636</v>
      </c>
    </row>
    <row r="46" spans="1:20" ht="165">
      <c r="A46" s="193">
        <v>39</v>
      </c>
      <c r="B46" s="233"/>
      <c r="C46" s="234" t="s">
        <v>1637</v>
      </c>
      <c r="D46" s="235" t="s">
        <v>1638</v>
      </c>
      <c r="E46" s="235" t="s">
        <v>1639</v>
      </c>
      <c r="F46" s="49" t="s">
        <v>2</v>
      </c>
      <c r="G46" s="234" t="s">
        <v>3</v>
      </c>
      <c r="H46" s="236" t="s">
        <v>33</v>
      </c>
      <c r="I46" s="237" t="s">
        <v>126</v>
      </c>
      <c r="J46" s="49" t="s">
        <v>1640</v>
      </c>
      <c r="K46" s="233">
        <v>50000</v>
      </c>
      <c r="L46" s="234">
        <v>35000</v>
      </c>
      <c r="M46" s="49" t="s">
        <v>1441</v>
      </c>
      <c r="N46" s="234">
        <v>35000</v>
      </c>
      <c r="O46" s="234">
        <v>20</v>
      </c>
      <c r="P46" s="234">
        <v>35000</v>
      </c>
      <c r="Q46" s="233" t="s">
        <v>1442</v>
      </c>
      <c r="R46" s="234">
        <v>20</v>
      </c>
      <c r="S46" s="238" t="s">
        <v>1641</v>
      </c>
      <c r="T46" s="238" t="s">
        <v>1642</v>
      </c>
    </row>
    <row r="47" spans="1:20" ht="90">
      <c r="A47" s="193">
        <v>40</v>
      </c>
      <c r="B47" s="233"/>
      <c r="C47" s="234" t="s">
        <v>1643</v>
      </c>
      <c r="D47" s="235" t="s">
        <v>1644</v>
      </c>
      <c r="E47" s="235" t="s">
        <v>1645</v>
      </c>
      <c r="F47" s="49" t="s">
        <v>2</v>
      </c>
      <c r="G47" s="234" t="s">
        <v>3</v>
      </c>
      <c r="H47" s="236" t="s">
        <v>33</v>
      </c>
      <c r="I47" s="237" t="s">
        <v>126</v>
      </c>
      <c r="J47" s="49" t="s">
        <v>1646</v>
      </c>
      <c r="K47" s="233">
        <v>50000</v>
      </c>
      <c r="L47" s="234">
        <v>35000</v>
      </c>
      <c r="M47" s="49" t="s">
        <v>1441</v>
      </c>
      <c r="N47" s="234">
        <v>35000</v>
      </c>
      <c r="O47" s="234">
        <v>20</v>
      </c>
      <c r="P47" s="234">
        <v>35000</v>
      </c>
      <c r="Q47" s="233" t="s">
        <v>1442</v>
      </c>
      <c r="R47" s="234">
        <v>20</v>
      </c>
      <c r="S47" s="238" t="s">
        <v>1647</v>
      </c>
      <c r="T47" s="238" t="s">
        <v>1648</v>
      </c>
    </row>
    <row r="48" spans="1:20" ht="90">
      <c r="A48" s="193">
        <v>41</v>
      </c>
      <c r="B48" s="233"/>
      <c r="C48" s="234" t="s">
        <v>1649</v>
      </c>
      <c r="D48" s="235" t="s">
        <v>1650</v>
      </c>
      <c r="E48" s="235" t="s">
        <v>1645</v>
      </c>
      <c r="F48" s="49" t="s">
        <v>2</v>
      </c>
      <c r="G48" s="234" t="s">
        <v>3</v>
      </c>
      <c r="H48" s="236" t="s">
        <v>33</v>
      </c>
      <c r="I48" s="237" t="s">
        <v>126</v>
      </c>
      <c r="J48" s="49" t="s">
        <v>1646</v>
      </c>
      <c r="K48" s="233">
        <v>50000</v>
      </c>
      <c r="L48" s="234">
        <v>35000</v>
      </c>
      <c r="M48" s="49" t="s">
        <v>1441</v>
      </c>
      <c r="N48" s="234">
        <v>35000</v>
      </c>
      <c r="O48" s="234">
        <v>20</v>
      </c>
      <c r="P48" s="234">
        <v>35000</v>
      </c>
      <c r="Q48" s="233" t="s">
        <v>1442</v>
      </c>
      <c r="R48" s="234">
        <v>20</v>
      </c>
      <c r="S48" s="238" t="s">
        <v>1651</v>
      </c>
      <c r="T48" s="238" t="s">
        <v>1652</v>
      </c>
    </row>
    <row r="49" spans="1:20" ht="90">
      <c r="A49" s="193">
        <v>42</v>
      </c>
      <c r="B49" s="233"/>
      <c r="C49" s="234" t="s">
        <v>1653</v>
      </c>
      <c r="D49" s="235" t="s">
        <v>1654</v>
      </c>
      <c r="E49" s="235" t="s">
        <v>1655</v>
      </c>
      <c r="F49" s="49" t="s">
        <v>2</v>
      </c>
      <c r="G49" s="234" t="s">
        <v>3</v>
      </c>
      <c r="H49" s="236" t="s">
        <v>4</v>
      </c>
      <c r="I49" s="237" t="s">
        <v>126</v>
      </c>
      <c r="J49" s="49" t="s">
        <v>1656</v>
      </c>
      <c r="K49" s="233">
        <v>50000</v>
      </c>
      <c r="L49" s="234">
        <v>35000</v>
      </c>
      <c r="M49" s="49" t="s">
        <v>1441</v>
      </c>
      <c r="N49" s="234">
        <v>35000</v>
      </c>
      <c r="O49" s="234">
        <v>20</v>
      </c>
      <c r="P49" s="234">
        <v>35000</v>
      </c>
      <c r="Q49" s="233" t="s">
        <v>1442</v>
      </c>
      <c r="R49" s="234">
        <v>20</v>
      </c>
      <c r="S49" s="238" t="s">
        <v>1657</v>
      </c>
      <c r="T49" s="238" t="s">
        <v>1658</v>
      </c>
    </row>
    <row r="50" spans="1:20" ht="90">
      <c r="A50" s="193">
        <v>43</v>
      </c>
      <c r="B50" s="233"/>
      <c r="C50" s="234" t="s">
        <v>1659</v>
      </c>
      <c r="D50" s="235" t="s">
        <v>1660</v>
      </c>
      <c r="E50" s="235" t="s">
        <v>1661</v>
      </c>
      <c r="F50" s="49" t="s">
        <v>2</v>
      </c>
      <c r="G50" s="234" t="s">
        <v>3</v>
      </c>
      <c r="H50" s="236" t="s">
        <v>4</v>
      </c>
      <c r="I50" s="237" t="s">
        <v>126</v>
      </c>
      <c r="J50" s="49" t="s">
        <v>1662</v>
      </c>
      <c r="K50" s="233">
        <v>50000</v>
      </c>
      <c r="L50" s="234">
        <v>35000</v>
      </c>
      <c r="M50" s="49" t="s">
        <v>1441</v>
      </c>
      <c r="N50" s="234">
        <v>35000</v>
      </c>
      <c r="O50" s="234">
        <v>20</v>
      </c>
      <c r="P50" s="234">
        <v>35000</v>
      </c>
      <c r="Q50" s="233" t="s">
        <v>1442</v>
      </c>
      <c r="R50" s="234">
        <v>20</v>
      </c>
      <c r="S50" s="238" t="s">
        <v>1663</v>
      </c>
      <c r="T50" s="238" t="s">
        <v>1664</v>
      </c>
    </row>
    <row r="51" spans="1:20" ht="135">
      <c r="A51" s="193">
        <v>44</v>
      </c>
      <c r="B51" s="233"/>
      <c r="C51" s="234" t="s">
        <v>1665</v>
      </c>
      <c r="D51" s="235" t="s">
        <v>1666</v>
      </c>
      <c r="E51" s="235" t="s">
        <v>1667</v>
      </c>
      <c r="F51" s="49" t="s">
        <v>2</v>
      </c>
      <c r="G51" s="234" t="s">
        <v>3</v>
      </c>
      <c r="H51" s="236" t="s">
        <v>4</v>
      </c>
      <c r="I51" s="237" t="s">
        <v>126</v>
      </c>
      <c r="J51" s="49" t="s">
        <v>1668</v>
      </c>
      <c r="K51" s="233">
        <v>50000</v>
      </c>
      <c r="L51" s="234">
        <v>35000</v>
      </c>
      <c r="M51" s="49" t="s">
        <v>1441</v>
      </c>
      <c r="N51" s="234">
        <v>35000</v>
      </c>
      <c r="O51" s="234">
        <v>20</v>
      </c>
      <c r="P51" s="234">
        <v>35000</v>
      </c>
      <c r="Q51" s="233" t="s">
        <v>1442</v>
      </c>
      <c r="R51" s="234">
        <v>20</v>
      </c>
      <c r="S51" s="238" t="s">
        <v>1669</v>
      </c>
      <c r="T51" s="238" t="s">
        <v>1670</v>
      </c>
    </row>
    <row r="52" spans="1:20" ht="150">
      <c r="A52" s="193">
        <v>45</v>
      </c>
      <c r="B52" s="233"/>
      <c r="C52" s="234" t="s">
        <v>1671</v>
      </c>
      <c r="D52" s="235" t="s">
        <v>1633</v>
      </c>
      <c r="E52" s="235" t="s">
        <v>1672</v>
      </c>
      <c r="F52" s="49" t="s">
        <v>2</v>
      </c>
      <c r="G52" s="234" t="s">
        <v>3</v>
      </c>
      <c r="H52" s="236" t="s">
        <v>4</v>
      </c>
      <c r="I52" s="237" t="s">
        <v>126</v>
      </c>
      <c r="J52" s="49" t="s">
        <v>1551</v>
      </c>
      <c r="K52" s="233">
        <v>50000</v>
      </c>
      <c r="L52" s="234">
        <v>35000</v>
      </c>
      <c r="M52" s="49" t="s">
        <v>1441</v>
      </c>
      <c r="N52" s="234">
        <v>35000</v>
      </c>
      <c r="O52" s="234">
        <v>20</v>
      </c>
      <c r="P52" s="234">
        <v>35000</v>
      </c>
      <c r="Q52" s="233" t="s">
        <v>1442</v>
      </c>
      <c r="R52" s="234">
        <v>20</v>
      </c>
      <c r="S52" s="240" t="s">
        <v>1673</v>
      </c>
      <c r="T52" s="238" t="s">
        <v>1674</v>
      </c>
    </row>
    <row r="53" spans="1:20" ht="150">
      <c r="A53" s="193">
        <v>46</v>
      </c>
      <c r="B53" s="234"/>
      <c r="C53" s="234" t="s">
        <v>1675</v>
      </c>
      <c r="D53" s="234" t="s">
        <v>1676</v>
      </c>
      <c r="E53" s="235" t="s">
        <v>1677</v>
      </c>
      <c r="F53" s="234" t="s">
        <v>2</v>
      </c>
      <c r="G53" s="234" t="s">
        <v>3</v>
      </c>
      <c r="H53" s="236" t="s">
        <v>4</v>
      </c>
      <c r="I53" s="237" t="s">
        <v>126</v>
      </c>
      <c r="J53" s="234" t="s">
        <v>88</v>
      </c>
      <c r="K53" s="234">
        <v>50000</v>
      </c>
      <c r="L53" s="234">
        <v>35000</v>
      </c>
      <c r="M53" s="49" t="s">
        <v>1441</v>
      </c>
      <c r="N53" s="234">
        <v>35000</v>
      </c>
      <c r="O53" s="234">
        <v>20</v>
      </c>
      <c r="P53" s="234">
        <v>35000</v>
      </c>
      <c r="Q53" s="233" t="s">
        <v>1442</v>
      </c>
      <c r="R53" s="234">
        <v>20</v>
      </c>
      <c r="S53" s="238" t="s">
        <v>1678</v>
      </c>
      <c r="T53" s="238" t="s">
        <v>1679</v>
      </c>
    </row>
    <row r="54" spans="1:20" ht="120">
      <c r="A54" s="193">
        <v>47</v>
      </c>
      <c r="B54" s="233"/>
      <c r="C54" s="234" t="s">
        <v>1680</v>
      </c>
      <c r="D54" s="235" t="s">
        <v>1681</v>
      </c>
      <c r="E54" s="235" t="s">
        <v>1682</v>
      </c>
      <c r="F54" s="49" t="s">
        <v>2</v>
      </c>
      <c r="G54" s="234" t="s">
        <v>3</v>
      </c>
      <c r="H54" s="236" t="s">
        <v>33</v>
      </c>
      <c r="I54" s="237" t="s">
        <v>126</v>
      </c>
      <c r="J54" s="49" t="s">
        <v>1683</v>
      </c>
      <c r="K54" s="233">
        <v>50000</v>
      </c>
      <c r="L54" s="234">
        <v>35000</v>
      </c>
      <c r="M54" s="49" t="s">
        <v>1441</v>
      </c>
      <c r="N54" s="234">
        <v>35000</v>
      </c>
      <c r="O54" s="234">
        <v>20</v>
      </c>
      <c r="P54" s="234">
        <v>35000</v>
      </c>
      <c r="Q54" s="233" t="s">
        <v>1442</v>
      </c>
      <c r="R54" s="234">
        <v>20</v>
      </c>
      <c r="S54" s="238" t="s">
        <v>1684</v>
      </c>
      <c r="T54" s="238" t="s">
        <v>1685</v>
      </c>
    </row>
    <row r="55" spans="1:20" ht="60">
      <c r="A55" s="193">
        <v>48</v>
      </c>
      <c r="B55" s="233"/>
      <c r="C55" s="234" t="s">
        <v>1686</v>
      </c>
      <c r="D55" s="235" t="s">
        <v>1687</v>
      </c>
      <c r="E55" s="235" t="s">
        <v>1688</v>
      </c>
      <c r="F55" s="49" t="s">
        <v>2</v>
      </c>
      <c r="G55" s="234" t="s">
        <v>3</v>
      </c>
      <c r="H55" s="236" t="s">
        <v>33</v>
      </c>
      <c r="I55" s="237" t="s">
        <v>126</v>
      </c>
      <c r="J55" s="49" t="s">
        <v>85</v>
      </c>
      <c r="K55" s="233">
        <v>50000</v>
      </c>
      <c r="L55" s="234">
        <v>35000</v>
      </c>
      <c r="M55" s="49" t="s">
        <v>1441</v>
      </c>
      <c r="N55" s="234">
        <v>35000</v>
      </c>
      <c r="O55" s="234">
        <v>20</v>
      </c>
      <c r="P55" s="234">
        <v>35000</v>
      </c>
      <c r="Q55" s="233" t="s">
        <v>1442</v>
      </c>
      <c r="R55" s="234">
        <v>20</v>
      </c>
      <c r="S55" s="238" t="s">
        <v>1689</v>
      </c>
      <c r="T55" s="238" t="s">
        <v>1690</v>
      </c>
    </row>
    <row r="56" spans="1:20" ht="105">
      <c r="A56" s="193">
        <v>49</v>
      </c>
      <c r="B56" s="233"/>
      <c r="C56" s="234" t="s">
        <v>1691</v>
      </c>
      <c r="D56" s="235" t="s">
        <v>1692</v>
      </c>
      <c r="E56" s="235" t="s">
        <v>1693</v>
      </c>
      <c r="F56" s="49" t="s">
        <v>2</v>
      </c>
      <c r="G56" s="234" t="s">
        <v>3</v>
      </c>
      <c r="H56" s="236" t="s">
        <v>4</v>
      </c>
      <c r="I56" s="237" t="s">
        <v>126</v>
      </c>
      <c r="J56" s="49" t="s">
        <v>1694</v>
      </c>
      <c r="K56" s="234">
        <v>50000</v>
      </c>
      <c r="L56" s="234">
        <v>35000</v>
      </c>
      <c r="M56" s="49" t="s">
        <v>1441</v>
      </c>
      <c r="N56" s="234">
        <v>35000</v>
      </c>
      <c r="O56" s="234">
        <v>20</v>
      </c>
      <c r="P56" s="234">
        <v>35000</v>
      </c>
      <c r="Q56" s="233" t="s">
        <v>1442</v>
      </c>
      <c r="R56" s="234">
        <v>20</v>
      </c>
      <c r="S56" s="238" t="s">
        <v>1695</v>
      </c>
      <c r="T56" s="238" t="s">
        <v>1696</v>
      </c>
    </row>
    <row r="57" spans="1:20" ht="75">
      <c r="A57" s="193">
        <v>50</v>
      </c>
      <c r="B57" s="233"/>
      <c r="C57" s="234" t="s">
        <v>1697</v>
      </c>
      <c r="D57" s="235" t="s">
        <v>1698</v>
      </c>
      <c r="E57" s="235" t="s">
        <v>1699</v>
      </c>
      <c r="F57" s="49" t="s">
        <v>2</v>
      </c>
      <c r="G57" s="234" t="s">
        <v>3</v>
      </c>
      <c r="H57" s="236" t="s">
        <v>4</v>
      </c>
      <c r="I57" s="237" t="s">
        <v>126</v>
      </c>
      <c r="J57" s="49" t="s">
        <v>85</v>
      </c>
      <c r="K57" s="233">
        <v>50000</v>
      </c>
      <c r="L57" s="234">
        <v>35000</v>
      </c>
      <c r="M57" s="49" t="s">
        <v>1441</v>
      </c>
      <c r="N57" s="234">
        <v>35000</v>
      </c>
      <c r="O57" s="234">
        <v>20</v>
      </c>
      <c r="P57" s="234">
        <v>35000</v>
      </c>
      <c r="Q57" s="233" t="s">
        <v>1442</v>
      </c>
      <c r="R57" s="234">
        <v>20</v>
      </c>
      <c r="S57" s="238" t="s">
        <v>1700</v>
      </c>
      <c r="T57" s="238" t="s">
        <v>1701</v>
      </c>
    </row>
    <row r="58" spans="1:20" ht="120">
      <c r="A58" s="193">
        <v>51</v>
      </c>
      <c r="B58" s="233"/>
      <c r="C58" s="234" t="s">
        <v>1702</v>
      </c>
      <c r="D58" s="235" t="s">
        <v>1633</v>
      </c>
      <c r="E58" s="235" t="s">
        <v>1550</v>
      </c>
      <c r="F58" s="49" t="s">
        <v>2</v>
      </c>
      <c r="G58" s="234" t="s">
        <v>3</v>
      </c>
      <c r="H58" s="236" t="s">
        <v>4</v>
      </c>
      <c r="I58" s="237" t="s">
        <v>126</v>
      </c>
      <c r="J58" s="49" t="s">
        <v>1551</v>
      </c>
      <c r="K58" s="233">
        <v>50000</v>
      </c>
      <c r="L58" s="234">
        <v>35000</v>
      </c>
      <c r="M58" s="49" t="s">
        <v>1441</v>
      </c>
      <c r="N58" s="234">
        <v>35000</v>
      </c>
      <c r="O58" s="234">
        <v>20</v>
      </c>
      <c r="P58" s="234">
        <v>35000</v>
      </c>
      <c r="Q58" s="233" t="s">
        <v>1442</v>
      </c>
      <c r="R58" s="234">
        <v>20</v>
      </c>
      <c r="S58" s="238" t="s">
        <v>1703</v>
      </c>
      <c r="T58" s="238" t="s">
        <v>1704</v>
      </c>
    </row>
    <row r="59" spans="1:20" ht="195">
      <c r="A59" s="193">
        <v>52</v>
      </c>
      <c r="B59" s="233"/>
      <c r="C59" s="234" t="s">
        <v>1705</v>
      </c>
      <c r="D59" s="235" t="s">
        <v>1706</v>
      </c>
      <c r="E59" s="235" t="s">
        <v>1707</v>
      </c>
      <c r="F59" s="49" t="s">
        <v>2</v>
      </c>
      <c r="G59" s="234" t="s">
        <v>3</v>
      </c>
      <c r="H59" s="236" t="s">
        <v>4</v>
      </c>
      <c r="I59" s="237" t="s">
        <v>126</v>
      </c>
      <c r="J59" s="49" t="s">
        <v>88</v>
      </c>
      <c r="K59" s="233">
        <v>50000</v>
      </c>
      <c r="L59" s="234">
        <v>35000</v>
      </c>
      <c r="M59" s="49" t="s">
        <v>1441</v>
      </c>
      <c r="N59" s="234">
        <v>35000</v>
      </c>
      <c r="O59" s="234">
        <v>20</v>
      </c>
      <c r="P59" s="234">
        <v>35000</v>
      </c>
      <c r="Q59" s="233" t="s">
        <v>1442</v>
      </c>
      <c r="R59" s="234">
        <v>20</v>
      </c>
      <c r="S59" s="238" t="s">
        <v>1708</v>
      </c>
      <c r="T59" s="238" t="s">
        <v>1709</v>
      </c>
    </row>
    <row r="60" spans="1:20" ht="135">
      <c r="A60" s="193">
        <v>53</v>
      </c>
      <c r="B60" s="233"/>
      <c r="C60" s="234" t="s">
        <v>1710</v>
      </c>
      <c r="D60" s="235" t="s">
        <v>1711</v>
      </c>
      <c r="E60" s="235" t="s">
        <v>1712</v>
      </c>
      <c r="F60" s="49" t="s">
        <v>2</v>
      </c>
      <c r="G60" s="234" t="s">
        <v>3</v>
      </c>
      <c r="H60" s="236" t="s">
        <v>33</v>
      </c>
      <c r="I60" s="237" t="s">
        <v>126</v>
      </c>
      <c r="J60" s="49" t="s">
        <v>1713</v>
      </c>
      <c r="K60" s="233">
        <v>50000</v>
      </c>
      <c r="L60" s="234">
        <v>35000</v>
      </c>
      <c r="M60" s="49" t="s">
        <v>1441</v>
      </c>
      <c r="N60" s="234">
        <v>35000</v>
      </c>
      <c r="O60" s="234">
        <v>20</v>
      </c>
      <c r="P60" s="234">
        <v>35000</v>
      </c>
      <c r="Q60" s="233" t="s">
        <v>1442</v>
      </c>
      <c r="R60" s="234">
        <v>20</v>
      </c>
      <c r="S60" s="238" t="s">
        <v>1714</v>
      </c>
      <c r="T60" s="238" t="s">
        <v>1715</v>
      </c>
    </row>
    <row r="61" spans="1:20" ht="90">
      <c r="A61" s="193">
        <v>54</v>
      </c>
      <c r="B61" s="233"/>
      <c r="C61" s="234" t="s">
        <v>1716</v>
      </c>
      <c r="D61" s="235" t="s">
        <v>1717</v>
      </c>
      <c r="E61" s="235" t="s">
        <v>1718</v>
      </c>
      <c r="F61" s="49" t="s">
        <v>2</v>
      </c>
      <c r="G61" s="234" t="s">
        <v>3</v>
      </c>
      <c r="H61" s="236" t="s">
        <v>4</v>
      </c>
      <c r="I61" s="237" t="s">
        <v>126</v>
      </c>
      <c r="J61" s="49" t="s">
        <v>1719</v>
      </c>
      <c r="K61" s="233">
        <v>50000</v>
      </c>
      <c r="L61" s="234">
        <v>35000</v>
      </c>
      <c r="M61" s="49" t="s">
        <v>1441</v>
      </c>
      <c r="N61" s="234">
        <v>35000</v>
      </c>
      <c r="O61" s="234">
        <v>20</v>
      </c>
      <c r="P61" s="234">
        <v>35000</v>
      </c>
      <c r="Q61" s="233" t="s">
        <v>1442</v>
      </c>
      <c r="R61" s="234">
        <v>20</v>
      </c>
      <c r="S61" s="238" t="s">
        <v>1720</v>
      </c>
      <c r="T61" s="238" t="s">
        <v>1721</v>
      </c>
    </row>
    <row r="62" spans="1:20" ht="105">
      <c r="A62" s="193">
        <v>55</v>
      </c>
      <c r="B62" s="233"/>
      <c r="C62" s="49" t="s">
        <v>1722</v>
      </c>
      <c r="D62" s="49" t="s">
        <v>1723</v>
      </c>
      <c r="E62" s="235" t="s">
        <v>1724</v>
      </c>
      <c r="F62" s="234" t="s">
        <v>2</v>
      </c>
      <c r="G62" s="234" t="s">
        <v>3</v>
      </c>
      <c r="H62" s="236" t="s">
        <v>4</v>
      </c>
      <c r="I62" s="237" t="s">
        <v>126</v>
      </c>
      <c r="J62" s="49" t="s">
        <v>1454</v>
      </c>
      <c r="K62" s="233">
        <v>50000</v>
      </c>
      <c r="L62" s="234">
        <v>35000</v>
      </c>
      <c r="M62" s="49" t="s">
        <v>1441</v>
      </c>
      <c r="N62" s="234">
        <v>35000</v>
      </c>
      <c r="O62" s="234"/>
      <c r="P62" s="234">
        <v>35000</v>
      </c>
      <c r="Q62" s="233" t="s">
        <v>1442</v>
      </c>
      <c r="R62" s="234"/>
      <c r="S62" s="238" t="s">
        <v>1725</v>
      </c>
      <c r="T62" s="238" t="s">
        <v>1726</v>
      </c>
    </row>
    <row r="63" spans="1:20" ht="75">
      <c r="A63" s="193">
        <v>56</v>
      </c>
      <c r="B63" s="233"/>
      <c r="C63" s="234" t="s">
        <v>1727</v>
      </c>
      <c r="D63" s="235" t="s">
        <v>1728</v>
      </c>
      <c r="E63" s="235" t="s">
        <v>1729</v>
      </c>
      <c r="F63" s="49" t="s">
        <v>2</v>
      </c>
      <c r="G63" s="234" t="s">
        <v>3</v>
      </c>
      <c r="H63" s="236" t="s">
        <v>4</v>
      </c>
      <c r="I63" s="237" t="s">
        <v>126</v>
      </c>
      <c r="J63" s="49" t="s">
        <v>1730</v>
      </c>
      <c r="K63" s="233">
        <v>50000</v>
      </c>
      <c r="L63" s="234">
        <v>35000</v>
      </c>
      <c r="M63" s="49" t="s">
        <v>1441</v>
      </c>
      <c r="N63" s="234">
        <v>35000</v>
      </c>
      <c r="O63" s="234">
        <v>20</v>
      </c>
      <c r="P63" s="234">
        <v>35000</v>
      </c>
      <c r="Q63" s="233" t="s">
        <v>1442</v>
      </c>
      <c r="R63" s="234">
        <v>20</v>
      </c>
      <c r="S63" s="238" t="s">
        <v>1731</v>
      </c>
      <c r="T63" s="238" t="s">
        <v>1732</v>
      </c>
    </row>
    <row r="64" spans="1:20" ht="75">
      <c r="A64" s="193">
        <v>57</v>
      </c>
      <c r="B64" s="233"/>
      <c r="C64" s="234" t="s">
        <v>1733</v>
      </c>
      <c r="D64" s="235" t="s">
        <v>1734</v>
      </c>
      <c r="E64" s="235" t="s">
        <v>1735</v>
      </c>
      <c r="F64" s="49" t="s">
        <v>2</v>
      </c>
      <c r="G64" s="234" t="s">
        <v>3</v>
      </c>
      <c r="H64" s="236" t="s">
        <v>4</v>
      </c>
      <c r="I64" s="237" t="s">
        <v>126</v>
      </c>
      <c r="J64" s="49" t="s">
        <v>85</v>
      </c>
      <c r="K64" s="233">
        <v>50000</v>
      </c>
      <c r="L64" s="234">
        <v>35000</v>
      </c>
      <c r="M64" s="49" t="s">
        <v>1441</v>
      </c>
      <c r="N64" s="234">
        <v>35000</v>
      </c>
      <c r="O64" s="234">
        <v>20</v>
      </c>
      <c r="P64" s="234">
        <v>35000</v>
      </c>
      <c r="Q64" s="233" t="s">
        <v>1442</v>
      </c>
      <c r="R64" s="234">
        <v>20</v>
      </c>
      <c r="S64" s="238" t="s">
        <v>1736</v>
      </c>
      <c r="T64" s="238" t="s">
        <v>1737</v>
      </c>
    </row>
    <row r="65" spans="1:20" ht="105">
      <c r="A65" s="193">
        <v>58</v>
      </c>
      <c r="B65" s="233"/>
      <c r="C65" s="234" t="s">
        <v>1738</v>
      </c>
      <c r="D65" s="235" t="s">
        <v>1739</v>
      </c>
      <c r="E65" s="235" t="s">
        <v>1724</v>
      </c>
      <c r="F65" s="49" t="s">
        <v>2</v>
      </c>
      <c r="G65" s="234" t="s">
        <v>3</v>
      </c>
      <c r="H65" s="236" t="s">
        <v>4</v>
      </c>
      <c r="I65" s="237" t="s">
        <v>126</v>
      </c>
      <c r="J65" s="49" t="s">
        <v>88</v>
      </c>
      <c r="K65" s="233">
        <v>50000</v>
      </c>
      <c r="L65" s="234">
        <v>35000</v>
      </c>
      <c r="M65" s="49" t="s">
        <v>1441</v>
      </c>
      <c r="N65" s="234">
        <v>35000</v>
      </c>
      <c r="O65" s="234">
        <v>20</v>
      </c>
      <c r="P65" s="234">
        <v>35000</v>
      </c>
      <c r="Q65" s="233" t="s">
        <v>1442</v>
      </c>
      <c r="R65" s="234">
        <v>20</v>
      </c>
      <c r="S65" s="238" t="s">
        <v>1740</v>
      </c>
      <c r="T65" s="238" t="s">
        <v>1741</v>
      </c>
    </row>
    <row r="66" spans="1:20" ht="135">
      <c r="A66" s="193">
        <v>59</v>
      </c>
      <c r="B66" s="233"/>
      <c r="C66" s="234" t="s">
        <v>1742</v>
      </c>
      <c r="D66" s="235" t="s">
        <v>1743</v>
      </c>
      <c r="E66" s="235" t="s">
        <v>1744</v>
      </c>
      <c r="F66" s="49" t="s">
        <v>2</v>
      </c>
      <c r="G66" s="234" t="s">
        <v>3</v>
      </c>
      <c r="H66" s="236" t="s">
        <v>4</v>
      </c>
      <c r="I66" s="237" t="s">
        <v>126</v>
      </c>
      <c r="J66" s="49" t="s">
        <v>1745</v>
      </c>
      <c r="K66" s="233">
        <v>50000</v>
      </c>
      <c r="L66" s="49">
        <v>35000</v>
      </c>
      <c r="M66" s="49" t="s">
        <v>1441</v>
      </c>
      <c r="N66" s="49">
        <v>35000</v>
      </c>
      <c r="O66" s="234">
        <v>20</v>
      </c>
      <c r="P66" s="49">
        <v>35000</v>
      </c>
      <c r="Q66" s="233" t="s">
        <v>1442</v>
      </c>
      <c r="R66" s="234">
        <v>20</v>
      </c>
      <c r="S66" s="239" t="s">
        <v>1746</v>
      </c>
      <c r="T66" s="239" t="s">
        <v>1747</v>
      </c>
    </row>
    <row r="67" spans="1:20" ht="120">
      <c r="A67" s="193">
        <v>60</v>
      </c>
      <c r="B67" s="233"/>
      <c r="C67" s="234" t="s">
        <v>1748</v>
      </c>
      <c r="D67" s="235" t="s">
        <v>1269</v>
      </c>
      <c r="E67" s="235" t="s">
        <v>1749</v>
      </c>
      <c r="F67" s="49" t="s">
        <v>2</v>
      </c>
      <c r="G67" s="234" t="s">
        <v>3</v>
      </c>
      <c r="H67" s="236" t="s">
        <v>33</v>
      </c>
      <c r="I67" s="237" t="s">
        <v>126</v>
      </c>
      <c r="J67" s="49" t="s">
        <v>1750</v>
      </c>
      <c r="K67" s="233">
        <v>50000</v>
      </c>
      <c r="L67" s="234">
        <v>35000</v>
      </c>
      <c r="M67" s="49" t="s">
        <v>1441</v>
      </c>
      <c r="N67" s="234">
        <v>35000</v>
      </c>
      <c r="O67" s="234">
        <v>20</v>
      </c>
      <c r="P67" s="234">
        <v>35000</v>
      </c>
      <c r="Q67" s="233" t="s">
        <v>1442</v>
      </c>
      <c r="R67" s="234">
        <v>20</v>
      </c>
      <c r="S67" s="238" t="s">
        <v>1751</v>
      </c>
      <c r="T67" s="238" t="s">
        <v>1752</v>
      </c>
    </row>
    <row r="68" spans="1:20" ht="75">
      <c r="A68" s="193">
        <v>61</v>
      </c>
      <c r="B68" s="233"/>
      <c r="C68" s="234" t="s">
        <v>1753</v>
      </c>
      <c r="D68" s="235" t="s">
        <v>1754</v>
      </c>
      <c r="E68" s="235" t="s">
        <v>1755</v>
      </c>
      <c r="F68" s="49" t="s">
        <v>2</v>
      </c>
      <c r="G68" s="234" t="s">
        <v>3</v>
      </c>
      <c r="H68" s="236" t="s">
        <v>4</v>
      </c>
      <c r="I68" s="237" t="s">
        <v>126</v>
      </c>
      <c r="J68" s="49" t="s">
        <v>1756</v>
      </c>
      <c r="K68" s="233">
        <v>50000</v>
      </c>
      <c r="L68" s="234">
        <v>35000</v>
      </c>
      <c r="M68" s="49" t="s">
        <v>1441</v>
      </c>
      <c r="N68" s="234">
        <v>35000</v>
      </c>
      <c r="O68" s="234">
        <v>20</v>
      </c>
      <c r="P68" s="234">
        <v>35000</v>
      </c>
      <c r="Q68" s="233" t="s">
        <v>1442</v>
      </c>
      <c r="R68" s="234">
        <v>20</v>
      </c>
      <c r="S68" s="240" t="s">
        <v>1757</v>
      </c>
      <c r="T68" s="240" t="s">
        <v>1758</v>
      </c>
    </row>
    <row r="69" spans="1:20" ht="135">
      <c r="A69" s="193">
        <v>62</v>
      </c>
      <c r="B69" s="233"/>
      <c r="C69" s="234" t="s">
        <v>1759</v>
      </c>
      <c r="D69" s="235" t="s">
        <v>1760</v>
      </c>
      <c r="E69" s="235" t="s">
        <v>1761</v>
      </c>
      <c r="F69" s="49" t="s">
        <v>2</v>
      </c>
      <c r="G69" s="234" t="s">
        <v>3</v>
      </c>
      <c r="H69" s="236" t="s">
        <v>4</v>
      </c>
      <c r="I69" s="237" t="s">
        <v>126</v>
      </c>
      <c r="J69" s="49" t="s">
        <v>1762</v>
      </c>
      <c r="K69" s="233">
        <v>50000</v>
      </c>
      <c r="L69" s="234">
        <v>35000</v>
      </c>
      <c r="M69" s="49" t="s">
        <v>1441</v>
      </c>
      <c r="N69" s="234">
        <v>35000</v>
      </c>
      <c r="O69" s="234">
        <v>20</v>
      </c>
      <c r="P69" s="234">
        <v>35000</v>
      </c>
      <c r="Q69" s="233" t="s">
        <v>1442</v>
      </c>
      <c r="R69" s="234">
        <v>20</v>
      </c>
      <c r="S69" s="240" t="s">
        <v>1763</v>
      </c>
      <c r="T69" s="240" t="s">
        <v>1764</v>
      </c>
    </row>
    <row r="70" spans="1:20" ht="90">
      <c r="A70" s="193">
        <v>63</v>
      </c>
      <c r="B70" s="233"/>
      <c r="C70" s="234" t="s">
        <v>1612</v>
      </c>
      <c r="D70" s="235" t="s">
        <v>1765</v>
      </c>
      <c r="E70" s="235" t="s">
        <v>1766</v>
      </c>
      <c r="F70" s="49" t="s">
        <v>2</v>
      </c>
      <c r="G70" s="234" t="s">
        <v>3</v>
      </c>
      <c r="H70" s="236" t="s">
        <v>4</v>
      </c>
      <c r="I70" s="237" t="s">
        <v>126</v>
      </c>
      <c r="J70" s="49" t="s">
        <v>1767</v>
      </c>
      <c r="K70" s="233">
        <v>50000</v>
      </c>
      <c r="L70" s="234">
        <v>35000</v>
      </c>
      <c r="M70" s="49" t="s">
        <v>1441</v>
      </c>
      <c r="N70" s="234">
        <v>35000</v>
      </c>
      <c r="O70" s="234">
        <v>20</v>
      </c>
      <c r="P70" s="234">
        <v>35000</v>
      </c>
      <c r="Q70" s="233" t="s">
        <v>1442</v>
      </c>
      <c r="R70" s="234">
        <v>20</v>
      </c>
      <c r="S70" s="240" t="s">
        <v>1768</v>
      </c>
      <c r="T70" s="238" t="s">
        <v>1769</v>
      </c>
    </row>
    <row r="71" spans="1:20" ht="105">
      <c r="A71" s="193">
        <v>64</v>
      </c>
      <c r="B71" s="233"/>
      <c r="C71" s="234" t="s">
        <v>1770</v>
      </c>
      <c r="D71" s="235" t="s">
        <v>1771</v>
      </c>
      <c r="E71" s="235" t="s">
        <v>1772</v>
      </c>
      <c r="F71" s="49" t="s">
        <v>2</v>
      </c>
      <c r="G71" s="234" t="s">
        <v>3</v>
      </c>
      <c r="H71" s="236" t="s">
        <v>4</v>
      </c>
      <c r="I71" s="237" t="s">
        <v>126</v>
      </c>
      <c r="J71" s="49" t="s">
        <v>1773</v>
      </c>
      <c r="K71" s="233">
        <v>50000</v>
      </c>
      <c r="L71" s="234">
        <v>35000</v>
      </c>
      <c r="M71" s="49" t="s">
        <v>1441</v>
      </c>
      <c r="N71" s="234">
        <v>35000</v>
      </c>
      <c r="O71" s="234">
        <v>20</v>
      </c>
      <c r="P71" s="234">
        <v>35000</v>
      </c>
      <c r="Q71" s="233" t="s">
        <v>1442</v>
      </c>
      <c r="R71" s="234">
        <v>20</v>
      </c>
      <c r="S71" s="240" t="s">
        <v>1774</v>
      </c>
      <c r="T71" s="238" t="s">
        <v>1775</v>
      </c>
    </row>
    <row r="72" spans="1:20" ht="60">
      <c r="A72" s="193">
        <v>65</v>
      </c>
      <c r="B72" s="233"/>
      <c r="C72" s="234" t="s">
        <v>1776</v>
      </c>
      <c r="D72" s="235" t="s">
        <v>1777</v>
      </c>
      <c r="E72" s="49" t="s">
        <v>1778</v>
      </c>
      <c r="F72" s="49" t="s">
        <v>2</v>
      </c>
      <c r="G72" s="234" t="s">
        <v>3</v>
      </c>
      <c r="H72" s="236" t="s">
        <v>4</v>
      </c>
      <c r="I72" s="237" t="s">
        <v>126</v>
      </c>
      <c r="J72" s="49" t="s">
        <v>1756</v>
      </c>
      <c r="K72" s="233">
        <v>50000</v>
      </c>
      <c r="L72" s="234">
        <v>35000</v>
      </c>
      <c r="M72" s="49" t="s">
        <v>1441</v>
      </c>
      <c r="N72" s="234">
        <v>35000</v>
      </c>
      <c r="O72" s="234">
        <v>20</v>
      </c>
      <c r="P72" s="234">
        <v>35000</v>
      </c>
      <c r="Q72" s="233" t="s">
        <v>1442</v>
      </c>
      <c r="R72" s="234">
        <v>20</v>
      </c>
      <c r="S72" s="240" t="s">
        <v>1779</v>
      </c>
      <c r="T72" s="238" t="s">
        <v>1780</v>
      </c>
    </row>
    <row r="73" spans="1:20" ht="90">
      <c r="A73" s="193">
        <v>66</v>
      </c>
      <c r="B73" s="233"/>
      <c r="C73" s="234" t="s">
        <v>1781</v>
      </c>
      <c r="D73" s="235" t="s">
        <v>1530</v>
      </c>
      <c r="E73" s="49" t="s">
        <v>1782</v>
      </c>
      <c r="F73" s="49" t="s">
        <v>2</v>
      </c>
      <c r="G73" s="234" t="s">
        <v>3</v>
      </c>
      <c r="H73" s="236" t="s">
        <v>4</v>
      </c>
      <c r="I73" s="237" t="s">
        <v>126</v>
      </c>
      <c r="J73" s="49" t="s">
        <v>1783</v>
      </c>
      <c r="K73" s="233">
        <v>50000</v>
      </c>
      <c r="L73" s="234">
        <v>35000</v>
      </c>
      <c r="M73" s="49" t="s">
        <v>1441</v>
      </c>
      <c r="N73" s="234">
        <v>35000</v>
      </c>
      <c r="O73" s="234">
        <v>20</v>
      </c>
      <c r="P73" s="234">
        <v>35000</v>
      </c>
      <c r="Q73" s="233" t="s">
        <v>1442</v>
      </c>
      <c r="R73" s="234">
        <v>20</v>
      </c>
      <c r="S73" s="238" t="s">
        <v>1784</v>
      </c>
      <c r="T73" s="238" t="s">
        <v>1785</v>
      </c>
    </row>
    <row r="74" spans="1:20" ht="165">
      <c r="A74" s="193">
        <v>67</v>
      </c>
      <c r="B74" s="233"/>
      <c r="C74" s="234" t="s">
        <v>1786</v>
      </c>
      <c r="D74" s="235" t="s">
        <v>1787</v>
      </c>
      <c r="E74" s="49" t="s">
        <v>1788</v>
      </c>
      <c r="F74" s="49" t="s">
        <v>2</v>
      </c>
      <c r="G74" s="234" t="s">
        <v>3</v>
      </c>
      <c r="H74" s="236" t="s">
        <v>4</v>
      </c>
      <c r="I74" s="237" t="s">
        <v>126</v>
      </c>
      <c r="J74" s="49" t="s">
        <v>1789</v>
      </c>
      <c r="K74" s="233">
        <v>50000</v>
      </c>
      <c r="L74" s="234">
        <v>35000</v>
      </c>
      <c r="M74" s="49" t="s">
        <v>1441</v>
      </c>
      <c r="N74" s="234">
        <v>35000</v>
      </c>
      <c r="O74" s="234">
        <v>20</v>
      </c>
      <c r="P74" s="234">
        <v>35000</v>
      </c>
      <c r="Q74" s="233" t="s">
        <v>1442</v>
      </c>
      <c r="R74" s="234">
        <v>20</v>
      </c>
      <c r="S74" s="238" t="s">
        <v>1790</v>
      </c>
      <c r="T74" s="238" t="s">
        <v>1791</v>
      </c>
    </row>
    <row r="75" spans="1:20" ht="120">
      <c r="A75" s="193">
        <v>68</v>
      </c>
      <c r="B75" s="233"/>
      <c r="C75" s="234" t="s">
        <v>1792</v>
      </c>
      <c r="D75" s="235" t="s">
        <v>1428</v>
      </c>
      <c r="E75" s="49" t="s">
        <v>1793</v>
      </c>
      <c r="F75" s="49" t="s">
        <v>2</v>
      </c>
      <c r="G75" s="234" t="s">
        <v>3</v>
      </c>
      <c r="H75" s="236" t="s">
        <v>4</v>
      </c>
      <c r="I75" s="237" t="s">
        <v>126</v>
      </c>
      <c r="J75" s="49" t="s">
        <v>85</v>
      </c>
      <c r="K75" s="233">
        <v>50000</v>
      </c>
      <c r="L75" s="234">
        <v>35000</v>
      </c>
      <c r="M75" s="49" t="s">
        <v>1441</v>
      </c>
      <c r="N75" s="234">
        <v>35000</v>
      </c>
      <c r="O75" s="234">
        <v>20</v>
      </c>
      <c r="P75" s="234">
        <v>35000</v>
      </c>
      <c r="Q75" s="233" t="s">
        <v>1442</v>
      </c>
      <c r="R75" s="234">
        <v>20</v>
      </c>
      <c r="S75" s="238" t="s">
        <v>1794</v>
      </c>
      <c r="T75" s="238" t="s">
        <v>1795</v>
      </c>
    </row>
    <row r="76" spans="1:20" ht="150">
      <c r="A76" s="193">
        <v>69</v>
      </c>
      <c r="B76" s="233"/>
      <c r="C76" s="234" t="s">
        <v>1796</v>
      </c>
      <c r="D76" s="235" t="s">
        <v>1797</v>
      </c>
      <c r="E76" s="49" t="s">
        <v>1798</v>
      </c>
      <c r="F76" s="49" t="s">
        <v>2</v>
      </c>
      <c r="G76" s="234" t="s">
        <v>3</v>
      </c>
      <c r="H76" s="236" t="s">
        <v>4</v>
      </c>
      <c r="I76" s="237" t="s">
        <v>126</v>
      </c>
      <c r="J76" s="49" t="s">
        <v>1799</v>
      </c>
      <c r="K76" s="233">
        <v>50000</v>
      </c>
      <c r="L76" s="234">
        <v>35000</v>
      </c>
      <c r="M76" s="49" t="s">
        <v>1441</v>
      </c>
      <c r="N76" s="234">
        <v>35000</v>
      </c>
      <c r="O76" s="234">
        <v>20</v>
      </c>
      <c r="P76" s="234">
        <v>35000</v>
      </c>
      <c r="Q76" s="233" t="s">
        <v>1442</v>
      </c>
      <c r="R76" s="234">
        <v>20</v>
      </c>
      <c r="S76" s="238" t="s">
        <v>1800</v>
      </c>
      <c r="T76" s="238" t="s">
        <v>1801</v>
      </c>
    </row>
    <row r="77" spans="1:20" ht="90">
      <c r="A77" s="193">
        <v>70</v>
      </c>
      <c r="B77" s="233"/>
      <c r="C77" s="234" t="s">
        <v>1802</v>
      </c>
      <c r="D77" s="235" t="s">
        <v>1583</v>
      </c>
      <c r="E77" s="49" t="s">
        <v>1803</v>
      </c>
      <c r="F77" s="49" t="s">
        <v>2</v>
      </c>
      <c r="G77" s="234" t="s">
        <v>3</v>
      </c>
      <c r="H77" s="236" t="s">
        <v>4</v>
      </c>
      <c r="I77" s="237" t="s">
        <v>126</v>
      </c>
      <c r="J77" s="49" t="s">
        <v>1475</v>
      </c>
      <c r="K77" s="233">
        <v>50000</v>
      </c>
      <c r="L77" s="234">
        <v>35000</v>
      </c>
      <c r="M77" s="49" t="s">
        <v>1441</v>
      </c>
      <c r="N77" s="234">
        <v>35000</v>
      </c>
      <c r="O77" s="234">
        <v>20</v>
      </c>
      <c r="P77" s="234">
        <v>35000</v>
      </c>
      <c r="Q77" s="233" t="s">
        <v>1442</v>
      </c>
      <c r="R77" s="234">
        <v>20</v>
      </c>
      <c r="S77" s="238" t="s">
        <v>1804</v>
      </c>
      <c r="T77" s="238" t="s">
        <v>1805</v>
      </c>
    </row>
    <row r="78" spans="1:20" ht="75">
      <c r="A78" s="193">
        <v>71</v>
      </c>
      <c r="B78" s="233"/>
      <c r="C78" s="234" t="s">
        <v>1806</v>
      </c>
      <c r="D78" s="235" t="s">
        <v>1807</v>
      </c>
      <c r="E78" s="49" t="s">
        <v>1808</v>
      </c>
      <c r="F78" s="49" t="s">
        <v>2</v>
      </c>
      <c r="G78" s="234" t="s">
        <v>3</v>
      </c>
      <c r="H78" s="236" t="s">
        <v>4</v>
      </c>
      <c r="I78" s="237" t="s">
        <v>126</v>
      </c>
      <c r="J78" s="49" t="s">
        <v>1809</v>
      </c>
      <c r="K78" s="233">
        <v>50000</v>
      </c>
      <c r="L78" s="234">
        <v>35000</v>
      </c>
      <c r="M78" s="49" t="s">
        <v>1441</v>
      </c>
      <c r="N78" s="234">
        <v>35000</v>
      </c>
      <c r="O78" s="234">
        <v>20</v>
      </c>
      <c r="P78" s="234">
        <v>35000</v>
      </c>
      <c r="Q78" s="233" t="s">
        <v>1442</v>
      </c>
      <c r="R78" s="234">
        <v>20</v>
      </c>
      <c r="S78" s="238" t="s">
        <v>1810</v>
      </c>
      <c r="T78" s="238" t="s">
        <v>1811</v>
      </c>
    </row>
    <row r="79" spans="1:20" ht="90">
      <c r="A79" s="193">
        <v>72</v>
      </c>
      <c r="B79" s="233"/>
      <c r="C79" s="234" t="s">
        <v>1812</v>
      </c>
      <c r="D79" s="235" t="s">
        <v>1813</v>
      </c>
      <c r="E79" s="49" t="s">
        <v>1814</v>
      </c>
      <c r="F79" s="49" t="s">
        <v>2</v>
      </c>
      <c r="G79" s="234" t="s">
        <v>3</v>
      </c>
      <c r="H79" s="236" t="s">
        <v>4</v>
      </c>
      <c r="I79" s="237" t="s">
        <v>126</v>
      </c>
      <c r="J79" s="49" t="s">
        <v>85</v>
      </c>
      <c r="K79" s="233">
        <v>50000</v>
      </c>
      <c r="L79" s="234">
        <v>35000</v>
      </c>
      <c r="M79" s="49" t="s">
        <v>1441</v>
      </c>
      <c r="N79" s="234">
        <v>35000</v>
      </c>
      <c r="O79" s="234">
        <v>20</v>
      </c>
      <c r="P79" s="234">
        <v>35000</v>
      </c>
      <c r="Q79" s="233" t="s">
        <v>1442</v>
      </c>
      <c r="R79" s="234">
        <v>20</v>
      </c>
      <c r="S79" s="238" t="s">
        <v>1815</v>
      </c>
      <c r="T79" s="238" t="s">
        <v>1816</v>
      </c>
    </row>
    <row r="80" spans="1:20" ht="75">
      <c r="A80" s="193">
        <v>73</v>
      </c>
      <c r="B80" s="233"/>
      <c r="C80" s="234" t="s">
        <v>1817</v>
      </c>
      <c r="D80" s="235" t="s">
        <v>1818</v>
      </c>
      <c r="E80" s="49" t="s">
        <v>1819</v>
      </c>
      <c r="F80" s="49" t="s">
        <v>2</v>
      </c>
      <c r="G80" s="234" t="s">
        <v>3</v>
      </c>
      <c r="H80" s="234" t="s">
        <v>4</v>
      </c>
      <c r="I80" s="237" t="s">
        <v>126</v>
      </c>
      <c r="J80" s="49" t="s">
        <v>1820</v>
      </c>
      <c r="K80" s="233">
        <v>50000</v>
      </c>
      <c r="L80" s="234">
        <v>35000</v>
      </c>
      <c r="M80" s="49" t="s">
        <v>1441</v>
      </c>
      <c r="N80" s="234">
        <v>35000</v>
      </c>
      <c r="O80" s="234">
        <v>20</v>
      </c>
      <c r="P80" s="234">
        <v>35000</v>
      </c>
      <c r="Q80" s="233" t="s">
        <v>1442</v>
      </c>
      <c r="R80" s="234">
        <v>20</v>
      </c>
      <c r="S80" s="238" t="s">
        <v>1821</v>
      </c>
      <c r="T80" s="238" t="s">
        <v>1822</v>
      </c>
    </row>
    <row r="81" spans="1:20" ht="105">
      <c r="A81" s="193">
        <v>74</v>
      </c>
      <c r="B81" s="233"/>
      <c r="C81" s="234" t="s">
        <v>1823</v>
      </c>
      <c r="D81" s="235" t="s">
        <v>1824</v>
      </c>
      <c r="E81" s="49" t="s">
        <v>1825</v>
      </c>
      <c r="F81" s="49" t="s">
        <v>2</v>
      </c>
      <c r="G81" s="234" t="s">
        <v>3</v>
      </c>
      <c r="H81" s="236" t="s">
        <v>4</v>
      </c>
      <c r="I81" s="237" t="s">
        <v>126</v>
      </c>
      <c r="J81" s="49" t="s">
        <v>85</v>
      </c>
      <c r="K81" s="233">
        <v>50000</v>
      </c>
      <c r="L81" s="234">
        <v>35000</v>
      </c>
      <c r="M81" s="49" t="s">
        <v>1441</v>
      </c>
      <c r="N81" s="234">
        <v>35000</v>
      </c>
      <c r="O81" s="234">
        <v>20</v>
      </c>
      <c r="P81" s="234">
        <v>35000</v>
      </c>
      <c r="Q81" s="233" t="s">
        <v>1442</v>
      </c>
      <c r="R81" s="234">
        <v>20</v>
      </c>
      <c r="S81" s="238" t="s">
        <v>1826</v>
      </c>
      <c r="T81" s="238" t="s">
        <v>1827</v>
      </c>
    </row>
    <row r="82" spans="1:20" ht="75">
      <c r="A82" s="193">
        <v>75</v>
      </c>
      <c r="B82" s="233"/>
      <c r="C82" s="234" t="s">
        <v>1828</v>
      </c>
      <c r="D82" s="235" t="s">
        <v>1829</v>
      </c>
      <c r="E82" s="49" t="s">
        <v>1830</v>
      </c>
      <c r="F82" s="49" t="s">
        <v>2</v>
      </c>
      <c r="G82" s="234" t="s">
        <v>3</v>
      </c>
      <c r="H82" s="236" t="s">
        <v>4</v>
      </c>
      <c r="I82" s="237" t="s">
        <v>126</v>
      </c>
      <c r="J82" s="49" t="s">
        <v>1551</v>
      </c>
      <c r="K82" s="233">
        <v>50000</v>
      </c>
      <c r="L82" s="234">
        <v>35000</v>
      </c>
      <c r="M82" s="49" t="s">
        <v>1441</v>
      </c>
      <c r="N82" s="234">
        <v>35000</v>
      </c>
      <c r="O82" s="234">
        <v>20</v>
      </c>
      <c r="P82" s="234">
        <v>35000</v>
      </c>
      <c r="Q82" s="233" t="s">
        <v>1442</v>
      </c>
      <c r="R82" s="234">
        <v>20</v>
      </c>
      <c r="S82" s="238">
        <v>3352509628</v>
      </c>
      <c r="T82" s="238" t="s">
        <v>1831</v>
      </c>
    </row>
    <row r="83" spans="1:20" ht="105">
      <c r="A83" s="193">
        <v>76</v>
      </c>
      <c r="B83" s="233"/>
      <c r="C83" s="234" t="s">
        <v>1832</v>
      </c>
      <c r="D83" s="235" t="s">
        <v>1833</v>
      </c>
      <c r="E83" s="49" t="s">
        <v>1834</v>
      </c>
      <c r="F83" s="49" t="s">
        <v>2</v>
      </c>
      <c r="G83" s="234" t="s">
        <v>3</v>
      </c>
      <c r="H83" s="236" t="s">
        <v>4</v>
      </c>
      <c r="I83" s="237" t="s">
        <v>126</v>
      </c>
      <c r="J83" s="49" t="s">
        <v>1835</v>
      </c>
      <c r="K83" s="233">
        <v>50000</v>
      </c>
      <c r="L83" s="234">
        <v>35000</v>
      </c>
      <c r="M83" s="49" t="s">
        <v>1441</v>
      </c>
      <c r="N83" s="234">
        <v>35000</v>
      </c>
      <c r="O83" s="234">
        <v>20</v>
      </c>
      <c r="P83" s="234">
        <v>35000</v>
      </c>
      <c r="Q83" s="233" t="s">
        <v>1442</v>
      </c>
      <c r="R83" s="234">
        <v>20</v>
      </c>
      <c r="S83" s="238" t="s">
        <v>1836</v>
      </c>
      <c r="T83" s="238" t="s">
        <v>1837</v>
      </c>
    </row>
    <row r="84" spans="1:20" ht="105">
      <c r="A84" s="193">
        <v>77</v>
      </c>
      <c r="B84" s="233"/>
      <c r="C84" s="234" t="s">
        <v>1838</v>
      </c>
      <c r="D84" s="235" t="s">
        <v>1839</v>
      </c>
      <c r="E84" s="49" t="s">
        <v>1840</v>
      </c>
      <c r="F84" s="49" t="s">
        <v>2</v>
      </c>
      <c r="G84" s="234" t="s">
        <v>3</v>
      </c>
      <c r="H84" s="236" t="s">
        <v>4</v>
      </c>
      <c r="I84" s="237" t="s">
        <v>126</v>
      </c>
      <c r="J84" s="49" t="s">
        <v>1789</v>
      </c>
      <c r="K84" s="233">
        <v>50000</v>
      </c>
      <c r="L84" s="234">
        <v>35000</v>
      </c>
      <c r="M84" s="49" t="s">
        <v>1441</v>
      </c>
      <c r="N84" s="234">
        <v>35000</v>
      </c>
      <c r="O84" s="234">
        <v>20</v>
      </c>
      <c r="P84" s="234">
        <v>35000</v>
      </c>
      <c r="Q84" s="233" t="s">
        <v>1442</v>
      </c>
      <c r="R84" s="234">
        <v>20</v>
      </c>
      <c r="S84" s="238" t="s">
        <v>1841</v>
      </c>
      <c r="T84" s="238" t="s">
        <v>1842</v>
      </c>
    </row>
    <row r="85" spans="1:20" ht="105">
      <c r="A85" s="193">
        <v>78</v>
      </c>
      <c r="B85" s="233"/>
      <c r="C85" s="234" t="s">
        <v>1284</v>
      </c>
      <c r="D85" s="235" t="s">
        <v>1320</v>
      </c>
      <c r="E85" s="235" t="s">
        <v>1843</v>
      </c>
      <c r="F85" s="49" t="s">
        <v>2</v>
      </c>
      <c r="G85" s="234" t="s">
        <v>3</v>
      </c>
      <c r="H85" s="236" t="s">
        <v>4</v>
      </c>
      <c r="I85" s="237" t="s">
        <v>126</v>
      </c>
      <c r="J85" s="49" t="s">
        <v>1844</v>
      </c>
      <c r="K85" s="233">
        <v>50000</v>
      </c>
      <c r="L85" s="234">
        <v>35000</v>
      </c>
      <c r="M85" s="49" t="s">
        <v>1441</v>
      </c>
      <c r="N85" s="234">
        <v>35000</v>
      </c>
      <c r="O85" s="234">
        <v>20</v>
      </c>
      <c r="P85" s="234">
        <v>35000</v>
      </c>
      <c r="Q85" s="233" t="s">
        <v>1442</v>
      </c>
      <c r="R85" s="234">
        <v>20</v>
      </c>
      <c r="S85" s="238" t="s">
        <v>1845</v>
      </c>
      <c r="T85" s="238" t="s">
        <v>1846</v>
      </c>
    </row>
    <row r="86" spans="1:20" ht="105">
      <c r="A86" s="193">
        <v>79</v>
      </c>
      <c r="B86" s="233"/>
      <c r="C86" s="234" t="s">
        <v>1847</v>
      </c>
      <c r="D86" s="235" t="s">
        <v>1320</v>
      </c>
      <c r="E86" s="235" t="s">
        <v>1848</v>
      </c>
      <c r="F86" s="49" t="s">
        <v>2</v>
      </c>
      <c r="G86" s="234" t="s">
        <v>3</v>
      </c>
      <c r="H86" s="236" t="s">
        <v>4</v>
      </c>
      <c r="I86" s="99" t="s">
        <v>125</v>
      </c>
      <c r="J86" s="49" t="s">
        <v>1849</v>
      </c>
      <c r="K86" s="234">
        <v>50000</v>
      </c>
      <c r="L86" s="234">
        <v>35000</v>
      </c>
      <c r="M86" s="49" t="s">
        <v>1441</v>
      </c>
      <c r="N86" s="234">
        <v>35000</v>
      </c>
      <c r="O86" s="234">
        <v>20</v>
      </c>
      <c r="P86" s="234">
        <v>35000</v>
      </c>
      <c r="Q86" s="233" t="s">
        <v>1442</v>
      </c>
      <c r="R86" s="234">
        <v>20</v>
      </c>
      <c r="S86" s="238" t="s">
        <v>1850</v>
      </c>
      <c r="T86" s="238" t="s">
        <v>1851</v>
      </c>
    </row>
    <row r="87" spans="1:20" ht="75">
      <c r="A87" s="193">
        <v>80</v>
      </c>
      <c r="B87" s="233"/>
      <c r="C87" s="234" t="s">
        <v>1852</v>
      </c>
      <c r="D87" s="235" t="s">
        <v>1628</v>
      </c>
      <c r="E87" s="235" t="s">
        <v>1853</v>
      </c>
      <c r="F87" s="49" t="s">
        <v>2</v>
      </c>
      <c r="G87" s="234" t="s">
        <v>3</v>
      </c>
      <c r="H87" s="236" t="s">
        <v>4</v>
      </c>
      <c r="I87" s="237" t="s">
        <v>126</v>
      </c>
      <c r="J87" s="49" t="s">
        <v>88</v>
      </c>
      <c r="K87" s="233">
        <v>50000</v>
      </c>
      <c r="L87" s="234">
        <v>35000</v>
      </c>
      <c r="M87" s="49" t="s">
        <v>1441</v>
      </c>
      <c r="N87" s="234">
        <v>35000</v>
      </c>
      <c r="O87" s="234">
        <v>20</v>
      </c>
      <c r="P87" s="234">
        <v>35000</v>
      </c>
      <c r="Q87" s="233" t="s">
        <v>1442</v>
      </c>
      <c r="R87" s="234">
        <v>20</v>
      </c>
      <c r="S87" s="238" t="s">
        <v>1854</v>
      </c>
      <c r="T87" s="238" t="s">
        <v>1855</v>
      </c>
    </row>
    <row r="88" spans="1:20" ht="90">
      <c r="A88" s="193">
        <v>81</v>
      </c>
      <c r="B88" s="233"/>
      <c r="C88" s="234" t="s">
        <v>1856</v>
      </c>
      <c r="D88" s="235" t="s">
        <v>1857</v>
      </c>
      <c r="E88" s="235" t="s">
        <v>1858</v>
      </c>
      <c r="F88" s="49" t="s">
        <v>2</v>
      </c>
      <c r="G88" s="234" t="s">
        <v>3</v>
      </c>
      <c r="H88" s="236" t="s">
        <v>4</v>
      </c>
      <c r="I88" s="237" t="s">
        <v>126</v>
      </c>
      <c r="J88" s="49" t="s">
        <v>1859</v>
      </c>
      <c r="K88" s="233">
        <v>40000</v>
      </c>
      <c r="L88" s="234">
        <v>28000</v>
      </c>
      <c r="M88" s="49" t="s">
        <v>1441</v>
      </c>
      <c r="N88" s="234">
        <v>28000</v>
      </c>
      <c r="O88" s="234">
        <v>20</v>
      </c>
      <c r="P88" s="234">
        <v>28000</v>
      </c>
      <c r="Q88" s="233" t="s">
        <v>1442</v>
      </c>
      <c r="R88" s="234">
        <v>20</v>
      </c>
      <c r="S88" s="239" t="s">
        <v>1860</v>
      </c>
      <c r="T88" s="239" t="s">
        <v>1861</v>
      </c>
    </row>
    <row r="89" spans="1:20" ht="105">
      <c r="A89" s="193">
        <v>82</v>
      </c>
      <c r="B89" s="233"/>
      <c r="C89" s="234" t="s">
        <v>1862</v>
      </c>
      <c r="D89" s="235" t="s">
        <v>1863</v>
      </c>
      <c r="E89" s="235" t="s">
        <v>1864</v>
      </c>
      <c r="F89" s="49" t="s">
        <v>2</v>
      </c>
      <c r="G89" s="234" t="s">
        <v>3</v>
      </c>
      <c r="H89" s="236" t="s">
        <v>4</v>
      </c>
      <c r="I89" s="237" t="s">
        <v>126</v>
      </c>
      <c r="J89" s="49" t="s">
        <v>1865</v>
      </c>
      <c r="K89" s="233">
        <v>50000</v>
      </c>
      <c r="L89" s="234">
        <v>35000</v>
      </c>
      <c r="M89" s="49" t="s">
        <v>1441</v>
      </c>
      <c r="N89" s="234">
        <v>35000</v>
      </c>
      <c r="O89" s="234">
        <v>20</v>
      </c>
      <c r="P89" s="234">
        <v>35000</v>
      </c>
      <c r="Q89" s="233" t="s">
        <v>1442</v>
      </c>
      <c r="R89" s="234">
        <v>20</v>
      </c>
      <c r="S89" s="238" t="s">
        <v>1866</v>
      </c>
      <c r="T89" s="238" t="s">
        <v>1867</v>
      </c>
    </row>
    <row r="90" spans="1:20" ht="90">
      <c r="A90" s="193">
        <v>83</v>
      </c>
      <c r="B90" s="233"/>
      <c r="C90" s="234" t="s">
        <v>1868</v>
      </c>
      <c r="D90" s="235" t="s">
        <v>1869</v>
      </c>
      <c r="E90" s="235" t="s">
        <v>1870</v>
      </c>
      <c r="F90" s="49" t="s">
        <v>2</v>
      </c>
      <c r="G90" s="234" t="s">
        <v>3</v>
      </c>
      <c r="H90" s="236" t="s">
        <v>4</v>
      </c>
      <c r="I90" s="237" t="s">
        <v>126</v>
      </c>
      <c r="J90" s="49" t="s">
        <v>1871</v>
      </c>
      <c r="K90" s="233">
        <v>50000</v>
      </c>
      <c r="L90" s="234">
        <v>35000</v>
      </c>
      <c r="M90" s="49" t="s">
        <v>1441</v>
      </c>
      <c r="N90" s="234">
        <v>35000</v>
      </c>
      <c r="O90" s="234">
        <v>20</v>
      </c>
      <c r="P90" s="234">
        <v>35000</v>
      </c>
      <c r="Q90" s="233" t="s">
        <v>1442</v>
      </c>
      <c r="R90" s="234">
        <v>20</v>
      </c>
      <c r="S90" s="238" t="s">
        <v>1872</v>
      </c>
      <c r="T90" s="238" t="s">
        <v>1873</v>
      </c>
    </row>
    <row r="91" spans="1:20" ht="90">
      <c r="A91" s="193">
        <v>84</v>
      </c>
      <c r="B91" s="233"/>
      <c r="C91" s="234" t="s">
        <v>1874</v>
      </c>
      <c r="D91" s="235" t="s">
        <v>1875</v>
      </c>
      <c r="E91" s="235" t="s">
        <v>1876</v>
      </c>
      <c r="F91" s="49" t="s">
        <v>2</v>
      </c>
      <c r="G91" s="234" t="s">
        <v>3</v>
      </c>
      <c r="H91" s="236" t="s">
        <v>4</v>
      </c>
      <c r="I91" s="237" t="s">
        <v>126</v>
      </c>
      <c r="J91" s="49" t="s">
        <v>1877</v>
      </c>
      <c r="K91" s="233">
        <v>50000</v>
      </c>
      <c r="L91" s="234">
        <v>35000</v>
      </c>
      <c r="M91" s="49" t="s">
        <v>1441</v>
      </c>
      <c r="N91" s="234">
        <v>35000</v>
      </c>
      <c r="O91" s="234">
        <v>20</v>
      </c>
      <c r="P91" s="234">
        <v>35000</v>
      </c>
      <c r="Q91" s="233" t="s">
        <v>1442</v>
      </c>
      <c r="R91" s="234">
        <v>20</v>
      </c>
      <c r="S91" s="238" t="s">
        <v>1878</v>
      </c>
      <c r="T91" s="238" t="s">
        <v>1879</v>
      </c>
    </row>
    <row r="92" spans="1:20" ht="105">
      <c r="A92" s="193">
        <v>85</v>
      </c>
      <c r="B92" s="233"/>
      <c r="C92" s="234" t="s">
        <v>1880</v>
      </c>
      <c r="D92" s="235" t="s">
        <v>1395</v>
      </c>
      <c r="E92" s="235" t="s">
        <v>1881</v>
      </c>
      <c r="F92" s="49" t="s">
        <v>2</v>
      </c>
      <c r="G92" s="234" t="s">
        <v>3</v>
      </c>
      <c r="H92" s="236" t="s">
        <v>4</v>
      </c>
      <c r="I92" s="237" t="s">
        <v>126</v>
      </c>
      <c r="J92" s="49" t="s">
        <v>1882</v>
      </c>
      <c r="K92" s="233">
        <v>50000</v>
      </c>
      <c r="L92" s="234">
        <v>35000</v>
      </c>
      <c r="M92" s="49" t="s">
        <v>1441</v>
      </c>
      <c r="N92" s="234">
        <v>35000</v>
      </c>
      <c r="O92" s="234">
        <v>20</v>
      </c>
      <c r="P92" s="234">
        <v>35000</v>
      </c>
      <c r="Q92" s="233" t="s">
        <v>1442</v>
      </c>
      <c r="R92" s="234">
        <v>20</v>
      </c>
      <c r="S92" s="240" t="s">
        <v>1883</v>
      </c>
      <c r="T92" s="240" t="s">
        <v>1884</v>
      </c>
    </row>
    <row r="93" spans="1:20" ht="60">
      <c r="A93" s="193">
        <v>86</v>
      </c>
      <c r="B93" s="233"/>
      <c r="C93" s="234" t="s">
        <v>1885</v>
      </c>
      <c r="D93" s="235" t="s">
        <v>1886</v>
      </c>
      <c r="E93" s="235" t="s">
        <v>1887</v>
      </c>
      <c r="F93" s="49" t="s">
        <v>2</v>
      </c>
      <c r="G93" s="234" t="s">
        <v>3</v>
      </c>
      <c r="H93" s="236" t="s">
        <v>4</v>
      </c>
      <c r="I93" s="237" t="s">
        <v>126</v>
      </c>
      <c r="J93" s="49" t="s">
        <v>1888</v>
      </c>
      <c r="K93" s="233">
        <v>50000</v>
      </c>
      <c r="L93" s="234">
        <v>35000</v>
      </c>
      <c r="M93" s="49" t="s">
        <v>1441</v>
      </c>
      <c r="N93" s="234">
        <v>35000</v>
      </c>
      <c r="O93" s="234">
        <v>20</v>
      </c>
      <c r="P93" s="234">
        <v>35000</v>
      </c>
      <c r="Q93" s="233" t="s">
        <v>1442</v>
      </c>
      <c r="R93" s="234">
        <v>20</v>
      </c>
      <c r="S93" s="240" t="s">
        <v>1889</v>
      </c>
      <c r="T93" s="240" t="s">
        <v>1890</v>
      </c>
    </row>
    <row r="94" spans="1:20" ht="75">
      <c r="A94" s="193">
        <v>87</v>
      </c>
      <c r="B94" s="233"/>
      <c r="C94" s="234" t="s">
        <v>1891</v>
      </c>
      <c r="D94" s="235" t="s">
        <v>1892</v>
      </c>
      <c r="E94" s="235" t="s">
        <v>1893</v>
      </c>
      <c r="F94" s="49" t="s">
        <v>2</v>
      </c>
      <c r="G94" s="234" t="s">
        <v>3</v>
      </c>
      <c r="H94" s="236" t="s">
        <v>4</v>
      </c>
      <c r="I94" s="237" t="s">
        <v>126</v>
      </c>
      <c r="J94" s="49" t="s">
        <v>1894</v>
      </c>
      <c r="K94" s="233">
        <v>50000</v>
      </c>
      <c r="L94" s="234">
        <v>35000</v>
      </c>
      <c r="M94" s="49" t="s">
        <v>1441</v>
      </c>
      <c r="N94" s="234">
        <v>35000</v>
      </c>
      <c r="O94" s="234">
        <v>20</v>
      </c>
      <c r="P94" s="234">
        <v>35000</v>
      </c>
      <c r="Q94" s="233" t="s">
        <v>1442</v>
      </c>
      <c r="R94" s="234">
        <v>20</v>
      </c>
      <c r="S94" s="240" t="s">
        <v>1895</v>
      </c>
      <c r="T94" s="240" t="s">
        <v>1896</v>
      </c>
    </row>
    <row r="95" spans="1:20" ht="60">
      <c r="A95" s="193">
        <v>88</v>
      </c>
      <c r="B95" s="233"/>
      <c r="C95" s="49" t="s">
        <v>1897</v>
      </c>
      <c r="D95" s="235" t="s">
        <v>1898</v>
      </c>
      <c r="E95" s="235" t="s">
        <v>1899</v>
      </c>
      <c r="F95" s="49" t="s">
        <v>2</v>
      </c>
      <c r="G95" s="234" t="s">
        <v>3</v>
      </c>
      <c r="H95" s="236" t="s">
        <v>4</v>
      </c>
      <c r="I95" s="237" t="s">
        <v>126</v>
      </c>
      <c r="J95" s="49" t="s">
        <v>1900</v>
      </c>
      <c r="K95" s="233">
        <v>50000</v>
      </c>
      <c r="L95" s="234">
        <v>35000</v>
      </c>
      <c r="M95" s="49" t="s">
        <v>1441</v>
      </c>
      <c r="N95" s="234">
        <v>35000</v>
      </c>
      <c r="O95" s="234">
        <v>20</v>
      </c>
      <c r="P95" s="234">
        <v>35000</v>
      </c>
      <c r="Q95" s="233" t="s">
        <v>1442</v>
      </c>
      <c r="R95" s="234">
        <v>20</v>
      </c>
      <c r="S95" s="238" t="s">
        <v>1901</v>
      </c>
      <c r="T95" s="240" t="s">
        <v>1902</v>
      </c>
    </row>
    <row r="96" spans="1:20" ht="120">
      <c r="A96" s="193">
        <v>89</v>
      </c>
      <c r="B96" s="241"/>
      <c r="C96" s="241" t="s">
        <v>1903</v>
      </c>
      <c r="D96" s="242" t="s">
        <v>1904</v>
      </c>
      <c r="E96" s="242" t="s">
        <v>1905</v>
      </c>
      <c r="F96" s="241" t="s">
        <v>2</v>
      </c>
      <c r="G96" s="241" t="s">
        <v>3</v>
      </c>
      <c r="H96" s="236" t="s">
        <v>33</v>
      </c>
      <c r="I96" s="237" t="s">
        <v>126</v>
      </c>
      <c r="J96" s="241" t="s">
        <v>1859</v>
      </c>
      <c r="K96" s="241">
        <v>50000</v>
      </c>
      <c r="L96" s="241">
        <v>35000</v>
      </c>
      <c r="M96" s="241" t="s">
        <v>1441</v>
      </c>
      <c r="N96" s="241">
        <v>35000</v>
      </c>
      <c r="O96" s="241">
        <v>20</v>
      </c>
      <c r="P96" s="241">
        <v>35000</v>
      </c>
      <c r="Q96" s="241" t="s">
        <v>1442</v>
      </c>
      <c r="R96" s="241">
        <v>20</v>
      </c>
      <c r="S96" s="243" t="s">
        <v>1906</v>
      </c>
      <c r="T96" s="244" t="s">
        <v>1907</v>
      </c>
    </row>
    <row r="97" spans="1:20" ht="120">
      <c r="A97" s="193">
        <v>90</v>
      </c>
      <c r="B97" s="233"/>
      <c r="C97" s="234" t="s">
        <v>1908</v>
      </c>
      <c r="D97" s="235" t="s">
        <v>1909</v>
      </c>
      <c r="E97" s="235" t="s">
        <v>1910</v>
      </c>
      <c r="F97" s="49" t="s">
        <v>2</v>
      </c>
      <c r="G97" s="235" t="s">
        <v>3</v>
      </c>
      <c r="H97" s="236" t="s">
        <v>33</v>
      </c>
      <c r="I97" s="237" t="s">
        <v>126</v>
      </c>
      <c r="J97" s="49" t="s">
        <v>1859</v>
      </c>
      <c r="K97" s="233">
        <v>50000</v>
      </c>
      <c r="L97" s="234">
        <v>35000</v>
      </c>
      <c r="M97" s="49" t="s">
        <v>1441</v>
      </c>
      <c r="N97" s="234">
        <v>35000</v>
      </c>
      <c r="O97" s="234">
        <v>20</v>
      </c>
      <c r="P97" s="234">
        <v>35000</v>
      </c>
      <c r="Q97" s="233" t="s">
        <v>1442</v>
      </c>
      <c r="R97" s="234">
        <v>20</v>
      </c>
      <c r="S97" s="238" t="s">
        <v>1911</v>
      </c>
      <c r="T97" s="238" t="s">
        <v>1912</v>
      </c>
    </row>
    <row r="98" spans="1:20" ht="105">
      <c r="A98" s="193">
        <v>91</v>
      </c>
      <c r="B98" s="233"/>
      <c r="C98" s="234" t="s">
        <v>1913</v>
      </c>
      <c r="D98" s="235" t="s">
        <v>1914</v>
      </c>
      <c r="E98" s="235" t="s">
        <v>1915</v>
      </c>
      <c r="F98" s="49" t="s">
        <v>2</v>
      </c>
      <c r="G98" s="234" t="s">
        <v>3</v>
      </c>
      <c r="H98" s="234" t="s">
        <v>4</v>
      </c>
      <c r="I98" s="237" t="s">
        <v>126</v>
      </c>
      <c r="J98" s="49" t="s">
        <v>1916</v>
      </c>
      <c r="K98" s="233">
        <v>50000</v>
      </c>
      <c r="L98" s="234">
        <v>35000</v>
      </c>
      <c r="M98" s="49" t="s">
        <v>1441</v>
      </c>
      <c r="N98" s="234">
        <v>35000</v>
      </c>
      <c r="O98" s="234">
        <v>20</v>
      </c>
      <c r="P98" s="234">
        <v>35000</v>
      </c>
      <c r="Q98" s="233" t="s">
        <v>1442</v>
      </c>
      <c r="R98" s="234">
        <v>20</v>
      </c>
      <c r="S98" s="238" t="s">
        <v>1917</v>
      </c>
      <c r="T98" s="238" t="s">
        <v>1918</v>
      </c>
    </row>
    <row r="99" spans="1:20" ht="105">
      <c r="A99" s="193">
        <v>92</v>
      </c>
      <c r="B99" s="233"/>
      <c r="C99" s="234" t="s">
        <v>1919</v>
      </c>
      <c r="D99" s="235" t="s">
        <v>1920</v>
      </c>
      <c r="E99" s="235" t="s">
        <v>1921</v>
      </c>
      <c r="F99" s="49" t="s">
        <v>2</v>
      </c>
      <c r="G99" s="234" t="s">
        <v>3</v>
      </c>
      <c r="H99" s="234" t="s">
        <v>4</v>
      </c>
      <c r="I99" s="237" t="s">
        <v>126</v>
      </c>
      <c r="J99" s="49" t="s">
        <v>1475</v>
      </c>
      <c r="K99" s="233">
        <v>50000</v>
      </c>
      <c r="L99" s="234">
        <v>35000</v>
      </c>
      <c r="M99" s="49" t="s">
        <v>1441</v>
      </c>
      <c r="N99" s="234">
        <v>35000</v>
      </c>
      <c r="O99" s="234">
        <v>20</v>
      </c>
      <c r="P99" s="234">
        <v>35000</v>
      </c>
      <c r="Q99" s="233" t="s">
        <v>1442</v>
      </c>
      <c r="R99" s="234">
        <v>20</v>
      </c>
      <c r="S99" s="238" t="s">
        <v>1922</v>
      </c>
      <c r="T99" s="238" t="s">
        <v>1923</v>
      </c>
    </row>
    <row r="100" spans="1:20" ht="60">
      <c r="A100" s="193">
        <v>93</v>
      </c>
      <c r="B100" s="233"/>
      <c r="C100" s="234" t="s">
        <v>1924</v>
      </c>
      <c r="D100" s="235" t="s">
        <v>1925</v>
      </c>
      <c r="E100" s="235" t="s">
        <v>1926</v>
      </c>
      <c r="F100" s="49" t="s">
        <v>2</v>
      </c>
      <c r="G100" s="234" t="s">
        <v>3</v>
      </c>
      <c r="H100" s="234" t="s">
        <v>4</v>
      </c>
      <c r="I100" s="237" t="s">
        <v>126</v>
      </c>
      <c r="J100" s="233" t="s">
        <v>1927</v>
      </c>
      <c r="K100" s="233">
        <v>50000</v>
      </c>
      <c r="L100" s="234">
        <v>35000</v>
      </c>
      <c r="M100" s="49" t="s">
        <v>1441</v>
      </c>
      <c r="N100" s="234">
        <v>35000</v>
      </c>
      <c r="O100" s="234">
        <v>20</v>
      </c>
      <c r="P100" s="234">
        <v>35000</v>
      </c>
      <c r="Q100" s="233" t="s">
        <v>1442</v>
      </c>
      <c r="R100" s="234">
        <v>20</v>
      </c>
      <c r="S100" s="238" t="s">
        <v>1928</v>
      </c>
      <c r="T100" s="238" t="s">
        <v>1929</v>
      </c>
    </row>
    <row r="101" spans="1:20" ht="90">
      <c r="A101" s="193">
        <v>94</v>
      </c>
      <c r="B101" s="233"/>
      <c r="C101" s="234" t="s">
        <v>1930</v>
      </c>
      <c r="D101" s="235" t="s">
        <v>1931</v>
      </c>
      <c r="E101" s="235" t="s">
        <v>1932</v>
      </c>
      <c r="F101" s="49" t="s">
        <v>2</v>
      </c>
      <c r="G101" s="234" t="s">
        <v>3</v>
      </c>
      <c r="H101" s="234" t="s">
        <v>4</v>
      </c>
      <c r="I101" s="237" t="s">
        <v>126</v>
      </c>
      <c r="J101" s="49" t="s">
        <v>1750</v>
      </c>
      <c r="K101" s="234">
        <v>100000</v>
      </c>
      <c r="L101" s="234">
        <v>70000</v>
      </c>
      <c r="M101" s="49" t="s">
        <v>1441</v>
      </c>
      <c r="N101" s="234">
        <v>70000</v>
      </c>
      <c r="O101" s="234">
        <v>20</v>
      </c>
      <c r="P101" s="234">
        <v>70000</v>
      </c>
      <c r="Q101" s="233" t="s">
        <v>1442</v>
      </c>
      <c r="R101" s="234">
        <v>20</v>
      </c>
      <c r="S101" s="238" t="s">
        <v>1933</v>
      </c>
      <c r="T101" s="238" t="s">
        <v>1934</v>
      </c>
    </row>
    <row r="102" spans="1:20" ht="105">
      <c r="A102" s="193">
        <v>95</v>
      </c>
      <c r="B102" s="233"/>
      <c r="C102" s="234" t="s">
        <v>1935</v>
      </c>
      <c r="D102" s="235" t="s">
        <v>1920</v>
      </c>
      <c r="E102" s="235" t="s">
        <v>1921</v>
      </c>
      <c r="F102" s="49" t="s">
        <v>2</v>
      </c>
      <c r="G102" s="234" t="s">
        <v>3</v>
      </c>
      <c r="H102" s="234" t="s">
        <v>4</v>
      </c>
      <c r="I102" s="237" t="s">
        <v>126</v>
      </c>
      <c r="J102" s="49" t="s">
        <v>1936</v>
      </c>
      <c r="K102" s="233">
        <v>50000</v>
      </c>
      <c r="L102" s="234">
        <v>35000</v>
      </c>
      <c r="M102" s="49" t="s">
        <v>1441</v>
      </c>
      <c r="N102" s="234">
        <v>35000</v>
      </c>
      <c r="O102" s="234">
        <v>20</v>
      </c>
      <c r="P102" s="234">
        <v>35000</v>
      </c>
      <c r="Q102" s="233" t="s">
        <v>1442</v>
      </c>
      <c r="R102" s="234">
        <v>20</v>
      </c>
      <c r="S102" s="238" t="s">
        <v>1937</v>
      </c>
      <c r="T102" s="238" t="s">
        <v>1938</v>
      </c>
    </row>
    <row r="103" spans="1:20" ht="120">
      <c r="A103" s="193">
        <v>96</v>
      </c>
      <c r="B103" s="233"/>
      <c r="C103" s="234" t="s">
        <v>1939</v>
      </c>
      <c r="D103" s="235" t="s">
        <v>1940</v>
      </c>
      <c r="E103" s="235" t="s">
        <v>1941</v>
      </c>
      <c r="F103" s="49" t="s">
        <v>2</v>
      </c>
      <c r="G103" s="234" t="s">
        <v>3</v>
      </c>
      <c r="H103" s="236" t="s">
        <v>4</v>
      </c>
      <c r="I103" s="237" t="s">
        <v>126</v>
      </c>
      <c r="J103" s="49" t="s">
        <v>85</v>
      </c>
      <c r="K103" s="233">
        <v>50000</v>
      </c>
      <c r="L103" s="234">
        <v>35000</v>
      </c>
      <c r="M103" s="49" t="s">
        <v>1441</v>
      </c>
      <c r="N103" s="234">
        <v>35000</v>
      </c>
      <c r="O103" s="234">
        <v>20</v>
      </c>
      <c r="P103" s="234">
        <v>35000</v>
      </c>
      <c r="Q103" s="233" t="s">
        <v>1442</v>
      </c>
      <c r="R103" s="234">
        <v>20</v>
      </c>
      <c r="S103" s="238" t="s">
        <v>1942</v>
      </c>
      <c r="T103" s="238" t="s">
        <v>1943</v>
      </c>
    </row>
    <row r="104" spans="1:20" ht="105">
      <c r="A104" s="193">
        <v>97</v>
      </c>
      <c r="B104" s="233"/>
      <c r="C104" s="234" t="s">
        <v>1944</v>
      </c>
      <c r="D104" s="235" t="s">
        <v>1945</v>
      </c>
      <c r="E104" s="235" t="s">
        <v>1946</v>
      </c>
      <c r="F104" s="49" t="s">
        <v>2</v>
      </c>
      <c r="G104" s="234" t="s">
        <v>3</v>
      </c>
      <c r="H104" s="236" t="s">
        <v>33</v>
      </c>
      <c r="I104" s="237" t="s">
        <v>126</v>
      </c>
      <c r="J104" s="49" t="s">
        <v>1947</v>
      </c>
      <c r="K104" s="233">
        <v>50000</v>
      </c>
      <c r="L104" s="234">
        <v>35000</v>
      </c>
      <c r="M104" s="49" t="s">
        <v>1441</v>
      </c>
      <c r="N104" s="234">
        <v>35000</v>
      </c>
      <c r="O104" s="234">
        <v>20</v>
      </c>
      <c r="P104" s="234">
        <v>35000</v>
      </c>
      <c r="Q104" s="233" t="s">
        <v>1442</v>
      </c>
      <c r="R104" s="234">
        <v>20</v>
      </c>
      <c r="S104" s="238" t="s">
        <v>1948</v>
      </c>
      <c r="T104" s="238" t="s">
        <v>1949</v>
      </c>
    </row>
    <row r="105" spans="1:20" ht="60">
      <c r="A105" s="193">
        <v>98</v>
      </c>
      <c r="B105" s="233"/>
      <c r="C105" s="234" t="s">
        <v>1950</v>
      </c>
      <c r="D105" s="235" t="s">
        <v>1951</v>
      </c>
      <c r="E105" s="235" t="s">
        <v>1952</v>
      </c>
      <c r="F105" s="49" t="s">
        <v>2</v>
      </c>
      <c r="G105" s="234" t="s">
        <v>3</v>
      </c>
      <c r="H105" s="236" t="s">
        <v>33</v>
      </c>
      <c r="I105" s="237" t="s">
        <v>126</v>
      </c>
      <c r="J105" s="49" t="s">
        <v>1953</v>
      </c>
      <c r="K105" s="233">
        <v>50000</v>
      </c>
      <c r="L105" s="234">
        <v>35000</v>
      </c>
      <c r="M105" s="49" t="s">
        <v>1441</v>
      </c>
      <c r="N105" s="234">
        <v>35000</v>
      </c>
      <c r="O105" s="234">
        <v>20</v>
      </c>
      <c r="P105" s="234">
        <v>35000</v>
      </c>
      <c r="Q105" s="233" t="s">
        <v>1442</v>
      </c>
      <c r="R105" s="234">
        <v>20</v>
      </c>
      <c r="S105" s="238" t="s">
        <v>1954</v>
      </c>
      <c r="T105" s="238" t="s">
        <v>1955</v>
      </c>
    </row>
    <row r="106" spans="1:20" ht="105">
      <c r="A106" s="193">
        <v>99</v>
      </c>
      <c r="B106" s="233"/>
      <c r="C106" s="234" t="s">
        <v>1956</v>
      </c>
      <c r="D106" s="235" t="s">
        <v>1395</v>
      </c>
      <c r="E106" s="235" t="s">
        <v>1957</v>
      </c>
      <c r="F106" s="49" t="s">
        <v>2</v>
      </c>
      <c r="G106" s="234" t="s">
        <v>3</v>
      </c>
      <c r="H106" s="236" t="s">
        <v>33</v>
      </c>
      <c r="I106" s="237" t="s">
        <v>126</v>
      </c>
      <c r="J106" s="49" t="s">
        <v>1859</v>
      </c>
      <c r="K106" s="233">
        <v>50000</v>
      </c>
      <c r="L106" s="234">
        <v>35000</v>
      </c>
      <c r="M106" s="49" t="s">
        <v>1441</v>
      </c>
      <c r="N106" s="234">
        <v>35000</v>
      </c>
      <c r="O106" s="234">
        <v>20</v>
      </c>
      <c r="P106" s="234">
        <v>35000</v>
      </c>
      <c r="Q106" s="233" t="s">
        <v>1442</v>
      </c>
      <c r="R106" s="234">
        <v>20</v>
      </c>
      <c r="S106" s="238" t="s">
        <v>1958</v>
      </c>
      <c r="T106" s="238" t="s">
        <v>1959</v>
      </c>
    </row>
    <row r="107" spans="1:20" ht="135">
      <c r="A107" s="193">
        <v>100</v>
      </c>
      <c r="B107" s="233"/>
      <c r="C107" s="234" t="s">
        <v>1960</v>
      </c>
      <c r="D107" s="235" t="s">
        <v>1595</v>
      </c>
      <c r="E107" s="235" t="s">
        <v>1961</v>
      </c>
      <c r="F107" s="49" t="s">
        <v>2</v>
      </c>
      <c r="G107" s="234" t="s">
        <v>3</v>
      </c>
      <c r="H107" s="236" t="s">
        <v>33</v>
      </c>
      <c r="I107" s="237" t="s">
        <v>126</v>
      </c>
      <c r="J107" s="49" t="s">
        <v>1859</v>
      </c>
      <c r="K107" s="233">
        <v>50000</v>
      </c>
      <c r="L107" s="234">
        <v>35000</v>
      </c>
      <c r="M107" s="49" t="s">
        <v>1441</v>
      </c>
      <c r="N107" s="234">
        <v>35000</v>
      </c>
      <c r="O107" s="234">
        <v>20</v>
      </c>
      <c r="P107" s="234">
        <v>35000</v>
      </c>
      <c r="Q107" s="233" t="s">
        <v>1442</v>
      </c>
      <c r="R107" s="234">
        <v>20</v>
      </c>
      <c r="S107" s="238" t="s">
        <v>1962</v>
      </c>
      <c r="T107" s="238" t="s">
        <v>1963</v>
      </c>
    </row>
    <row r="108" spans="1:20" ht="90">
      <c r="A108" s="193">
        <v>101</v>
      </c>
      <c r="B108" s="233"/>
      <c r="C108" s="234" t="s">
        <v>1964</v>
      </c>
      <c r="D108" s="235" t="s">
        <v>1584</v>
      </c>
      <c r="E108" s="49" t="s">
        <v>1965</v>
      </c>
      <c r="F108" s="49" t="s">
        <v>2</v>
      </c>
      <c r="G108" s="49" t="s">
        <v>3</v>
      </c>
      <c r="H108" s="236" t="s">
        <v>33</v>
      </c>
      <c r="I108" s="237" t="s">
        <v>126</v>
      </c>
      <c r="J108" s="49" t="s">
        <v>1966</v>
      </c>
      <c r="K108" s="233">
        <v>50000</v>
      </c>
      <c r="L108" s="234">
        <v>35000</v>
      </c>
      <c r="M108" s="49" t="s">
        <v>1441</v>
      </c>
      <c r="N108" s="234">
        <v>35000</v>
      </c>
      <c r="O108" s="234">
        <v>20</v>
      </c>
      <c r="P108" s="234">
        <v>35000</v>
      </c>
      <c r="Q108" s="233" t="s">
        <v>1442</v>
      </c>
      <c r="R108" s="234">
        <v>20</v>
      </c>
      <c r="S108" s="238" t="s">
        <v>1967</v>
      </c>
      <c r="T108" s="238" t="s">
        <v>1968</v>
      </c>
    </row>
    <row r="109" spans="1:20" ht="75">
      <c r="A109" s="193">
        <v>102</v>
      </c>
      <c r="B109" s="233"/>
      <c r="C109" s="234" t="s">
        <v>1969</v>
      </c>
      <c r="D109" s="235" t="s">
        <v>1970</v>
      </c>
      <c r="E109" s="49" t="s">
        <v>1971</v>
      </c>
      <c r="F109" s="49" t="s">
        <v>2</v>
      </c>
      <c r="G109" s="49" t="s">
        <v>3</v>
      </c>
      <c r="H109" s="236" t="s">
        <v>33</v>
      </c>
      <c r="I109" s="99" t="s">
        <v>125</v>
      </c>
      <c r="J109" s="49" t="s">
        <v>1966</v>
      </c>
      <c r="K109" s="234">
        <v>50000</v>
      </c>
      <c r="L109" s="234">
        <v>35000</v>
      </c>
      <c r="M109" s="49" t="s">
        <v>1441</v>
      </c>
      <c r="N109" s="234">
        <v>35000</v>
      </c>
      <c r="O109" s="234">
        <v>20</v>
      </c>
      <c r="P109" s="234">
        <v>35000</v>
      </c>
      <c r="Q109" s="233" t="s">
        <v>1442</v>
      </c>
      <c r="R109" s="234">
        <v>20</v>
      </c>
      <c r="S109" s="238" t="s">
        <v>1972</v>
      </c>
      <c r="T109" s="238" t="s">
        <v>1973</v>
      </c>
    </row>
    <row r="110" spans="1:20" ht="30">
      <c r="A110" s="193">
        <v>103</v>
      </c>
      <c r="B110" s="233"/>
      <c r="C110" s="234" t="s">
        <v>1974</v>
      </c>
      <c r="D110" s="235" t="s">
        <v>1542</v>
      </c>
      <c r="E110" s="49" t="s">
        <v>1975</v>
      </c>
      <c r="F110" s="49" t="s">
        <v>2</v>
      </c>
      <c r="G110" s="49" t="s">
        <v>3</v>
      </c>
      <c r="H110" s="236" t="s">
        <v>33</v>
      </c>
      <c r="I110" s="99" t="s">
        <v>125</v>
      </c>
      <c r="J110" s="49" t="s">
        <v>1976</v>
      </c>
      <c r="K110" s="233">
        <v>50000</v>
      </c>
      <c r="L110" s="234">
        <v>35000</v>
      </c>
      <c r="M110" s="49" t="s">
        <v>1441</v>
      </c>
      <c r="N110" s="234">
        <v>35000</v>
      </c>
      <c r="O110" s="234">
        <v>20</v>
      </c>
      <c r="P110" s="234">
        <v>35000</v>
      </c>
      <c r="Q110" s="233" t="s">
        <v>1442</v>
      </c>
      <c r="R110" s="234">
        <v>20</v>
      </c>
      <c r="S110" s="239" t="s">
        <v>1977</v>
      </c>
      <c r="T110" s="239" t="s">
        <v>1978</v>
      </c>
    </row>
    <row r="111" spans="1:20" ht="75">
      <c r="A111" s="193">
        <v>104</v>
      </c>
      <c r="B111" s="233"/>
      <c r="C111" s="234" t="s">
        <v>1979</v>
      </c>
      <c r="D111" s="235" t="s">
        <v>1980</v>
      </c>
      <c r="E111" s="49" t="s">
        <v>1981</v>
      </c>
      <c r="F111" s="49" t="s">
        <v>2</v>
      </c>
      <c r="G111" s="49" t="s">
        <v>3</v>
      </c>
      <c r="H111" s="236" t="s">
        <v>33</v>
      </c>
      <c r="I111" s="99" t="s">
        <v>125</v>
      </c>
      <c r="J111" s="49" t="s">
        <v>1976</v>
      </c>
      <c r="K111" s="233">
        <v>50000</v>
      </c>
      <c r="L111" s="234">
        <v>35000</v>
      </c>
      <c r="M111" s="49" t="s">
        <v>1441</v>
      </c>
      <c r="N111" s="234">
        <v>35000</v>
      </c>
      <c r="O111" s="234">
        <v>20</v>
      </c>
      <c r="P111" s="234">
        <v>35000</v>
      </c>
      <c r="Q111" s="233" t="s">
        <v>1442</v>
      </c>
      <c r="R111" s="234">
        <v>20</v>
      </c>
      <c r="S111" s="238" t="s">
        <v>1982</v>
      </c>
      <c r="T111" s="238" t="s">
        <v>1983</v>
      </c>
    </row>
    <row r="112" spans="1:20" ht="30">
      <c r="A112" s="193">
        <v>105</v>
      </c>
      <c r="B112" s="233"/>
      <c r="C112" s="234" t="s">
        <v>1984</v>
      </c>
      <c r="D112" s="235" t="s">
        <v>1985</v>
      </c>
      <c r="E112" s="49" t="s">
        <v>1986</v>
      </c>
      <c r="F112" s="49" t="s">
        <v>2</v>
      </c>
      <c r="G112" s="49" t="s">
        <v>3</v>
      </c>
      <c r="H112" s="236" t="s">
        <v>33</v>
      </c>
      <c r="I112" s="99" t="s">
        <v>125</v>
      </c>
      <c r="J112" s="49" t="s">
        <v>1966</v>
      </c>
      <c r="K112" s="233">
        <v>50000</v>
      </c>
      <c r="L112" s="234">
        <v>35000</v>
      </c>
      <c r="M112" s="49" t="s">
        <v>1441</v>
      </c>
      <c r="N112" s="234">
        <v>35000</v>
      </c>
      <c r="O112" s="234">
        <v>20</v>
      </c>
      <c r="P112" s="234">
        <v>35000</v>
      </c>
      <c r="Q112" s="233" t="s">
        <v>1442</v>
      </c>
      <c r="R112" s="234">
        <v>20</v>
      </c>
      <c r="S112" s="238" t="s">
        <v>1987</v>
      </c>
      <c r="T112" s="238" t="s">
        <v>1988</v>
      </c>
    </row>
    <row r="113" spans="1:20" ht="30">
      <c r="A113" s="193">
        <v>106</v>
      </c>
      <c r="B113" s="233"/>
      <c r="C113" s="234" t="s">
        <v>1989</v>
      </c>
      <c r="D113" s="235" t="s">
        <v>1595</v>
      </c>
      <c r="E113" s="49" t="s">
        <v>1975</v>
      </c>
      <c r="F113" s="49" t="s">
        <v>2</v>
      </c>
      <c r="G113" s="49" t="s">
        <v>3</v>
      </c>
      <c r="H113" s="236" t="s">
        <v>33</v>
      </c>
      <c r="I113" s="99" t="s">
        <v>125</v>
      </c>
      <c r="J113" s="49" t="s">
        <v>1976</v>
      </c>
      <c r="K113" s="233">
        <v>50000</v>
      </c>
      <c r="L113" s="234">
        <v>35000</v>
      </c>
      <c r="M113" s="49" t="s">
        <v>1441</v>
      </c>
      <c r="N113" s="234">
        <v>35000</v>
      </c>
      <c r="O113" s="234">
        <v>20</v>
      </c>
      <c r="P113" s="234">
        <v>35000</v>
      </c>
      <c r="Q113" s="233" t="s">
        <v>1442</v>
      </c>
      <c r="R113" s="234">
        <v>20</v>
      </c>
      <c r="S113" s="238" t="s">
        <v>1990</v>
      </c>
      <c r="T113" s="238" t="s">
        <v>1991</v>
      </c>
    </row>
    <row r="114" spans="1:20" ht="90">
      <c r="A114" s="193">
        <v>107</v>
      </c>
      <c r="B114" s="233"/>
      <c r="C114" s="234" t="s">
        <v>1992</v>
      </c>
      <c r="D114" s="235" t="s">
        <v>1595</v>
      </c>
      <c r="E114" s="49" t="s">
        <v>1993</v>
      </c>
      <c r="F114" s="49" t="s">
        <v>2</v>
      </c>
      <c r="G114" s="49" t="s">
        <v>3</v>
      </c>
      <c r="H114" s="236" t="s">
        <v>4</v>
      </c>
      <c r="I114" s="99" t="s">
        <v>125</v>
      </c>
      <c r="J114" s="49" t="s">
        <v>1976</v>
      </c>
      <c r="K114" s="233">
        <v>50000</v>
      </c>
      <c r="L114" s="234">
        <v>35000</v>
      </c>
      <c r="M114" s="49" t="s">
        <v>1441</v>
      </c>
      <c r="N114" s="234">
        <v>35000</v>
      </c>
      <c r="O114" s="234">
        <v>20</v>
      </c>
      <c r="P114" s="234">
        <v>35000</v>
      </c>
      <c r="Q114" s="233" t="s">
        <v>1442</v>
      </c>
      <c r="R114" s="234">
        <v>20</v>
      </c>
      <c r="S114" s="238" t="s">
        <v>1994</v>
      </c>
      <c r="T114" s="238" t="s">
        <v>1995</v>
      </c>
    </row>
    <row r="115" spans="1:20" ht="30">
      <c r="A115" s="193">
        <v>108</v>
      </c>
      <c r="B115" s="233"/>
      <c r="C115" s="234" t="s">
        <v>1996</v>
      </c>
      <c r="D115" s="235" t="s">
        <v>1595</v>
      </c>
      <c r="E115" s="49" t="s">
        <v>1975</v>
      </c>
      <c r="F115" s="49" t="s">
        <v>2</v>
      </c>
      <c r="G115" s="49" t="s">
        <v>3</v>
      </c>
      <c r="H115" s="236" t="s">
        <v>33</v>
      </c>
      <c r="I115" s="99" t="s">
        <v>125</v>
      </c>
      <c r="J115" s="49" t="s">
        <v>1976</v>
      </c>
      <c r="K115" s="233">
        <v>50000</v>
      </c>
      <c r="L115" s="234">
        <v>35000</v>
      </c>
      <c r="M115" s="49" t="s">
        <v>1441</v>
      </c>
      <c r="N115" s="234">
        <v>35000</v>
      </c>
      <c r="O115" s="234">
        <v>20</v>
      </c>
      <c r="P115" s="234">
        <v>35000</v>
      </c>
      <c r="Q115" s="233" t="s">
        <v>1442</v>
      </c>
      <c r="R115" s="234">
        <v>20</v>
      </c>
      <c r="S115" s="238" t="s">
        <v>1997</v>
      </c>
      <c r="T115" s="238" t="s">
        <v>1998</v>
      </c>
    </row>
    <row r="116" spans="1:20" ht="45">
      <c r="A116" s="193">
        <v>109</v>
      </c>
      <c r="B116" s="233"/>
      <c r="C116" s="234" t="s">
        <v>1999</v>
      </c>
      <c r="D116" s="235" t="s">
        <v>2000</v>
      </c>
      <c r="E116" s="49" t="s">
        <v>2001</v>
      </c>
      <c r="F116" s="49" t="s">
        <v>2</v>
      </c>
      <c r="G116" s="49" t="s">
        <v>3</v>
      </c>
      <c r="H116" s="236" t="s">
        <v>4</v>
      </c>
      <c r="I116" s="99" t="s">
        <v>125</v>
      </c>
      <c r="J116" s="49" t="s">
        <v>1976</v>
      </c>
      <c r="K116" s="233">
        <v>50000</v>
      </c>
      <c r="L116" s="234">
        <v>35000</v>
      </c>
      <c r="M116" s="49" t="s">
        <v>1441</v>
      </c>
      <c r="N116" s="234">
        <v>35000</v>
      </c>
      <c r="O116" s="234">
        <v>20</v>
      </c>
      <c r="P116" s="234">
        <v>35000</v>
      </c>
      <c r="Q116" s="233" t="s">
        <v>1442</v>
      </c>
      <c r="R116" s="234">
        <v>20</v>
      </c>
      <c r="S116" s="240" t="s">
        <v>2002</v>
      </c>
      <c r="T116" s="240" t="s">
        <v>2003</v>
      </c>
    </row>
    <row r="117" spans="1:20" ht="45">
      <c r="A117" s="193">
        <v>110</v>
      </c>
      <c r="B117" s="233"/>
      <c r="C117" s="234" t="s">
        <v>2004</v>
      </c>
      <c r="D117" s="235" t="s">
        <v>2005</v>
      </c>
      <c r="E117" s="49" t="s">
        <v>2001</v>
      </c>
      <c r="F117" s="49" t="s">
        <v>2</v>
      </c>
      <c r="G117" s="49" t="s">
        <v>3</v>
      </c>
      <c r="H117" s="236" t="s">
        <v>33</v>
      </c>
      <c r="I117" s="99" t="s">
        <v>125</v>
      </c>
      <c r="J117" s="49" t="s">
        <v>1976</v>
      </c>
      <c r="K117" s="233">
        <v>50000</v>
      </c>
      <c r="L117" s="234">
        <v>35000</v>
      </c>
      <c r="M117" s="49" t="s">
        <v>1441</v>
      </c>
      <c r="N117" s="234">
        <v>35000</v>
      </c>
      <c r="O117" s="234">
        <v>20</v>
      </c>
      <c r="P117" s="234">
        <v>35000</v>
      </c>
      <c r="Q117" s="233" t="s">
        <v>1442</v>
      </c>
      <c r="R117" s="234">
        <v>20</v>
      </c>
      <c r="S117" s="238" t="s">
        <v>2006</v>
      </c>
      <c r="T117" s="238" t="s">
        <v>2007</v>
      </c>
    </row>
    <row r="118" spans="1:20" ht="45">
      <c r="A118" s="193">
        <v>111</v>
      </c>
      <c r="B118" s="233"/>
      <c r="C118" s="234" t="s">
        <v>2008</v>
      </c>
      <c r="D118" s="235" t="s">
        <v>2009</v>
      </c>
      <c r="E118" s="49" t="s">
        <v>2001</v>
      </c>
      <c r="F118" s="49" t="s">
        <v>2</v>
      </c>
      <c r="G118" s="49" t="s">
        <v>3</v>
      </c>
      <c r="H118" s="236" t="s">
        <v>33</v>
      </c>
      <c r="I118" s="99" t="s">
        <v>125</v>
      </c>
      <c r="J118" s="49" t="s">
        <v>1976</v>
      </c>
      <c r="K118" s="233">
        <v>50000</v>
      </c>
      <c r="L118" s="234">
        <v>35000</v>
      </c>
      <c r="M118" s="49" t="s">
        <v>1441</v>
      </c>
      <c r="N118" s="234">
        <v>35000</v>
      </c>
      <c r="O118" s="234">
        <v>20</v>
      </c>
      <c r="P118" s="234">
        <v>35000</v>
      </c>
      <c r="Q118" s="233" t="s">
        <v>1442</v>
      </c>
      <c r="R118" s="234">
        <v>20</v>
      </c>
      <c r="S118" s="238" t="s">
        <v>2010</v>
      </c>
      <c r="T118" s="238" t="s">
        <v>2011</v>
      </c>
    </row>
    <row r="119" spans="1:20" ht="45">
      <c r="A119" s="193">
        <v>112</v>
      </c>
      <c r="B119" s="233"/>
      <c r="C119" s="234" t="s">
        <v>2012</v>
      </c>
      <c r="D119" s="235" t="s">
        <v>2013</v>
      </c>
      <c r="E119" s="49" t="s">
        <v>2001</v>
      </c>
      <c r="F119" s="49" t="s">
        <v>2</v>
      </c>
      <c r="G119" s="49" t="s">
        <v>3</v>
      </c>
      <c r="H119" s="236" t="s">
        <v>33</v>
      </c>
      <c r="I119" s="99" t="s">
        <v>125</v>
      </c>
      <c r="J119" s="49" t="s">
        <v>1976</v>
      </c>
      <c r="K119" s="233">
        <v>50000</v>
      </c>
      <c r="L119" s="234">
        <v>35000</v>
      </c>
      <c r="M119" s="49" t="s">
        <v>1441</v>
      </c>
      <c r="N119" s="234">
        <v>35000</v>
      </c>
      <c r="O119" s="234">
        <v>20</v>
      </c>
      <c r="P119" s="234">
        <v>35000</v>
      </c>
      <c r="Q119" s="233" t="s">
        <v>1442</v>
      </c>
      <c r="R119" s="234">
        <v>20</v>
      </c>
      <c r="S119" s="238" t="s">
        <v>2014</v>
      </c>
      <c r="T119" s="238" t="s">
        <v>2015</v>
      </c>
    </row>
    <row r="120" spans="1:20" ht="45">
      <c r="A120" s="193">
        <v>113</v>
      </c>
      <c r="B120" s="233"/>
      <c r="C120" s="234" t="s">
        <v>2016</v>
      </c>
      <c r="D120" s="235" t="s">
        <v>2017</v>
      </c>
      <c r="E120" s="49" t="s">
        <v>2001</v>
      </c>
      <c r="F120" s="49" t="s">
        <v>2</v>
      </c>
      <c r="G120" s="49" t="s">
        <v>3</v>
      </c>
      <c r="H120" s="236" t="s">
        <v>33</v>
      </c>
      <c r="I120" s="99" t="s">
        <v>125</v>
      </c>
      <c r="J120" s="49" t="s">
        <v>1976</v>
      </c>
      <c r="K120" s="233">
        <v>50000</v>
      </c>
      <c r="L120" s="234">
        <v>35000</v>
      </c>
      <c r="M120" s="49" t="s">
        <v>1441</v>
      </c>
      <c r="N120" s="234">
        <v>35000</v>
      </c>
      <c r="O120" s="234">
        <v>20</v>
      </c>
      <c r="P120" s="234">
        <v>35000</v>
      </c>
      <c r="Q120" s="233" t="s">
        <v>1442</v>
      </c>
      <c r="R120" s="234">
        <v>20</v>
      </c>
      <c r="S120" s="238" t="s">
        <v>2018</v>
      </c>
      <c r="T120" s="238" t="s">
        <v>2019</v>
      </c>
    </row>
    <row r="121" spans="1:20" ht="45">
      <c r="A121" s="193">
        <v>114</v>
      </c>
      <c r="B121" s="233"/>
      <c r="C121" s="234" t="s">
        <v>2020</v>
      </c>
      <c r="D121" s="235" t="s">
        <v>1980</v>
      </c>
      <c r="E121" s="49" t="s">
        <v>2001</v>
      </c>
      <c r="F121" s="49" t="s">
        <v>2</v>
      </c>
      <c r="G121" s="49" t="s">
        <v>3</v>
      </c>
      <c r="H121" s="236" t="s">
        <v>4</v>
      </c>
      <c r="I121" s="99" t="s">
        <v>125</v>
      </c>
      <c r="J121" s="49" t="s">
        <v>1976</v>
      </c>
      <c r="K121" s="233">
        <v>50000</v>
      </c>
      <c r="L121" s="234">
        <v>35000</v>
      </c>
      <c r="M121" s="49" t="s">
        <v>1441</v>
      </c>
      <c r="N121" s="234">
        <v>35000</v>
      </c>
      <c r="O121" s="234">
        <v>20</v>
      </c>
      <c r="P121" s="234">
        <v>35000</v>
      </c>
      <c r="Q121" s="233" t="s">
        <v>1442</v>
      </c>
      <c r="R121" s="234">
        <v>20</v>
      </c>
      <c r="S121" s="238" t="s">
        <v>2021</v>
      </c>
      <c r="T121" s="238" t="s">
        <v>2022</v>
      </c>
    </row>
    <row r="122" spans="1:20" ht="45">
      <c r="A122" s="193">
        <v>115</v>
      </c>
      <c r="B122" s="233"/>
      <c r="C122" s="49" t="s">
        <v>2023</v>
      </c>
      <c r="D122" s="235" t="s">
        <v>2024</v>
      </c>
      <c r="E122" s="49" t="s">
        <v>2001</v>
      </c>
      <c r="F122" s="49" t="s">
        <v>2</v>
      </c>
      <c r="G122" s="49" t="s">
        <v>3</v>
      </c>
      <c r="H122" s="236" t="s">
        <v>4</v>
      </c>
      <c r="I122" s="99" t="s">
        <v>125</v>
      </c>
      <c r="J122" s="49" t="s">
        <v>1976</v>
      </c>
      <c r="K122" s="233">
        <v>50000</v>
      </c>
      <c r="L122" s="234">
        <v>35000</v>
      </c>
      <c r="M122" s="49" t="s">
        <v>1441</v>
      </c>
      <c r="N122" s="234">
        <v>35000</v>
      </c>
      <c r="O122" s="234">
        <v>20</v>
      </c>
      <c r="P122" s="234">
        <v>35000</v>
      </c>
      <c r="Q122" s="233" t="s">
        <v>1442</v>
      </c>
      <c r="R122" s="234">
        <v>20</v>
      </c>
      <c r="S122" s="238" t="s">
        <v>2025</v>
      </c>
      <c r="T122" s="238" t="s">
        <v>2026</v>
      </c>
    </row>
    <row r="123" spans="1:20" ht="45">
      <c r="A123" s="193">
        <v>116</v>
      </c>
      <c r="B123" s="233"/>
      <c r="C123" s="234" t="s">
        <v>2027</v>
      </c>
      <c r="D123" s="235" t="s">
        <v>2028</v>
      </c>
      <c r="E123" s="49" t="s">
        <v>2001</v>
      </c>
      <c r="F123" s="49" t="s">
        <v>2</v>
      </c>
      <c r="G123" s="49" t="s">
        <v>3</v>
      </c>
      <c r="H123" s="236" t="s">
        <v>33</v>
      </c>
      <c r="I123" s="99" t="s">
        <v>125</v>
      </c>
      <c r="J123" s="49" t="s">
        <v>1976</v>
      </c>
      <c r="K123" s="233">
        <v>50000</v>
      </c>
      <c r="L123" s="234">
        <v>35000</v>
      </c>
      <c r="M123" s="49" t="s">
        <v>1441</v>
      </c>
      <c r="N123" s="234">
        <v>35000</v>
      </c>
      <c r="O123" s="234">
        <v>20</v>
      </c>
      <c r="P123" s="234">
        <v>35000</v>
      </c>
      <c r="Q123" s="233" t="s">
        <v>1442</v>
      </c>
      <c r="R123" s="234">
        <v>20</v>
      </c>
      <c r="S123" s="238" t="s">
        <v>2029</v>
      </c>
      <c r="T123" s="238" t="s">
        <v>2030</v>
      </c>
    </row>
    <row r="124" spans="1:20" ht="45">
      <c r="A124" s="193">
        <v>117</v>
      </c>
      <c r="B124" s="245"/>
      <c r="C124" s="246" t="s">
        <v>2031</v>
      </c>
      <c r="D124" s="247" t="s">
        <v>2032</v>
      </c>
      <c r="E124" s="246" t="s">
        <v>2033</v>
      </c>
      <c r="F124" s="246" t="s">
        <v>2</v>
      </c>
      <c r="G124" s="246" t="s">
        <v>3</v>
      </c>
      <c r="H124" s="236" t="s">
        <v>33</v>
      </c>
      <c r="I124" s="99" t="s">
        <v>125</v>
      </c>
      <c r="J124" s="246" t="s">
        <v>85</v>
      </c>
      <c r="K124" s="233">
        <v>50000</v>
      </c>
      <c r="L124" s="234">
        <v>35000</v>
      </c>
      <c r="M124" s="49" t="s">
        <v>1441</v>
      </c>
      <c r="N124" s="234">
        <v>35000</v>
      </c>
      <c r="O124" s="248">
        <v>20</v>
      </c>
      <c r="P124" s="234">
        <v>35000</v>
      </c>
      <c r="Q124" s="233" t="s">
        <v>1442</v>
      </c>
      <c r="R124" s="248">
        <v>20</v>
      </c>
      <c r="S124" s="238" t="s">
        <v>2034</v>
      </c>
      <c r="T124" s="238" t="s">
        <v>2035</v>
      </c>
    </row>
    <row r="125" spans="1:20" ht="30">
      <c r="A125" s="193">
        <v>118</v>
      </c>
      <c r="B125" s="233"/>
      <c r="C125" s="234" t="s">
        <v>1692</v>
      </c>
      <c r="D125" s="235" t="s">
        <v>1886</v>
      </c>
      <c r="E125" s="49" t="s">
        <v>1975</v>
      </c>
      <c r="F125" s="49" t="s">
        <v>2</v>
      </c>
      <c r="G125" s="49" t="s">
        <v>3</v>
      </c>
      <c r="H125" s="236" t="s">
        <v>4</v>
      </c>
      <c r="I125" s="99" t="s">
        <v>125</v>
      </c>
      <c r="J125" s="49" t="s">
        <v>1454</v>
      </c>
      <c r="K125" s="233">
        <v>50000</v>
      </c>
      <c r="L125" s="234">
        <v>35000</v>
      </c>
      <c r="M125" s="49" t="s">
        <v>1441</v>
      </c>
      <c r="N125" s="234">
        <v>35000</v>
      </c>
      <c r="O125" s="234">
        <v>20</v>
      </c>
      <c r="P125" s="234">
        <v>35000</v>
      </c>
      <c r="Q125" s="233" t="s">
        <v>1442</v>
      </c>
      <c r="R125" s="234">
        <v>20</v>
      </c>
      <c r="S125" s="238" t="s">
        <v>2036</v>
      </c>
      <c r="T125" s="238" t="s">
        <v>2037</v>
      </c>
    </row>
    <row r="126" spans="1:20" ht="30">
      <c r="A126" s="193">
        <v>119</v>
      </c>
      <c r="B126" s="233"/>
      <c r="C126" s="234" t="s">
        <v>2038</v>
      </c>
      <c r="D126" s="235" t="s">
        <v>2039</v>
      </c>
      <c r="E126" s="49" t="s">
        <v>1975</v>
      </c>
      <c r="F126" s="49" t="s">
        <v>2</v>
      </c>
      <c r="G126" s="49" t="s">
        <v>3</v>
      </c>
      <c r="H126" s="236" t="s">
        <v>4</v>
      </c>
      <c r="I126" s="99" t="s">
        <v>125</v>
      </c>
      <c r="J126" s="49" t="s">
        <v>1454</v>
      </c>
      <c r="K126" s="233">
        <v>50000</v>
      </c>
      <c r="L126" s="234">
        <v>35000</v>
      </c>
      <c r="M126" s="49" t="s">
        <v>1441</v>
      </c>
      <c r="N126" s="234">
        <v>35000</v>
      </c>
      <c r="O126" s="234">
        <v>20</v>
      </c>
      <c r="P126" s="234">
        <v>35000</v>
      </c>
      <c r="Q126" s="233" t="s">
        <v>1442</v>
      </c>
      <c r="R126" s="234">
        <v>20</v>
      </c>
      <c r="S126" s="238" t="s">
        <v>2040</v>
      </c>
      <c r="T126" s="238" t="s">
        <v>2041</v>
      </c>
    </row>
    <row r="127" spans="1:20" ht="45">
      <c r="A127" s="193">
        <v>120</v>
      </c>
      <c r="B127" s="233"/>
      <c r="C127" s="234" t="s">
        <v>2042</v>
      </c>
      <c r="D127" s="235" t="s">
        <v>1754</v>
      </c>
      <c r="E127" s="49" t="s">
        <v>2001</v>
      </c>
      <c r="F127" s="49" t="s">
        <v>2</v>
      </c>
      <c r="G127" s="49" t="s">
        <v>3</v>
      </c>
      <c r="H127" s="236" t="s">
        <v>4</v>
      </c>
      <c r="I127" s="99" t="s">
        <v>125</v>
      </c>
      <c r="J127" s="49" t="s">
        <v>1454</v>
      </c>
      <c r="K127" s="233">
        <v>50000</v>
      </c>
      <c r="L127" s="234">
        <v>35000</v>
      </c>
      <c r="M127" s="49" t="s">
        <v>1441</v>
      </c>
      <c r="N127" s="234">
        <v>35000</v>
      </c>
      <c r="O127" s="234">
        <v>20</v>
      </c>
      <c r="P127" s="234">
        <v>35000</v>
      </c>
      <c r="Q127" s="233" t="s">
        <v>1442</v>
      </c>
      <c r="R127" s="234">
        <v>20</v>
      </c>
      <c r="S127" s="238" t="s">
        <v>2043</v>
      </c>
      <c r="T127" s="238" t="s">
        <v>2044</v>
      </c>
    </row>
    <row r="128" spans="1:20" ht="30">
      <c r="A128" s="193">
        <v>121</v>
      </c>
      <c r="B128" s="233"/>
      <c r="C128" s="234" t="s">
        <v>2045</v>
      </c>
      <c r="D128" s="235" t="s">
        <v>2046</v>
      </c>
      <c r="E128" s="49" t="s">
        <v>1975</v>
      </c>
      <c r="F128" s="49" t="s">
        <v>2</v>
      </c>
      <c r="G128" s="49" t="s">
        <v>3</v>
      </c>
      <c r="H128" s="236" t="s">
        <v>33</v>
      </c>
      <c r="I128" s="237" t="s">
        <v>126</v>
      </c>
      <c r="J128" s="49" t="s">
        <v>1454</v>
      </c>
      <c r="K128" s="233">
        <v>50000</v>
      </c>
      <c r="L128" s="234">
        <v>35000</v>
      </c>
      <c r="M128" s="49" t="s">
        <v>1441</v>
      </c>
      <c r="N128" s="234">
        <v>35000</v>
      </c>
      <c r="O128" s="234">
        <v>20</v>
      </c>
      <c r="P128" s="234">
        <v>35000</v>
      </c>
      <c r="Q128" s="233" t="s">
        <v>1442</v>
      </c>
      <c r="R128" s="234">
        <v>20</v>
      </c>
      <c r="S128" s="238" t="s">
        <v>2047</v>
      </c>
      <c r="T128" s="238" t="s">
        <v>2048</v>
      </c>
    </row>
    <row r="129" spans="1:20" ht="30">
      <c r="A129" s="193">
        <v>122</v>
      </c>
      <c r="B129" s="233"/>
      <c r="C129" s="234" t="s">
        <v>1519</v>
      </c>
      <c r="D129" s="235" t="s">
        <v>2049</v>
      </c>
      <c r="E129" s="49" t="s">
        <v>1975</v>
      </c>
      <c r="F129" s="49" t="s">
        <v>2</v>
      </c>
      <c r="G129" s="49" t="s">
        <v>3</v>
      </c>
      <c r="H129" s="236" t="s">
        <v>33</v>
      </c>
      <c r="I129" s="237" t="s">
        <v>126</v>
      </c>
      <c r="J129" s="49" t="s">
        <v>1454</v>
      </c>
      <c r="K129" s="233">
        <v>50000</v>
      </c>
      <c r="L129" s="234">
        <v>35000</v>
      </c>
      <c r="M129" s="49" t="s">
        <v>1441</v>
      </c>
      <c r="N129" s="234">
        <v>35000</v>
      </c>
      <c r="O129" s="234">
        <v>20</v>
      </c>
      <c r="P129" s="234">
        <v>35000</v>
      </c>
      <c r="Q129" s="233" t="s">
        <v>1442</v>
      </c>
      <c r="R129" s="234">
        <v>20</v>
      </c>
      <c r="S129" s="238" t="s">
        <v>2050</v>
      </c>
      <c r="T129" s="238" t="s">
        <v>2051</v>
      </c>
    </row>
    <row r="130" spans="1:20" ht="105">
      <c r="A130" s="193">
        <v>123</v>
      </c>
      <c r="B130" s="233"/>
      <c r="C130" s="234" t="s">
        <v>2052</v>
      </c>
      <c r="D130" s="235" t="s">
        <v>2053</v>
      </c>
      <c r="E130" s="49" t="s">
        <v>2054</v>
      </c>
      <c r="F130" s="49" t="s">
        <v>2</v>
      </c>
      <c r="G130" s="49" t="s">
        <v>3</v>
      </c>
      <c r="H130" s="236" t="s">
        <v>4</v>
      </c>
      <c r="I130" s="237" t="s">
        <v>126</v>
      </c>
      <c r="J130" s="49" t="s">
        <v>1454</v>
      </c>
      <c r="K130" s="233">
        <v>50000</v>
      </c>
      <c r="L130" s="234">
        <v>35000</v>
      </c>
      <c r="M130" s="49" t="s">
        <v>1441</v>
      </c>
      <c r="N130" s="234">
        <v>35000</v>
      </c>
      <c r="O130" s="234">
        <v>20</v>
      </c>
      <c r="P130" s="234">
        <v>35000</v>
      </c>
      <c r="Q130" s="233" t="s">
        <v>1442</v>
      </c>
      <c r="R130" s="234">
        <v>20</v>
      </c>
      <c r="S130" s="238" t="s">
        <v>2055</v>
      </c>
      <c r="T130" s="238" t="s">
        <v>2056</v>
      </c>
    </row>
    <row r="131" spans="1:20" ht="60">
      <c r="A131" s="193">
        <v>124</v>
      </c>
      <c r="B131" s="233"/>
      <c r="C131" s="234" t="s">
        <v>2052</v>
      </c>
      <c r="D131" s="235" t="s">
        <v>2057</v>
      </c>
      <c r="E131" s="49" t="s">
        <v>2058</v>
      </c>
      <c r="F131" s="49" t="s">
        <v>2</v>
      </c>
      <c r="G131" s="49" t="s">
        <v>3</v>
      </c>
      <c r="H131" s="236" t="s">
        <v>4</v>
      </c>
      <c r="I131" s="237" t="s">
        <v>126</v>
      </c>
      <c r="J131" s="49" t="s">
        <v>1454</v>
      </c>
      <c r="K131" s="233">
        <v>50000</v>
      </c>
      <c r="L131" s="234">
        <v>35000</v>
      </c>
      <c r="M131" s="49" t="s">
        <v>1441</v>
      </c>
      <c r="N131" s="234">
        <v>35000</v>
      </c>
      <c r="O131" s="234">
        <v>20</v>
      </c>
      <c r="P131" s="234">
        <v>35000</v>
      </c>
      <c r="Q131" s="233" t="s">
        <v>1442</v>
      </c>
      <c r="R131" s="234">
        <v>20</v>
      </c>
      <c r="S131" s="238" t="s">
        <v>2059</v>
      </c>
      <c r="T131" s="238" t="s">
        <v>2060</v>
      </c>
    </row>
    <row r="132" spans="1:20" ht="30">
      <c r="A132" s="193">
        <v>125</v>
      </c>
      <c r="B132" s="233"/>
      <c r="C132" s="234" t="s">
        <v>2061</v>
      </c>
      <c r="D132" s="235" t="s">
        <v>2062</v>
      </c>
      <c r="E132" s="49" t="s">
        <v>1975</v>
      </c>
      <c r="F132" s="49" t="s">
        <v>2</v>
      </c>
      <c r="G132" s="49" t="s">
        <v>3</v>
      </c>
      <c r="H132" s="236" t="s">
        <v>33</v>
      </c>
      <c r="I132" s="99" t="s">
        <v>125</v>
      </c>
      <c r="J132" s="49" t="s">
        <v>1454</v>
      </c>
      <c r="K132" s="233">
        <v>50000</v>
      </c>
      <c r="L132" s="234">
        <v>35000</v>
      </c>
      <c r="M132" s="49" t="s">
        <v>1441</v>
      </c>
      <c r="N132" s="234">
        <v>35000</v>
      </c>
      <c r="O132" s="234">
        <v>20</v>
      </c>
      <c r="P132" s="234">
        <v>35000</v>
      </c>
      <c r="Q132" s="233" t="s">
        <v>1442</v>
      </c>
      <c r="R132" s="234">
        <v>20</v>
      </c>
      <c r="S132" s="238" t="s">
        <v>2063</v>
      </c>
      <c r="T132" s="238" t="s">
        <v>2064</v>
      </c>
    </row>
    <row r="133" spans="1:20" ht="60">
      <c r="A133" s="193">
        <v>126</v>
      </c>
      <c r="B133" s="233"/>
      <c r="C133" s="234" t="s">
        <v>2065</v>
      </c>
      <c r="D133" s="235" t="s">
        <v>2066</v>
      </c>
      <c r="E133" s="49" t="s">
        <v>2058</v>
      </c>
      <c r="F133" s="49" t="s">
        <v>2</v>
      </c>
      <c r="G133" s="49" t="s">
        <v>3</v>
      </c>
      <c r="H133" s="236" t="s">
        <v>4</v>
      </c>
      <c r="I133" s="237" t="s">
        <v>126</v>
      </c>
      <c r="J133" s="49" t="s">
        <v>1454</v>
      </c>
      <c r="K133" s="233">
        <v>50000</v>
      </c>
      <c r="L133" s="234">
        <v>35000</v>
      </c>
      <c r="M133" s="49" t="s">
        <v>1441</v>
      </c>
      <c r="N133" s="234">
        <v>35000</v>
      </c>
      <c r="O133" s="234">
        <v>20</v>
      </c>
      <c r="P133" s="234">
        <v>35000</v>
      </c>
      <c r="Q133" s="233" t="s">
        <v>1442</v>
      </c>
      <c r="R133" s="234">
        <v>20</v>
      </c>
      <c r="S133" s="240" t="s">
        <v>2067</v>
      </c>
      <c r="T133" s="240" t="s">
        <v>2068</v>
      </c>
    </row>
    <row r="134" spans="1:20" ht="30">
      <c r="A134" s="193">
        <v>127</v>
      </c>
      <c r="B134" s="233"/>
      <c r="C134" s="234" t="s">
        <v>2069</v>
      </c>
      <c r="D134" s="235" t="s">
        <v>2070</v>
      </c>
      <c r="E134" s="49" t="s">
        <v>1975</v>
      </c>
      <c r="F134" s="49" t="s">
        <v>2</v>
      </c>
      <c r="G134" s="49" t="s">
        <v>3</v>
      </c>
      <c r="H134" s="236" t="s">
        <v>33</v>
      </c>
      <c r="I134" s="99" t="s">
        <v>125</v>
      </c>
      <c r="J134" s="49" t="s">
        <v>1454</v>
      </c>
      <c r="K134" s="233">
        <v>50000</v>
      </c>
      <c r="L134" s="234">
        <v>35000</v>
      </c>
      <c r="M134" s="49" t="s">
        <v>1441</v>
      </c>
      <c r="N134" s="234">
        <v>35000</v>
      </c>
      <c r="O134" s="234">
        <v>20</v>
      </c>
      <c r="P134" s="234">
        <v>35000</v>
      </c>
      <c r="Q134" s="233" t="s">
        <v>1442</v>
      </c>
      <c r="R134" s="234">
        <v>20</v>
      </c>
      <c r="S134" s="240" t="s">
        <v>2071</v>
      </c>
      <c r="T134" s="240" t="s">
        <v>2072</v>
      </c>
    </row>
    <row r="135" spans="1:20" ht="90">
      <c r="A135" s="193">
        <v>128</v>
      </c>
      <c r="B135" s="233"/>
      <c r="C135" s="49" t="s">
        <v>2073</v>
      </c>
      <c r="D135" s="235" t="s">
        <v>2074</v>
      </c>
      <c r="E135" s="49" t="s">
        <v>2075</v>
      </c>
      <c r="F135" s="49" t="s">
        <v>2</v>
      </c>
      <c r="G135" s="234" t="s">
        <v>3</v>
      </c>
      <c r="H135" s="234" t="s">
        <v>4</v>
      </c>
      <c r="I135" s="237" t="s">
        <v>126</v>
      </c>
      <c r="J135" s="49" t="s">
        <v>1619</v>
      </c>
      <c r="K135" s="233">
        <v>50000</v>
      </c>
      <c r="L135" s="234">
        <v>35000</v>
      </c>
      <c r="M135" s="49" t="s">
        <v>1441</v>
      </c>
      <c r="N135" s="234">
        <v>35000</v>
      </c>
      <c r="O135" s="234">
        <v>20</v>
      </c>
      <c r="P135" s="234">
        <v>35000</v>
      </c>
      <c r="Q135" s="233" t="s">
        <v>1442</v>
      </c>
      <c r="R135" s="249">
        <v>20</v>
      </c>
      <c r="S135" s="240" t="s">
        <v>2076</v>
      </c>
      <c r="T135" s="240" t="s">
        <v>2077</v>
      </c>
    </row>
    <row r="136" spans="1:20" ht="90">
      <c r="A136" s="193">
        <v>129</v>
      </c>
      <c r="B136" s="233"/>
      <c r="C136" s="234" t="s">
        <v>1698</v>
      </c>
      <c r="D136" s="235" t="s">
        <v>1584</v>
      </c>
      <c r="E136" s="49" t="s">
        <v>2078</v>
      </c>
      <c r="F136" s="49" t="s">
        <v>2</v>
      </c>
      <c r="G136" s="49" t="s">
        <v>3</v>
      </c>
      <c r="H136" s="236" t="s">
        <v>4</v>
      </c>
      <c r="I136" s="237" t="s">
        <v>126</v>
      </c>
      <c r="J136" s="49" t="s">
        <v>1750</v>
      </c>
      <c r="K136" s="233">
        <v>50000</v>
      </c>
      <c r="L136" s="234">
        <v>35000</v>
      </c>
      <c r="M136" s="49" t="s">
        <v>1441</v>
      </c>
      <c r="N136" s="234">
        <v>35000</v>
      </c>
      <c r="O136" s="234">
        <v>20</v>
      </c>
      <c r="P136" s="234">
        <v>35000</v>
      </c>
      <c r="Q136" s="233" t="s">
        <v>1442</v>
      </c>
      <c r="R136" s="249">
        <v>20</v>
      </c>
      <c r="S136" s="238" t="s">
        <v>2079</v>
      </c>
      <c r="T136" s="238" t="s">
        <v>2080</v>
      </c>
    </row>
    <row r="137" spans="1:20" ht="60">
      <c r="A137" s="193">
        <v>130</v>
      </c>
      <c r="B137" s="233"/>
      <c r="C137" s="234" t="s">
        <v>2081</v>
      </c>
      <c r="D137" s="235" t="s">
        <v>2082</v>
      </c>
      <c r="E137" s="49" t="s">
        <v>2083</v>
      </c>
      <c r="F137" s="49" t="s">
        <v>2</v>
      </c>
      <c r="G137" s="49" t="s">
        <v>3</v>
      </c>
      <c r="H137" s="236" t="s">
        <v>4</v>
      </c>
      <c r="I137" s="237" t="s">
        <v>126</v>
      </c>
      <c r="J137" s="49" t="s">
        <v>1475</v>
      </c>
      <c r="K137" s="233">
        <v>50000</v>
      </c>
      <c r="L137" s="234">
        <v>35000</v>
      </c>
      <c r="M137" s="49" t="s">
        <v>1441</v>
      </c>
      <c r="N137" s="234">
        <v>35000</v>
      </c>
      <c r="O137" s="234">
        <v>20</v>
      </c>
      <c r="P137" s="234">
        <v>35000</v>
      </c>
      <c r="Q137" s="233" t="s">
        <v>1442</v>
      </c>
      <c r="R137" s="249">
        <v>20</v>
      </c>
      <c r="S137" s="238" t="s">
        <v>2084</v>
      </c>
      <c r="T137" s="238" t="s">
        <v>2085</v>
      </c>
    </row>
    <row r="138" spans="1:20" ht="75">
      <c r="A138" s="193">
        <v>131</v>
      </c>
      <c r="B138" s="233"/>
      <c r="C138" s="49" t="s">
        <v>2086</v>
      </c>
      <c r="D138" s="235" t="s">
        <v>2087</v>
      </c>
      <c r="E138" s="49" t="s">
        <v>2088</v>
      </c>
      <c r="F138" s="49" t="s">
        <v>2</v>
      </c>
      <c r="G138" s="49" t="s">
        <v>3</v>
      </c>
      <c r="H138" s="236" t="s">
        <v>33</v>
      </c>
      <c r="I138" s="237" t="s">
        <v>126</v>
      </c>
      <c r="J138" s="49" t="s">
        <v>2089</v>
      </c>
      <c r="K138" s="233">
        <v>50000</v>
      </c>
      <c r="L138" s="234">
        <v>35000</v>
      </c>
      <c r="M138" s="49" t="s">
        <v>1441</v>
      </c>
      <c r="N138" s="234">
        <v>35000</v>
      </c>
      <c r="O138" s="234">
        <v>20</v>
      </c>
      <c r="P138" s="234">
        <v>35000</v>
      </c>
      <c r="Q138" s="233" t="s">
        <v>1442</v>
      </c>
      <c r="R138" s="249">
        <v>20</v>
      </c>
      <c r="S138" s="240" t="s">
        <v>2090</v>
      </c>
      <c r="T138" s="240" t="s">
        <v>2091</v>
      </c>
    </row>
    <row r="139" spans="1:20" ht="90">
      <c r="A139" s="193">
        <v>132</v>
      </c>
      <c r="B139" s="233"/>
      <c r="C139" s="234" t="s">
        <v>2092</v>
      </c>
      <c r="D139" s="235" t="s">
        <v>2093</v>
      </c>
      <c r="E139" s="235" t="s">
        <v>2094</v>
      </c>
      <c r="F139" s="49" t="s">
        <v>2</v>
      </c>
      <c r="G139" s="234" t="s">
        <v>3</v>
      </c>
      <c r="H139" s="236" t="s">
        <v>33</v>
      </c>
      <c r="I139" s="237" t="s">
        <v>126</v>
      </c>
      <c r="J139" s="49" t="s">
        <v>2095</v>
      </c>
      <c r="K139" s="233">
        <v>50000</v>
      </c>
      <c r="L139" s="234">
        <v>35000</v>
      </c>
      <c r="M139" s="49" t="s">
        <v>1441</v>
      </c>
      <c r="N139" s="234">
        <v>35000</v>
      </c>
      <c r="O139" s="234">
        <v>20</v>
      </c>
      <c r="P139" s="234">
        <v>35000</v>
      </c>
      <c r="Q139" s="233" t="s">
        <v>1442</v>
      </c>
      <c r="R139" s="249">
        <v>20</v>
      </c>
      <c r="S139" s="240" t="s">
        <v>2096</v>
      </c>
      <c r="T139" s="240" t="s">
        <v>2097</v>
      </c>
    </row>
    <row r="140" spans="1:20" ht="75">
      <c r="A140" s="193">
        <v>133</v>
      </c>
      <c r="B140" s="233"/>
      <c r="C140" s="234" t="s">
        <v>2098</v>
      </c>
      <c r="D140" s="235" t="s">
        <v>2099</v>
      </c>
      <c r="E140" s="235" t="s">
        <v>2100</v>
      </c>
      <c r="F140" s="49" t="s">
        <v>2</v>
      </c>
      <c r="G140" s="49" t="s">
        <v>3</v>
      </c>
      <c r="H140" s="236" t="s">
        <v>4</v>
      </c>
      <c r="I140" s="237" t="s">
        <v>126</v>
      </c>
      <c r="J140" s="49" t="s">
        <v>2101</v>
      </c>
      <c r="K140" s="233">
        <v>50000</v>
      </c>
      <c r="L140" s="234">
        <v>35000</v>
      </c>
      <c r="M140" s="49" t="s">
        <v>1441</v>
      </c>
      <c r="N140" s="234">
        <v>35000</v>
      </c>
      <c r="O140" s="234">
        <v>20</v>
      </c>
      <c r="P140" s="234">
        <v>35000</v>
      </c>
      <c r="Q140" s="233" t="s">
        <v>1442</v>
      </c>
      <c r="R140" s="249">
        <v>20</v>
      </c>
      <c r="S140" s="238" t="s">
        <v>2102</v>
      </c>
      <c r="T140" s="238" t="s">
        <v>2103</v>
      </c>
    </row>
    <row r="141" spans="1:20" ht="90">
      <c r="A141" s="193">
        <v>134</v>
      </c>
      <c r="B141" s="233"/>
      <c r="C141" s="234" t="s">
        <v>2104</v>
      </c>
      <c r="D141" s="235" t="s">
        <v>2105</v>
      </c>
      <c r="E141" s="235" t="s">
        <v>2106</v>
      </c>
      <c r="F141" s="49" t="s">
        <v>2</v>
      </c>
      <c r="G141" s="49" t="s">
        <v>3</v>
      </c>
      <c r="H141" s="236" t="s">
        <v>33</v>
      </c>
      <c r="I141" s="99" t="s">
        <v>125</v>
      </c>
      <c r="J141" s="49" t="s">
        <v>85</v>
      </c>
      <c r="K141" s="233">
        <v>50000</v>
      </c>
      <c r="L141" s="234">
        <v>35000</v>
      </c>
      <c r="M141" s="49" t="s">
        <v>1441</v>
      </c>
      <c r="N141" s="234">
        <v>35000</v>
      </c>
      <c r="O141" s="234">
        <v>20</v>
      </c>
      <c r="P141" s="234">
        <v>35000</v>
      </c>
      <c r="Q141" s="233" t="s">
        <v>1442</v>
      </c>
      <c r="R141" s="249">
        <v>20</v>
      </c>
      <c r="S141" s="238" t="s">
        <v>2107</v>
      </c>
      <c r="T141" s="238" t="s">
        <v>2108</v>
      </c>
    </row>
    <row r="142" spans="1:20" ht="75">
      <c r="A142" s="193">
        <v>135</v>
      </c>
      <c r="B142" s="233"/>
      <c r="C142" s="234" t="s">
        <v>2109</v>
      </c>
      <c r="D142" s="235" t="s">
        <v>2110</v>
      </c>
      <c r="E142" s="235" t="s">
        <v>2111</v>
      </c>
      <c r="F142" s="49" t="s">
        <v>2</v>
      </c>
      <c r="G142" s="234" t="s">
        <v>3</v>
      </c>
      <c r="H142" s="236" t="s">
        <v>33</v>
      </c>
      <c r="I142" s="237" t="s">
        <v>126</v>
      </c>
      <c r="J142" s="49" t="s">
        <v>2112</v>
      </c>
      <c r="K142" s="234">
        <v>100000</v>
      </c>
      <c r="L142" s="234">
        <v>70000</v>
      </c>
      <c r="M142" s="49" t="s">
        <v>1441</v>
      </c>
      <c r="N142" s="234">
        <v>70000</v>
      </c>
      <c r="O142" s="234">
        <v>20</v>
      </c>
      <c r="P142" s="234">
        <v>70000</v>
      </c>
      <c r="Q142" s="233" t="s">
        <v>1442</v>
      </c>
      <c r="R142" s="249">
        <v>20</v>
      </c>
      <c r="S142" s="238" t="s">
        <v>2113</v>
      </c>
      <c r="T142" s="238" t="s">
        <v>2114</v>
      </c>
    </row>
    <row r="143" spans="1:20" ht="90">
      <c r="A143" s="193">
        <v>136</v>
      </c>
      <c r="B143" s="233"/>
      <c r="C143" s="234" t="s">
        <v>2115</v>
      </c>
      <c r="D143" s="235" t="s">
        <v>2116</v>
      </c>
      <c r="E143" s="235" t="s">
        <v>2106</v>
      </c>
      <c r="F143" s="49" t="s">
        <v>2</v>
      </c>
      <c r="G143" s="49" t="s">
        <v>3</v>
      </c>
      <c r="H143" s="236" t="s">
        <v>4</v>
      </c>
      <c r="I143" s="237" t="s">
        <v>126</v>
      </c>
      <c r="J143" s="49" t="s">
        <v>85</v>
      </c>
      <c r="K143" s="234">
        <v>100000</v>
      </c>
      <c r="L143" s="234">
        <v>70000</v>
      </c>
      <c r="M143" s="49" t="s">
        <v>1441</v>
      </c>
      <c r="N143" s="234">
        <v>70000</v>
      </c>
      <c r="O143" s="234">
        <v>20</v>
      </c>
      <c r="P143" s="234">
        <v>70000</v>
      </c>
      <c r="Q143" s="233" t="s">
        <v>1442</v>
      </c>
      <c r="R143" s="249">
        <v>20</v>
      </c>
      <c r="S143" s="238" t="s">
        <v>2117</v>
      </c>
      <c r="T143" s="238" t="s">
        <v>2118</v>
      </c>
    </row>
    <row r="144" spans="1:20" ht="75">
      <c r="A144" s="193">
        <v>137</v>
      </c>
      <c r="B144" s="233"/>
      <c r="C144" s="234" t="s">
        <v>2119</v>
      </c>
      <c r="D144" s="235" t="s">
        <v>2120</v>
      </c>
      <c r="E144" s="235" t="s">
        <v>2121</v>
      </c>
      <c r="F144" s="49" t="s">
        <v>2</v>
      </c>
      <c r="G144" s="49" t="s">
        <v>3</v>
      </c>
      <c r="H144" s="236" t="s">
        <v>4</v>
      </c>
      <c r="I144" s="237" t="s">
        <v>126</v>
      </c>
      <c r="J144" s="49" t="s">
        <v>1475</v>
      </c>
      <c r="K144" s="233">
        <v>50000</v>
      </c>
      <c r="L144" s="234">
        <v>35000</v>
      </c>
      <c r="M144" s="49" t="s">
        <v>1441</v>
      </c>
      <c r="N144" s="234">
        <v>35000</v>
      </c>
      <c r="O144" s="234">
        <v>20</v>
      </c>
      <c r="P144" s="234">
        <v>35000</v>
      </c>
      <c r="Q144" s="233" t="s">
        <v>1442</v>
      </c>
      <c r="R144" s="249">
        <v>20</v>
      </c>
      <c r="S144" s="238" t="s">
        <v>2122</v>
      </c>
      <c r="T144" s="238" t="s">
        <v>2123</v>
      </c>
    </row>
    <row r="145" spans="1:20" ht="105">
      <c r="A145" s="193">
        <v>138</v>
      </c>
      <c r="B145" s="233"/>
      <c r="C145" s="234" t="s">
        <v>2124</v>
      </c>
      <c r="D145" s="235" t="s">
        <v>2125</v>
      </c>
      <c r="E145" s="235" t="s">
        <v>2126</v>
      </c>
      <c r="F145" s="49" t="s">
        <v>2</v>
      </c>
      <c r="G145" s="49" t="s">
        <v>2127</v>
      </c>
      <c r="H145" s="236" t="s">
        <v>4</v>
      </c>
      <c r="I145" s="237" t="s">
        <v>126</v>
      </c>
      <c r="J145" s="49" t="s">
        <v>2128</v>
      </c>
      <c r="K145" s="233">
        <v>50000</v>
      </c>
      <c r="L145" s="234">
        <v>35000</v>
      </c>
      <c r="M145" s="49" t="s">
        <v>1441</v>
      </c>
      <c r="N145" s="234">
        <v>35000</v>
      </c>
      <c r="O145" s="234">
        <v>20</v>
      </c>
      <c r="P145" s="234">
        <v>35000</v>
      </c>
      <c r="Q145" s="233" t="s">
        <v>1442</v>
      </c>
      <c r="R145" s="249">
        <v>20</v>
      </c>
      <c r="S145" s="238" t="s">
        <v>2129</v>
      </c>
      <c r="T145" s="238" t="s">
        <v>2130</v>
      </c>
    </row>
    <row r="146" spans="1:20" ht="75">
      <c r="A146" s="193">
        <v>139</v>
      </c>
      <c r="B146" s="233"/>
      <c r="C146" s="234" t="s">
        <v>2131</v>
      </c>
      <c r="D146" s="235" t="s">
        <v>2132</v>
      </c>
      <c r="E146" s="235" t="s">
        <v>2133</v>
      </c>
      <c r="F146" s="49" t="s">
        <v>2</v>
      </c>
      <c r="G146" s="234" t="s">
        <v>3</v>
      </c>
      <c r="H146" s="236" t="s">
        <v>33</v>
      </c>
      <c r="I146" s="237" t="s">
        <v>126</v>
      </c>
      <c r="J146" s="49" t="s">
        <v>2134</v>
      </c>
      <c r="K146" s="233">
        <v>50000</v>
      </c>
      <c r="L146" s="234">
        <v>35000</v>
      </c>
      <c r="M146" s="49" t="s">
        <v>1441</v>
      </c>
      <c r="N146" s="234">
        <v>35000</v>
      </c>
      <c r="O146" s="234">
        <v>20</v>
      </c>
      <c r="P146" s="234">
        <v>35000</v>
      </c>
      <c r="Q146" s="233" t="s">
        <v>1442</v>
      </c>
      <c r="R146" s="249">
        <v>20</v>
      </c>
      <c r="S146" s="238" t="s">
        <v>2135</v>
      </c>
      <c r="T146" s="238" t="s">
        <v>2136</v>
      </c>
    </row>
    <row r="147" spans="1:20" ht="105">
      <c r="A147" s="193">
        <v>140</v>
      </c>
      <c r="B147" s="233"/>
      <c r="C147" s="234" t="s">
        <v>2137</v>
      </c>
      <c r="D147" s="235" t="s">
        <v>2138</v>
      </c>
      <c r="E147" s="235" t="s">
        <v>1921</v>
      </c>
      <c r="F147" s="49" t="s">
        <v>2</v>
      </c>
      <c r="G147" s="234" t="s">
        <v>3</v>
      </c>
      <c r="H147" s="236" t="s">
        <v>33</v>
      </c>
      <c r="I147" s="237" t="s">
        <v>126</v>
      </c>
      <c r="J147" s="49" t="s">
        <v>2139</v>
      </c>
      <c r="K147" s="233">
        <v>50000</v>
      </c>
      <c r="L147" s="234">
        <v>35000</v>
      </c>
      <c r="M147" s="49" t="s">
        <v>1441</v>
      </c>
      <c r="N147" s="234">
        <v>35000</v>
      </c>
      <c r="O147" s="234">
        <v>20</v>
      </c>
      <c r="P147" s="234">
        <v>35000</v>
      </c>
      <c r="Q147" s="233" t="s">
        <v>1442</v>
      </c>
      <c r="R147" s="249">
        <v>20</v>
      </c>
      <c r="S147" s="238" t="s">
        <v>2140</v>
      </c>
      <c r="T147" s="238" t="s">
        <v>2141</v>
      </c>
    </row>
    <row r="148" spans="1:20" ht="90">
      <c r="A148" s="193">
        <v>141</v>
      </c>
      <c r="B148" s="233"/>
      <c r="C148" s="234" t="s">
        <v>2142</v>
      </c>
      <c r="D148" s="235" t="s">
        <v>2143</v>
      </c>
      <c r="E148" s="235" t="s">
        <v>2144</v>
      </c>
      <c r="F148" s="49" t="s">
        <v>2</v>
      </c>
      <c r="G148" s="234" t="s">
        <v>3</v>
      </c>
      <c r="H148" s="236" t="s">
        <v>33</v>
      </c>
      <c r="I148" s="237" t="s">
        <v>126</v>
      </c>
      <c r="J148" s="49" t="s">
        <v>1859</v>
      </c>
      <c r="K148" s="233">
        <v>50000</v>
      </c>
      <c r="L148" s="234">
        <v>35000</v>
      </c>
      <c r="M148" s="49" t="s">
        <v>1441</v>
      </c>
      <c r="N148" s="234">
        <v>35000</v>
      </c>
      <c r="O148" s="234">
        <v>20</v>
      </c>
      <c r="P148" s="234">
        <v>35000</v>
      </c>
      <c r="Q148" s="233" t="s">
        <v>1442</v>
      </c>
      <c r="R148" s="249">
        <v>20</v>
      </c>
      <c r="S148" s="238" t="s">
        <v>2145</v>
      </c>
      <c r="T148" s="238" t="s">
        <v>2146</v>
      </c>
    </row>
    <row r="149" spans="1:20" ht="60">
      <c r="A149" s="193">
        <v>142</v>
      </c>
      <c r="B149" s="233"/>
      <c r="C149" s="234" t="s">
        <v>2147</v>
      </c>
      <c r="D149" s="235" t="s">
        <v>2148</v>
      </c>
      <c r="E149" s="235" t="s">
        <v>2149</v>
      </c>
      <c r="F149" s="49" t="s">
        <v>2</v>
      </c>
      <c r="G149" s="234" t="s">
        <v>3</v>
      </c>
      <c r="H149" s="236" t="s">
        <v>33</v>
      </c>
      <c r="I149" s="237" t="s">
        <v>126</v>
      </c>
      <c r="J149" s="49" t="s">
        <v>1859</v>
      </c>
      <c r="K149" s="233">
        <v>50000</v>
      </c>
      <c r="L149" s="234">
        <v>35000</v>
      </c>
      <c r="M149" s="49" t="s">
        <v>1441</v>
      </c>
      <c r="N149" s="234">
        <v>35000</v>
      </c>
      <c r="O149" s="234">
        <v>20</v>
      </c>
      <c r="P149" s="234">
        <v>35000</v>
      </c>
      <c r="Q149" s="233" t="s">
        <v>1442</v>
      </c>
      <c r="R149" s="249">
        <v>20</v>
      </c>
      <c r="S149" s="238" t="s">
        <v>2150</v>
      </c>
      <c r="T149" s="238" t="s">
        <v>2151</v>
      </c>
    </row>
    <row r="150" spans="1:20" ht="90">
      <c r="A150" s="193">
        <v>143</v>
      </c>
      <c r="B150" s="233"/>
      <c r="C150" s="234" t="s">
        <v>2152</v>
      </c>
      <c r="D150" s="235" t="s">
        <v>2153</v>
      </c>
      <c r="E150" s="235" t="s">
        <v>2106</v>
      </c>
      <c r="F150" s="49" t="s">
        <v>2</v>
      </c>
      <c r="G150" s="49" t="s">
        <v>3</v>
      </c>
      <c r="H150" s="236" t="s">
        <v>4</v>
      </c>
      <c r="I150" s="237" t="s">
        <v>126</v>
      </c>
      <c r="J150" s="49" t="s">
        <v>85</v>
      </c>
      <c r="K150" s="233">
        <v>50000</v>
      </c>
      <c r="L150" s="234">
        <v>35000</v>
      </c>
      <c r="M150" s="49" t="s">
        <v>1441</v>
      </c>
      <c r="N150" s="234">
        <v>35000</v>
      </c>
      <c r="O150" s="234">
        <v>20</v>
      </c>
      <c r="P150" s="234">
        <v>35000</v>
      </c>
      <c r="Q150" s="233" t="s">
        <v>1442</v>
      </c>
      <c r="R150" s="249">
        <v>20</v>
      </c>
      <c r="S150" s="238" t="s">
        <v>2154</v>
      </c>
      <c r="T150" s="238" t="s">
        <v>2155</v>
      </c>
    </row>
    <row r="151" spans="1:20" ht="90">
      <c r="A151" s="193">
        <v>144</v>
      </c>
      <c r="B151" s="233"/>
      <c r="C151" s="234" t="s">
        <v>2156</v>
      </c>
      <c r="D151" s="235" t="s">
        <v>2157</v>
      </c>
      <c r="E151" s="235" t="s">
        <v>2158</v>
      </c>
      <c r="F151" s="49" t="s">
        <v>2</v>
      </c>
      <c r="G151" s="49" t="s">
        <v>3</v>
      </c>
      <c r="H151" s="236" t="s">
        <v>4</v>
      </c>
      <c r="I151" s="237" t="s">
        <v>126</v>
      </c>
      <c r="J151" s="49" t="s">
        <v>2159</v>
      </c>
      <c r="K151" s="233">
        <v>50000</v>
      </c>
      <c r="L151" s="234">
        <v>35000</v>
      </c>
      <c r="M151" s="49" t="s">
        <v>1441</v>
      </c>
      <c r="N151" s="234">
        <v>35000</v>
      </c>
      <c r="O151" s="234">
        <v>20</v>
      </c>
      <c r="P151" s="234">
        <v>35000</v>
      </c>
      <c r="Q151" s="233" t="s">
        <v>1442</v>
      </c>
      <c r="R151" s="249">
        <v>20</v>
      </c>
      <c r="S151" s="238" t="s">
        <v>2160</v>
      </c>
      <c r="T151" s="238" t="s">
        <v>2161</v>
      </c>
    </row>
    <row r="152" spans="1:20" ht="105">
      <c r="A152" s="193">
        <v>145</v>
      </c>
      <c r="B152" s="233"/>
      <c r="C152" s="234" t="s">
        <v>2162</v>
      </c>
      <c r="D152" s="235" t="s">
        <v>2163</v>
      </c>
      <c r="E152" s="235" t="s">
        <v>2164</v>
      </c>
      <c r="F152" s="49" t="s">
        <v>2</v>
      </c>
      <c r="G152" s="234" t="s">
        <v>3</v>
      </c>
      <c r="H152" s="236" t="s">
        <v>33</v>
      </c>
      <c r="I152" s="237" t="s">
        <v>126</v>
      </c>
      <c r="J152" s="49" t="s">
        <v>2159</v>
      </c>
      <c r="K152" s="233">
        <v>50000</v>
      </c>
      <c r="L152" s="234">
        <v>35000</v>
      </c>
      <c r="M152" s="49" t="s">
        <v>1441</v>
      </c>
      <c r="N152" s="234">
        <v>35000</v>
      </c>
      <c r="O152" s="234">
        <v>20</v>
      </c>
      <c r="P152" s="234">
        <v>35000</v>
      </c>
      <c r="Q152" s="233" t="s">
        <v>1442</v>
      </c>
      <c r="R152" s="249">
        <v>20</v>
      </c>
      <c r="S152" s="238" t="s">
        <v>2165</v>
      </c>
      <c r="T152" s="238" t="s">
        <v>2166</v>
      </c>
    </row>
    <row r="153" spans="1:20" ht="105">
      <c r="A153" s="193">
        <v>146</v>
      </c>
      <c r="B153" s="233"/>
      <c r="C153" s="234" t="s">
        <v>2167</v>
      </c>
      <c r="D153" s="235" t="s">
        <v>2168</v>
      </c>
      <c r="E153" s="235" t="s">
        <v>2169</v>
      </c>
      <c r="F153" s="49" t="s">
        <v>2</v>
      </c>
      <c r="G153" s="49" t="s">
        <v>3</v>
      </c>
      <c r="H153" s="236" t="s">
        <v>4</v>
      </c>
      <c r="I153" s="237" t="s">
        <v>126</v>
      </c>
      <c r="J153" s="49" t="s">
        <v>1859</v>
      </c>
      <c r="K153" s="233">
        <v>50000</v>
      </c>
      <c r="L153" s="234">
        <v>35000</v>
      </c>
      <c r="M153" s="49" t="s">
        <v>1441</v>
      </c>
      <c r="N153" s="234">
        <v>35000</v>
      </c>
      <c r="O153" s="234">
        <v>20</v>
      </c>
      <c r="P153" s="234">
        <v>35000</v>
      </c>
      <c r="Q153" s="233" t="s">
        <v>1442</v>
      </c>
      <c r="R153" s="249">
        <v>20</v>
      </c>
      <c r="S153" s="238" t="s">
        <v>2170</v>
      </c>
      <c r="T153" s="238" t="s">
        <v>2171</v>
      </c>
    </row>
    <row r="154" spans="1:20" ht="45">
      <c r="A154" s="193">
        <v>147</v>
      </c>
      <c r="B154" s="233"/>
      <c r="C154" s="234" t="s">
        <v>2172</v>
      </c>
      <c r="D154" s="235" t="s">
        <v>2173</v>
      </c>
      <c r="E154" s="235" t="s">
        <v>2174</v>
      </c>
      <c r="F154" s="49" t="s">
        <v>2</v>
      </c>
      <c r="G154" s="235" t="s">
        <v>113</v>
      </c>
      <c r="H154" s="236" t="s">
        <v>4</v>
      </c>
      <c r="I154" s="237" t="s">
        <v>126</v>
      </c>
      <c r="J154" s="233" t="s">
        <v>1799</v>
      </c>
      <c r="K154" s="233">
        <v>50000</v>
      </c>
      <c r="L154" s="234">
        <v>35000</v>
      </c>
      <c r="M154" s="49" t="s">
        <v>1441</v>
      </c>
      <c r="N154" s="234">
        <v>35000</v>
      </c>
      <c r="O154" s="234">
        <v>20</v>
      </c>
      <c r="P154" s="234">
        <v>35000</v>
      </c>
      <c r="Q154" s="233" t="s">
        <v>1442</v>
      </c>
      <c r="R154" s="249">
        <v>20</v>
      </c>
      <c r="S154" s="238" t="s">
        <v>2175</v>
      </c>
      <c r="T154" s="238" t="s">
        <v>2176</v>
      </c>
    </row>
    <row r="155" spans="1:20" ht="75">
      <c r="A155" s="193">
        <v>148</v>
      </c>
      <c r="B155" s="233"/>
      <c r="C155" s="234" t="s">
        <v>2177</v>
      </c>
      <c r="D155" s="235" t="s">
        <v>2178</v>
      </c>
      <c r="E155" s="235" t="s">
        <v>2179</v>
      </c>
      <c r="F155" s="49" t="s">
        <v>2</v>
      </c>
      <c r="G155" s="49" t="s">
        <v>3</v>
      </c>
      <c r="H155" s="236" t="s">
        <v>4</v>
      </c>
      <c r="I155" s="237" t="s">
        <v>126</v>
      </c>
      <c r="J155" s="233" t="s">
        <v>1475</v>
      </c>
      <c r="K155" s="234">
        <v>100000</v>
      </c>
      <c r="L155" s="234">
        <v>70000</v>
      </c>
      <c r="M155" s="49" t="s">
        <v>1441</v>
      </c>
      <c r="N155" s="234">
        <v>70000</v>
      </c>
      <c r="O155" s="234">
        <v>20</v>
      </c>
      <c r="P155" s="234">
        <v>70000</v>
      </c>
      <c r="Q155" s="233" t="s">
        <v>1442</v>
      </c>
      <c r="R155" s="249">
        <v>20</v>
      </c>
      <c r="S155" s="238" t="s">
        <v>2180</v>
      </c>
      <c r="T155" s="238" t="s">
        <v>2181</v>
      </c>
    </row>
    <row r="156" spans="1:20" ht="45">
      <c r="A156" s="193">
        <v>149</v>
      </c>
      <c r="B156" s="233"/>
      <c r="C156" s="234" t="s">
        <v>2182</v>
      </c>
      <c r="D156" s="235" t="s">
        <v>2183</v>
      </c>
      <c r="E156" s="49" t="s">
        <v>2184</v>
      </c>
      <c r="F156" s="49" t="s">
        <v>2</v>
      </c>
      <c r="G156" s="49" t="s">
        <v>2185</v>
      </c>
      <c r="H156" s="236" t="s">
        <v>4</v>
      </c>
      <c r="I156" s="237" t="s">
        <v>126</v>
      </c>
      <c r="J156" s="49" t="s">
        <v>2186</v>
      </c>
      <c r="K156" s="234">
        <v>100000</v>
      </c>
      <c r="L156" s="234">
        <v>70000</v>
      </c>
      <c r="M156" s="49" t="s">
        <v>1441</v>
      </c>
      <c r="N156" s="234">
        <v>70000</v>
      </c>
      <c r="O156" s="234">
        <v>20</v>
      </c>
      <c r="P156" s="234">
        <v>70000</v>
      </c>
      <c r="Q156" s="233" t="s">
        <v>1442</v>
      </c>
      <c r="R156" s="249">
        <v>20</v>
      </c>
      <c r="S156" s="239" t="s">
        <v>2187</v>
      </c>
      <c r="T156" s="239" t="s">
        <v>2188</v>
      </c>
    </row>
    <row r="157" spans="1:20" ht="75">
      <c r="A157" s="193">
        <v>150</v>
      </c>
      <c r="B157" s="233"/>
      <c r="C157" s="234" t="s">
        <v>2189</v>
      </c>
      <c r="D157" s="235" t="s">
        <v>2190</v>
      </c>
      <c r="E157" s="49" t="s">
        <v>2191</v>
      </c>
      <c r="F157" s="49" t="s">
        <v>2</v>
      </c>
      <c r="G157" s="49" t="s">
        <v>113</v>
      </c>
      <c r="H157" s="236" t="s">
        <v>4</v>
      </c>
      <c r="I157" s="237" t="s">
        <v>126</v>
      </c>
      <c r="J157" s="49" t="s">
        <v>1966</v>
      </c>
      <c r="K157" s="234">
        <v>50000</v>
      </c>
      <c r="L157" s="234">
        <v>35000</v>
      </c>
      <c r="M157" s="49" t="s">
        <v>1441</v>
      </c>
      <c r="N157" s="234">
        <v>35000</v>
      </c>
      <c r="O157" s="234">
        <v>20</v>
      </c>
      <c r="P157" s="234">
        <v>35000</v>
      </c>
      <c r="Q157" s="233" t="s">
        <v>1442</v>
      </c>
      <c r="R157" s="249">
        <v>20</v>
      </c>
      <c r="S157" s="238" t="s">
        <v>2192</v>
      </c>
      <c r="T157" s="238" t="s">
        <v>2193</v>
      </c>
    </row>
    <row r="158" spans="1:20" ht="105">
      <c r="A158" s="193">
        <v>151</v>
      </c>
      <c r="B158" s="233"/>
      <c r="C158" s="234" t="s">
        <v>1939</v>
      </c>
      <c r="D158" s="235" t="s">
        <v>2194</v>
      </c>
      <c r="E158" s="49" t="s">
        <v>2195</v>
      </c>
      <c r="F158" s="49" t="s">
        <v>2</v>
      </c>
      <c r="G158" s="49" t="s">
        <v>3</v>
      </c>
      <c r="H158" s="236" t="s">
        <v>4</v>
      </c>
      <c r="I158" s="237" t="s">
        <v>126</v>
      </c>
      <c r="J158" s="49" t="s">
        <v>2196</v>
      </c>
      <c r="K158" s="233">
        <v>50000</v>
      </c>
      <c r="L158" s="234">
        <v>35000</v>
      </c>
      <c r="M158" s="49" t="s">
        <v>1441</v>
      </c>
      <c r="N158" s="234">
        <v>35000</v>
      </c>
      <c r="O158" s="234">
        <v>20</v>
      </c>
      <c r="P158" s="234">
        <v>35000</v>
      </c>
      <c r="Q158" s="233" t="s">
        <v>1442</v>
      </c>
      <c r="R158" s="249">
        <v>20</v>
      </c>
      <c r="S158" s="238" t="s">
        <v>2197</v>
      </c>
      <c r="T158" s="238" t="s">
        <v>2198</v>
      </c>
    </row>
    <row r="159" spans="1:20" ht="60">
      <c r="A159" s="193">
        <v>152</v>
      </c>
      <c r="B159" s="233"/>
      <c r="C159" s="234" t="s">
        <v>2199</v>
      </c>
      <c r="D159" s="235" t="s">
        <v>2200</v>
      </c>
      <c r="E159" s="49" t="s">
        <v>2201</v>
      </c>
      <c r="F159" s="49" t="s">
        <v>2</v>
      </c>
      <c r="G159" s="49" t="s">
        <v>2185</v>
      </c>
      <c r="H159" s="236" t="s">
        <v>4</v>
      </c>
      <c r="I159" s="237" t="s">
        <v>126</v>
      </c>
      <c r="J159" s="49" t="s">
        <v>2202</v>
      </c>
      <c r="K159" s="233">
        <v>50000</v>
      </c>
      <c r="L159" s="234">
        <v>35000</v>
      </c>
      <c r="M159" s="49" t="s">
        <v>1441</v>
      </c>
      <c r="N159" s="234">
        <v>35000</v>
      </c>
      <c r="O159" s="234">
        <v>20</v>
      </c>
      <c r="P159" s="234">
        <v>35000</v>
      </c>
      <c r="Q159" s="233" t="s">
        <v>1442</v>
      </c>
      <c r="R159" s="249">
        <v>20</v>
      </c>
      <c r="S159" s="238" t="s">
        <v>2203</v>
      </c>
      <c r="T159" s="238" t="s">
        <v>2204</v>
      </c>
    </row>
    <row r="160" spans="1:20" ht="105">
      <c r="A160" s="193">
        <v>153</v>
      </c>
      <c r="B160" s="233"/>
      <c r="C160" s="49" t="s">
        <v>2205</v>
      </c>
      <c r="D160" s="49" t="s">
        <v>2206</v>
      </c>
      <c r="E160" s="49" t="s">
        <v>2207</v>
      </c>
      <c r="F160" s="49" t="s">
        <v>2</v>
      </c>
      <c r="G160" s="49" t="s">
        <v>3</v>
      </c>
      <c r="H160" s="236" t="s">
        <v>4</v>
      </c>
      <c r="I160" s="237" t="s">
        <v>126</v>
      </c>
      <c r="J160" s="49" t="s">
        <v>2202</v>
      </c>
      <c r="K160" s="233">
        <v>50000</v>
      </c>
      <c r="L160" s="234">
        <v>35000</v>
      </c>
      <c r="M160" s="49" t="s">
        <v>1441</v>
      </c>
      <c r="N160" s="234">
        <v>35000</v>
      </c>
      <c r="O160" s="234">
        <v>20</v>
      </c>
      <c r="P160" s="234">
        <v>35000</v>
      </c>
      <c r="Q160" s="233" t="s">
        <v>1442</v>
      </c>
      <c r="R160" s="249">
        <v>20</v>
      </c>
      <c r="S160" s="238" t="s">
        <v>2208</v>
      </c>
      <c r="T160" s="238" t="s">
        <v>2209</v>
      </c>
    </row>
    <row r="161" spans="1:20" ht="105">
      <c r="A161" s="193">
        <v>154</v>
      </c>
      <c r="B161" s="233"/>
      <c r="C161" s="49" t="s">
        <v>2210</v>
      </c>
      <c r="D161" s="49" t="s">
        <v>1359</v>
      </c>
      <c r="E161" s="233" t="s">
        <v>2211</v>
      </c>
      <c r="F161" s="49" t="s">
        <v>2</v>
      </c>
      <c r="G161" s="233" t="s">
        <v>3</v>
      </c>
      <c r="H161" s="236" t="s">
        <v>4</v>
      </c>
      <c r="I161" s="237" t="s">
        <v>126</v>
      </c>
      <c r="J161" s="233" t="s">
        <v>2212</v>
      </c>
      <c r="K161" s="233">
        <v>50000</v>
      </c>
      <c r="L161" s="234">
        <v>35000</v>
      </c>
      <c r="M161" s="49" t="s">
        <v>1441</v>
      </c>
      <c r="N161" s="234">
        <v>35000</v>
      </c>
      <c r="O161" s="234">
        <v>20</v>
      </c>
      <c r="P161" s="234">
        <v>35000</v>
      </c>
      <c r="Q161" s="233" t="s">
        <v>1442</v>
      </c>
      <c r="R161" s="249">
        <v>20</v>
      </c>
      <c r="S161" s="238" t="s">
        <v>2213</v>
      </c>
      <c r="T161" s="238" t="s">
        <v>2214</v>
      </c>
    </row>
    <row r="162" spans="1:20" ht="90">
      <c r="A162" s="193">
        <v>155</v>
      </c>
      <c r="B162" s="233"/>
      <c r="C162" s="49" t="s">
        <v>2215</v>
      </c>
      <c r="D162" s="49" t="s">
        <v>2216</v>
      </c>
      <c r="E162" s="233" t="s">
        <v>2217</v>
      </c>
      <c r="F162" s="49" t="s">
        <v>2</v>
      </c>
      <c r="G162" s="233" t="s">
        <v>3</v>
      </c>
      <c r="H162" s="236" t="s">
        <v>4</v>
      </c>
      <c r="I162" s="237" t="s">
        <v>126</v>
      </c>
      <c r="J162" s="233" t="s">
        <v>2218</v>
      </c>
      <c r="K162" s="233">
        <v>50000</v>
      </c>
      <c r="L162" s="234">
        <v>35000</v>
      </c>
      <c r="M162" s="49" t="s">
        <v>1441</v>
      </c>
      <c r="N162" s="234">
        <v>35000</v>
      </c>
      <c r="O162" s="234">
        <v>20</v>
      </c>
      <c r="P162" s="234">
        <v>35000</v>
      </c>
      <c r="Q162" s="233" t="s">
        <v>1442</v>
      </c>
      <c r="R162" s="249">
        <v>20</v>
      </c>
      <c r="S162" s="240" t="s">
        <v>2219</v>
      </c>
      <c r="T162" s="240" t="s">
        <v>2220</v>
      </c>
    </row>
    <row r="163" spans="1:20" ht="90">
      <c r="A163" s="193">
        <v>156</v>
      </c>
      <c r="B163" s="233"/>
      <c r="C163" s="49" t="s">
        <v>2221</v>
      </c>
      <c r="D163" s="49" t="s">
        <v>2222</v>
      </c>
      <c r="E163" s="233" t="s">
        <v>2223</v>
      </c>
      <c r="F163" s="49" t="s">
        <v>2</v>
      </c>
      <c r="G163" s="233" t="s">
        <v>3</v>
      </c>
      <c r="H163" s="236" t="s">
        <v>4</v>
      </c>
      <c r="I163" s="99" t="s">
        <v>125</v>
      </c>
      <c r="J163" s="233" t="s">
        <v>2224</v>
      </c>
      <c r="K163" s="233">
        <v>50000</v>
      </c>
      <c r="L163" s="234">
        <v>35000</v>
      </c>
      <c r="M163" s="49" t="s">
        <v>1441</v>
      </c>
      <c r="N163" s="234">
        <v>35000</v>
      </c>
      <c r="O163" s="234">
        <v>20</v>
      </c>
      <c r="P163" s="234">
        <v>35000</v>
      </c>
      <c r="Q163" s="233" t="s">
        <v>1442</v>
      </c>
      <c r="R163" s="249">
        <v>20</v>
      </c>
      <c r="S163" s="240" t="s">
        <v>2225</v>
      </c>
      <c r="T163" s="240" t="s">
        <v>2226</v>
      </c>
    </row>
    <row r="164" spans="1:20" ht="45">
      <c r="A164" s="193">
        <v>157</v>
      </c>
      <c r="B164" s="233"/>
      <c r="C164" s="49" t="s">
        <v>2227</v>
      </c>
      <c r="D164" s="49" t="s">
        <v>1939</v>
      </c>
      <c r="E164" s="233" t="s">
        <v>2228</v>
      </c>
      <c r="F164" s="49" t="s">
        <v>2</v>
      </c>
      <c r="G164" s="233" t="s">
        <v>3</v>
      </c>
      <c r="H164" s="236" t="s">
        <v>4</v>
      </c>
      <c r="I164" s="99" t="s">
        <v>125</v>
      </c>
      <c r="J164" s="233" t="s">
        <v>2224</v>
      </c>
      <c r="K164" s="233">
        <v>50000</v>
      </c>
      <c r="L164" s="234">
        <v>35000</v>
      </c>
      <c r="M164" s="49" t="s">
        <v>1441</v>
      </c>
      <c r="N164" s="234">
        <v>35000</v>
      </c>
      <c r="O164" s="234">
        <v>20</v>
      </c>
      <c r="P164" s="234">
        <v>35000</v>
      </c>
      <c r="Q164" s="233" t="s">
        <v>1442</v>
      </c>
      <c r="R164" s="249">
        <v>20</v>
      </c>
      <c r="S164" s="238" t="s">
        <v>2229</v>
      </c>
      <c r="T164" s="238" t="s">
        <v>2230</v>
      </c>
    </row>
    <row r="165" spans="1:20" ht="150">
      <c r="A165" s="193">
        <v>158</v>
      </c>
      <c r="B165" s="233"/>
      <c r="C165" s="49" t="s">
        <v>2231</v>
      </c>
      <c r="D165" s="49" t="s">
        <v>1529</v>
      </c>
      <c r="E165" s="233" t="s">
        <v>2232</v>
      </c>
      <c r="F165" s="49" t="s">
        <v>2</v>
      </c>
      <c r="G165" s="233" t="s">
        <v>3</v>
      </c>
      <c r="H165" s="236" t="s">
        <v>4</v>
      </c>
      <c r="I165" s="237" t="s">
        <v>126</v>
      </c>
      <c r="J165" s="233" t="s">
        <v>2233</v>
      </c>
      <c r="K165" s="233">
        <v>50000</v>
      </c>
      <c r="L165" s="234">
        <v>35000</v>
      </c>
      <c r="M165" s="49" t="s">
        <v>1441</v>
      </c>
      <c r="N165" s="234">
        <v>35000</v>
      </c>
      <c r="O165" s="234">
        <v>20</v>
      </c>
      <c r="P165" s="234">
        <v>35000</v>
      </c>
      <c r="Q165" s="233" t="s">
        <v>1442</v>
      </c>
      <c r="R165" s="249">
        <v>20</v>
      </c>
      <c r="S165" s="238" t="s">
        <v>2234</v>
      </c>
      <c r="T165" s="238" t="s">
        <v>2235</v>
      </c>
    </row>
    <row r="166" spans="1:20" ht="60">
      <c r="A166" s="193">
        <v>159</v>
      </c>
      <c r="B166" s="233"/>
      <c r="C166" s="49" t="s">
        <v>2236</v>
      </c>
      <c r="D166" s="49" t="s">
        <v>2237</v>
      </c>
      <c r="E166" s="233" t="s">
        <v>2238</v>
      </c>
      <c r="F166" s="49" t="s">
        <v>2</v>
      </c>
      <c r="G166" s="233" t="s">
        <v>3</v>
      </c>
      <c r="H166" s="236" t="s">
        <v>4</v>
      </c>
      <c r="I166" s="237" t="s">
        <v>126</v>
      </c>
      <c r="J166" s="233" t="s">
        <v>2239</v>
      </c>
      <c r="K166" s="233">
        <v>50000</v>
      </c>
      <c r="L166" s="234">
        <v>35000</v>
      </c>
      <c r="M166" s="49" t="s">
        <v>1441</v>
      </c>
      <c r="N166" s="234">
        <v>35000</v>
      </c>
      <c r="O166" s="234">
        <v>20</v>
      </c>
      <c r="P166" s="234">
        <v>35000</v>
      </c>
      <c r="Q166" s="233" t="s">
        <v>1442</v>
      </c>
      <c r="R166" s="249">
        <v>20</v>
      </c>
      <c r="S166" s="238" t="s">
        <v>2240</v>
      </c>
      <c r="T166" s="238" t="s">
        <v>2241</v>
      </c>
    </row>
    <row r="167" spans="1:20" ht="90">
      <c r="A167" s="193">
        <v>160</v>
      </c>
      <c r="B167" s="233"/>
      <c r="C167" s="49" t="s">
        <v>2242</v>
      </c>
      <c r="D167" s="49" t="s">
        <v>2243</v>
      </c>
      <c r="E167" s="233" t="s">
        <v>2244</v>
      </c>
      <c r="F167" s="49" t="s">
        <v>2</v>
      </c>
      <c r="G167" s="233" t="s">
        <v>3</v>
      </c>
      <c r="H167" s="236" t="s">
        <v>4</v>
      </c>
      <c r="I167" s="237" t="s">
        <v>126</v>
      </c>
      <c r="J167" s="233" t="s">
        <v>85</v>
      </c>
      <c r="K167" s="233">
        <v>50000</v>
      </c>
      <c r="L167" s="234">
        <v>35000</v>
      </c>
      <c r="M167" s="49" t="s">
        <v>1441</v>
      </c>
      <c r="N167" s="234">
        <v>35000</v>
      </c>
      <c r="O167" s="234">
        <v>20</v>
      </c>
      <c r="P167" s="234">
        <v>35000</v>
      </c>
      <c r="Q167" s="233" t="s">
        <v>1442</v>
      </c>
      <c r="R167" s="249">
        <v>20</v>
      </c>
      <c r="S167" s="238" t="s">
        <v>2245</v>
      </c>
      <c r="T167" s="238" t="s">
        <v>2246</v>
      </c>
    </row>
    <row r="168" spans="1:20" ht="60">
      <c r="A168" s="193">
        <v>161</v>
      </c>
      <c r="B168" s="233"/>
      <c r="C168" s="49" t="s">
        <v>2247</v>
      </c>
      <c r="D168" s="49" t="s">
        <v>2248</v>
      </c>
      <c r="E168" s="233" t="s">
        <v>2249</v>
      </c>
      <c r="F168" s="49" t="s">
        <v>2</v>
      </c>
      <c r="G168" s="233" t="s">
        <v>3</v>
      </c>
      <c r="H168" s="236" t="s">
        <v>4</v>
      </c>
      <c r="I168" s="99" t="s">
        <v>125</v>
      </c>
      <c r="J168" s="233" t="s">
        <v>2250</v>
      </c>
      <c r="K168" s="233">
        <v>50000</v>
      </c>
      <c r="L168" s="234">
        <v>35000</v>
      </c>
      <c r="M168" s="49" t="s">
        <v>1441</v>
      </c>
      <c r="N168" s="234">
        <v>35000</v>
      </c>
      <c r="O168" s="234">
        <v>20</v>
      </c>
      <c r="P168" s="234">
        <v>35000</v>
      </c>
      <c r="Q168" s="233" t="s">
        <v>1442</v>
      </c>
      <c r="R168" s="249">
        <v>20</v>
      </c>
      <c r="S168" s="238" t="s">
        <v>2251</v>
      </c>
      <c r="T168" s="238" t="s">
        <v>2252</v>
      </c>
    </row>
    <row r="169" spans="1:20" ht="120">
      <c r="A169" s="193">
        <v>162</v>
      </c>
      <c r="B169" s="233"/>
      <c r="C169" s="49" t="s">
        <v>2253</v>
      </c>
      <c r="D169" s="49" t="s">
        <v>2254</v>
      </c>
      <c r="E169" s="233" t="s">
        <v>2255</v>
      </c>
      <c r="F169" s="49" t="s">
        <v>2</v>
      </c>
      <c r="G169" s="233" t="s">
        <v>3</v>
      </c>
      <c r="H169" s="236" t="s">
        <v>4</v>
      </c>
      <c r="I169" s="237" t="s">
        <v>126</v>
      </c>
      <c r="J169" s="233" t="s">
        <v>102</v>
      </c>
      <c r="K169" s="233">
        <v>50000</v>
      </c>
      <c r="L169" s="234">
        <v>35000</v>
      </c>
      <c r="M169" s="49" t="s">
        <v>1441</v>
      </c>
      <c r="N169" s="234">
        <v>35000</v>
      </c>
      <c r="O169" s="234">
        <v>20</v>
      </c>
      <c r="P169" s="234">
        <v>35000</v>
      </c>
      <c r="Q169" s="233" t="s">
        <v>1442</v>
      </c>
      <c r="R169" s="249">
        <v>20</v>
      </c>
      <c r="S169" s="238" t="s">
        <v>2256</v>
      </c>
      <c r="T169" s="238" t="s">
        <v>2257</v>
      </c>
    </row>
    <row r="170" spans="1:20" ht="60">
      <c r="A170" s="193">
        <v>163</v>
      </c>
      <c r="B170" s="233"/>
      <c r="C170" s="49" t="s">
        <v>2258</v>
      </c>
      <c r="D170" s="49" t="s">
        <v>1328</v>
      </c>
      <c r="E170" s="233" t="s">
        <v>2259</v>
      </c>
      <c r="F170" s="49" t="s">
        <v>2</v>
      </c>
      <c r="G170" s="233" t="s">
        <v>3</v>
      </c>
      <c r="H170" s="236" t="s">
        <v>4</v>
      </c>
      <c r="I170" s="233" t="s">
        <v>125</v>
      </c>
      <c r="J170" s="233" t="s">
        <v>2260</v>
      </c>
      <c r="K170" s="233">
        <v>50000</v>
      </c>
      <c r="L170" s="234">
        <v>35000</v>
      </c>
      <c r="M170" s="49" t="s">
        <v>1441</v>
      </c>
      <c r="N170" s="234">
        <v>35000</v>
      </c>
      <c r="O170" s="234">
        <v>20</v>
      </c>
      <c r="P170" s="234">
        <v>35000</v>
      </c>
      <c r="Q170" s="233" t="s">
        <v>1442</v>
      </c>
      <c r="R170" s="249">
        <v>20</v>
      </c>
      <c r="S170" s="238" t="s">
        <v>2261</v>
      </c>
      <c r="T170" s="238" t="s">
        <v>2262</v>
      </c>
    </row>
    <row r="171" spans="1:20" ht="60">
      <c r="A171" s="193">
        <v>164</v>
      </c>
      <c r="B171" s="233"/>
      <c r="C171" s="49" t="s">
        <v>2263</v>
      </c>
      <c r="D171" s="49" t="s">
        <v>2264</v>
      </c>
      <c r="E171" s="233" t="s">
        <v>2083</v>
      </c>
      <c r="F171" s="49" t="s">
        <v>2</v>
      </c>
      <c r="G171" s="233" t="s">
        <v>3</v>
      </c>
      <c r="H171" s="236" t="s">
        <v>33</v>
      </c>
      <c r="I171" s="237" t="s">
        <v>126</v>
      </c>
      <c r="J171" s="233" t="s">
        <v>2265</v>
      </c>
      <c r="K171" s="233">
        <v>50000</v>
      </c>
      <c r="L171" s="234">
        <v>35000</v>
      </c>
      <c r="M171" s="49" t="s">
        <v>1441</v>
      </c>
      <c r="N171" s="234">
        <v>35000</v>
      </c>
      <c r="O171" s="234">
        <v>20</v>
      </c>
      <c r="P171" s="234">
        <v>35000</v>
      </c>
      <c r="Q171" s="233" t="s">
        <v>1442</v>
      </c>
      <c r="R171" s="249">
        <v>20</v>
      </c>
      <c r="S171" s="238" t="s">
        <v>2266</v>
      </c>
      <c r="T171" s="238" t="s">
        <v>2267</v>
      </c>
    </row>
    <row r="172" spans="1:20" ht="75">
      <c r="A172" s="193">
        <v>165</v>
      </c>
      <c r="B172" s="233"/>
      <c r="C172" s="49" t="s">
        <v>2268</v>
      </c>
      <c r="D172" s="49" t="s">
        <v>2269</v>
      </c>
      <c r="E172" s="233" t="s">
        <v>2270</v>
      </c>
      <c r="F172" s="49" t="s">
        <v>2</v>
      </c>
      <c r="G172" s="233" t="s">
        <v>3</v>
      </c>
      <c r="H172" s="236" t="s">
        <v>4</v>
      </c>
      <c r="I172" s="237" t="s">
        <v>126</v>
      </c>
      <c r="J172" s="233" t="s">
        <v>2196</v>
      </c>
      <c r="K172" s="233">
        <v>100000</v>
      </c>
      <c r="L172" s="234">
        <v>70000</v>
      </c>
      <c r="M172" s="49" t="s">
        <v>1441</v>
      </c>
      <c r="N172" s="234">
        <v>70000</v>
      </c>
      <c r="O172" s="234">
        <v>20</v>
      </c>
      <c r="P172" s="234">
        <v>70000</v>
      </c>
      <c r="Q172" s="233" t="s">
        <v>1442</v>
      </c>
      <c r="R172" s="249">
        <v>20</v>
      </c>
      <c r="S172" s="238" t="s">
        <v>2271</v>
      </c>
      <c r="T172" s="238" t="s">
        <v>2272</v>
      </c>
    </row>
    <row r="173" spans="1:20" ht="90">
      <c r="A173" s="193">
        <v>166</v>
      </c>
      <c r="B173" s="233"/>
      <c r="C173" s="49" t="s">
        <v>2273</v>
      </c>
      <c r="D173" s="49" t="s">
        <v>2274</v>
      </c>
      <c r="E173" s="233" t="s">
        <v>2275</v>
      </c>
      <c r="F173" s="49" t="s">
        <v>2</v>
      </c>
      <c r="G173" s="233" t="s">
        <v>3</v>
      </c>
      <c r="H173" s="236" t="s">
        <v>4</v>
      </c>
      <c r="I173" s="99" t="s">
        <v>125</v>
      </c>
      <c r="J173" s="233" t="s">
        <v>88</v>
      </c>
      <c r="K173" s="233">
        <v>50000</v>
      </c>
      <c r="L173" s="234">
        <v>35000</v>
      </c>
      <c r="M173" s="49" t="s">
        <v>1441</v>
      </c>
      <c r="N173" s="234">
        <v>35000</v>
      </c>
      <c r="O173" s="234">
        <v>20</v>
      </c>
      <c r="P173" s="234">
        <v>35000</v>
      </c>
      <c r="Q173" s="233" t="s">
        <v>1442</v>
      </c>
      <c r="R173" s="249">
        <v>20</v>
      </c>
      <c r="S173" s="238" t="s">
        <v>2276</v>
      </c>
      <c r="T173" s="238" t="s">
        <v>2277</v>
      </c>
    </row>
    <row r="174" spans="1:20" ht="90">
      <c r="A174" s="193">
        <v>167</v>
      </c>
      <c r="B174" s="233"/>
      <c r="C174" s="49" t="s">
        <v>2278</v>
      </c>
      <c r="D174" s="49" t="s">
        <v>2279</v>
      </c>
      <c r="E174" s="49" t="s">
        <v>2280</v>
      </c>
      <c r="F174" s="49" t="s">
        <v>2</v>
      </c>
      <c r="G174" s="49" t="s">
        <v>3</v>
      </c>
      <c r="H174" s="236" t="s">
        <v>33</v>
      </c>
      <c r="I174" s="237" t="s">
        <v>126</v>
      </c>
      <c r="J174" s="49" t="s">
        <v>2281</v>
      </c>
      <c r="K174" s="234">
        <v>100000</v>
      </c>
      <c r="L174" s="234">
        <v>70000</v>
      </c>
      <c r="M174" s="49" t="s">
        <v>1441</v>
      </c>
      <c r="N174" s="234">
        <v>70000</v>
      </c>
      <c r="O174" s="234">
        <v>20</v>
      </c>
      <c r="P174" s="234">
        <v>70000</v>
      </c>
      <c r="Q174" s="233" t="s">
        <v>1442</v>
      </c>
      <c r="R174" s="249">
        <v>20</v>
      </c>
      <c r="S174" s="238" t="s">
        <v>2282</v>
      </c>
      <c r="T174" s="238" t="s">
        <v>2283</v>
      </c>
    </row>
    <row r="175" spans="1:20" ht="120">
      <c r="A175" s="193">
        <v>168</v>
      </c>
      <c r="B175" s="233"/>
      <c r="C175" s="49" t="s">
        <v>2284</v>
      </c>
      <c r="D175" s="49" t="s">
        <v>2285</v>
      </c>
      <c r="E175" s="49" t="s">
        <v>2286</v>
      </c>
      <c r="F175" s="49" t="s">
        <v>2</v>
      </c>
      <c r="G175" s="49" t="s">
        <v>3</v>
      </c>
      <c r="H175" s="236" t="s">
        <v>33</v>
      </c>
      <c r="I175" s="237" t="s">
        <v>126</v>
      </c>
      <c r="J175" s="49" t="s">
        <v>1966</v>
      </c>
      <c r="K175" s="234">
        <v>100000</v>
      </c>
      <c r="L175" s="234">
        <v>70000</v>
      </c>
      <c r="M175" s="49" t="s">
        <v>1441</v>
      </c>
      <c r="N175" s="234">
        <v>70000</v>
      </c>
      <c r="O175" s="234">
        <v>20</v>
      </c>
      <c r="P175" s="234">
        <v>70000</v>
      </c>
      <c r="Q175" s="233" t="s">
        <v>1442</v>
      </c>
      <c r="R175" s="249">
        <v>20</v>
      </c>
      <c r="S175" s="238" t="s">
        <v>2287</v>
      </c>
      <c r="T175" s="238" t="s">
        <v>2288</v>
      </c>
    </row>
    <row r="176" spans="1:20" ht="90">
      <c r="A176" s="193">
        <v>169</v>
      </c>
      <c r="B176" s="233"/>
      <c r="C176" s="49" t="s">
        <v>2289</v>
      </c>
      <c r="D176" s="49" t="s">
        <v>2290</v>
      </c>
      <c r="E176" s="49" t="s">
        <v>2291</v>
      </c>
      <c r="F176" s="49" t="s">
        <v>2</v>
      </c>
      <c r="G176" s="49" t="s">
        <v>3</v>
      </c>
      <c r="H176" s="236" t="s">
        <v>4</v>
      </c>
      <c r="I176" s="237" t="s">
        <v>126</v>
      </c>
      <c r="J176" s="49" t="s">
        <v>1966</v>
      </c>
      <c r="K176" s="234">
        <v>100000</v>
      </c>
      <c r="L176" s="234">
        <v>70000</v>
      </c>
      <c r="M176" s="49" t="s">
        <v>1441</v>
      </c>
      <c r="N176" s="234">
        <v>70000</v>
      </c>
      <c r="O176" s="234">
        <v>20</v>
      </c>
      <c r="P176" s="234">
        <v>70000</v>
      </c>
      <c r="Q176" s="233" t="s">
        <v>1442</v>
      </c>
      <c r="R176" s="249">
        <v>20</v>
      </c>
      <c r="S176" s="238" t="s">
        <v>2292</v>
      </c>
      <c r="T176" s="238" t="s">
        <v>2293</v>
      </c>
    </row>
    <row r="177" spans="1:20" ht="75">
      <c r="A177" s="193">
        <v>170</v>
      </c>
      <c r="B177" s="233"/>
      <c r="C177" s="49" t="s">
        <v>2294</v>
      </c>
      <c r="D177" s="49" t="s">
        <v>2295</v>
      </c>
      <c r="E177" s="49" t="s">
        <v>2296</v>
      </c>
      <c r="F177" s="49" t="s">
        <v>2</v>
      </c>
      <c r="G177" s="49" t="s">
        <v>3</v>
      </c>
      <c r="H177" s="236" t="s">
        <v>4</v>
      </c>
      <c r="I177" s="237" t="s">
        <v>126</v>
      </c>
      <c r="J177" s="49" t="s">
        <v>2297</v>
      </c>
      <c r="K177" s="234">
        <v>100000</v>
      </c>
      <c r="L177" s="234">
        <v>70000</v>
      </c>
      <c r="M177" s="49" t="s">
        <v>1441</v>
      </c>
      <c r="N177" s="234">
        <v>70000</v>
      </c>
      <c r="O177" s="234">
        <v>20</v>
      </c>
      <c r="P177" s="234">
        <v>70000</v>
      </c>
      <c r="Q177" s="233" t="s">
        <v>1442</v>
      </c>
      <c r="R177" s="249">
        <v>20</v>
      </c>
      <c r="S177" s="238" t="s">
        <v>2298</v>
      </c>
      <c r="T177" s="238" t="s">
        <v>2299</v>
      </c>
    </row>
    <row r="178" spans="1:20" ht="90">
      <c r="A178" s="193">
        <v>171</v>
      </c>
      <c r="B178" s="233"/>
      <c r="C178" s="49" t="s">
        <v>2300</v>
      </c>
      <c r="D178" s="49" t="s">
        <v>1886</v>
      </c>
      <c r="E178" s="49" t="s">
        <v>2301</v>
      </c>
      <c r="F178" s="49" t="s">
        <v>2</v>
      </c>
      <c r="G178" s="49" t="s">
        <v>3</v>
      </c>
      <c r="H178" s="236" t="s">
        <v>4</v>
      </c>
      <c r="I178" s="237" t="s">
        <v>126</v>
      </c>
      <c r="J178" s="49" t="s">
        <v>2302</v>
      </c>
      <c r="K178" s="234">
        <v>100000</v>
      </c>
      <c r="L178" s="234">
        <v>70000</v>
      </c>
      <c r="M178" s="49" t="s">
        <v>1441</v>
      </c>
      <c r="N178" s="234">
        <v>70000</v>
      </c>
      <c r="O178" s="234">
        <v>20</v>
      </c>
      <c r="P178" s="234">
        <v>70000</v>
      </c>
      <c r="Q178" s="233" t="s">
        <v>1442</v>
      </c>
      <c r="R178" s="249">
        <v>20</v>
      </c>
      <c r="S178" s="238" t="s">
        <v>2303</v>
      </c>
      <c r="T178" s="238" t="s">
        <v>2304</v>
      </c>
    </row>
    <row r="179" spans="1:20" ht="105">
      <c r="A179" s="193">
        <v>172</v>
      </c>
      <c r="B179" s="233"/>
      <c r="C179" s="49" t="s">
        <v>2305</v>
      </c>
      <c r="D179" s="49" t="s">
        <v>2306</v>
      </c>
      <c r="E179" s="49" t="s">
        <v>2307</v>
      </c>
      <c r="F179" s="49" t="s">
        <v>2</v>
      </c>
      <c r="G179" s="49" t="s">
        <v>3</v>
      </c>
      <c r="H179" s="236" t="s">
        <v>33</v>
      </c>
      <c r="I179" s="237" t="s">
        <v>126</v>
      </c>
      <c r="J179" s="49" t="s">
        <v>2265</v>
      </c>
      <c r="K179" s="234">
        <v>100000</v>
      </c>
      <c r="L179" s="234">
        <v>70000</v>
      </c>
      <c r="M179" s="49" t="s">
        <v>1441</v>
      </c>
      <c r="N179" s="234">
        <v>70000</v>
      </c>
      <c r="O179" s="234">
        <v>20</v>
      </c>
      <c r="P179" s="234">
        <v>70000</v>
      </c>
      <c r="Q179" s="233" t="s">
        <v>1442</v>
      </c>
      <c r="R179" s="249">
        <v>20</v>
      </c>
      <c r="S179" s="239" t="s">
        <v>2308</v>
      </c>
      <c r="T179" s="239" t="s">
        <v>2309</v>
      </c>
    </row>
    <row r="180" spans="1:20" ht="75">
      <c r="A180" s="193">
        <v>173</v>
      </c>
      <c r="B180" s="233"/>
      <c r="C180" s="49" t="s">
        <v>2310</v>
      </c>
      <c r="D180" s="49" t="s">
        <v>2311</v>
      </c>
      <c r="E180" s="49" t="s">
        <v>2312</v>
      </c>
      <c r="F180" s="49" t="s">
        <v>2</v>
      </c>
      <c r="G180" s="49" t="s">
        <v>3</v>
      </c>
      <c r="H180" s="236" t="s">
        <v>4</v>
      </c>
      <c r="I180" s="237" t="s">
        <v>126</v>
      </c>
      <c r="J180" s="49" t="s">
        <v>1454</v>
      </c>
      <c r="K180" s="234">
        <v>100000</v>
      </c>
      <c r="L180" s="234">
        <v>70000</v>
      </c>
      <c r="M180" s="49" t="s">
        <v>1441</v>
      </c>
      <c r="N180" s="234">
        <v>70000</v>
      </c>
      <c r="O180" s="234">
        <v>20</v>
      </c>
      <c r="P180" s="234">
        <v>70000</v>
      </c>
      <c r="Q180" s="233" t="s">
        <v>1442</v>
      </c>
      <c r="R180" s="249">
        <v>20</v>
      </c>
      <c r="S180" s="238" t="s">
        <v>2313</v>
      </c>
      <c r="T180" s="238" t="s">
        <v>2314</v>
      </c>
    </row>
    <row r="181" spans="1:20" ht="60">
      <c r="A181" s="193">
        <v>174</v>
      </c>
      <c r="B181" s="233"/>
      <c r="C181" s="49" t="s">
        <v>2315</v>
      </c>
      <c r="D181" s="49" t="s">
        <v>2316</v>
      </c>
      <c r="E181" s="49" t="s">
        <v>2317</v>
      </c>
      <c r="F181" s="49" t="s">
        <v>2</v>
      </c>
      <c r="G181" s="49" t="s">
        <v>3</v>
      </c>
      <c r="H181" s="236" t="s">
        <v>4</v>
      </c>
      <c r="I181" s="237" t="s">
        <v>126</v>
      </c>
      <c r="J181" s="49" t="s">
        <v>2318</v>
      </c>
      <c r="K181" s="234">
        <v>100000</v>
      </c>
      <c r="L181" s="234">
        <v>70000</v>
      </c>
      <c r="M181" s="49" t="s">
        <v>1441</v>
      </c>
      <c r="N181" s="234">
        <v>70000</v>
      </c>
      <c r="O181" s="234">
        <v>20</v>
      </c>
      <c r="P181" s="234">
        <v>70000</v>
      </c>
      <c r="Q181" s="233" t="s">
        <v>1442</v>
      </c>
      <c r="R181" s="249">
        <v>20</v>
      </c>
      <c r="S181" s="238" t="s">
        <v>2319</v>
      </c>
      <c r="T181" s="238" t="s">
        <v>2320</v>
      </c>
    </row>
    <row r="182" spans="1:20" ht="75">
      <c r="A182" s="193">
        <v>175</v>
      </c>
      <c r="B182" s="233"/>
      <c r="C182" s="49" t="s">
        <v>2321</v>
      </c>
      <c r="D182" s="49" t="s">
        <v>2322</v>
      </c>
      <c r="E182" s="49" t="s">
        <v>2323</v>
      </c>
      <c r="F182" s="49" t="s">
        <v>2</v>
      </c>
      <c r="G182" s="49" t="s">
        <v>3</v>
      </c>
      <c r="H182" s="236" t="s">
        <v>4</v>
      </c>
      <c r="I182" s="237" t="s">
        <v>126</v>
      </c>
      <c r="J182" s="49" t="s">
        <v>2324</v>
      </c>
      <c r="K182" s="234">
        <v>100000</v>
      </c>
      <c r="L182" s="234">
        <v>70000</v>
      </c>
      <c r="M182" s="49" t="s">
        <v>1441</v>
      </c>
      <c r="N182" s="234">
        <v>70000</v>
      </c>
      <c r="O182" s="234">
        <v>20</v>
      </c>
      <c r="P182" s="234">
        <v>70000</v>
      </c>
      <c r="Q182" s="233" t="s">
        <v>1442</v>
      </c>
      <c r="R182" s="249">
        <v>20</v>
      </c>
      <c r="S182" s="238" t="s">
        <v>2325</v>
      </c>
      <c r="T182" s="238" t="s">
        <v>2326</v>
      </c>
    </row>
    <row r="183" spans="1:20" ht="60">
      <c r="A183" s="193">
        <v>176</v>
      </c>
      <c r="B183" s="233"/>
      <c r="C183" s="49" t="s">
        <v>2327</v>
      </c>
      <c r="D183" s="49" t="s">
        <v>2328</v>
      </c>
      <c r="E183" s="49" t="s">
        <v>2329</v>
      </c>
      <c r="F183" s="49" t="s">
        <v>2</v>
      </c>
      <c r="G183" s="49" t="s">
        <v>3</v>
      </c>
      <c r="H183" s="236" t="s">
        <v>4</v>
      </c>
      <c r="I183" s="237" t="s">
        <v>126</v>
      </c>
      <c r="J183" s="49" t="s">
        <v>2324</v>
      </c>
      <c r="K183" s="234">
        <v>100000</v>
      </c>
      <c r="L183" s="234">
        <v>70000</v>
      </c>
      <c r="M183" s="49" t="s">
        <v>1441</v>
      </c>
      <c r="N183" s="234">
        <v>70000</v>
      </c>
      <c r="O183" s="234">
        <v>20</v>
      </c>
      <c r="P183" s="234">
        <v>70000</v>
      </c>
      <c r="Q183" s="233" t="s">
        <v>1442</v>
      </c>
      <c r="R183" s="249">
        <v>20</v>
      </c>
      <c r="S183" s="240" t="s">
        <v>2330</v>
      </c>
      <c r="T183" s="238" t="s">
        <v>2331</v>
      </c>
    </row>
    <row r="184" spans="1:20" ht="90">
      <c r="A184" s="193">
        <v>177</v>
      </c>
      <c r="B184" s="233"/>
      <c r="C184" s="49" t="s">
        <v>2332</v>
      </c>
      <c r="D184" s="49" t="s">
        <v>2333</v>
      </c>
      <c r="E184" s="49" t="s">
        <v>2334</v>
      </c>
      <c r="F184" s="49" t="s">
        <v>2</v>
      </c>
      <c r="G184" s="49" t="s">
        <v>3</v>
      </c>
      <c r="H184" s="236" t="s">
        <v>4</v>
      </c>
      <c r="I184" s="99" t="s">
        <v>125</v>
      </c>
      <c r="J184" s="49" t="s">
        <v>85</v>
      </c>
      <c r="K184" s="234">
        <v>100000</v>
      </c>
      <c r="L184" s="234">
        <v>70000</v>
      </c>
      <c r="M184" s="49" t="s">
        <v>1441</v>
      </c>
      <c r="N184" s="234">
        <v>70000</v>
      </c>
      <c r="O184" s="234">
        <v>20</v>
      </c>
      <c r="P184" s="234">
        <v>70000</v>
      </c>
      <c r="Q184" s="233" t="s">
        <v>1442</v>
      </c>
      <c r="R184" s="249">
        <v>20</v>
      </c>
      <c r="S184" s="238" t="s">
        <v>2335</v>
      </c>
      <c r="T184" s="238" t="s">
        <v>2336</v>
      </c>
    </row>
    <row r="185" spans="1:20" ht="75">
      <c r="A185" s="193">
        <v>178</v>
      </c>
      <c r="B185" s="233"/>
      <c r="C185" s="49" t="s">
        <v>2337</v>
      </c>
      <c r="D185" s="49" t="s">
        <v>1359</v>
      </c>
      <c r="E185" s="49" t="s">
        <v>2338</v>
      </c>
      <c r="F185" s="49" t="s">
        <v>2</v>
      </c>
      <c r="G185" s="49" t="s">
        <v>3</v>
      </c>
      <c r="H185" s="236" t="s">
        <v>4</v>
      </c>
      <c r="I185" s="237" t="s">
        <v>126</v>
      </c>
      <c r="J185" s="49" t="s">
        <v>1820</v>
      </c>
      <c r="K185" s="234">
        <v>100000</v>
      </c>
      <c r="L185" s="234">
        <v>70000</v>
      </c>
      <c r="M185" s="49" t="s">
        <v>1441</v>
      </c>
      <c r="N185" s="234">
        <v>70000</v>
      </c>
      <c r="O185" s="234">
        <v>20</v>
      </c>
      <c r="P185" s="234">
        <v>70000</v>
      </c>
      <c r="Q185" s="233" t="s">
        <v>1442</v>
      </c>
      <c r="R185" s="249">
        <v>20</v>
      </c>
      <c r="S185" s="238" t="s">
        <v>2339</v>
      </c>
      <c r="T185" s="238" t="s">
        <v>2340</v>
      </c>
    </row>
    <row r="186" spans="1:20" ht="90">
      <c r="A186" s="193">
        <v>179</v>
      </c>
      <c r="B186" s="233"/>
      <c r="C186" s="49" t="s">
        <v>2027</v>
      </c>
      <c r="D186" s="49" t="s">
        <v>2341</v>
      </c>
      <c r="E186" s="49" t="s">
        <v>2342</v>
      </c>
      <c r="F186" s="49" t="s">
        <v>2</v>
      </c>
      <c r="G186" s="49" t="s">
        <v>3</v>
      </c>
      <c r="H186" s="236" t="s">
        <v>33</v>
      </c>
      <c r="I186" s="237" t="s">
        <v>126</v>
      </c>
      <c r="J186" s="49" t="s">
        <v>2324</v>
      </c>
      <c r="K186" s="234">
        <v>100000</v>
      </c>
      <c r="L186" s="234">
        <v>70000</v>
      </c>
      <c r="M186" s="49" t="s">
        <v>1441</v>
      </c>
      <c r="N186" s="234">
        <v>70000</v>
      </c>
      <c r="O186" s="234">
        <v>20</v>
      </c>
      <c r="P186" s="234">
        <v>70000</v>
      </c>
      <c r="Q186" s="233" t="s">
        <v>1442</v>
      </c>
      <c r="R186" s="249">
        <v>20</v>
      </c>
      <c r="S186" s="238" t="s">
        <v>2343</v>
      </c>
      <c r="T186" s="240" t="s">
        <v>2344</v>
      </c>
    </row>
    <row r="187" spans="1:20" ht="60">
      <c r="A187" s="193">
        <v>180</v>
      </c>
      <c r="B187" s="233"/>
      <c r="C187" s="49" t="s">
        <v>2345</v>
      </c>
      <c r="D187" s="49" t="s">
        <v>1633</v>
      </c>
      <c r="E187" s="49" t="s">
        <v>2346</v>
      </c>
      <c r="F187" s="49" t="s">
        <v>2</v>
      </c>
      <c r="G187" s="49" t="s">
        <v>3</v>
      </c>
      <c r="H187" s="236" t="s">
        <v>33</v>
      </c>
      <c r="I187" s="99" t="s">
        <v>125</v>
      </c>
      <c r="J187" s="49" t="s">
        <v>2347</v>
      </c>
      <c r="K187" s="234">
        <v>100000</v>
      </c>
      <c r="L187" s="234">
        <v>70000</v>
      </c>
      <c r="M187" s="49" t="s">
        <v>1441</v>
      </c>
      <c r="N187" s="234">
        <v>70000</v>
      </c>
      <c r="O187" s="234">
        <v>20</v>
      </c>
      <c r="P187" s="234">
        <v>70000</v>
      </c>
      <c r="Q187" s="233" t="s">
        <v>1442</v>
      </c>
      <c r="R187" s="249">
        <v>20</v>
      </c>
      <c r="S187" s="240" t="s">
        <v>2348</v>
      </c>
      <c r="T187" s="240" t="s">
        <v>2349</v>
      </c>
    </row>
    <row r="188" spans="1:20" ht="75">
      <c r="A188" s="193">
        <v>181</v>
      </c>
      <c r="B188" s="233"/>
      <c r="C188" s="49" t="s">
        <v>2350</v>
      </c>
      <c r="D188" s="49" t="s">
        <v>1359</v>
      </c>
      <c r="E188" s="49" t="s">
        <v>2351</v>
      </c>
      <c r="F188" s="49" t="s">
        <v>2</v>
      </c>
      <c r="G188" s="49" t="s">
        <v>3</v>
      </c>
      <c r="H188" s="236" t="s">
        <v>33</v>
      </c>
      <c r="I188" s="237" t="s">
        <v>126</v>
      </c>
      <c r="J188" s="49" t="s">
        <v>2324</v>
      </c>
      <c r="K188" s="234">
        <v>100000</v>
      </c>
      <c r="L188" s="234">
        <v>70000</v>
      </c>
      <c r="M188" s="49" t="s">
        <v>1441</v>
      </c>
      <c r="N188" s="234">
        <v>70000</v>
      </c>
      <c r="O188" s="234">
        <v>20</v>
      </c>
      <c r="P188" s="234">
        <v>70000</v>
      </c>
      <c r="Q188" s="233" t="s">
        <v>1442</v>
      </c>
      <c r="R188" s="249">
        <v>20</v>
      </c>
      <c r="S188" s="238" t="s">
        <v>2352</v>
      </c>
      <c r="T188" s="238" t="s">
        <v>2353</v>
      </c>
    </row>
    <row r="189" spans="1:20" ht="45">
      <c r="A189" s="193">
        <v>182</v>
      </c>
      <c r="B189" s="233"/>
      <c r="C189" s="49" t="s">
        <v>2354</v>
      </c>
      <c r="D189" s="49" t="s">
        <v>2355</v>
      </c>
      <c r="E189" s="49" t="s">
        <v>2356</v>
      </c>
      <c r="F189" s="49" t="s">
        <v>2</v>
      </c>
      <c r="G189" s="49" t="s">
        <v>3</v>
      </c>
      <c r="H189" s="236" t="s">
        <v>33</v>
      </c>
      <c r="I189" s="237" t="s">
        <v>126</v>
      </c>
      <c r="J189" s="49" t="s">
        <v>2357</v>
      </c>
      <c r="K189" s="234">
        <v>200000</v>
      </c>
      <c r="L189" s="234">
        <v>140000</v>
      </c>
      <c r="M189" s="49" t="s">
        <v>1441</v>
      </c>
      <c r="N189" s="234">
        <v>140000</v>
      </c>
      <c r="O189" s="234">
        <v>20</v>
      </c>
      <c r="P189" s="234">
        <v>140000</v>
      </c>
      <c r="Q189" s="233" t="s">
        <v>1442</v>
      </c>
      <c r="R189" s="249">
        <v>20</v>
      </c>
      <c r="S189" s="238" t="s">
        <v>2358</v>
      </c>
      <c r="T189" s="238" t="s">
        <v>2359</v>
      </c>
    </row>
    <row r="190" spans="1:20" ht="135">
      <c r="A190" s="193">
        <v>183</v>
      </c>
      <c r="B190" s="233"/>
      <c r="C190" s="49" t="s">
        <v>2360</v>
      </c>
      <c r="D190" s="49" t="s">
        <v>2361</v>
      </c>
      <c r="E190" s="49" t="s">
        <v>2362</v>
      </c>
      <c r="F190" s="49" t="s">
        <v>2</v>
      </c>
      <c r="G190" s="49" t="s">
        <v>3</v>
      </c>
      <c r="H190" s="236" t="s">
        <v>33</v>
      </c>
      <c r="I190" s="237" t="s">
        <v>126</v>
      </c>
      <c r="J190" s="49" t="s">
        <v>1966</v>
      </c>
      <c r="K190" s="234">
        <v>100000</v>
      </c>
      <c r="L190" s="234">
        <v>70000</v>
      </c>
      <c r="M190" s="49" t="s">
        <v>1441</v>
      </c>
      <c r="N190" s="234">
        <v>70000</v>
      </c>
      <c r="O190" s="234">
        <v>20</v>
      </c>
      <c r="P190" s="234">
        <v>70000</v>
      </c>
      <c r="Q190" s="233" t="s">
        <v>1442</v>
      </c>
      <c r="R190" s="249">
        <v>20</v>
      </c>
      <c r="S190" s="238" t="s">
        <v>2363</v>
      </c>
      <c r="T190" s="238" t="s">
        <v>2364</v>
      </c>
    </row>
    <row r="191" spans="1:20" ht="120">
      <c r="A191" s="193">
        <v>184</v>
      </c>
      <c r="B191" s="233"/>
      <c r="C191" s="49" t="s">
        <v>2365</v>
      </c>
      <c r="D191" s="49" t="s">
        <v>2366</v>
      </c>
      <c r="E191" s="49" t="s">
        <v>2367</v>
      </c>
      <c r="F191" s="49" t="s">
        <v>2</v>
      </c>
      <c r="G191" s="49" t="s">
        <v>3</v>
      </c>
      <c r="H191" s="236" t="s">
        <v>33</v>
      </c>
      <c r="I191" s="237" t="s">
        <v>126</v>
      </c>
      <c r="J191" s="49" t="s">
        <v>2368</v>
      </c>
      <c r="K191" s="234">
        <v>100000</v>
      </c>
      <c r="L191" s="234">
        <v>70000</v>
      </c>
      <c r="M191" s="49" t="s">
        <v>1441</v>
      </c>
      <c r="N191" s="234">
        <v>70000</v>
      </c>
      <c r="O191" s="234">
        <v>20</v>
      </c>
      <c r="P191" s="234">
        <v>70000</v>
      </c>
      <c r="Q191" s="233" t="s">
        <v>1442</v>
      </c>
      <c r="R191" s="249">
        <v>20</v>
      </c>
      <c r="S191" s="238" t="s">
        <v>2369</v>
      </c>
      <c r="T191" s="238" t="s">
        <v>2370</v>
      </c>
    </row>
    <row r="192" spans="1:20" ht="75">
      <c r="A192" s="193">
        <v>185</v>
      </c>
      <c r="B192" s="233"/>
      <c r="C192" s="49" t="s">
        <v>2371</v>
      </c>
      <c r="D192" s="49" t="s">
        <v>1817</v>
      </c>
      <c r="E192" s="49" t="s">
        <v>2372</v>
      </c>
      <c r="F192" s="49" t="s">
        <v>2</v>
      </c>
      <c r="G192" s="49" t="s">
        <v>3</v>
      </c>
      <c r="H192" s="236" t="s">
        <v>4</v>
      </c>
      <c r="I192" s="237" t="s">
        <v>126</v>
      </c>
      <c r="J192" s="49" t="s">
        <v>2373</v>
      </c>
      <c r="K192" s="234">
        <v>100000</v>
      </c>
      <c r="L192" s="234">
        <v>70000</v>
      </c>
      <c r="M192" s="49" t="s">
        <v>1441</v>
      </c>
      <c r="N192" s="234">
        <v>70000</v>
      </c>
      <c r="O192" s="234">
        <v>20</v>
      </c>
      <c r="P192" s="234">
        <v>70000</v>
      </c>
      <c r="Q192" s="233" t="s">
        <v>1442</v>
      </c>
      <c r="R192" s="249">
        <v>20</v>
      </c>
      <c r="S192" s="238" t="s">
        <v>2374</v>
      </c>
      <c r="T192" s="238" t="s">
        <v>2375</v>
      </c>
    </row>
    <row r="193" spans="1:20" ht="60">
      <c r="A193" s="193">
        <v>186</v>
      </c>
      <c r="B193" s="233"/>
      <c r="C193" s="49" t="s">
        <v>2376</v>
      </c>
      <c r="D193" s="49" t="s">
        <v>2377</v>
      </c>
      <c r="E193" s="49" t="s">
        <v>2378</v>
      </c>
      <c r="F193" s="49" t="s">
        <v>2</v>
      </c>
      <c r="G193" s="49" t="s">
        <v>3</v>
      </c>
      <c r="H193" s="236" t="s">
        <v>4</v>
      </c>
      <c r="I193" s="237" t="s">
        <v>126</v>
      </c>
      <c r="J193" s="49" t="s">
        <v>1966</v>
      </c>
      <c r="K193" s="234">
        <v>100000</v>
      </c>
      <c r="L193" s="234">
        <v>70000</v>
      </c>
      <c r="M193" s="49" t="s">
        <v>1441</v>
      </c>
      <c r="N193" s="234">
        <v>70000</v>
      </c>
      <c r="O193" s="234">
        <v>20</v>
      </c>
      <c r="P193" s="234">
        <v>70000</v>
      </c>
      <c r="Q193" s="233" t="s">
        <v>1442</v>
      </c>
      <c r="R193" s="249">
        <v>20</v>
      </c>
      <c r="S193" s="238" t="s">
        <v>2379</v>
      </c>
      <c r="T193" s="238" t="s">
        <v>2380</v>
      </c>
    </row>
    <row r="194" spans="1:20" ht="105">
      <c r="A194" s="193">
        <v>187</v>
      </c>
      <c r="B194" s="233"/>
      <c r="C194" s="49" t="s">
        <v>2381</v>
      </c>
      <c r="D194" s="49" t="s">
        <v>1404</v>
      </c>
      <c r="E194" s="49" t="s">
        <v>2382</v>
      </c>
      <c r="F194" s="49" t="s">
        <v>2</v>
      </c>
      <c r="G194" s="49" t="s">
        <v>3</v>
      </c>
      <c r="H194" s="236" t="s">
        <v>4</v>
      </c>
      <c r="I194" s="237" t="s">
        <v>126</v>
      </c>
      <c r="J194" s="49" t="s">
        <v>2383</v>
      </c>
      <c r="K194" s="234">
        <v>100000</v>
      </c>
      <c r="L194" s="234">
        <v>70000</v>
      </c>
      <c r="M194" s="49" t="s">
        <v>1441</v>
      </c>
      <c r="N194" s="234">
        <v>70000</v>
      </c>
      <c r="O194" s="234">
        <v>20</v>
      </c>
      <c r="P194" s="234">
        <v>70000</v>
      </c>
      <c r="Q194" s="233" t="s">
        <v>1442</v>
      </c>
      <c r="R194" s="249">
        <v>20</v>
      </c>
      <c r="S194" s="238" t="s">
        <v>2384</v>
      </c>
      <c r="T194" s="238" t="s">
        <v>2385</v>
      </c>
    </row>
    <row r="195" spans="1:20" ht="90">
      <c r="A195" s="193">
        <v>188</v>
      </c>
      <c r="B195" s="233"/>
      <c r="C195" s="49" t="s">
        <v>2386</v>
      </c>
      <c r="D195" s="49" t="s">
        <v>2387</v>
      </c>
      <c r="E195" s="49" t="s">
        <v>2388</v>
      </c>
      <c r="F195" s="49" t="s">
        <v>2</v>
      </c>
      <c r="G195" s="49" t="s">
        <v>3</v>
      </c>
      <c r="H195" s="236" t="s">
        <v>4</v>
      </c>
      <c r="I195" s="237" t="s">
        <v>126</v>
      </c>
      <c r="J195" s="49" t="s">
        <v>2389</v>
      </c>
      <c r="K195" s="234">
        <v>100000</v>
      </c>
      <c r="L195" s="234">
        <v>70000</v>
      </c>
      <c r="M195" s="49" t="s">
        <v>1441</v>
      </c>
      <c r="N195" s="234">
        <v>70000</v>
      </c>
      <c r="O195" s="234">
        <v>20</v>
      </c>
      <c r="P195" s="234">
        <v>70000</v>
      </c>
      <c r="Q195" s="233" t="s">
        <v>1442</v>
      </c>
      <c r="R195" s="249">
        <v>20</v>
      </c>
      <c r="S195" s="240" t="s">
        <v>2390</v>
      </c>
      <c r="T195" s="238" t="s">
        <v>2391</v>
      </c>
    </row>
    <row r="196" spans="1:20" ht="60">
      <c r="A196" s="193">
        <v>189</v>
      </c>
      <c r="B196" s="233"/>
      <c r="C196" s="49" t="s">
        <v>2392</v>
      </c>
      <c r="D196" s="49" t="s">
        <v>2393</v>
      </c>
      <c r="E196" s="49" t="s">
        <v>2394</v>
      </c>
      <c r="F196" s="49" t="s">
        <v>2</v>
      </c>
      <c r="G196" s="49" t="s">
        <v>3</v>
      </c>
      <c r="H196" s="236" t="s">
        <v>4</v>
      </c>
      <c r="I196" s="237" t="s">
        <v>126</v>
      </c>
      <c r="J196" s="49" t="s">
        <v>2395</v>
      </c>
      <c r="K196" s="234">
        <v>100000</v>
      </c>
      <c r="L196" s="234">
        <v>70000</v>
      </c>
      <c r="M196" s="49" t="s">
        <v>1441</v>
      </c>
      <c r="N196" s="234">
        <v>70000</v>
      </c>
      <c r="O196" s="234">
        <v>20</v>
      </c>
      <c r="P196" s="234">
        <v>70000</v>
      </c>
      <c r="Q196" s="233" t="s">
        <v>1442</v>
      </c>
      <c r="R196" s="249">
        <v>20</v>
      </c>
      <c r="S196" s="240" t="s">
        <v>2396</v>
      </c>
      <c r="T196" s="240" t="s">
        <v>2397</v>
      </c>
    </row>
    <row r="197" spans="1:20" ht="75">
      <c r="A197" s="193">
        <v>190</v>
      </c>
      <c r="B197" s="233"/>
      <c r="C197" s="49" t="s">
        <v>2398</v>
      </c>
      <c r="D197" s="49" t="s">
        <v>2399</v>
      </c>
      <c r="E197" s="49" t="s">
        <v>2400</v>
      </c>
      <c r="F197" s="49" t="s">
        <v>2</v>
      </c>
      <c r="G197" s="49" t="s">
        <v>3</v>
      </c>
      <c r="H197" s="236" t="s">
        <v>33</v>
      </c>
      <c r="I197" s="237" t="s">
        <v>126</v>
      </c>
      <c r="J197" s="49" t="s">
        <v>2260</v>
      </c>
      <c r="K197" s="234">
        <v>100000</v>
      </c>
      <c r="L197" s="234">
        <v>70000</v>
      </c>
      <c r="M197" s="49" t="s">
        <v>1441</v>
      </c>
      <c r="N197" s="234">
        <v>70000</v>
      </c>
      <c r="O197" s="234">
        <v>20</v>
      </c>
      <c r="P197" s="234">
        <v>70000</v>
      </c>
      <c r="Q197" s="233" t="s">
        <v>1442</v>
      </c>
      <c r="R197" s="249">
        <v>20</v>
      </c>
      <c r="S197" s="240" t="s">
        <v>2401</v>
      </c>
      <c r="T197" s="240" t="s">
        <v>2402</v>
      </c>
    </row>
    <row r="198" spans="1:20" ht="105">
      <c r="A198" s="193">
        <v>191</v>
      </c>
      <c r="B198" s="233"/>
      <c r="C198" s="49" t="s">
        <v>2403</v>
      </c>
      <c r="D198" s="49" t="s">
        <v>2404</v>
      </c>
      <c r="E198" s="49" t="s">
        <v>2405</v>
      </c>
      <c r="F198" s="49" t="s">
        <v>2</v>
      </c>
      <c r="G198" s="49" t="s">
        <v>2185</v>
      </c>
      <c r="H198" s="236" t="s">
        <v>4</v>
      </c>
      <c r="I198" s="237" t="s">
        <v>126</v>
      </c>
      <c r="J198" s="49" t="s">
        <v>2406</v>
      </c>
      <c r="K198" s="234">
        <v>100000</v>
      </c>
      <c r="L198" s="234">
        <v>70000</v>
      </c>
      <c r="M198" s="49" t="s">
        <v>1441</v>
      </c>
      <c r="N198" s="234">
        <v>70000</v>
      </c>
      <c r="O198" s="234">
        <v>20</v>
      </c>
      <c r="P198" s="234">
        <v>70000</v>
      </c>
      <c r="Q198" s="233" t="s">
        <v>1442</v>
      </c>
      <c r="R198" s="249">
        <v>20</v>
      </c>
      <c r="S198" s="238" t="s">
        <v>2407</v>
      </c>
      <c r="T198" s="238" t="s">
        <v>2408</v>
      </c>
    </row>
    <row r="199" spans="1:20" ht="60">
      <c r="A199" s="193">
        <v>192</v>
      </c>
      <c r="B199" s="233"/>
      <c r="C199" s="49" t="s">
        <v>2409</v>
      </c>
      <c r="D199" s="49" t="s">
        <v>2410</v>
      </c>
      <c r="E199" s="49" t="s">
        <v>2411</v>
      </c>
      <c r="F199" s="49" t="s">
        <v>2</v>
      </c>
      <c r="G199" s="49" t="s">
        <v>3</v>
      </c>
      <c r="H199" s="236" t="s">
        <v>4</v>
      </c>
      <c r="I199" s="237" t="s">
        <v>126</v>
      </c>
      <c r="J199" s="49" t="s">
        <v>2196</v>
      </c>
      <c r="K199" s="234">
        <v>100000</v>
      </c>
      <c r="L199" s="234">
        <v>70000</v>
      </c>
      <c r="M199" s="49" t="s">
        <v>1441</v>
      </c>
      <c r="N199" s="234">
        <v>70000</v>
      </c>
      <c r="O199" s="234">
        <v>20</v>
      </c>
      <c r="P199" s="234">
        <v>70000</v>
      </c>
      <c r="Q199" s="233" t="s">
        <v>1442</v>
      </c>
      <c r="R199" s="249">
        <v>20</v>
      </c>
      <c r="S199" s="238" t="s">
        <v>2412</v>
      </c>
      <c r="T199" s="238" t="s">
        <v>2413</v>
      </c>
    </row>
    <row r="200" spans="1:20" ht="75">
      <c r="A200" s="193">
        <v>193</v>
      </c>
      <c r="B200" s="233"/>
      <c r="C200" s="49" t="s">
        <v>2414</v>
      </c>
      <c r="D200" s="49" t="s">
        <v>2415</v>
      </c>
      <c r="E200" s="49" t="s">
        <v>2416</v>
      </c>
      <c r="F200" s="49" t="s">
        <v>2</v>
      </c>
      <c r="G200" s="49" t="s">
        <v>3</v>
      </c>
      <c r="H200" s="236" t="s">
        <v>33</v>
      </c>
      <c r="I200" s="237" t="s">
        <v>126</v>
      </c>
      <c r="J200" s="49" t="s">
        <v>1966</v>
      </c>
      <c r="K200" s="234">
        <v>100000</v>
      </c>
      <c r="L200" s="234">
        <v>70000</v>
      </c>
      <c r="M200" s="49" t="s">
        <v>1441</v>
      </c>
      <c r="N200" s="234">
        <v>70000</v>
      </c>
      <c r="O200" s="234">
        <v>20</v>
      </c>
      <c r="P200" s="234">
        <v>70000</v>
      </c>
      <c r="Q200" s="233" t="s">
        <v>1442</v>
      </c>
      <c r="R200" s="249">
        <v>20</v>
      </c>
      <c r="S200" s="239" t="s">
        <v>2417</v>
      </c>
      <c r="T200" s="239" t="s">
        <v>2418</v>
      </c>
    </row>
    <row r="201" spans="1:20" ht="135">
      <c r="A201" s="193">
        <v>194</v>
      </c>
      <c r="B201" s="233"/>
      <c r="C201" s="49" t="s">
        <v>2419</v>
      </c>
      <c r="D201" s="49" t="s">
        <v>2420</v>
      </c>
      <c r="E201" s="49" t="s">
        <v>2421</v>
      </c>
      <c r="F201" s="49" t="s">
        <v>2</v>
      </c>
      <c r="G201" s="49" t="s">
        <v>3</v>
      </c>
      <c r="H201" s="236" t="s">
        <v>33</v>
      </c>
      <c r="I201" s="237" t="s">
        <v>126</v>
      </c>
      <c r="J201" s="49" t="s">
        <v>1966</v>
      </c>
      <c r="K201" s="234">
        <v>100000</v>
      </c>
      <c r="L201" s="234">
        <v>70000</v>
      </c>
      <c r="M201" s="49" t="s">
        <v>1441</v>
      </c>
      <c r="N201" s="234">
        <v>70000</v>
      </c>
      <c r="O201" s="234">
        <v>20</v>
      </c>
      <c r="P201" s="234">
        <v>70000</v>
      </c>
      <c r="Q201" s="233" t="s">
        <v>1442</v>
      </c>
      <c r="R201" s="249">
        <v>20</v>
      </c>
      <c r="S201" s="238" t="s">
        <v>2422</v>
      </c>
      <c r="T201" s="238" t="s">
        <v>2423</v>
      </c>
    </row>
    <row r="202" spans="1:20" ht="135">
      <c r="A202" s="193">
        <v>195</v>
      </c>
      <c r="B202" s="233"/>
      <c r="C202" s="49" t="s">
        <v>2424</v>
      </c>
      <c r="D202" s="49" t="s">
        <v>2425</v>
      </c>
      <c r="E202" s="49" t="s">
        <v>2421</v>
      </c>
      <c r="F202" s="49" t="s">
        <v>2</v>
      </c>
      <c r="G202" s="49" t="s">
        <v>3</v>
      </c>
      <c r="H202" s="236" t="s">
        <v>33</v>
      </c>
      <c r="I202" s="237" t="s">
        <v>126</v>
      </c>
      <c r="J202" s="49" t="s">
        <v>1966</v>
      </c>
      <c r="K202" s="234">
        <v>100000</v>
      </c>
      <c r="L202" s="234">
        <v>70000</v>
      </c>
      <c r="M202" s="49" t="s">
        <v>1441</v>
      </c>
      <c r="N202" s="234">
        <v>70000</v>
      </c>
      <c r="O202" s="234">
        <v>20</v>
      </c>
      <c r="P202" s="234">
        <v>70000</v>
      </c>
      <c r="Q202" s="233" t="s">
        <v>1442</v>
      </c>
      <c r="R202" s="249">
        <v>20</v>
      </c>
      <c r="S202" s="238" t="s">
        <v>2426</v>
      </c>
      <c r="T202" s="238" t="s">
        <v>2427</v>
      </c>
    </row>
    <row r="203" spans="1:20" ht="75">
      <c r="A203" s="193">
        <v>196</v>
      </c>
      <c r="B203" s="233"/>
      <c r="C203" s="49" t="s">
        <v>2428</v>
      </c>
      <c r="D203" s="49" t="s">
        <v>2066</v>
      </c>
      <c r="E203" s="49" t="s">
        <v>2429</v>
      </c>
      <c r="F203" s="49" t="s">
        <v>2</v>
      </c>
      <c r="G203" s="49" t="s">
        <v>3</v>
      </c>
      <c r="H203" s="236" t="s">
        <v>4</v>
      </c>
      <c r="I203" s="237" t="s">
        <v>126</v>
      </c>
      <c r="J203" s="49" t="s">
        <v>2430</v>
      </c>
      <c r="K203" s="234">
        <v>150000</v>
      </c>
      <c r="L203" s="234">
        <v>105000</v>
      </c>
      <c r="M203" s="49" t="s">
        <v>1441</v>
      </c>
      <c r="N203" s="234">
        <v>105000</v>
      </c>
      <c r="O203" s="234">
        <v>20</v>
      </c>
      <c r="P203" s="234">
        <v>105000</v>
      </c>
      <c r="Q203" s="233" t="s">
        <v>1442</v>
      </c>
      <c r="R203" s="249">
        <v>20</v>
      </c>
      <c r="S203" s="238" t="s">
        <v>2431</v>
      </c>
      <c r="T203" s="238" t="s">
        <v>2432</v>
      </c>
    </row>
    <row r="204" spans="1:20" ht="90">
      <c r="A204" s="193">
        <v>197</v>
      </c>
      <c r="B204" s="233"/>
      <c r="C204" s="49" t="s">
        <v>2433</v>
      </c>
      <c r="D204" s="49" t="s">
        <v>2434</v>
      </c>
      <c r="E204" s="49" t="s">
        <v>2435</v>
      </c>
      <c r="F204" s="49" t="s">
        <v>2</v>
      </c>
      <c r="G204" s="49" t="s">
        <v>2185</v>
      </c>
      <c r="H204" s="236" t="s">
        <v>4</v>
      </c>
      <c r="I204" s="237" t="s">
        <v>126</v>
      </c>
      <c r="J204" s="49" t="s">
        <v>2436</v>
      </c>
      <c r="K204" s="234">
        <v>150000</v>
      </c>
      <c r="L204" s="234">
        <v>105000</v>
      </c>
      <c r="M204" s="49" t="s">
        <v>1441</v>
      </c>
      <c r="N204" s="234">
        <v>105000</v>
      </c>
      <c r="O204" s="234">
        <v>20</v>
      </c>
      <c r="P204" s="234">
        <v>105000</v>
      </c>
      <c r="Q204" s="233" t="s">
        <v>1442</v>
      </c>
      <c r="R204" s="249">
        <v>20</v>
      </c>
      <c r="S204" s="238" t="s">
        <v>2437</v>
      </c>
      <c r="T204" s="238" t="s">
        <v>2438</v>
      </c>
    </row>
    <row r="205" spans="1:20" ht="120">
      <c r="A205" s="193">
        <v>198</v>
      </c>
      <c r="B205" s="233"/>
      <c r="C205" s="49" t="s">
        <v>2439</v>
      </c>
      <c r="D205" s="49" t="s">
        <v>2440</v>
      </c>
      <c r="E205" s="49" t="s">
        <v>2441</v>
      </c>
      <c r="F205" s="49" t="s">
        <v>2</v>
      </c>
      <c r="G205" s="49" t="s">
        <v>3</v>
      </c>
      <c r="H205" s="236" t="s">
        <v>4</v>
      </c>
      <c r="I205" s="237" t="s">
        <v>126</v>
      </c>
      <c r="J205" s="49" t="s">
        <v>2395</v>
      </c>
      <c r="K205" s="234">
        <v>200000</v>
      </c>
      <c r="L205" s="234">
        <v>140000</v>
      </c>
      <c r="M205" s="49" t="s">
        <v>1441</v>
      </c>
      <c r="N205" s="234">
        <v>140000</v>
      </c>
      <c r="O205" s="234">
        <v>20</v>
      </c>
      <c r="P205" s="234">
        <v>140000</v>
      </c>
      <c r="Q205" s="233" t="s">
        <v>1442</v>
      </c>
      <c r="R205" s="249">
        <v>20</v>
      </c>
      <c r="S205" s="238" t="s">
        <v>2442</v>
      </c>
      <c r="T205" s="238" t="s">
        <v>2443</v>
      </c>
    </row>
    <row r="206" spans="1:20" ht="75">
      <c r="A206" s="193">
        <v>199</v>
      </c>
      <c r="B206" s="233"/>
      <c r="C206" s="49" t="s">
        <v>2444</v>
      </c>
      <c r="D206" s="49" t="s">
        <v>2445</v>
      </c>
      <c r="E206" s="49" t="s">
        <v>2446</v>
      </c>
      <c r="F206" s="49" t="s">
        <v>2</v>
      </c>
      <c r="G206" s="49" t="s">
        <v>3</v>
      </c>
      <c r="H206" s="236" t="s">
        <v>4</v>
      </c>
      <c r="I206" s="237" t="s">
        <v>126</v>
      </c>
      <c r="J206" s="49" t="s">
        <v>2447</v>
      </c>
      <c r="K206" s="234">
        <v>200000</v>
      </c>
      <c r="L206" s="234">
        <v>140000</v>
      </c>
      <c r="M206" s="49" t="s">
        <v>1441</v>
      </c>
      <c r="N206" s="234">
        <v>140000</v>
      </c>
      <c r="O206" s="234">
        <v>20</v>
      </c>
      <c r="P206" s="234">
        <v>140000</v>
      </c>
      <c r="Q206" s="233" t="s">
        <v>1442</v>
      </c>
      <c r="R206" s="249">
        <v>20</v>
      </c>
      <c r="S206" s="238" t="s">
        <v>2448</v>
      </c>
      <c r="T206" s="238" t="s">
        <v>2449</v>
      </c>
    </row>
    <row r="207" spans="1:20" ht="90">
      <c r="A207" s="193">
        <v>200</v>
      </c>
      <c r="B207" s="233"/>
      <c r="C207" s="49" t="s">
        <v>2450</v>
      </c>
      <c r="D207" s="49" t="s">
        <v>2451</v>
      </c>
      <c r="E207" s="49" t="s">
        <v>2452</v>
      </c>
      <c r="F207" s="49" t="s">
        <v>2</v>
      </c>
      <c r="G207" s="49" t="s">
        <v>3</v>
      </c>
      <c r="H207" s="236" t="s">
        <v>4</v>
      </c>
      <c r="I207" s="237" t="s">
        <v>126</v>
      </c>
      <c r="J207" s="49" t="s">
        <v>2453</v>
      </c>
      <c r="K207" s="234">
        <v>200000</v>
      </c>
      <c r="L207" s="234">
        <v>140000</v>
      </c>
      <c r="M207" s="49" t="s">
        <v>1441</v>
      </c>
      <c r="N207" s="234">
        <v>140000</v>
      </c>
      <c r="O207" s="234">
        <v>20</v>
      </c>
      <c r="P207" s="234">
        <v>140000</v>
      </c>
      <c r="Q207" s="233" t="s">
        <v>1442</v>
      </c>
      <c r="R207" s="249">
        <v>20</v>
      </c>
      <c r="S207" s="238" t="s">
        <v>2454</v>
      </c>
      <c r="T207" s="238" t="s">
        <v>2455</v>
      </c>
    </row>
    <row r="208" spans="1:20" ht="90">
      <c r="A208" s="193">
        <v>201</v>
      </c>
      <c r="B208" s="233"/>
      <c r="C208" s="49" t="s">
        <v>2456</v>
      </c>
      <c r="D208" s="49" t="s">
        <v>2457</v>
      </c>
      <c r="E208" s="49" t="s">
        <v>2458</v>
      </c>
      <c r="F208" s="49" t="s">
        <v>2</v>
      </c>
      <c r="G208" s="49" t="s">
        <v>3</v>
      </c>
      <c r="H208" s="236" t="s">
        <v>4</v>
      </c>
      <c r="I208" s="237" t="s">
        <v>126</v>
      </c>
      <c r="J208" s="49" t="s">
        <v>2459</v>
      </c>
      <c r="K208" s="234">
        <v>200000</v>
      </c>
      <c r="L208" s="234">
        <v>140000</v>
      </c>
      <c r="M208" s="49" t="s">
        <v>1441</v>
      </c>
      <c r="N208" s="234">
        <v>140000</v>
      </c>
      <c r="O208" s="234">
        <v>20</v>
      </c>
      <c r="P208" s="234">
        <v>140000</v>
      </c>
      <c r="Q208" s="233" t="s">
        <v>1442</v>
      </c>
      <c r="R208" s="249">
        <v>20</v>
      </c>
      <c r="S208" s="238" t="s">
        <v>2460</v>
      </c>
      <c r="T208" s="238" t="s">
        <v>2461</v>
      </c>
    </row>
    <row r="209" spans="1:20" ht="105">
      <c r="A209" s="193">
        <v>202</v>
      </c>
      <c r="B209" s="233"/>
      <c r="C209" s="234" t="s">
        <v>2462</v>
      </c>
      <c r="D209" s="49" t="s">
        <v>2463</v>
      </c>
      <c r="E209" s="49" t="s">
        <v>2464</v>
      </c>
      <c r="F209" s="49" t="s">
        <v>2</v>
      </c>
      <c r="G209" s="49" t="s">
        <v>3</v>
      </c>
      <c r="H209" s="236" t="s">
        <v>33</v>
      </c>
      <c r="I209" s="237" t="s">
        <v>126</v>
      </c>
      <c r="J209" s="49" t="s">
        <v>2324</v>
      </c>
      <c r="K209" s="234">
        <v>200000</v>
      </c>
      <c r="L209" s="234">
        <v>140000</v>
      </c>
      <c r="M209" s="49" t="s">
        <v>1441</v>
      </c>
      <c r="N209" s="234">
        <v>140000</v>
      </c>
      <c r="O209" s="234">
        <v>20</v>
      </c>
      <c r="P209" s="234">
        <v>140000</v>
      </c>
      <c r="Q209" s="233" t="s">
        <v>1442</v>
      </c>
      <c r="R209" s="249">
        <v>20</v>
      </c>
      <c r="S209" s="240" t="s">
        <v>2465</v>
      </c>
      <c r="T209" s="240" t="s">
        <v>2466</v>
      </c>
    </row>
    <row r="210" spans="1:20" ht="90">
      <c r="A210" s="193">
        <v>203</v>
      </c>
      <c r="B210" s="233"/>
      <c r="C210" s="49" t="s">
        <v>2467</v>
      </c>
      <c r="D210" s="49" t="s">
        <v>2468</v>
      </c>
      <c r="E210" s="49" t="s">
        <v>2469</v>
      </c>
      <c r="F210" s="49" t="s">
        <v>2</v>
      </c>
      <c r="G210" s="49" t="s">
        <v>3</v>
      </c>
      <c r="H210" s="236" t="s">
        <v>4</v>
      </c>
      <c r="I210" s="237" t="s">
        <v>126</v>
      </c>
      <c r="J210" s="49" t="s">
        <v>2470</v>
      </c>
      <c r="K210" s="234">
        <v>200000</v>
      </c>
      <c r="L210" s="234">
        <v>140000</v>
      </c>
      <c r="M210" s="49" t="s">
        <v>1441</v>
      </c>
      <c r="N210" s="234">
        <v>140000</v>
      </c>
      <c r="O210" s="234">
        <v>20</v>
      </c>
      <c r="P210" s="234">
        <v>140000</v>
      </c>
      <c r="Q210" s="233" t="s">
        <v>1442</v>
      </c>
      <c r="R210" s="249">
        <v>20</v>
      </c>
      <c r="S210" s="240" t="s">
        <v>2471</v>
      </c>
      <c r="T210" s="240" t="s">
        <v>2472</v>
      </c>
    </row>
    <row r="211" spans="1:20" ht="120">
      <c r="A211" s="193">
        <v>204</v>
      </c>
      <c r="B211" s="233"/>
      <c r="C211" s="49" t="s">
        <v>2473</v>
      </c>
      <c r="D211" s="49" t="s">
        <v>2474</v>
      </c>
      <c r="E211" s="49" t="s">
        <v>2475</v>
      </c>
      <c r="F211" s="49" t="s">
        <v>2</v>
      </c>
      <c r="G211" s="49" t="s">
        <v>3</v>
      </c>
      <c r="H211" s="236" t="s">
        <v>4</v>
      </c>
      <c r="I211" s="237" t="s">
        <v>126</v>
      </c>
      <c r="J211" s="49" t="s">
        <v>1762</v>
      </c>
      <c r="K211" s="234">
        <v>200000</v>
      </c>
      <c r="L211" s="234">
        <v>140000</v>
      </c>
      <c r="M211" s="49" t="s">
        <v>1441</v>
      </c>
      <c r="N211" s="234">
        <v>140000</v>
      </c>
      <c r="O211" s="234">
        <v>20</v>
      </c>
      <c r="P211" s="234">
        <v>140000</v>
      </c>
      <c r="Q211" s="233" t="s">
        <v>1442</v>
      </c>
      <c r="R211" s="249">
        <v>20</v>
      </c>
      <c r="S211" s="238" t="s">
        <v>2476</v>
      </c>
      <c r="T211" s="238" t="s">
        <v>2477</v>
      </c>
    </row>
    <row r="212" spans="1:20" ht="105">
      <c r="A212" s="193">
        <v>205</v>
      </c>
      <c r="B212" s="233"/>
      <c r="C212" s="49" t="s">
        <v>2478</v>
      </c>
      <c r="D212" s="49" t="s">
        <v>2479</v>
      </c>
      <c r="E212" s="49" t="s">
        <v>2480</v>
      </c>
      <c r="F212" s="49" t="s">
        <v>2</v>
      </c>
      <c r="G212" s="49" t="s">
        <v>3</v>
      </c>
      <c r="H212" s="236" t="s">
        <v>4</v>
      </c>
      <c r="I212" s="237" t="s">
        <v>126</v>
      </c>
      <c r="J212" s="49" t="s">
        <v>2481</v>
      </c>
      <c r="K212" s="234">
        <v>200000</v>
      </c>
      <c r="L212" s="234">
        <v>140000</v>
      </c>
      <c r="M212" s="49" t="s">
        <v>1441</v>
      </c>
      <c r="N212" s="234">
        <v>140000</v>
      </c>
      <c r="O212" s="234">
        <v>20</v>
      </c>
      <c r="P212" s="234">
        <v>140000</v>
      </c>
      <c r="Q212" s="233" t="s">
        <v>1442</v>
      </c>
      <c r="R212" s="249">
        <v>20</v>
      </c>
      <c r="S212" s="238" t="s">
        <v>2482</v>
      </c>
      <c r="T212" s="238" t="s">
        <v>2483</v>
      </c>
    </row>
    <row r="213" spans="1:20" ht="60">
      <c r="A213" s="193">
        <v>206</v>
      </c>
      <c r="B213" s="233"/>
      <c r="C213" s="49" t="s">
        <v>2484</v>
      </c>
      <c r="D213" s="49" t="s">
        <v>2485</v>
      </c>
      <c r="E213" s="49" t="s">
        <v>2486</v>
      </c>
      <c r="F213" s="49" t="s">
        <v>2</v>
      </c>
      <c r="G213" s="49" t="s">
        <v>113</v>
      </c>
      <c r="H213" s="236" t="s">
        <v>4</v>
      </c>
      <c r="I213" s="237" t="s">
        <v>126</v>
      </c>
      <c r="J213" s="49" t="s">
        <v>2487</v>
      </c>
      <c r="K213" s="234">
        <v>200000</v>
      </c>
      <c r="L213" s="234">
        <v>140000</v>
      </c>
      <c r="M213" s="49" t="s">
        <v>1441</v>
      </c>
      <c r="N213" s="234">
        <v>140000</v>
      </c>
      <c r="O213" s="234">
        <v>20</v>
      </c>
      <c r="P213" s="234">
        <v>140000</v>
      </c>
      <c r="Q213" s="233" t="s">
        <v>1442</v>
      </c>
      <c r="R213" s="249">
        <v>20</v>
      </c>
      <c r="S213" s="238" t="s">
        <v>2488</v>
      </c>
      <c r="T213" s="238" t="s">
        <v>2489</v>
      </c>
    </row>
    <row r="214" spans="1:20" ht="45">
      <c r="A214" s="193">
        <v>207</v>
      </c>
      <c r="B214" s="233"/>
      <c r="C214" s="49" t="s">
        <v>2490</v>
      </c>
      <c r="D214" s="49" t="s">
        <v>2491</v>
      </c>
      <c r="E214" s="49" t="s">
        <v>2356</v>
      </c>
      <c r="F214" s="49" t="s">
        <v>2</v>
      </c>
      <c r="G214" s="49" t="s">
        <v>3</v>
      </c>
      <c r="H214" s="236" t="s">
        <v>4</v>
      </c>
      <c r="I214" s="237" t="s">
        <v>126</v>
      </c>
      <c r="J214" s="49" t="s">
        <v>1762</v>
      </c>
      <c r="K214" s="234">
        <v>200000</v>
      </c>
      <c r="L214" s="234">
        <v>140000</v>
      </c>
      <c r="M214" s="49" t="s">
        <v>1441</v>
      </c>
      <c r="N214" s="234">
        <v>140000</v>
      </c>
      <c r="O214" s="234">
        <v>20</v>
      </c>
      <c r="P214" s="234">
        <v>140000</v>
      </c>
      <c r="Q214" s="233" t="s">
        <v>1442</v>
      </c>
      <c r="R214" s="249">
        <v>20</v>
      </c>
      <c r="S214" s="238" t="s">
        <v>2492</v>
      </c>
      <c r="T214" s="238" t="s">
        <v>2493</v>
      </c>
    </row>
    <row r="215" spans="1:20" ht="75">
      <c r="A215" s="193">
        <v>208</v>
      </c>
      <c r="B215" s="233"/>
      <c r="C215" s="49" t="s">
        <v>2494</v>
      </c>
      <c r="D215" s="49" t="s">
        <v>2495</v>
      </c>
      <c r="E215" s="49" t="s">
        <v>2496</v>
      </c>
      <c r="F215" s="49" t="s">
        <v>2</v>
      </c>
      <c r="G215" s="49" t="s">
        <v>3</v>
      </c>
      <c r="H215" s="236" t="s">
        <v>4</v>
      </c>
      <c r="I215" s="237" t="s">
        <v>126</v>
      </c>
      <c r="J215" s="49" t="s">
        <v>2497</v>
      </c>
      <c r="K215" s="234">
        <v>200000</v>
      </c>
      <c r="L215" s="49">
        <v>140000</v>
      </c>
      <c r="M215" s="49" t="s">
        <v>1441</v>
      </c>
      <c r="N215" s="49">
        <v>140000</v>
      </c>
      <c r="O215" s="234">
        <v>20</v>
      </c>
      <c r="P215" s="49">
        <v>140000</v>
      </c>
      <c r="Q215" s="233" t="s">
        <v>1442</v>
      </c>
      <c r="R215" s="249">
        <v>20</v>
      </c>
      <c r="S215" s="239" t="s">
        <v>2498</v>
      </c>
      <c r="T215" s="238" t="s">
        <v>2499</v>
      </c>
    </row>
    <row r="216" spans="1:20" ht="75">
      <c r="A216" s="193">
        <v>209</v>
      </c>
      <c r="B216" s="233"/>
      <c r="C216" s="49" t="s">
        <v>2500</v>
      </c>
      <c r="D216" s="49" t="s">
        <v>2501</v>
      </c>
      <c r="E216" s="49" t="s">
        <v>2502</v>
      </c>
      <c r="F216" s="49" t="s">
        <v>2</v>
      </c>
      <c r="G216" s="49" t="s">
        <v>3</v>
      </c>
      <c r="H216" s="236" t="s">
        <v>4</v>
      </c>
      <c r="I216" s="237" t="s">
        <v>126</v>
      </c>
      <c r="J216" s="49" t="s">
        <v>2202</v>
      </c>
      <c r="K216" s="234">
        <v>100000</v>
      </c>
      <c r="L216" s="234">
        <v>70000</v>
      </c>
      <c r="M216" s="49" t="s">
        <v>1441</v>
      </c>
      <c r="N216" s="234">
        <v>70000</v>
      </c>
      <c r="O216" s="234">
        <v>20</v>
      </c>
      <c r="P216" s="234">
        <v>70000</v>
      </c>
      <c r="Q216" s="233" t="s">
        <v>1442</v>
      </c>
      <c r="R216" s="249">
        <v>20</v>
      </c>
      <c r="S216" s="238" t="s">
        <v>2503</v>
      </c>
      <c r="T216" s="238" t="s">
        <v>2504</v>
      </c>
    </row>
    <row r="217" spans="1:20" ht="105">
      <c r="A217" s="193">
        <v>210</v>
      </c>
      <c r="B217" s="233"/>
      <c r="C217" s="49" t="s">
        <v>2052</v>
      </c>
      <c r="D217" s="49" t="s">
        <v>2505</v>
      </c>
      <c r="E217" s="233" t="s">
        <v>2506</v>
      </c>
      <c r="F217" s="49" t="s">
        <v>2</v>
      </c>
      <c r="G217" s="233" t="s">
        <v>3</v>
      </c>
      <c r="H217" s="236" t="s">
        <v>33</v>
      </c>
      <c r="I217" s="237" t="s">
        <v>126</v>
      </c>
      <c r="J217" s="233" t="s">
        <v>1454</v>
      </c>
      <c r="K217" s="234">
        <v>100000</v>
      </c>
      <c r="L217" s="234">
        <v>70000</v>
      </c>
      <c r="M217" s="49" t="s">
        <v>1441</v>
      </c>
      <c r="N217" s="234">
        <v>70000</v>
      </c>
      <c r="O217" s="234">
        <v>20</v>
      </c>
      <c r="P217" s="234">
        <v>70000</v>
      </c>
      <c r="Q217" s="233" t="s">
        <v>1442</v>
      </c>
      <c r="R217" s="249">
        <v>20</v>
      </c>
      <c r="S217" s="238" t="s">
        <v>2507</v>
      </c>
      <c r="T217" s="238" t="s">
        <v>2508</v>
      </c>
    </row>
    <row r="218" spans="1:20" ht="60">
      <c r="A218" s="193">
        <v>211</v>
      </c>
      <c r="B218" s="233"/>
      <c r="C218" s="49" t="s">
        <v>2509</v>
      </c>
      <c r="D218" s="49" t="s">
        <v>2510</v>
      </c>
      <c r="E218" s="233" t="s">
        <v>2511</v>
      </c>
      <c r="F218" s="49" t="s">
        <v>2</v>
      </c>
      <c r="G218" s="233" t="s">
        <v>3</v>
      </c>
      <c r="H218" s="236" t="s">
        <v>33</v>
      </c>
      <c r="I218" s="237" t="s">
        <v>126</v>
      </c>
      <c r="J218" s="233" t="s">
        <v>2324</v>
      </c>
      <c r="K218" s="234">
        <v>200000</v>
      </c>
      <c r="L218" s="234">
        <v>140000</v>
      </c>
      <c r="M218" s="49" t="s">
        <v>1441</v>
      </c>
      <c r="N218" s="234">
        <v>140000</v>
      </c>
      <c r="O218" s="234">
        <v>20</v>
      </c>
      <c r="P218" s="234">
        <v>140000</v>
      </c>
      <c r="Q218" s="233" t="s">
        <v>1442</v>
      </c>
      <c r="R218" s="249">
        <v>20</v>
      </c>
      <c r="S218" s="238" t="s">
        <v>2512</v>
      </c>
      <c r="T218" s="238" t="s">
        <v>2513</v>
      </c>
    </row>
    <row r="219" spans="1:20" ht="75">
      <c r="A219" s="193">
        <v>212</v>
      </c>
      <c r="B219" s="233"/>
      <c r="C219" s="49" t="s">
        <v>2514</v>
      </c>
      <c r="D219" s="49" t="s">
        <v>2515</v>
      </c>
      <c r="E219" s="233" t="s">
        <v>2516</v>
      </c>
      <c r="F219" s="49" t="s">
        <v>2</v>
      </c>
      <c r="G219" s="233" t="s">
        <v>3</v>
      </c>
      <c r="H219" s="236" t="s">
        <v>4</v>
      </c>
      <c r="I219" s="237" t="s">
        <v>126</v>
      </c>
      <c r="J219" s="233" t="s">
        <v>2324</v>
      </c>
      <c r="K219" s="234">
        <v>100000</v>
      </c>
      <c r="L219" s="234">
        <v>70000</v>
      </c>
      <c r="M219" s="49" t="s">
        <v>1441</v>
      </c>
      <c r="N219" s="234">
        <v>70000</v>
      </c>
      <c r="O219" s="234">
        <v>20</v>
      </c>
      <c r="P219" s="234">
        <v>70000</v>
      </c>
      <c r="Q219" s="233" t="s">
        <v>1442</v>
      </c>
      <c r="R219" s="249">
        <v>20</v>
      </c>
      <c r="S219" s="238" t="s">
        <v>2517</v>
      </c>
      <c r="T219" s="238" t="s">
        <v>2518</v>
      </c>
    </row>
    <row r="220" spans="1:20" ht="135">
      <c r="A220" s="193">
        <v>213</v>
      </c>
      <c r="B220" s="233"/>
      <c r="C220" s="49" t="s">
        <v>2519</v>
      </c>
      <c r="D220" s="49" t="s">
        <v>2520</v>
      </c>
      <c r="E220" s="233" t="s">
        <v>2521</v>
      </c>
      <c r="F220" s="49" t="s">
        <v>2</v>
      </c>
      <c r="G220" s="233" t="s">
        <v>3</v>
      </c>
      <c r="H220" s="236" t="s">
        <v>33</v>
      </c>
      <c r="I220" s="237" t="s">
        <v>126</v>
      </c>
      <c r="J220" s="233" t="s">
        <v>2522</v>
      </c>
      <c r="K220" s="234">
        <v>50000</v>
      </c>
      <c r="L220" s="234">
        <v>35000</v>
      </c>
      <c r="M220" s="49" t="s">
        <v>1441</v>
      </c>
      <c r="N220" s="234">
        <v>35000</v>
      </c>
      <c r="O220" s="234">
        <v>20</v>
      </c>
      <c r="P220" s="234">
        <v>35000</v>
      </c>
      <c r="Q220" s="233" t="s">
        <v>1442</v>
      </c>
      <c r="R220" s="249">
        <v>20</v>
      </c>
      <c r="S220" s="238" t="s">
        <v>2523</v>
      </c>
      <c r="T220" s="238" t="s">
        <v>2524</v>
      </c>
    </row>
    <row r="221" spans="1:20" ht="60">
      <c r="A221" s="193">
        <v>214</v>
      </c>
      <c r="B221" s="233"/>
      <c r="C221" s="49" t="s">
        <v>2525</v>
      </c>
      <c r="D221" s="49" t="s">
        <v>2526</v>
      </c>
      <c r="E221" s="233" t="s">
        <v>2527</v>
      </c>
      <c r="F221" s="49" t="s">
        <v>2</v>
      </c>
      <c r="G221" s="233" t="s">
        <v>2528</v>
      </c>
      <c r="H221" s="236" t="s">
        <v>4</v>
      </c>
      <c r="I221" s="237" t="s">
        <v>126</v>
      </c>
      <c r="J221" s="233" t="s">
        <v>2529</v>
      </c>
      <c r="K221" s="234">
        <v>100000</v>
      </c>
      <c r="L221" s="234">
        <v>70000</v>
      </c>
      <c r="M221" s="49" t="s">
        <v>1441</v>
      </c>
      <c r="N221" s="234">
        <v>70000</v>
      </c>
      <c r="O221" s="234">
        <v>20</v>
      </c>
      <c r="P221" s="234">
        <v>70000</v>
      </c>
      <c r="Q221" s="233" t="s">
        <v>1442</v>
      </c>
      <c r="R221" s="249">
        <v>20</v>
      </c>
      <c r="S221" s="238" t="s">
        <v>2530</v>
      </c>
      <c r="T221" s="238" t="s">
        <v>2531</v>
      </c>
    </row>
    <row r="222" spans="1:20">
      <c r="L222">
        <f>SUM(L8:L221)</f>
        <v>10318000</v>
      </c>
      <c r="N222">
        <f>SUM(N8:N221)</f>
        <v>10318000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P8" sqref="P8:P28"/>
    </sheetView>
  </sheetViews>
  <sheetFormatPr defaultRowHeight="15"/>
  <sheetData>
    <row r="1" spans="1:22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183"/>
      <c r="T1" s="183"/>
      <c r="U1" s="183"/>
    </row>
    <row r="2" spans="1:22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183"/>
      <c r="T2" s="183"/>
      <c r="U2" s="183"/>
    </row>
    <row r="3" spans="1:22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183"/>
      <c r="T3" s="183"/>
      <c r="U3" s="183"/>
    </row>
    <row r="4" spans="1:22" ht="18.75">
      <c r="A4" s="728" t="s">
        <v>1246</v>
      </c>
      <c r="B4" s="728"/>
      <c r="C4" s="728"/>
      <c r="D4" s="728"/>
      <c r="E4" s="728"/>
      <c r="F4" s="728"/>
      <c r="G4" s="728"/>
      <c r="H4" s="74"/>
      <c r="I4" s="74"/>
      <c r="J4" s="74"/>
      <c r="K4" s="74"/>
      <c r="L4" s="73"/>
      <c r="M4" s="74"/>
      <c r="N4" s="179"/>
      <c r="O4" s="74"/>
      <c r="P4" s="199"/>
      <c r="Q4" s="200"/>
      <c r="R4" s="201" t="s">
        <v>1247</v>
      </c>
      <c r="S4" s="183"/>
      <c r="T4" s="183"/>
      <c r="U4" s="228"/>
    </row>
    <row r="5" spans="1:22">
      <c r="A5" s="202"/>
      <c r="B5" s="189"/>
      <c r="C5" s="203"/>
      <c r="D5" s="202"/>
      <c r="E5" s="202"/>
      <c r="F5" s="204"/>
      <c r="G5" s="204"/>
      <c r="H5" s="204"/>
      <c r="I5" s="204"/>
      <c r="J5" s="202"/>
      <c r="K5" s="202"/>
      <c r="L5" s="202"/>
      <c r="M5" s="202"/>
      <c r="N5" s="186"/>
      <c r="O5" s="204"/>
      <c r="P5" s="186"/>
      <c r="Q5" s="731" t="s">
        <v>1332</v>
      </c>
      <c r="R5" s="731"/>
      <c r="S5" s="183"/>
      <c r="T5" s="183"/>
      <c r="U5" s="229"/>
    </row>
    <row r="6" spans="1:22">
      <c r="A6" s="729" t="s">
        <v>1249</v>
      </c>
      <c r="B6" s="729"/>
      <c r="C6" s="203"/>
      <c r="D6" s="202"/>
      <c r="E6" s="202"/>
      <c r="F6" s="204"/>
      <c r="G6" s="204"/>
      <c r="H6" s="204"/>
      <c r="I6" s="204"/>
      <c r="J6" s="202"/>
      <c r="K6" s="202"/>
      <c r="L6" s="202"/>
      <c r="M6" s="202"/>
      <c r="N6" s="186"/>
      <c r="O6" s="204"/>
      <c r="P6" s="186"/>
      <c r="Q6" s="204"/>
      <c r="R6" s="202"/>
      <c r="S6" s="183"/>
      <c r="T6" s="183"/>
      <c r="U6" s="229"/>
    </row>
    <row r="7" spans="1:22" ht="63">
      <c r="A7" s="193" t="s">
        <v>162</v>
      </c>
      <c r="B7" s="193" t="s">
        <v>163</v>
      </c>
      <c r="C7" s="142" t="s">
        <v>164</v>
      </c>
      <c r="D7" s="193" t="s">
        <v>165</v>
      </c>
      <c r="E7" s="193" t="s">
        <v>166</v>
      </c>
      <c r="F7" s="193" t="s">
        <v>129</v>
      </c>
      <c r="G7" s="193" t="s">
        <v>167</v>
      </c>
      <c r="H7" s="193" t="s">
        <v>168</v>
      </c>
      <c r="I7" s="193" t="s">
        <v>169</v>
      </c>
      <c r="J7" s="230" t="s">
        <v>604</v>
      </c>
      <c r="K7" s="230" t="s">
        <v>605</v>
      </c>
      <c r="L7" s="230" t="s">
        <v>606</v>
      </c>
      <c r="M7" s="230" t="s">
        <v>607</v>
      </c>
      <c r="N7" s="231" t="s">
        <v>608</v>
      </c>
      <c r="O7" s="230" t="s">
        <v>609</v>
      </c>
      <c r="P7" s="231" t="s">
        <v>174</v>
      </c>
      <c r="Q7" s="230" t="s">
        <v>173</v>
      </c>
      <c r="R7" s="230" t="s">
        <v>175</v>
      </c>
      <c r="S7" s="209" t="s">
        <v>1435</v>
      </c>
      <c r="T7" s="219" t="s">
        <v>1436</v>
      </c>
      <c r="U7" s="232" t="s">
        <v>171</v>
      </c>
    </row>
    <row r="8" spans="1:22" ht="141.75">
      <c r="A8" s="193">
        <v>1</v>
      </c>
      <c r="B8" s="164"/>
      <c r="C8" s="215" t="s">
        <v>1333</v>
      </c>
      <c r="D8" s="215" t="s">
        <v>1334</v>
      </c>
      <c r="E8" s="215" t="s">
        <v>1335</v>
      </c>
      <c r="F8" s="216" t="s">
        <v>2</v>
      </c>
      <c r="G8" s="215" t="s">
        <v>3</v>
      </c>
      <c r="H8" s="215" t="s">
        <v>4</v>
      </c>
      <c r="I8" s="193" t="s">
        <v>126</v>
      </c>
      <c r="J8" s="216" t="s">
        <v>1336</v>
      </c>
      <c r="K8" s="216" t="s">
        <v>1337</v>
      </c>
      <c r="L8" s="216" t="s">
        <v>1256</v>
      </c>
      <c r="M8" s="216" t="s">
        <v>1338</v>
      </c>
      <c r="N8" s="164">
        <v>200000</v>
      </c>
      <c r="O8" s="217" t="s">
        <v>1339</v>
      </c>
      <c r="P8" s="169">
        <v>50000</v>
      </c>
      <c r="Q8" s="218" t="s">
        <v>1340</v>
      </c>
      <c r="R8" s="216" t="s">
        <v>1341</v>
      </c>
      <c r="S8" s="190"/>
      <c r="T8" s="219"/>
      <c r="U8" s="220">
        <v>50000</v>
      </c>
      <c r="V8">
        <f>P8*0.9</f>
        <v>45000</v>
      </c>
    </row>
    <row r="9" spans="1:22" ht="94.5">
      <c r="A9" s="193">
        <v>2</v>
      </c>
      <c r="B9" s="164"/>
      <c r="C9" s="215" t="s">
        <v>1342</v>
      </c>
      <c r="D9" s="215" t="s">
        <v>1343</v>
      </c>
      <c r="E9" s="215" t="s">
        <v>1344</v>
      </c>
      <c r="F9" s="216" t="s">
        <v>2</v>
      </c>
      <c r="G9" s="215" t="s">
        <v>3</v>
      </c>
      <c r="H9" s="215" t="s">
        <v>4</v>
      </c>
      <c r="I9" s="193" t="s">
        <v>126</v>
      </c>
      <c r="J9" s="215" t="s">
        <v>1345</v>
      </c>
      <c r="K9" s="215" t="s">
        <v>1345</v>
      </c>
      <c r="L9" s="216" t="s">
        <v>1256</v>
      </c>
      <c r="M9" s="216" t="s">
        <v>1338</v>
      </c>
      <c r="N9" s="164">
        <v>200000</v>
      </c>
      <c r="O9" s="217" t="s">
        <v>1339</v>
      </c>
      <c r="P9" s="169">
        <v>50000</v>
      </c>
      <c r="Q9" s="218" t="s">
        <v>1340</v>
      </c>
      <c r="R9" s="216" t="s">
        <v>1341</v>
      </c>
      <c r="S9" s="190"/>
      <c r="T9" s="219"/>
      <c r="U9" s="220">
        <v>50000</v>
      </c>
      <c r="V9">
        <f t="shared" ref="V9:V28" si="0">P9*0.9</f>
        <v>45000</v>
      </c>
    </row>
    <row r="10" spans="1:22" ht="126">
      <c r="A10" s="193">
        <v>3</v>
      </c>
      <c r="B10" s="164"/>
      <c r="C10" s="215" t="s">
        <v>1346</v>
      </c>
      <c r="D10" s="215" t="s">
        <v>1347</v>
      </c>
      <c r="E10" s="215" t="s">
        <v>1348</v>
      </c>
      <c r="F10" s="216" t="s">
        <v>2</v>
      </c>
      <c r="G10" s="215" t="s">
        <v>3</v>
      </c>
      <c r="H10" s="215" t="s">
        <v>33</v>
      </c>
      <c r="I10" s="193" t="s">
        <v>126</v>
      </c>
      <c r="J10" s="215" t="s">
        <v>1349</v>
      </c>
      <c r="K10" s="216" t="s">
        <v>1337</v>
      </c>
      <c r="L10" s="216" t="s">
        <v>1256</v>
      </c>
      <c r="M10" s="216" t="s">
        <v>1338</v>
      </c>
      <c r="N10" s="164">
        <v>200000</v>
      </c>
      <c r="O10" s="217" t="s">
        <v>1339</v>
      </c>
      <c r="P10" s="169">
        <v>50000</v>
      </c>
      <c r="Q10" s="218" t="s">
        <v>1340</v>
      </c>
      <c r="R10" s="216" t="s">
        <v>1341</v>
      </c>
      <c r="S10" s="190"/>
      <c r="T10" s="219"/>
      <c r="U10" s="220">
        <v>50000</v>
      </c>
      <c r="V10">
        <f t="shared" si="0"/>
        <v>45000</v>
      </c>
    </row>
    <row r="11" spans="1:22" ht="94.5">
      <c r="A11" s="193">
        <v>4</v>
      </c>
      <c r="B11" s="164"/>
      <c r="C11" s="215" t="s">
        <v>1350</v>
      </c>
      <c r="D11" s="215" t="s">
        <v>1351</v>
      </c>
      <c r="E11" s="215" t="s">
        <v>1352</v>
      </c>
      <c r="F11" s="216" t="s">
        <v>2</v>
      </c>
      <c r="G11" s="215" t="s">
        <v>3</v>
      </c>
      <c r="H11" s="215" t="s">
        <v>33</v>
      </c>
      <c r="I11" s="193" t="s">
        <v>126</v>
      </c>
      <c r="J11" s="215" t="s">
        <v>1349</v>
      </c>
      <c r="K11" s="216" t="s">
        <v>1337</v>
      </c>
      <c r="L11" s="216" t="s">
        <v>1256</v>
      </c>
      <c r="M11" s="216" t="s">
        <v>1353</v>
      </c>
      <c r="N11" s="164">
        <v>150000</v>
      </c>
      <c r="O11" s="217" t="s">
        <v>1339</v>
      </c>
      <c r="P11" s="169">
        <v>50000</v>
      </c>
      <c r="Q11" s="218" t="s">
        <v>1340</v>
      </c>
      <c r="R11" s="216" t="s">
        <v>1294</v>
      </c>
      <c r="S11" s="190"/>
      <c r="T11" s="219"/>
      <c r="U11" s="220">
        <v>50000</v>
      </c>
      <c r="V11">
        <f t="shared" si="0"/>
        <v>45000</v>
      </c>
    </row>
    <row r="12" spans="1:22" ht="157.5">
      <c r="A12" s="193">
        <v>5</v>
      </c>
      <c r="B12" s="164"/>
      <c r="C12" s="215" t="s">
        <v>1354</v>
      </c>
      <c r="D12" s="215" t="s">
        <v>1355</v>
      </c>
      <c r="E12" s="215" t="s">
        <v>1356</v>
      </c>
      <c r="F12" s="216" t="s">
        <v>2</v>
      </c>
      <c r="G12" s="215" t="s">
        <v>3</v>
      </c>
      <c r="H12" s="215" t="s">
        <v>33</v>
      </c>
      <c r="I12" s="193" t="s">
        <v>126</v>
      </c>
      <c r="J12" s="215" t="s">
        <v>1357</v>
      </c>
      <c r="K12" s="216" t="s">
        <v>1337</v>
      </c>
      <c r="L12" s="216" t="s">
        <v>1256</v>
      </c>
      <c r="M12" s="216" t="s">
        <v>1353</v>
      </c>
      <c r="N12" s="164">
        <v>200000</v>
      </c>
      <c r="O12" s="217" t="s">
        <v>1339</v>
      </c>
      <c r="P12" s="169">
        <v>50000</v>
      </c>
      <c r="Q12" s="218" t="s">
        <v>1340</v>
      </c>
      <c r="R12" s="216" t="s">
        <v>1271</v>
      </c>
      <c r="S12" s="190"/>
      <c r="T12" s="219"/>
      <c r="U12" s="220">
        <v>50000</v>
      </c>
      <c r="V12">
        <f t="shared" si="0"/>
        <v>45000</v>
      </c>
    </row>
    <row r="13" spans="1:22" ht="141.75">
      <c r="A13" s="193">
        <v>6</v>
      </c>
      <c r="B13" s="164"/>
      <c r="C13" s="215" t="s">
        <v>1358</v>
      </c>
      <c r="D13" s="215" t="s">
        <v>1359</v>
      </c>
      <c r="E13" s="215" t="s">
        <v>1360</v>
      </c>
      <c r="F13" s="216" t="s">
        <v>2</v>
      </c>
      <c r="G13" s="215" t="s">
        <v>3</v>
      </c>
      <c r="H13" s="215" t="s">
        <v>33</v>
      </c>
      <c r="I13" s="193" t="s">
        <v>126</v>
      </c>
      <c r="J13" s="215" t="s">
        <v>1361</v>
      </c>
      <c r="K13" s="216" t="s">
        <v>1362</v>
      </c>
      <c r="L13" s="216" t="s">
        <v>1363</v>
      </c>
      <c r="M13" s="216" t="s">
        <v>1338</v>
      </c>
      <c r="N13" s="164">
        <v>200000</v>
      </c>
      <c r="O13" s="217" t="s">
        <v>1339</v>
      </c>
      <c r="P13" s="169">
        <v>50000</v>
      </c>
      <c r="Q13" s="218" t="s">
        <v>1340</v>
      </c>
      <c r="R13" s="216" t="s">
        <v>1341</v>
      </c>
      <c r="S13" s="190"/>
      <c r="T13" s="219"/>
      <c r="U13" s="220">
        <v>50000</v>
      </c>
      <c r="V13">
        <f t="shared" si="0"/>
        <v>45000</v>
      </c>
    </row>
    <row r="14" spans="1:22" ht="126">
      <c r="A14" s="193">
        <v>7</v>
      </c>
      <c r="B14" s="164"/>
      <c r="C14" s="215" t="s">
        <v>1364</v>
      </c>
      <c r="D14" s="215" t="s">
        <v>1328</v>
      </c>
      <c r="E14" s="215" t="s">
        <v>1365</v>
      </c>
      <c r="F14" s="216" t="s">
        <v>2</v>
      </c>
      <c r="G14" s="215" t="s">
        <v>3</v>
      </c>
      <c r="H14" s="215" t="s">
        <v>4</v>
      </c>
      <c r="I14" s="215" t="s">
        <v>125</v>
      </c>
      <c r="J14" s="215" t="s">
        <v>1366</v>
      </c>
      <c r="K14" s="216" t="s">
        <v>1337</v>
      </c>
      <c r="L14" s="216" t="s">
        <v>1256</v>
      </c>
      <c r="M14" s="216" t="s">
        <v>1338</v>
      </c>
      <c r="N14" s="164">
        <v>150000</v>
      </c>
      <c r="O14" s="217" t="s">
        <v>1367</v>
      </c>
      <c r="P14" s="169">
        <v>50000</v>
      </c>
      <c r="Q14" s="218" t="s">
        <v>1340</v>
      </c>
      <c r="R14" s="216" t="s">
        <v>1368</v>
      </c>
      <c r="S14" s="190"/>
      <c r="T14" s="219"/>
      <c r="U14" s="220">
        <v>50000</v>
      </c>
      <c r="V14">
        <f t="shared" si="0"/>
        <v>45000</v>
      </c>
    </row>
    <row r="15" spans="1:22" ht="126">
      <c r="A15" s="193">
        <v>8</v>
      </c>
      <c r="B15" s="164"/>
      <c r="C15" s="215" t="s">
        <v>1369</v>
      </c>
      <c r="D15" s="215" t="s">
        <v>1274</v>
      </c>
      <c r="E15" s="215" t="s">
        <v>1370</v>
      </c>
      <c r="F15" s="216" t="s">
        <v>2</v>
      </c>
      <c r="G15" s="215" t="s">
        <v>3</v>
      </c>
      <c r="H15" s="215" t="s">
        <v>4</v>
      </c>
      <c r="I15" s="193" t="s">
        <v>126</v>
      </c>
      <c r="J15" s="215" t="s">
        <v>1371</v>
      </c>
      <c r="K15" s="216" t="s">
        <v>1362</v>
      </c>
      <c r="L15" s="216" t="s">
        <v>1363</v>
      </c>
      <c r="M15" s="216" t="s">
        <v>1338</v>
      </c>
      <c r="N15" s="164">
        <v>150000</v>
      </c>
      <c r="O15" s="217" t="s">
        <v>1339</v>
      </c>
      <c r="P15" s="169">
        <v>50000</v>
      </c>
      <c r="Q15" s="218" t="s">
        <v>1340</v>
      </c>
      <c r="R15" s="216" t="s">
        <v>1294</v>
      </c>
      <c r="S15" s="190"/>
      <c r="T15" s="219"/>
      <c r="U15" s="220">
        <v>50000</v>
      </c>
      <c r="V15">
        <f t="shared" si="0"/>
        <v>45000</v>
      </c>
    </row>
    <row r="16" spans="1:22" ht="141.75">
      <c r="A16" s="193">
        <v>9</v>
      </c>
      <c r="B16" s="164"/>
      <c r="C16" s="215" t="s">
        <v>1372</v>
      </c>
      <c r="D16" s="215" t="s">
        <v>1373</v>
      </c>
      <c r="E16" s="215" t="s">
        <v>1374</v>
      </c>
      <c r="F16" s="216" t="s">
        <v>2</v>
      </c>
      <c r="G16" s="215" t="s">
        <v>3</v>
      </c>
      <c r="H16" s="215" t="s">
        <v>4</v>
      </c>
      <c r="I16" s="193" t="s">
        <v>126</v>
      </c>
      <c r="J16" s="215" t="s">
        <v>1375</v>
      </c>
      <c r="K16" s="216" t="s">
        <v>1337</v>
      </c>
      <c r="L16" s="216" t="s">
        <v>1256</v>
      </c>
      <c r="M16" s="216" t="s">
        <v>1338</v>
      </c>
      <c r="N16" s="164">
        <v>100000</v>
      </c>
      <c r="O16" s="217" t="s">
        <v>1339</v>
      </c>
      <c r="P16" s="169">
        <v>50000</v>
      </c>
      <c r="Q16" s="218" t="s">
        <v>1340</v>
      </c>
      <c r="R16" s="216" t="s">
        <v>1376</v>
      </c>
      <c r="S16" s="190"/>
      <c r="T16" s="219"/>
      <c r="U16" s="220">
        <v>50000</v>
      </c>
      <c r="V16">
        <f t="shared" si="0"/>
        <v>45000</v>
      </c>
    </row>
    <row r="17" spans="1:22" ht="141.75">
      <c r="A17" s="193">
        <v>10</v>
      </c>
      <c r="B17" s="164"/>
      <c r="C17" s="215" t="s">
        <v>1377</v>
      </c>
      <c r="D17" s="215" t="s">
        <v>1378</v>
      </c>
      <c r="E17" s="215" t="s">
        <v>1379</v>
      </c>
      <c r="F17" s="216" t="s">
        <v>2</v>
      </c>
      <c r="G17" s="215" t="s">
        <v>3</v>
      </c>
      <c r="H17" s="215" t="s">
        <v>33</v>
      </c>
      <c r="I17" s="193" t="s">
        <v>126</v>
      </c>
      <c r="J17" s="215" t="s">
        <v>1375</v>
      </c>
      <c r="K17" s="216" t="s">
        <v>1337</v>
      </c>
      <c r="L17" s="216" t="s">
        <v>1256</v>
      </c>
      <c r="M17" s="216" t="s">
        <v>1338</v>
      </c>
      <c r="N17" s="164">
        <v>100000</v>
      </c>
      <c r="O17" s="217" t="s">
        <v>1339</v>
      </c>
      <c r="P17" s="169">
        <v>50000</v>
      </c>
      <c r="Q17" s="218" t="s">
        <v>1340</v>
      </c>
      <c r="R17" s="216" t="s">
        <v>1257</v>
      </c>
      <c r="S17" s="190"/>
      <c r="T17" s="219"/>
      <c r="U17" s="220">
        <v>50000</v>
      </c>
      <c r="V17">
        <f t="shared" si="0"/>
        <v>45000</v>
      </c>
    </row>
    <row r="18" spans="1:22" ht="141.75">
      <c r="A18" s="193">
        <v>11</v>
      </c>
      <c r="B18" s="164"/>
      <c r="C18" s="215" t="s">
        <v>1380</v>
      </c>
      <c r="D18" s="215" t="s">
        <v>1381</v>
      </c>
      <c r="E18" s="215" t="s">
        <v>1382</v>
      </c>
      <c r="F18" s="216" t="s">
        <v>2</v>
      </c>
      <c r="G18" s="215" t="s">
        <v>3</v>
      </c>
      <c r="H18" s="215" t="s">
        <v>33</v>
      </c>
      <c r="I18" s="193" t="s">
        <v>126</v>
      </c>
      <c r="J18" s="215" t="s">
        <v>1383</v>
      </c>
      <c r="K18" s="216" t="s">
        <v>1337</v>
      </c>
      <c r="L18" s="216" t="s">
        <v>1256</v>
      </c>
      <c r="M18" s="216" t="s">
        <v>1338</v>
      </c>
      <c r="N18" s="164">
        <v>150000</v>
      </c>
      <c r="O18" s="217" t="s">
        <v>1339</v>
      </c>
      <c r="P18" s="169">
        <v>50000</v>
      </c>
      <c r="Q18" s="218" t="s">
        <v>1340</v>
      </c>
      <c r="R18" s="216" t="s">
        <v>1341</v>
      </c>
      <c r="S18" s="190"/>
      <c r="T18" s="219"/>
      <c r="U18" s="220">
        <v>50000</v>
      </c>
      <c r="V18">
        <f t="shared" si="0"/>
        <v>45000</v>
      </c>
    </row>
    <row r="19" spans="1:22" ht="141.75">
      <c r="A19" s="193">
        <v>12</v>
      </c>
      <c r="B19" s="164"/>
      <c r="C19" s="215" t="s">
        <v>1384</v>
      </c>
      <c r="D19" s="215" t="s">
        <v>1385</v>
      </c>
      <c r="E19" s="215" t="s">
        <v>1386</v>
      </c>
      <c r="F19" s="216" t="s">
        <v>2</v>
      </c>
      <c r="G19" s="215" t="s">
        <v>3</v>
      </c>
      <c r="H19" s="215" t="s">
        <v>33</v>
      </c>
      <c r="I19" s="193" t="s">
        <v>126</v>
      </c>
      <c r="J19" s="215" t="s">
        <v>1387</v>
      </c>
      <c r="K19" s="216" t="s">
        <v>1337</v>
      </c>
      <c r="L19" s="216" t="s">
        <v>1256</v>
      </c>
      <c r="M19" s="216" t="s">
        <v>1353</v>
      </c>
      <c r="N19" s="164">
        <v>200000</v>
      </c>
      <c r="O19" s="217" t="s">
        <v>1339</v>
      </c>
      <c r="P19" s="169">
        <v>50000</v>
      </c>
      <c r="Q19" s="218" t="s">
        <v>1340</v>
      </c>
      <c r="R19" s="216" t="s">
        <v>1341</v>
      </c>
      <c r="S19" s="190"/>
      <c r="T19" s="219"/>
      <c r="U19" s="220">
        <v>50000</v>
      </c>
      <c r="V19">
        <f t="shared" si="0"/>
        <v>45000</v>
      </c>
    </row>
    <row r="20" spans="1:22" ht="126">
      <c r="A20" s="193">
        <v>13</v>
      </c>
      <c r="B20" s="164"/>
      <c r="C20" s="215" t="s">
        <v>1388</v>
      </c>
      <c r="D20" s="215" t="s">
        <v>1389</v>
      </c>
      <c r="E20" s="215" t="s">
        <v>1390</v>
      </c>
      <c r="F20" s="216" t="s">
        <v>2</v>
      </c>
      <c r="G20" s="215" t="s">
        <v>3</v>
      </c>
      <c r="H20" s="215" t="s">
        <v>4</v>
      </c>
      <c r="I20" s="215" t="s">
        <v>125</v>
      </c>
      <c r="J20" s="215" t="s">
        <v>1391</v>
      </c>
      <c r="K20" s="149" t="s">
        <v>1392</v>
      </c>
      <c r="L20" s="216" t="s">
        <v>1393</v>
      </c>
      <c r="M20" s="216" t="s">
        <v>1353</v>
      </c>
      <c r="N20" s="164">
        <v>150000</v>
      </c>
      <c r="O20" s="217" t="s">
        <v>1339</v>
      </c>
      <c r="P20" s="169">
        <v>50000</v>
      </c>
      <c r="Q20" s="218" t="s">
        <v>1340</v>
      </c>
      <c r="R20" s="216" t="s">
        <v>1341</v>
      </c>
      <c r="S20" s="190"/>
      <c r="T20" s="219"/>
      <c r="U20" s="220">
        <v>50000</v>
      </c>
      <c r="V20">
        <f t="shared" si="0"/>
        <v>45000</v>
      </c>
    </row>
    <row r="21" spans="1:22" ht="126">
      <c r="A21" s="193">
        <v>14</v>
      </c>
      <c r="B21" s="164"/>
      <c r="C21" s="215" t="s">
        <v>1394</v>
      </c>
      <c r="D21" s="215" t="s">
        <v>1395</v>
      </c>
      <c r="E21" s="215" t="s">
        <v>1396</v>
      </c>
      <c r="F21" s="216" t="s">
        <v>2</v>
      </c>
      <c r="G21" s="215" t="s">
        <v>3</v>
      </c>
      <c r="H21" s="215" t="s">
        <v>4</v>
      </c>
      <c r="I21" s="193" t="s">
        <v>126</v>
      </c>
      <c r="J21" s="215" t="s">
        <v>1397</v>
      </c>
      <c r="K21" s="216" t="s">
        <v>1337</v>
      </c>
      <c r="L21" s="216" t="s">
        <v>1256</v>
      </c>
      <c r="M21" s="216" t="s">
        <v>1338</v>
      </c>
      <c r="N21" s="164"/>
      <c r="O21" s="217" t="s">
        <v>1339</v>
      </c>
      <c r="P21" s="169">
        <v>50000</v>
      </c>
      <c r="Q21" s="218" t="s">
        <v>1340</v>
      </c>
      <c r="R21" s="216" t="s">
        <v>1341</v>
      </c>
      <c r="S21" s="190"/>
      <c r="T21" s="219"/>
      <c r="U21" s="220">
        <v>50000</v>
      </c>
      <c r="V21">
        <f t="shared" si="0"/>
        <v>45000</v>
      </c>
    </row>
    <row r="22" spans="1:22" ht="141.75">
      <c r="A22" s="193">
        <v>15</v>
      </c>
      <c r="B22" s="164"/>
      <c r="C22" s="215" t="s">
        <v>1398</v>
      </c>
      <c r="D22" s="215" t="s">
        <v>1287</v>
      </c>
      <c r="E22" s="215" t="s">
        <v>1399</v>
      </c>
      <c r="F22" s="216" t="s">
        <v>2</v>
      </c>
      <c r="G22" s="215" t="s">
        <v>3</v>
      </c>
      <c r="H22" s="215" t="s">
        <v>4</v>
      </c>
      <c r="I22" s="193" t="s">
        <v>126</v>
      </c>
      <c r="J22" s="215" t="s">
        <v>1375</v>
      </c>
      <c r="K22" s="216" t="s">
        <v>1337</v>
      </c>
      <c r="L22" s="216" t="s">
        <v>1256</v>
      </c>
      <c r="M22" s="216" t="s">
        <v>1338</v>
      </c>
      <c r="N22" s="164">
        <v>150000</v>
      </c>
      <c r="O22" s="217" t="s">
        <v>1339</v>
      </c>
      <c r="P22" s="169">
        <v>50000</v>
      </c>
      <c r="Q22" s="218" t="s">
        <v>1340</v>
      </c>
      <c r="R22" s="216" t="s">
        <v>1294</v>
      </c>
      <c r="S22" s="190"/>
      <c r="T22" s="219"/>
      <c r="U22" s="220">
        <v>50000</v>
      </c>
      <c r="V22">
        <f t="shared" si="0"/>
        <v>45000</v>
      </c>
    </row>
    <row r="23" spans="1:22" ht="141.75">
      <c r="A23" s="193">
        <v>16</v>
      </c>
      <c r="B23" s="164"/>
      <c r="C23" s="215" t="s">
        <v>1400</v>
      </c>
      <c r="D23" s="215" t="s">
        <v>1401</v>
      </c>
      <c r="E23" s="215" t="s">
        <v>1402</v>
      </c>
      <c r="F23" s="216" t="s">
        <v>2</v>
      </c>
      <c r="G23" s="215" t="s">
        <v>3</v>
      </c>
      <c r="H23" s="215" t="s">
        <v>4</v>
      </c>
      <c r="I23" s="193" t="s">
        <v>126</v>
      </c>
      <c r="J23" s="215" t="s">
        <v>1375</v>
      </c>
      <c r="K23" s="216" t="s">
        <v>1337</v>
      </c>
      <c r="L23" s="216" t="s">
        <v>1256</v>
      </c>
      <c r="M23" s="216" t="s">
        <v>1338</v>
      </c>
      <c r="N23" s="164">
        <v>200000</v>
      </c>
      <c r="O23" s="217" t="s">
        <v>1339</v>
      </c>
      <c r="P23" s="169">
        <v>50000</v>
      </c>
      <c r="Q23" s="218" t="s">
        <v>1340</v>
      </c>
      <c r="R23" s="216" t="s">
        <v>1341</v>
      </c>
      <c r="S23" s="190"/>
      <c r="T23" s="219"/>
      <c r="U23" s="220">
        <v>50000</v>
      </c>
      <c r="V23">
        <f t="shared" si="0"/>
        <v>45000</v>
      </c>
    </row>
    <row r="24" spans="1:22" ht="126">
      <c r="A24" s="193">
        <v>17</v>
      </c>
      <c r="B24" s="164"/>
      <c r="C24" s="215" t="s">
        <v>1403</v>
      </c>
      <c r="D24" s="215" t="s">
        <v>1404</v>
      </c>
      <c r="E24" s="215" t="s">
        <v>1405</v>
      </c>
      <c r="F24" s="216" t="s">
        <v>2</v>
      </c>
      <c r="G24" s="215" t="s">
        <v>3</v>
      </c>
      <c r="H24" s="215" t="s">
        <v>4</v>
      </c>
      <c r="I24" s="193" t="s">
        <v>126</v>
      </c>
      <c r="J24" s="215" t="s">
        <v>1406</v>
      </c>
      <c r="K24" s="149" t="s">
        <v>1362</v>
      </c>
      <c r="L24" s="216" t="s">
        <v>1407</v>
      </c>
      <c r="M24" s="216" t="s">
        <v>1338</v>
      </c>
      <c r="N24" s="164">
        <v>200000</v>
      </c>
      <c r="O24" s="217" t="s">
        <v>1339</v>
      </c>
      <c r="P24" s="169">
        <v>50000</v>
      </c>
      <c r="Q24" s="218" t="s">
        <v>1340</v>
      </c>
      <c r="R24" s="216" t="s">
        <v>1341</v>
      </c>
      <c r="S24" s="190"/>
      <c r="T24" s="219"/>
      <c r="U24" s="220">
        <v>50000</v>
      </c>
      <c r="V24">
        <f t="shared" si="0"/>
        <v>45000</v>
      </c>
    </row>
    <row r="25" spans="1:22" ht="157.5">
      <c r="A25" s="193">
        <v>18</v>
      </c>
      <c r="B25" s="164"/>
      <c r="C25" s="142" t="s">
        <v>1408</v>
      </c>
      <c r="D25" s="215" t="s">
        <v>1409</v>
      </c>
      <c r="E25" s="215" t="s">
        <v>1410</v>
      </c>
      <c r="F25" s="164" t="s">
        <v>2</v>
      </c>
      <c r="G25" s="215" t="s">
        <v>3</v>
      </c>
      <c r="H25" s="215" t="s">
        <v>4</v>
      </c>
      <c r="I25" s="193" t="s">
        <v>126</v>
      </c>
      <c r="J25" s="215" t="s">
        <v>1411</v>
      </c>
      <c r="K25" s="216" t="s">
        <v>1337</v>
      </c>
      <c r="L25" s="216" t="s">
        <v>1256</v>
      </c>
      <c r="M25" s="216" t="s">
        <v>1338</v>
      </c>
      <c r="N25" s="164">
        <v>150000</v>
      </c>
      <c r="O25" s="216" t="s">
        <v>56</v>
      </c>
      <c r="P25" s="216">
        <v>50000</v>
      </c>
      <c r="Q25" s="216" t="s">
        <v>1412</v>
      </c>
      <c r="R25" s="216" t="s">
        <v>1294</v>
      </c>
      <c r="S25" s="190"/>
      <c r="T25" s="219"/>
      <c r="U25" s="221">
        <v>50000</v>
      </c>
      <c r="V25">
        <f t="shared" si="0"/>
        <v>45000</v>
      </c>
    </row>
    <row r="26" spans="1:22" ht="94.5">
      <c r="A26" s="193">
        <v>19</v>
      </c>
      <c r="B26" s="164"/>
      <c r="C26" s="142" t="s">
        <v>1413</v>
      </c>
      <c r="D26" s="215" t="s">
        <v>1414</v>
      </c>
      <c r="E26" s="215" t="s">
        <v>1415</v>
      </c>
      <c r="F26" s="164" t="s">
        <v>2</v>
      </c>
      <c r="G26" s="215" t="s">
        <v>3</v>
      </c>
      <c r="H26" s="215" t="s">
        <v>4</v>
      </c>
      <c r="I26" s="193" t="s">
        <v>126</v>
      </c>
      <c r="J26" s="215" t="s">
        <v>1416</v>
      </c>
      <c r="K26" s="216" t="s">
        <v>1337</v>
      </c>
      <c r="L26" s="216" t="s">
        <v>1256</v>
      </c>
      <c r="M26" s="216" t="s">
        <v>1338</v>
      </c>
      <c r="N26" s="164">
        <v>150000</v>
      </c>
      <c r="O26" s="216" t="s">
        <v>56</v>
      </c>
      <c r="P26" s="216">
        <v>50000</v>
      </c>
      <c r="Q26" s="216" t="s">
        <v>1412</v>
      </c>
      <c r="R26" s="216" t="s">
        <v>1294</v>
      </c>
      <c r="S26" s="190"/>
      <c r="T26" s="219"/>
      <c r="U26" s="221">
        <v>50000</v>
      </c>
      <c r="V26">
        <f t="shared" si="0"/>
        <v>45000</v>
      </c>
    </row>
    <row r="27" spans="1:22" ht="78.75">
      <c r="A27" s="193">
        <v>20</v>
      </c>
      <c r="B27" s="149"/>
      <c r="C27" s="215" t="s">
        <v>1417</v>
      </c>
      <c r="D27" s="215" t="s">
        <v>1418</v>
      </c>
      <c r="E27" s="222" t="s">
        <v>1419</v>
      </c>
      <c r="F27" s="142" t="s">
        <v>2</v>
      </c>
      <c r="G27" s="223" t="s">
        <v>3</v>
      </c>
      <c r="H27" s="142" t="s">
        <v>1420</v>
      </c>
      <c r="I27" s="193" t="s">
        <v>126</v>
      </c>
      <c r="J27" s="149" t="s">
        <v>1421</v>
      </c>
      <c r="K27" s="149" t="s">
        <v>1422</v>
      </c>
      <c r="L27" s="149" t="s">
        <v>1423</v>
      </c>
      <c r="M27" s="224" t="s">
        <v>1353</v>
      </c>
      <c r="N27" s="149">
        <v>66000</v>
      </c>
      <c r="O27" s="224" t="s">
        <v>1339</v>
      </c>
      <c r="P27" s="222">
        <v>22190</v>
      </c>
      <c r="Q27" s="224" t="s">
        <v>1424</v>
      </c>
      <c r="R27" s="149" t="s">
        <v>1341</v>
      </c>
      <c r="S27" s="225" t="s">
        <v>1425</v>
      </c>
      <c r="T27" s="226" t="s">
        <v>1426</v>
      </c>
      <c r="U27" s="227">
        <v>22190</v>
      </c>
      <c r="V27">
        <f t="shared" si="0"/>
        <v>19971</v>
      </c>
    </row>
    <row r="28" spans="1:22" ht="110.25">
      <c r="A28" s="193">
        <v>21</v>
      </c>
      <c r="B28" s="149"/>
      <c r="C28" s="215" t="s">
        <v>1427</v>
      </c>
      <c r="D28" s="215" t="s">
        <v>1428</v>
      </c>
      <c r="E28" s="222"/>
      <c r="F28" s="142" t="s">
        <v>2</v>
      </c>
      <c r="G28" s="223" t="s">
        <v>3</v>
      </c>
      <c r="H28" s="142" t="s">
        <v>1429</v>
      </c>
      <c r="I28" s="193" t="s">
        <v>126</v>
      </c>
      <c r="J28" s="149" t="s">
        <v>1430</v>
      </c>
      <c r="K28" s="149" t="s">
        <v>1431</v>
      </c>
      <c r="L28" s="149" t="s">
        <v>1432</v>
      </c>
      <c r="M28" s="224" t="s">
        <v>1353</v>
      </c>
      <c r="N28" s="149">
        <v>150000</v>
      </c>
      <c r="O28" s="224" t="s">
        <v>1339</v>
      </c>
      <c r="P28" s="222">
        <v>50000</v>
      </c>
      <c r="Q28" s="224" t="s">
        <v>1424</v>
      </c>
      <c r="R28" s="149" t="s">
        <v>1341</v>
      </c>
      <c r="S28" s="225" t="s">
        <v>1433</v>
      </c>
      <c r="T28" s="226" t="s">
        <v>1434</v>
      </c>
      <c r="U28" s="227">
        <v>50000</v>
      </c>
      <c r="V28">
        <f t="shared" si="0"/>
        <v>45000</v>
      </c>
    </row>
    <row r="29" spans="1:22">
      <c r="P29">
        <f>SUM(P8:P28)</f>
        <v>1022190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23"/>
  <sheetViews>
    <sheetView topLeftCell="A23" workbookViewId="0">
      <selection activeCell="N8" sqref="N8:N20"/>
    </sheetView>
  </sheetViews>
  <sheetFormatPr defaultRowHeight="15"/>
  <sheetData>
    <row r="1" spans="1:21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260"/>
      <c r="T1" s="260"/>
    </row>
    <row r="2" spans="1:21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260"/>
      <c r="T2" s="260"/>
    </row>
    <row r="3" spans="1:21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260"/>
      <c r="T3" s="260"/>
    </row>
    <row r="4" spans="1:21" ht="18.75">
      <c r="A4" s="728" t="s">
        <v>2532</v>
      </c>
      <c r="B4" s="728"/>
      <c r="C4" s="728"/>
      <c r="D4" s="728"/>
      <c r="E4" s="728"/>
      <c r="F4" s="728"/>
      <c r="G4" s="728"/>
      <c r="H4" s="250"/>
      <c r="I4" s="250"/>
      <c r="J4" s="261"/>
      <c r="K4" s="179"/>
      <c r="L4" s="180"/>
      <c r="M4" s="262"/>
      <c r="N4" s="179"/>
      <c r="O4" s="73"/>
      <c r="P4" s="251"/>
      <c r="Q4" s="263"/>
      <c r="R4" s="201" t="s">
        <v>1247</v>
      </c>
      <c r="S4" s="260"/>
      <c r="T4" s="260"/>
    </row>
    <row r="5" spans="1:21" ht="15.75">
      <c r="A5" s="186"/>
      <c r="B5" s="183"/>
      <c r="C5" s="183"/>
      <c r="D5" s="183"/>
      <c r="E5" s="9"/>
      <c r="F5" s="252"/>
      <c r="G5" s="252"/>
      <c r="H5" s="252"/>
      <c r="I5" s="252"/>
      <c r="J5" s="9"/>
      <c r="K5" s="186"/>
      <c r="L5" s="186"/>
      <c r="M5" s="264"/>
      <c r="N5" s="186"/>
      <c r="O5" s="183"/>
      <c r="P5" s="183"/>
      <c r="Q5" s="733" t="s">
        <v>1248</v>
      </c>
      <c r="R5" s="733"/>
      <c r="S5" s="260"/>
      <c r="T5" s="260"/>
    </row>
    <row r="6" spans="1:21" ht="15.75">
      <c r="A6" s="729" t="s">
        <v>1249</v>
      </c>
      <c r="B6" s="729"/>
      <c r="C6" s="729"/>
      <c r="D6" s="183"/>
      <c r="E6" s="9"/>
      <c r="F6" s="252"/>
      <c r="G6" s="252"/>
      <c r="H6" s="252"/>
      <c r="I6" s="252"/>
      <c r="J6" s="9"/>
      <c r="K6" s="186"/>
      <c r="L6" s="186"/>
      <c r="M6" s="264"/>
      <c r="N6" s="186"/>
      <c r="O6" s="183"/>
      <c r="P6" s="732" t="s">
        <v>1250</v>
      </c>
      <c r="Q6" s="732"/>
      <c r="R6" s="732"/>
      <c r="S6" s="260"/>
      <c r="T6" s="260"/>
    </row>
    <row r="7" spans="1:21" ht="63">
      <c r="A7" s="265" t="s">
        <v>162</v>
      </c>
      <c r="B7" s="160" t="s">
        <v>163</v>
      </c>
      <c r="C7" s="160" t="s">
        <v>164</v>
      </c>
      <c r="D7" s="160" t="s">
        <v>165</v>
      </c>
      <c r="E7" s="160" t="s">
        <v>166</v>
      </c>
      <c r="F7" s="160" t="s">
        <v>129</v>
      </c>
      <c r="G7" s="160" t="s">
        <v>167</v>
      </c>
      <c r="H7" s="160" t="s">
        <v>168</v>
      </c>
      <c r="I7" s="160" t="s">
        <v>169</v>
      </c>
      <c r="J7" s="160" t="s">
        <v>170</v>
      </c>
      <c r="K7" s="160" t="s">
        <v>171</v>
      </c>
      <c r="L7" s="232" t="s">
        <v>2539</v>
      </c>
      <c r="M7" s="160" t="s">
        <v>173</v>
      </c>
      <c r="N7" s="160" t="s">
        <v>174</v>
      </c>
      <c r="O7" s="160" t="s">
        <v>175</v>
      </c>
      <c r="P7" s="160" t="s">
        <v>174</v>
      </c>
      <c r="Q7" s="160" t="s">
        <v>173</v>
      </c>
      <c r="R7" s="160" t="s">
        <v>175</v>
      </c>
      <c r="S7" s="266" t="s">
        <v>1435</v>
      </c>
      <c r="T7" s="266" t="s">
        <v>1436</v>
      </c>
      <c r="U7" s="267" t="s">
        <v>2540</v>
      </c>
    </row>
    <row r="8" spans="1:21" ht="89.25">
      <c r="A8" s="142">
        <v>1</v>
      </c>
      <c r="B8" s="14"/>
      <c r="C8" s="254" t="s">
        <v>2533</v>
      </c>
      <c r="D8" s="254" t="s">
        <v>2534</v>
      </c>
      <c r="E8" s="254" t="s">
        <v>2535</v>
      </c>
      <c r="F8" s="255" t="s">
        <v>2</v>
      </c>
      <c r="G8" s="256" t="s">
        <v>3</v>
      </c>
      <c r="H8" s="257" t="s">
        <v>4</v>
      </c>
      <c r="I8" s="258" t="s">
        <v>126</v>
      </c>
      <c r="J8" s="254" t="s">
        <v>1966</v>
      </c>
      <c r="K8" s="14">
        <v>50000</v>
      </c>
      <c r="L8" s="14">
        <v>31500</v>
      </c>
      <c r="M8" s="14" t="s">
        <v>1441</v>
      </c>
      <c r="N8" s="14">
        <v>35000</v>
      </c>
      <c r="O8" s="14">
        <v>20</v>
      </c>
      <c r="P8" s="14">
        <v>35000</v>
      </c>
      <c r="Q8" s="14" t="s">
        <v>2536</v>
      </c>
      <c r="R8" s="14">
        <v>20</v>
      </c>
      <c r="S8" s="259" t="s">
        <v>2537</v>
      </c>
      <c r="T8" s="259" t="s">
        <v>2538</v>
      </c>
      <c r="U8" s="254">
        <v>188699070</v>
      </c>
    </row>
    <row r="9" spans="1:21" ht="51">
      <c r="A9" s="197">
        <v>2</v>
      </c>
      <c r="B9" s="197"/>
      <c r="C9" s="254" t="s">
        <v>2168</v>
      </c>
      <c r="D9" s="254" t="s">
        <v>2879</v>
      </c>
      <c r="E9" s="254" t="s">
        <v>2880</v>
      </c>
      <c r="F9" s="255" t="s">
        <v>2</v>
      </c>
      <c r="G9" s="256" t="s">
        <v>3</v>
      </c>
      <c r="H9" s="256" t="s">
        <v>4</v>
      </c>
      <c r="I9" s="256" t="s">
        <v>126</v>
      </c>
      <c r="J9" s="254" t="s">
        <v>2881</v>
      </c>
      <c r="K9" s="197">
        <v>50000</v>
      </c>
      <c r="L9" s="197">
        <f t="shared" ref="L9:L10" si="0">N9*0.9</f>
        <v>31500</v>
      </c>
      <c r="M9" s="197" t="s">
        <v>1441</v>
      </c>
      <c r="N9" s="256">
        <v>35000</v>
      </c>
      <c r="O9" s="197">
        <v>20</v>
      </c>
      <c r="P9" s="256">
        <v>35000</v>
      </c>
      <c r="Q9" s="197" t="s">
        <v>2882</v>
      </c>
      <c r="R9" s="525">
        <v>20</v>
      </c>
      <c r="S9" s="259" t="s">
        <v>2883</v>
      </c>
      <c r="T9" s="259" t="s">
        <v>2884</v>
      </c>
      <c r="U9" s="259" t="s">
        <v>2885</v>
      </c>
    </row>
    <row r="10" spans="1:21" ht="51">
      <c r="A10" s="142">
        <v>3</v>
      </c>
      <c r="B10" s="197"/>
      <c r="C10" s="254" t="s">
        <v>2886</v>
      </c>
      <c r="D10" s="254" t="s">
        <v>2887</v>
      </c>
      <c r="E10" s="254" t="s">
        <v>2888</v>
      </c>
      <c r="F10" s="255" t="s">
        <v>2</v>
      </c>
      <c r="G10" s="256" t="s">
        <v>3</v>
      </c>
      <c r="H10" s="256" t="s">
        <v>33</v>
      </c>
      <c r="I10" s="256" t="s">
        <v>126</v>
      </c>
      <c r="J10" s="254" t="s">
        <v>2889</v>
      </c>
      <c r="K10" s="197">
        <v>50000</v>
      </c>
      <c r="L10" s="197">
        <f t="shared" si="0"/>
        <v>31500</v>
      </c>
      <c r="M10" s="197" t="s">
        <v>1441</v>
      </c>
      <c r="N10" s="256">
        <v>35000</v>
      </c>
      <c r="O10" s="197">
        <v>20</v>
      </c>
      <c r="P10" s="256">
        <v>35000</v>
      </c>
      <c r="Q10" s="197" t="s">
        <v>2882</v>
      </c>
      <c r="R10" s="525">
        <v>20</v>
      </c>
      <c r="S10" s="259" t="s">
        <v>2890</v>
      </c>
      <c r="T10" s="259" t="s">
        <v>2891</v>
      </c>
      <c r="U10" s="259" t="s">
        <v>2892</v>
      </c>
    </row>
    <row r="11" spans="1:21" ht="75">
      <c r="A11" s="197">
        <v>4</v>
      </c>
      <c r="B11" s="14"/>
      <c r="C11" s="99" t="s">
        <v>2912</v>
      </c>
      <c r="D11" s="99" t="s">
        <v>2913</v>
      </c>
      <c r="E11" s="99" t="s">
        <v>2914</v>
      </c>
      <c r="F11" s="127" t="s">
        <v>2</v>
      </c>
      <c r="G11" s="257" t="s">
        <v>3</v>
      </c>
      <c r="H11" s="208" t="s">
        <v>4</v>
      </c>
      <c r="I11" s="208" t="s">
        <v>126</v>
      </c>
      <c r="J11" s="99" t="s">
        <v>2915</v>
      </c>
      <c r="K11" s="14">
        <v>50000</v>
      </c>
      <c r="L11" s="14">
        <v>31500</v>
      </c>
      <c r="M11" s="14" t="s">
        <v>1441</v>
      </c>
      <c r="N11" s="257">
        <v>35000</v>
      </c>
      <c r="O11" s="14">
        <v>20</v>
      </c>
      <c r="P11" s="257">
        <v>35000</v>
      </c>
      <c r="Q11" s="14" t="s">
        <v>2916</v>
      </c>
      <c r="R11" s="14">
        <v>20</v>
      </c>
      <c r="S11" s="526" t="s">
        <v>2917</v>
      </c>
      <c r="T11" s="526" t="s">
        <v>2918</v>
      </c>
      <c r="U11" s="527" t="s">
        <v>2919</v>
      </c>
    </row>
    <row r="12" spans="1:21" ht="105">
      <c r="A12" s="142">
        <v>5</v>
      </c>
      <c r="B12" s="14"/>
      <c r="C12" s="99" t="s">
        <v>2920</v>
      </c>
      <c r="D12" s="99" t="s">
        <v>2921</v>
      </c>
      <c r="E12" s="99" t="s">
        <v>2922</v>
      </c>
      <c r="F12" s="127" t="s">
        <v>2</v>
      </c>
      <c r="G12" s="257" t="s">
        <v>3</v>
      </c>
      <c r="H12" s="208" t="s">
        <v>4</v>
      </c>
      <c r="I12" s="208" t="s">
        <v>126</v>
      </c>
      <c r="J12" s="99" t="s">
        <v>2923</v>
      </c>
      <c r="K12" s="14">
        <v>50000</v>
      </c>
      <c r="L12" s="14">
        <v>31500</v>
      </c>
      <c r="M12" s="14" t="s">
        <v>1441</v>
      </c>
      <c r="N12" s="257">
        <v>35000</v>
      </c>
      <c r="O12" s="14">
        <v>20</v>
      </c>
      <c r="P12" s="257">
        <v>35000</v>
      </c>
      <c r="Q12" s="14" t="s">
        <v>2916</v>
      </c>
      <c r="R12" s="14">
        <v>20</v>
      </c>
      <c r="S12" s="526" t="s">
        <v>2924</v>
      </c>
      <c r="T12" s="526" t="s">
        <v>2925</v>
      </c>
      <c r="U12" s="527" t="s">
        <v>2926</v>
      </c>
    </row>
    <row r="13" spans="1:21" ht="105">
      <c r="A13" s="197">
        <v>6</v>
      </c>
      <c r="B13" s="14"/>
      <c r="C13" s="99" t="s">
        <v>2399</v>
      </c>
      <c r="D13" s="99" t="s">
        <v>2927</v>
      </c>
      <c r="E13" s="99" t="s">
        <v>2928</v>
      </c>
      <c r="F13" s="127" t="s">
        <v>2</v>
      </c>
      <c r="G13" s="257" t="s">
        <v>3</v>
      </c>
      <c r="H13" s="208" t="s">
        <v>4</v>
      </c>
      <c r="I13" s="208" t="s">
        <v>126</v>
      </c>
      <c r="J13" s="99" t="s">
        <v>2929</v>
      </c>
      <c r="K13" s="14">
        <v>50000</v>
      </c>
      <c r="L13" s="14">
        <v>31500</v>
      </c>
      <c r="M13" s="14" t="s">
        <v>1441</v>
      </c>
      <c r="N13" s="257">
        <v>35000</v>
      </c>
      <c r="O13" s="14">
        <v>20</v>
      </c>
      <c r="P13" s="257">
        <v>35000</v>
      </c>
      <c r="Q13" s="14" t="s">
        <v>2916</v>
      </c>
      <c r="R13" s="14">
        <v>20</v>
      </c>
      <c r="S13" s="526" t="s">
        <v>2930</v>
      </c>
      <c r="T13" s="526" t="s">
        <v>2931</v>
      </c>
      <c r="U13" s="527" t="s">
        <v>2932</v>
      </c>
    </row>
    <row r="14" spans="1:21" ht="89.25">
      <c r="A14" s="142">
        <v>7</v>
      </c>
      <c r="B14" s="14"/>
      <c r="C14" s="99" t="s">
        <v>2933</v>
      </c>
      <c r="D14" s="99" t="s">
        <v>1284</v>
      </c>
      <c r="E14" s="254" t="s">
        <v>2934</v>
      </c>
      <c r="F14" s="127" t="s">
        <v>2</v>
      </c>
      <c r="G14" s="257" t="s">
        <v>3</v>
      </c>
      <c r="H14" s="208" t="s">
        <v>4</v>
      </c>
      <c r="I14" s="208" t="s">
        <v>126</v>
      </c>
      <c r="J14" s="99" t="s">
        <v>2935</v>
      </c>
      <c r="K14" s="14">
        <v>50000</v>
      </c>
      <c r="L14" s="14">
        <v>31500</v>
      </c>
      <c r="M14" s="14" t="s">
        <v>1441</v>
      </c>
      <c r="N14" s="257">
        <v>35000</v>
      </c>
      <c r="O14" s="14">
        <v>20</v>
      </c>
      <c r="P14" s="257">
        <v>35000</v>
      </c>
      <c r="Q14" s="14" t="s">
        <v>2916</v>
      </c>
      <c r="R14" s="14">
        <v>20</v>
      </c>
      <c r="S14" s="526" t="s">
        <v>2936</v>
      </c>
      <c r="T14" s="526" t="s">
        <v>2937</v>
      </c>
      <c r="U14" s="527" t="s">
        <v>2938</v>
      </c>
    </row>
    <row r="15" spans="1:21" ht="75">
      <c r="A15" s="197">
        <v>8</v>
      </c>
      <c r="B15" s="14"/>
      <c r="C15" s="99" t="s">
        <v>2939</v>
      </c>
      <c r="D15" s="99" t="s">
        <v>2940</v>
      </c>
      <c r="E15" s="99" t="s">
        <v>2914</v>
      </c>
      <c r="F15" s="127" t="s">
        <v>2</v>
      </c>
      <c r="G15" s="257" t="s">
        <v>3</v>
      </c>
      <c r="H15" s="208" t="s">
        <v>4</v>
      </c>
      <c r="I15" s="208" t="s">
        <v>126</v>
      </c>
      <c r="J15" s="99" t="s">
        <v>1966</v>
      </c>
      <c r="K15" s="14">
        <v>50000</v>
      </c>
      <c r="L15" s="14">
        <v>31500</v>
      </c>
      <c r="M15" s="14" t="s">
        <v>1441</v>
      </c>
      <c r="N15" s="257">
        <v>35000</v>
      </c>
      <c r="O15" s="14">
        <v>20</v>
      </c>
      <c r="P15" s="257">
        <v>35000</v>
      </c>
      <c r="Q15" s="14" t="s">
        <v>2916</v>
      </c>
      <c r="R15" s="14">
        <v>20</v>
      </c>
      <c r="S15" s="526" t="s">
        <v>2941</v>
      </c>
      <c r="T15" s="526" t="s">
        <v>2942</v>
      </c>
      <c r="U15" s="527" t="s">
        <v>2943</v>
      </c>
    </row>
    <row r="16" spans="1:21" ht="90">
      <c r="A16" s="142">
        <v>9</v>
      </c>
      <c r="B16" s="14"/>
      <c r="C16" s="99" t="s">
        <v>2944</v>
      </c>
      <c r="D16" s="99" t="s">
        <v>1445</v>
      </c>
      <c r="E16" s="99" t="s">
        <v>2945</v>
      </c>
      <c r="F16" s="127" t="s">
        <v>2</v>
      </c>
      <c r="G16" s="257" t="s">
        <v>3</v>
      </c>
      <c r="H16" s="208" t="s">
        <v>4</v>
      </c>
      <c r="I16" s="208" t="s">
        <v>126</v>
      </c>
      <c r="J16" s="99" t="s">
        <v>2946</v>
      </c>
      <c r="K16" s="14">
        <v>50000</v>
      </c>
      <c r="L16" s="14">
        <v>31500</v>
      </c>
      <c r="M16" s="14" t="s">
        <v>1441</v>
      </c>
      <c r="N16" s="257">
        <v>35000</v>
      </c>
      <c r="O16" s="14">
        <v>20</v>
      </c>
      <c r="P16" s="257">
        <v>35000</v>
      </c>
      <c r="Q16" s="14" t="s">
        <v>2916</v>
      </c>
      <c r="R16" s="14">
        <v>20</v>
      </c>
      <c r="S16" s="526" t="s">
        <v>2947</v>
      </c>
      <c r="T16" s="526" t="s">
        <v>2948</v>
      </c>
      <c r="U16" s="527" t="s">
        <v>2949</v>
      </c>
    </row>
    <row r="17" spans="1:21" ht="120">
      <c r="A17" s="197">
        <v>10</v>
      </c>
      <c r="B17" s="14"/>
      <c r="C17" s="99" t="s">
        <v>2950</v>
      </c>
      <c r="D17" s="99" t="s">
        <v>2951</v>
      </c>
      <c r="E17" s="99" t="s">
        <v>2952</v>
      </c>
      <c r="F17" s="127" t="s">
        <v>2</v>
      </c>
      <c r="G17" s="257" t="s">
        <v>3</v>
      </c>
      <c r="H17" s="208" t="s">
        <v>4</v>
      </c>
      <c r="I17" s="208" t="s">
        <v>126</v>
      </c>
      <c r="J17" s="99" t="s">
        <v>2953</v>
      </c>
      <c r="K17" s="14">
        <v>50000</v>
      </c>
      <c r="L17" s="14">
        <v>31500</v>
      </c>
      <c r="M17" s="14" t="s">
        <v>1441</v>
      </c>
      <c r="N17" s="257">
        <v>35000</v>
      </c>
      <c r="O17" s="14">
        <v>20</v>
      </c>
      <c r="P17" s="257">
        <v>35000</v>
      </c>
      <c r="Q17" s="14" t="s">
        <v>2916</v>
      </c>
      <c r="R17" s="14">
        <v>20</v>
      </c>
      <c r="S17" s="526" t="s">
        <v>2954</v>
      </c>
      <c r="T17" s="526" t="s">
        <v>2955</v>
      </c>
      <c r="U17" s="527" t="s">
        <v>2956</v>
      </c>
    </row>
    <row r="18" spans="1:21" ht="90">
      <c r="A18" s="142">
        <v>11</v>
      </c>
      <c r="B18" s="14"/>
      <c r="C18" s="99" t="s">
        <v>2957</v>
      </c>
      <c r="D18" s="99" t="s">
        <v>2958</v>
      </c>
      <c r="E18" s="99" t="s">
        <v>2959</v>
      </c>
      <c r="F18" s="127" t="s">
        <v>2</v>
      </c>
      <c r="G18" s="257" t="s">
        <v>3</v>
      </c>
      <c r="H18" s="208" t="s">
        <v>4</v>
      </c>
      <c r="I18" s="208" t="s">
        <v>126</v>
      </c>
      <c r="J18" s="99" t="s">
        <v>2960</v>
      </c>
      <c r="K18" s="14">
        <v>50000</v>
      </c>
      <c r="L18" s="14">
        <v>31500</v>
      </c>
      <c r="M18" s="14" t="s">
        <v>1441</v>
      </c>
      <c r="N18" s="257">
        <v>35000</v>
      </c>
      <c r="O18" s="14">
        <v>20</v>
      </c>
      <c r="P18" s="257">
        <v>35000</v>
      </c>
      <c r="Q18" s="14" t="s">
        <v>2916</v>
      </c>
      <c r="R18" s="14">
        <v>20</v>
      </c>
      <c r="S18" s="526" t="s">
        <v>2961</v>
      </c>
      <c r="T18" s="526" t="s">
        <v>2962</v>
      </c>
      <c r="U18" s="527" t="s">
        <v>2963</v>
      </c>
    </row>
    <row r="19" spans="1:21" ht="75">
      <c r="A19" s="197">
        <v>12</v>
      </c>
      <c r="B19" s="14"/>
      <c r="C19" s="99" t="s">
        <v>2964</v>
      </c>
      <c r="D19" s="99" t="s">
        <v>2965</v>
      </c>
      <c r="E19" s="99" t="s">
        <v>2966</v>
      </c>
      <c r="F19" s="127" t="s">
        <v>2</v>
      </c>
      <c r="G19" s="257" t="s">
        <v>3</v>
      </c>
      <c r="H19" s="208" t="s">
        <v>4</v>
      </c>
      <c r="I19" s="208" t="s">
        <v>126</v>
      </c>
      <c r="J19" s="99" t="s">
        <v>1619</v>
      </c>
      <c r="K19" s="14">
        <v>100000</v>
      </c>
      <c r="L19" s="14">
        <v>63000</v>
      </c>
      <c r="M19" s="14" t="s">
        <v>1441</v>
      </c>
      <c r="N19" s="257">
        <v>70000</v>
      </c>
      <c r="O19" s="14">
        <v>20</v>
      </c>
      <c r="P19" s="257">
        <v>70000</v>
      </c>
      <c r="Q19" s="14" t="s">
        <v>2916</v>
      </c>
      <c r="R19" s="14">
        <v>20</v>
      </c>
      <c r="S19" s="526" t="s">
        <v>2967</v>
      </c>
      <c r="T19" s="526" t="s">
        <v>2968</v>
      </c>
      <c r="U19" s="527" t="s">
        <v>2969</v>
      </c>
    </row>
    <row r="20" spans="1:21" ht="120">
      <c r="A20" s="142">
        <v>13</v>
      </c>
      <c r="B20" s="14"/>
      <c r="C20" s="99" t="s">
        <v>2970</v>
      </c>
      <c r="D20" s="99" t="s">
        <v>2971</v>
      </c>
      <c r="E20" s="99" t="s">
        <v>2972</v>
      </c>
      <c r="F20" s="127" t="s">
        <v>2</v>
      </c>
      <c r="G20" s="257" t="s">
        <v>3</v>
      </c>
      <c r="H20" s="528" t="s">
        <v>1420</v>
      </c>
      <c r="I20" s="208" t="s">
        <v>126</v>
      </c>
      <c r="J20" s="99" t="s">
        <v>2973</v>
      </c>
      <c r="K20" s="14">
        <v>50000</v>
      </c>
      <c r="L20" s="14">
        <v>31500</v>
      </c>
      <c r="M20" s="14" t="s">
        <v>1441</v>
      </c>
      <c r="N20" s="257">
        <v>35000</v>
      </c>
      <c r="O20" s="14">
        <v>20</v>
      </c>
      <c r="P20" s="257">
        <v>35000</v>
      </c>
      <c r="Q20" s="14" t="s">
        <v>2916</v>
      </c>
      <c r="R20" s="14">
        <v>20</v>
      </c>
      <c r="S20" s="526" t="s">
        <v>2974</v>
      </c>
      <c r="T20" s="526" t="s">
        <v>2975</v>
      </c>
      <c r="U20" s="527" t="s">
        <v>2976</v>
      </c>
    </row>
    <row r="21" spans="1:21" ht="89.25">
      <c r="A21" s="197">
        <v>14</v>
      </c>
      <c r="B21" s="14"/>
      <c r="C21" s="99" t="s">
        <v>3048</v>
      </c>
      <c r="D21" s="99" t="s">
        <v>3049</v>
      </c>
      <c r="E21" s="254" t="s">
        <v>3050</v>
      </c>
      <c r="F21" s="127" t="s">
        <v>2</v>
      </c>
      <c r="G21" s="127" t="s">
        <v>3</v>
      </c>
      <c r="H21" s="99" t="s">
        <v>4</v>
      </c>
      <c r="I21" s="99" t="s">
        <v>126</v>
      </c>
      <c r="J21" s="99" t="s">
        <v>3051</v>
      </c>
      <c r="K21" s="533">
        <v>50000</v>
      </c>
      <c r="L21" s="14">
        <v>31500</v>
      </c>
      <c r="M21" s="127" t="s">
        <v>1441</v>
      </c>
      <c r="N21" s="25">
        <v>35000</v>
      </c>
      <c r="O21" s="25">
        <v>20</v>
      </c>
      <c r="P21" s="25">
        <v>35000</v>
      </c>
      <c r="Q21" s="25" t="s">
        <v>3052</v>
      </c>
      <c r="R21" s="14">
        <v>20</v>
      </c>
      <c r="S21" s="526" t="s">
        <v>3053</v>
      </c>
      <c r="T21" s="526" t="s">
        <v>3054</v>
      </c>
      <c r="U21" s="527" t="s">
        <v>3055</v>
      </c>
    </row>
    <row r="22" spans="1:21" ht="63.75">
      <c r="A22" s="142">
        <v>15</v>
      </c>
      <c r="B22" s="14"/>
      <c r="C22" s="133" t="s">
        <v>3056</v>
      </c>
      <c r="D22" s="133" t="s">
        <v>3057</v>
      </c>
      <c r="E22" s="534" t="s">
        <v>3058</v>
      </c>
      <c r="F22" s="127" t="s">
        <v>2</v>
      </c>
      <c r="G22" s="133" t="s">
        <v>2127</v>
      </c>
      <c r="H22" s="99" t="s">
        <v>4</v>
      </c>
      <c r="I22" s="99" t="s">
        <v>126</v>
      </c>
      <c r="J22" s="133" t="s">
        <v>3059</v>
      </c>
      <c r="K22" s="533">
        <v>300000</v>
      </c>
      <c r="L22" s="14">
        <v>189000</v>
      </c>
      <c r="M22" s="535" t="s">
        <v>3060</v>
      </c>
      <c r="N22" s="536">
        <v>210000</v>
      </c>
      <c r="O22" s="25">
        <v>20</v>
      </c>
      <c r="P22" s="536">
        <v>210000</v>
      </c>
      <c r="Q22" s="25" t="s">
        <v>3061</v>
      </c>
      <c r="R22" s="14">
        <v>20</v>
      </c>
      <c r="S22" s="537" t="s">
        <v>3062</v>
      </c>
      <c r="T22" s="538" t="s">
        <v>3063</v>
      </c>
      <c r="U22" s="538" t="s">
        <v>3064</v>
      </c>
    </row>
    <row r="23" spans="1:21" ht="51">
      <c r="A23" s="197">
        <v>16</v>
      </c>
      <c r="B23" s="14"/>
      <c r="C23" s="133" t="s">
        <v>3065</v>
      </c>
      <c r="D23" s="133" t="s">
        <v>3066</v>
      </c>
      <c r="E23" s="534" t="s">
        <v>3067</v>
      </c>
      <c r="F23" s="127" t="s">
        <v>2</v>
      </c>
      <c r="G23" s="133" t="s">
        <v>3</v>
      </c>
      <c r="H23" s="99" t="s">
        <v>33</v>
      </c>
      <c r="I23" s="99" t="s">
        <v>126</v>
      </c>
      <c r="J23" s="133" t="s">
        <v>3068</v>
      </c>
      <c r="K23" s="533">
        <v>100000</v>
      </c>
      <c r="L23" s="14">
        <v>63000</v>
      </c>
      <c r="M23" s="535" t="s">
        <v>3060</v>
      </c>
      <c r="N23" s="536">
        <v>70000</v>
      </c>
      <c r="O23" s="25">
        <v>20</v>
      </c>
      <c r="P23" s="536">
        <v>70000</v>
      </c>
      <c r="Q23" s="25" t="s">
        <v>3061</v>
      </c>
      <c r="R23" s="14">
        <v>20</v>
      </c>
      <c r="S23" s="537" t="s">
        <v>3069</v>
      </c>
      <c r="T23" s="538" t="s">
        <v>3070</v>
      </c>
      <c r="U23" s="538" t="s">
        <v>3071</v>
      </c>
    </row>
    <row r="24" spans="1:21" ht="51">
      <c r="A24" s="142">
        <v>17</v>
      </c>
      <c r="B24" s="14"/>
      <c r="C24" s="133" t="s">
        <v>3072</v>
      </c>
      <c r="D24" s="133" t="s">
        <v>3073</v>
      </c>
      <c r="E24" s="534" t="s">
        <v>3074</v>
      </c>
      <c r="F24" s="127" t="s">
        <v>2</v>
      </c>
      <c r="G24" s="133" t="s">
        <v>3</v>
      </c>
      <c r="H24" s="99" t="s">
        <v>33</v>
      </c>
      <c r="I24" s="133" t="s">
        <v>125</v>
      </c>
      <c r="J24" s="133" t="s">
        <v>2318</v>
      </c>
      <c r="K24" s="533">
        <v>400000</v>
      </c>
      <c r="L24" s="14">
        <v>252000</v>
      </c>
      <c r="M24" s="535" t="s">
        <v>3060</v>
      </c>
      <c r="N24" s="536">
        <v>280000</v>
      </c>
      <c r="O24" s="25">
        <v>20</v>
      </c>
      <c r="P24" s="536">
        <v>280000</v>
      </c>
      <c r="Q24" s="25" t="s">
        <v>3061</v>
      </c>
      <c r="R24" s="14">
        <v>20</v>
      </c>
      <c r="S24" s="539" t="s">
        <v>3075</v>
      </c>
      <c r="T24" s="538" t="s">
        <v>3076</v>
      </c>
      <c r="U24" s="538" t="s">
        <v>3077</v>
      </c>
    </row>
    <row r="25" spans="1:21" ht="63.75">
      <c r="A25" s="197">
        <v>18</v>
      </c>
      <c r="B25" s="14"/>
      <c r="C25" s="133" t="s">
        <v>3078</v>
      </c>
      <c r="D25" s="133" t="s">
        <v>3079</v>
      </c>
      <c r="E25" s="534" t="s">
        <v>3080</v>
      </c>
      <c r="F25" s="127" t="s">
        <v>2</v>
      </c>
      <c r="G25" s="133" t="s">
        <v>3</v>
      </c>
      <c r="H25" s="99" t="s">
        <v>4</v>
      </c>
      <c r="I25" s="99" t="s">
        <v>126</v>
      </c>
      <c r="J25" s="133" t="s">
        <v>3081</v>
      </c>
      <c r="K25" s="533">
        <v>200000</v>
      </c>
      <c r="L25" s="14">
        <v>126000</v>
      </c>
      <c r="M25" s="535" t="s">
        <v>3060</v>
      </c>
      <c r="N25" s="536">
        <v>140000</v>
      </c>
      <c r="O25" s="25">
        <v>20</v>
      </c>
      <c r="P25" s="536">
        <v>140000</v>
      </c>
      <c r="Q25" s="25" t="s">
        <v>3061</v>
      </c>
      <c r="R25" s="14">
        <v>20</v>
      </c>
      <c r="S25" s="539" t="s">
        <v>3082</v>
      </c>
      <c r="T25" s="538" t="s">
        <v>3083</v>
      </c>
      <c r="U25" s="538" t="s">
        <v>3084</v>
      </c>
    </row>
    <row r="26" spans="1:21" ht="63.75">
      <c r="A26" s="142">
        <v>19</v>
      </c>
      <c r="B26" s="14"/>
      <c r="C26" s="133" t="s">
        <v>1806</v>
      </c>
      <c r="D26" s="133" t="s">
        <v>3085</v>
      </c>
      <c r="E26" s="534" t="s">
        <v>3086</v>
      </c>
      <c r="F26" s="127" t="s">
        <v>2</v>
      </c>
      <c r="G26" s="133" t="s">
        <v>3</v>
      </c>
      <c r="H26" s="99" t="s">
        <v>33</v>
      </c>
      <c r="I26" s="99" t="s">
        <v>126</v>
      </c>
      <c r="J26" s="133" t="s">
        <v>3087</v>
      </c>
      <c r="K26" s="533">
        <v>100000</v>
      </c>
      <c r="L26" s="14">
        <v>63000</v>
      </c>
      <c r="M26" s="535" t="s">
        <v>3060</v>
      </c>
      <c r="N26" s="536">
        <v>70000</v>
      </c>
      <c r="O26" s="25">
        <v>20</v>
      </c>
      <c r="P26" s="536">
        <v>70000</v>
      </c>
      <c r="Q26" s="25" t="s">
        <v>3061</v>
      </c>
      <c r="R26" s="14">
        <v>20</v>
      </c>
      <c r="S26" s="539" t="s">
        <v>3088</v>
      </c>
      <c r="T26" s="538" t="s">
        <v>3089</v>
      </c>
      <c r="U26" s="538" t="s">
        <v>3090</v>
      </c>
    </row>
    <row r="27" spans="1:21" ht="63.75">
      <c r="A27" s="197">
        <v>20</v>
      </c>
      <c r="B27" s="14"/>
      <c r="C27" s="133" t="s">
        <v>3091</v>
      </c>
      <c r="D27" s="133" t="s">
        <v>3092</v>
      </c>
      <c r="E27" s="534" t="s">
        <v>3093</v>
      </c>
      <c r="F27" s="127" t="s">
        <v>2</v>
      </c>
      <c r="G27" s="133" t="s">
        <v>3</v>
      </c>
      <c r="H27" s="99" t="s">
        <v>4</v>
      </c>
      <c r="I27" s="99" t="s">
        <v>126</v>
      </c>
      <c r="J27" s="133" t="s">
        <v>3094</v>
      </c>
      <c r="K27" s="533">
        <v>100000</v>
      </c>
      <c r="L27" s="14">
        <v>63000</v>
      </c>
      <c r="M27" s="535" t="s">
        <v>3060</v>
      </c>
      <c r="N27" s="536">
        <v>70000</v>
      </c>
      <c r="O27" s="25">
        <v>20</v>
      </c>
      <c r="P27" s="536">
        <v>70000</v>
      </c>
      <c r="Q27" s="25" t="s">
        <v>3061</v>
      </c>
      <c r="R27" s="14">
        <v>20</v>
      </c>
      <c r="S27" s="539" t="s">
        <v>3095</v>
      </c>
      <c r="T27" s="538" t="s">
        <v>3096</v>
      </c>
      <c r="U27" s="538" t="s">
        <v>3097</v>
      </c>
    </row>
    <row r="28" spans="1:21" ht="51">
      <c r="A28" s="142">
        <v>21</v>
      </c>
      <c r="B28" s="14"/>
      <c r="C28" s="133" t="s">
        <v>3098</v>
      </c>
      <c r="D28" s="133" t="s">
        <v>3099</v>
      </c>
      <c r="E28" s="534" t="s">
        <v>3100</v>
      </c>
      <c r="F28" s="127" t="s">
        <v>2</v>
      </c>
      <c r="G28" s="133" t="s">
        <v>3</v>
      </c>
      <c r="H28" s="99" t="s">
        <v>4</v>
      </c>
      <c r="I28" s="99" t="s">
        <v>126</v>
      </c>
      <c r="J28" s="133" t="s">
        <v>2202</v>
      </c>
      <c r="K28" s="533">
        <v>200000</v>
      </c>
      <c r="L28" s="14">
        <v>126000</v>
      </c>
      <c r="M28" s="535" t="s">
        <v>3060</v>
      </c>
      <c r="N28" s="536">
        <v>140000</v>
      </c>
      <c r="O28" s="25">
        <v>20</v>
      </c>
      <c r="P28" s="536">
        <v>140000</v>
      </c>
      <c r="Q28" s="25" t="s">
        <v>3061</v>
      </c>
      <c r="R28" s="14">
        <v>20</v>
      </c>
      <c r="S28" s="537" t="s">
        <v>3101</v>
      </c>
      <c r="T28" s="538" t="s">
        <v>3102</v>
      </c>
      <c r="U28" s="538" t="s">
        <v>3103</v>
      </c>
    </row>
    <row r="29" spans="1:21" ht="51">
      <c r="A29" s="197">
        <v>22</v>
      </c>
      <c r="B29" s="14"/>
      <c r="C29" s="133" t="s">
        <v>1263</v>
      </c>
      <c r="D29" s="133" t="s">
        <v>3104</v>
      </c>
      <c r="E29" s="534" t="s">
        <v>3105</v>
      </c>
      <c r="F29" s="127" t="s">
        <v>2</v>
      </c>
      <c r="G29" s="133" t="s">
        <v>3</v>
      </c>
      <c r="H29" s="99" t="s">
        <v>4</v>
      </c>
      <c r="I29" s="99" t="s">
        <v>126</v>
      </c>
      <c r="J29" s="133" t="s">
        <v>3106</v>
      </c>
      <c r="K29" s="533">
        <v>100000</v>
      </c>
      <c r="L29" s="14">
        <v>63000</v>
      </c>
      <c r="M29" s="535" t="s">
        <v>3060</v>
      </c>
      <c r="N29" s="536">
        <v>70000</v>
      </c>
      <c r="O29" s="25">
        <v>20</v>
      </c>
      <c r="P29" s="536">
        <v>70000</v>
      </c>
      <c r="Q29" s="25" t="s">
        <v>3061</v>
      </c>
      <c r="R29" s="14">
        <v>20</v>
      </c>
      <c r="S29" s="537" t="s">
        <v>3107</v>
      </c>
      <c r="T29" s="538" t="s">
        <v>3108</v>
      </c>
      <c r="U29" s="538" t="s">
        <v>3109</v>
      </c>
    </row>
    <row r="30" spans="1:21" ht="51">
      <c r="A30" s="142">
        <v>23</v>
      </c>
      <c r="B30" s="14"/>
      <c r="C30" s="133" t="s">
        <v>3110</v>
      </c>
      <c r="D30" s="133" t="s">
        <v>2913</v>
      </c>
      <c r="E30" s="534" t="s">
        <v>3111</v>
      </c>
      <c r="F30" s="127" t="s">
        <v>2</v>
      </c>
      <c r="G30" s="133" t="s">
        <v>3</v>
      </c>
      <c r="H30" s="99" t="s">
        <v>33</v>
      </c>
      <c r="I30" s="99" t="s">
        <v>126</v>
      </c>
      <c r="J30" s="133" t="s">
        <v>3112</v>
      </c>
      <c r="K30" s="533">
        <v>400000</v>
      </c>
      <c r="L30" s="14">
        <v>252000</v>
      </c>
      <c r="M30" s="535" t="s">
        <v>3060</v>
      </c>
      <c r="N30" s="536">
        <v>280000</v>
      </c>
      <c r="O30" s="25">
        <v>20</v>
      </c>
      <c r="P30" s="536">
        <v>280000</v>
      </c>
      <c r="Q30" s="25" t="s">
        <v>3061</v>
      </c>
      <c r="R30" s="14">
        <v>20</v>
      </c>
      <c r="S30" s="540" t="s">
        <v>3113</v>
      </c>
      <c r="T30" s="538" t="s">
        <v>3114</v>
      </c>
      <c r="U30" s="538" t="s">
        <v>3115</v>
      </c>
    </row>
    <row r="31" spans="1:21" ht="51">
      <c r="A31" s="197">
        <v>24</v>
      </c>
      <c r="B31" s="14"/>
      <c r="C31" s="133" t="s">
        <v>3116</v>
      </c>
      <c r="D31" s="133" t="s">
        <v>3117</v>
      </c>
      <c r="E31" s="534" t="s">
        <v>3118</v>
      </c>
      <c r="F31" s="127" t="s">
        <v>2</v>
      </c>
      <c r="G31" s="133" t="s">
        <v>3</v>
      </c>
      <c r="H31" s="99" t="s">
        <v>4</v>
      </c>
      <c r="I31" s="99" t="s">
        <v>126</v>
      </c>
      <c r="J31" s="133" t="s">
        <v>2202</v>
      </c>
      <c r="K31" s="533">
        <v>100000</v>
      </c>
      <c r="L31" s="14">
        <v>63000</v>
      </c>
      <c r="M31" s="535" t="s">
        <v>3060</v>
      </c>
      <c r="N31" s="536">
        <v>70000</v>
      </c>
      <c r="O31" s="25">
        <v>20</v>
      </c>
      <c r="P31" s="536">
        <v>70000</v>
      </c>
      <c r="Q31" s="25" t="s">
        <v>3061</v>
      </c>
      <c r="R31" s="14">
        <v>20</v>
      </c>
      <c r="S31" s="540" t="s">
        <v>3119</v>
      </c>
      <c r="T31" s="538" t="s">
        <v>3120</v>
      </c>
      <c r="U31" s="538" t="s">
        <v>3121</v>
      </c>
    </row>
    <row r="32" spans="1:21" ht="89.25">
      <c r="A32" s="142">
        <v>25</v>
      </c>
      <c r="B32" s="14"/>
      <c r="C32" s="133" t="s">
        <v>3122</v>
      </c>
      <c r="D32" s="133" t="s">
        <v>2163</v>
      </c>
      <c r="E32" s="534" t="s">
        <v>3123</v>
      </c>
      <c r="F32" s="127" t="s">
        <v>2</v>
      </c>
      <c r="G32" s="133" t="s">
        <v>3</v>
      </c>
      <c r="H32" s="99" t="s">
        <v>4</v>
      </c>
      <c r="I32" s="99" t="s">
        <v>126</v>
      </c>
      <c r="J32" s="133" t="s">
        <v>2318</v>
      </c>
      <c r="K32" s="533">
        <v>100000</v>
      </c>
      <c r="L32" s="14">
        <v>63000</v>
      </c>
      <c r="M32" s="535" t="s">
        <v>3060</v>
      </c>
      <c r="N32" s="541">
        <v>70000</v>
      </c>
      <c r="O32" s="25">
        <v>20</v>
      </c>
      <c r="P32" s="541">
        <v>70000</v>
      </c>
      <c r="Q32" s="25" t="s">
        <v>3061</v>
      </c>
      <c r="R32" s="14">
        <v>20</v>
      </c>
      <c r="S32" s="539" t="s">
        <v>3124</v>
      </c>
      <c r="T32" s="538" t="s">
        <v>3125</v>
      </c>
      <c r="U32" s="538" t="s">
        <v>3126</v>
      </c>
    </row>
    <row r="33" spans="1:21" ht="76.5">
      <c r="A33" s="197">
        <v>26</v>
      </c>
      <c r="B33" s="14"/>
      <c r="C33" s="133" t="s">
        <v>3127</v>
      </c>
      <c r="D33" s="133" t="s">
        <v>3128</v>
      </c>
      <c r="E33" s="534" t="s">
        <v>3129</v>
      </c>
      <c r="F33" s="127" t="s">
        <v>2</v>
      </c>
      <c r="G33" s="257" t="s">
        <v>113</v>
      </c>
      <c r="H33" s="99" t="s">
        <v>33</v>
      </c>
      <c r="I33" s="133" t="s">
        <v>125</v>
      </c>
      <c r="J33" s="133" t="s">
        <v>3130</v>
      </c>
      <c r="K33" s="533">
        <v>400000</v>
      </c>
      <c r="L33" s="14">
        <v>252000</v>
      </c>
      <c r="M33" s="535" t="s">
        <v>3060</v>
      </c>
      <c r="N33" s="536">
        <v>280000</v>
      </c>
      <c r="O33" s="25">
        <v>20</v>
      </c>
      <c r="P33" s="536">
        <v>280000</v>
      </c>
      <c r="Q33" s="25" t="s">
        <v>3061</v>
      </c>
      <c r="R33" s="14">
        <v>20</v>
      </c>
      <c r="S33" s="539" t="s">
        <v>3131</v>
      </c>
      <c r="T33" s="538" t="s">
        <v>3132</v>
      </c>
      <c r="U33" s="538" t="s">
        <v>3133</v>
      </c>
    </row>
    <row r="34" spans="1:21" ht="89.25">
      <c r="A34" s="142">
        <v>27</v>
      </c>
      <c r="B34" s="14"/>
      <c r="C34" s="133" t="s">
        <v>3134</v>
      </c>
      <c r="D34" s="133" t="s">
        <v>3135</v>
      </c>
      <c r="E34" s="534" t="s">
        <v>3136</v>
      </c>
      <c r="F34" s="127" t="s">
        <v>2</v>
      </c>
      <c r="G34" s="133" t="s">
        <v>3</v>
      </c>
      <c r="H34" s="99" t="s">
        <v>4</v>
      </c>
      <c r="I34" s="99" t="s">
        <v>126</v>
      </c>
      <c r="J34" s="133" t="s">
        <v>3137</v>
      </c>
      <c r="K34" s="533">
        <v>100000</v>
      </c>
      <c r="L34" s="14">
        <v>63000</v>
      </c>
      <c r="M34" s="535" t="s">
        <v>3060</v>
      </c>
      <c r="N34" s="541">
        <v>70000</v>
      </c>
      <c r="O34" s="25">
        <v>20</v>
      </c>
      <c r="P34" s="541">
        <v>70000</v>
      </c>
      <c r="Q34" s="25" t="s">
        <v>3061</v>
      </c>
      <c r="R34" s="14">
        <v>20</v>
      </c>
      <c r="S34" s="539" t="s">
        <v>3138</v>
      </c>
      <c r="T34" s="538" t="s">
        <v>3139</v>
      </c>
      <c r="U34" s="538" t="s">
        <v>3140</v>
      </c>
    </row>
    <row r="35" spans="1:21" ht="89.25">
      <c r="A35" s="197">
        <v>28</v>
      </c>
      <c r="B35" s="14"/>
      <c r="C35" s="133" t="s">
        <v>3141</v>
      </c>
      <c r="D35" s="133" t="s">
        <v>3142</v>
      </c>
      <c r="E35" s="534" t="s">
        <v>3143</v>
      </c>
      <c r="F35" s="127" t="s">
        <v>2</v>
      </c>
      <c r="G35" s="133" t="s">
        <v>3</v>
      </c>
      <c r="H35" s="99" t="s">
        <v>33</v>
      </c>
      <c r="I35" s="99" t="s">
        <v>126</v>
      </c>
      <c r="J35" s="133" t="s">
        <v>3144</v>
      </c>
      <c r="K35" s="533">
        <v>50000</v>
      </c>
      <c r="L35" s="14">
        <v>31500</v>
      </c>
      <c r="M35" s="535" t="s">
        <v>3060</v>
      </c>
      <c r="N35" s="536">
        <v>35000</v>
      </c>
      <c r="O35" s="25">
        <v>20</v>
      </c>
      <c r="P35" s="536">
        <v>35000</v>
      </c>
      <c r="Q35" s="25" t="s">
        <v>3061</v>
      </c>
      <c r="R35" s="14">
        <v>20</v>
      </c>
      <c r="S35" s="537" t="s">
        <v>3145</v>
      </c>
      <c r="T35" s="538" t="s">
        <v>3146</v>
      </c>
      <c r="U35" s="538" t="s">
        <v>3147</v>
      </c>
    </row>
    <row r="36" spans="1:21" ht="89.25">
      <c r="A36" s="142">
        <v>29</v>
      </c>
      <c r="B36" s="14"/>
      <c r="C36" s="133" t="s">
        <v>1945</v>
      </c>
      <c r="D36" s="133" t="s">
        <v>3148</v>
      </c>
      <c r="E36" s="534" t="s">
        <v>3149</v>
      </c>
      <c r="F36" s="127" t="s">
        <v>2</v>
      </c>
      <c r="G36" s="133" t="s">
        <v>3</v>
      </c>
      <c r="H36" s="99" t="s">
        <v>4</v>
      </c>
      <c r="I36" s="99" t="s">
        <v>126</v>
      </c>
      <c r="J36" s="133" t="s">
        <v>2406</v>
      </c>
      <c r="K36" s="533">
        <v>100000</v>
      </c>
      <c r="L36" s="14">
        <v>63000</v>
      </c>
      <c r="M36" s="535" t="s">
        <v>3060</v>
      </c>
      <c r="N36" s="536">
        <v>70000</v>
      </c>
      <c r="O36" s="25">
        <v>20</v>
      </c>
      <c r="P36" s="536">
        <v>70000</v>
      </c>
      <c r="Q36" s="25" t="s">
        <v>3061</v>
      </c>
      <c r="R36" s="14">
        <v>20</v>
      </c>
      <c r="S36" s="537" t="s">
        <v>3150</v>
      </c>
      <c r="T36" s="538" t="s">
        <v>3151</v>
      </c>
      <c r="U36" s="538" t="s">
        <v>3152</v>
      </c>
    </row>
    <row r="37" spans="1:21" ht="63.75">
      <c r="A37" s="197">
        <v>30</v>
      </c>
      <c r="B37" s="14"/>
      <c r="C37" s="133" t="s">
        <v>3153</v>
      </c>
      <c r="D37" s="133" t="s">
        <v>3154</v>
      </c>
      <c r="E37" s="534" t="s">
        <v>3155</v>
      </c>
      <c r="F37" s="127" t="s">
        <v>2</v>
      </c>
      <c r="G37" s="133" t="s">
        <v>2127</v>
      </c>
      <c r="H37" s="99" t="s">
        <v>4</v>
      </c>
      <c r="I37" s="99" t="s">
        <v>126</v>
      </c>
      <c r="J37" s="133" t="s">
        <v>3156</v>
      </c>
      <c r="K37" s="533">
        <v>200000</v>
      </c>
      <c r="L37" s="14">
        <v>126000</v>
      </c>
      <c r="M37" s="535" t="s">
        <v>3060</v>
      </c>
      <c r="N37" s="536">
        <v>140000</v>
      </c>
      <c r="O37" s="25">
        <v>20</v>
      </c>
      <c r="P37" s="536">
        <v>140000</v>
      </c>
      <c r="Q37" s="25" t="s">
        <v>3061</v>
      </c>
      <c r="R37" s="14">
        <v>20</v>
      </c>
      <c r="S37" s="537" t="s">
        <v>3157</v>
      </c>
      <c r="T37" s="538" t="s">
        <v>3158</v>
      </c>
      <c r="U37" s="538" t="s">
        <v>3159</v>
      </c>
    </row>
    <row r="38" spans="1:21" ht="51">
      <c r="A38" s="142">
        <v>31</v>
      </c>
      <c r="B38" s="14"/>
      <c r="C38" s="133" t="s">
        <v>1777</v>
      </c>
      <c r="D38" s="133" t="s">
        <v>3160</v>
      </c>
      <c r="E38" s="534" t="s">
        <v>3161</v>
      </c>
      <c r="F38" s="127" t="s">
        <v>2</v>
      </c>
      <c r="G38" s="133" t="s">
        <v>3</v>
      </c>
      <c r="H38" s="99" t="s">
        <v>4</v>
      </c>
      <c r="I38" s="99" t="s">
        <v>126</v>
      </c>
      <c r="J38" s="133" t="s">
        <v>3162</v>
      </c>
      <c r="K38" s="533">
        <v>50000</v>
      </c>
      <c r="L38" s="14">
        <v>31500</v>
      </c>
      <c r="M38" s="535" t="s">
        <v>3060</v>
      </c>
      <c r="N38" s="536">
        <v>35000</v>
      </c>
      <c r="O38" s="25">
        <v>20</v>
      </c>
      <c r="P38" s="536">
        <v>35000</v>
      </c>
      <c r="Q38" s="25" t="s">
        <v>3061</v>
      </c>
      <c r="R38" s="14">
        <v>20</v>
      </c>
      <c r="S38" s="537" t="s">
        <v>3163</v>
      </c>
      <c r="T38" s="538" t="s">
        <v>3164</v>
      </c>
      <c r="U38" s="538" t="s">
        <v>3165</v>
      </c>
    </row>
    <row r="39" spans="1:21" ht="51">
      <c r="A39" s="197">
        <v>32</v>
      </c>
      <c r="B39" s="14"/>
      <c r="C39" s="133" t="s">
        <v>3166</v>
      </c>
      <c r="D39" s="133" t="s">
        <v>3167</v>
      </c>
      <c r="E39" s="534" t="s">
        <v>3168</v>
      </c>
      <c r="F39" s="127" t="s">
        <v>2</v>
      </c>
      <c r="G39" s="133" t="s">
        <v>3</v>
      </c>
      <c r="H39" s="99" t="s">
        <v>33</v>
      </c>
      <c r="I39" s="99" t="s">
        <v>126</v>
      </c>
      <c r="J39" s="133" t="s">
        <v>3169</v>
      </c>
      <c r="K39" s="533">
        <v>100000</v>
      </c>
      <c r="L39" s="14">
        <v>63000</v>
      </c>
      <c r="M39" s="535" t="s">
        <v>3060</v>
      </c>
      <c r="N39" s="541">
        <v>70000</v>
      </c>
      <c r="O39" s="25">
        <v>20</v>
      </c>
      <c r="P39" s="541">
        <v>70000</v>
      </c>
      <c r="Q39" s="25" t="s">
        <v>3061</v>
      </c>
      <c r="R39" s="14">
        <v>20</v>
      </c>
      <c r="S39" s="537" t="s">
        <v>3170</v>
      </c>
      <c r="T39" s="538" t="s">
        <v>3171</v>
      </c>
      <c r="U39" s="538" t="s">
        <v>3172</v>
      </c>
    </row>
    <row r="40" spans="1:21" ht="51">
      <c r="A40" s="142">
        <v>33</v>
      </c>
      <c r="B40" s="14"/>
      <c r="C40" s="133" t="s">
        <v>3173</v>
      </c>
      <c r="D40" s="133" t="s">
        <v>3174</v>
      </c>
      <c r="E40" s="534" t="s">
        <v>3175</v>
      </c>
      <c r="F40" s="127" t="s">
        <v>2</v>
      </c>
      <c r="G40" s="133" t="s">
        <v>3</v>
      </c>
      <c r="H40" s="99" t="s">
        <v>4</v>
      </c>
      <c r="I40" s="99" t="s">
        <v>126</v>
      </c>
      <c r="J40" s="133" t="s">
        <v>2318</v>
      </c>
      <c r="K40" s="533">
        <v>200000</v>
      </c>
      <c r="L40" s="14">
        <v>126000</v>
      </c>
      <c r="M40" s="535" t="s">
        <v>3060</v>
      </c>
      <c r="N40" s="541">
        <v>140000</v>
      </c>
      <c r="O40" s="25">
        <v>20</v>
      </c>
      <c r="P40" s="541">
        <v>140000</v>
      </c>
      <c r="Q40" s="25" t="s">
        <v>3061</v>
      </c>
      <c r="R40" s="14">
        <v>20</v>
      </c>
      <c r="S40" s="537" t="s">
        <v>3176</v>
      </c>
      <c r="T40" s="538" t="s">
        <v>3177</v>
      </c>
      <c r="U40" s="538" t="s">
        <v>3178</v>
      </c>
    </row>
    <row r="41" spans="1:21" ht="38.25">
      <c r="A41" s="197">
        <v>34</v>
      </c>
      <c r="B41" s="14"/>
      <c r="C41" s="133" t="s">
        <v>3179</v>
      </c>
      <c r="D41" s="133" t="s">
        <v>3180</v>
      </c>
      <c r="E41" s="534" t="s">
        <v>3181</v>
      </c>
      <c r="F41" s="127" t="s">
        <v>2</v>
      </c>
      <c r="G41" s="133" t="s">
        <v>3</v>
      </c>
      <c r="H41" s="99" t="s">
        <v>4</v>
      </c>
      <c r="I41" s="133" t="s">
        <v>125</v>
      </c>
      <c r="J41" s="133" t="s">
        <v>3182</v>
      </c>
      <c r="K41" s="533">
        <v>50000</v>
      </c>
      <c r="L41" s="14">
        <v>31500</v>
      </c>
      <c r="M41" s="535" t="s">
        <v>3060</v>
      </c>
      <c r="N41" s="541">
        <v>35000</v>
      </c>
      <c r="O41" s="25">
        <v>20</v>
      </c>
      <c r="P41" s="541">
        <v>35000</v>
      </c>
      <c r="Q41" s="25" t="s">
        <v>3061</v>
      </c>
      <c r="R41" s="14">
        <v>20</v>
      </c>
      <c r="S41" s="537" t="s">
        <v>3183</v>
      </c>
      <c r="T41" s="538" t="s">
        <v>3184</v>
      </c>
      <c r="U41" s="538" t="s">
        <v>3185</v>
      </c>
    </row>
    <row r="42" spans="1:21" ht="51">
      <c r="A42" s="142">
        <v>35</v>
      </c>
      <c r="B42" s="14"/>
      <c r="C42" s="133" t="s">
        <v>3186</v>
      </c>
      <c r="D42" s="133" t="s">
        <v>3187</v>
      </c>
      <c r="E42" s="534" t="s">
        <v>3188</v>
      </c>
      <c r="F42" s="127" t="s">
        <v>2</v>
      </c>
      <c r="G42" s="133" t="s">
        <v>3</v>
      </c>
      <c r="H42" s="99" t="s">
        <v>4</v>
      </c>
      <c r="I42" s="99" t="s">
        <v>126</v>
      </c>
      <c r="J42" s="133" t="s">
        <v>3189</v>
      </c>
      <c r="K42" s="533">
        <v>100000</v>
      </c>
      <c r="L42" s="14">
        <v>63000</v>
      </c>
      <c r="M42" s="535" t="s">
        <v>3060</v>
      </c>
      <c r="N42" s="541">
        <v>70000</v>
      </c>
      <c r="O42" s="25">
        <v>20</v>
      </c>
      <c r="P42" s="541">
        <v>70000</v>
      </c>
      <c r="Q42" s="25" t="s">
        <v>3061</v>
      </c>
      <c r="R42" s="14">
        <v>20</v>
      </c>
      <c r="S42" s="537" t="s">
        <v>3190</v>
      </c>
      <c r="T42" s="538" t="s">
        <v>3191</v>
      </c>
      <c r="U42" s="538" t="s">
        <v>3192</v>
      </c>
    </row>
    <row r="43" spans="1:21" ht="76.5">
      <c r="A43" s="197">
        <v>36</v>
      </c>
      <c r="B43" s="14"/>
      <c r="C43" s="133" t="s">
        <v>3193</v>
      </c>
      <c r="D43" s="133" t="s">
        <v>3194</v>
      </c>
      <c r="E43" s="534" t="s">
        <v>3195</v>
      </c>
      <c r="F43" s="127" t="s">
        <v>2</v>
      </c>
      <c r="G43" s="133" t="s">
        <v>3</v>
      </c>
      <c r="H43" s="99" t="s">
        <v>4</v>
      </c>
      <c r="I43" s="133" t="s">
        <v>125</v>
      </c>
      <c r="J43" s="133" t="s">
        <v>1454</v>
      </c>
      <c r="K43" s="533">
        <v>100000</v>
      </c>
      <c r="L43" s="14">
        <v>63000</v>
      </c>
      <c r="M43" s="535" t="s">
        <v>3060</v>
      </c>
      <c r="N43" s="541">
        <v>70000</v>
      </c>
      <c r="O43" s="25">
        <v>20</v>
      </c>
      <c r="P43" s="541">
        <v>70000</v>
      </c>
      <c r="Q43" s="25" t="s">
        <v>3061</v>
      </c>
      <c r="R43" s="14">
        <v>20</v>
      </c>
      <c r="S43" s="537" t="s">
        <v>3196</v>
      </c>
      <c r="T43" s="538" t="s">
        <v>3197</v>
      </c>
      <c r="U43" s="538" t="s">
        <v>3198</v>
      </c>
    </row>
    <row r="44" spans="1:21" ht="51">
      <c r="A44" s="142">
        <v>37</v>
      </c>
      <c r="B44" s="14"/>
      <c r="C44" s="133" t="s">
        <v>3199</v>
      </c>
      <c r="D44" s="133" t="s">
        <v>2032</v>
      </c>
      <c r="E44" s="534" t="s">
        <v>3200</v>
      </c>
      <c r="F44" s="127" t="s">
        <v>2</v>
      </c>
      <c r="G44" s="133" t="s">
        <v>3</v>
      </c>
      <c r="H44" s="99" t="s">
        <v>4</v>
      </c>
      <c r="I44" s="133" t="s">
        <v>125</v>
      </c>
      <c r="J44" s="133" t="s">
        <v>3201</v>
      </c>
      <c r="K44" s="533">
        <v>50000</v>
      </c>
      <c r="L44" s="14">
        <v>31500</v>
      </c>
      <c r="M44" s="535" t="s">
        <v>3060</v>
      </c>
      <c r="N44" s="541">
        <v>35000</v>
      </c>
      <c r="O44" s="25">
        <v>20</v>
      </c>
      <c r="P44" s="541">
        <v>35000</v>
      </c>
      <c r="Q44" s="25" t="s">
        <v>3061</v>
      </c>
      <c r="R44" s="14">
        <v>20</v>
      </c>
      <c r="S44" s="537" t="s">
        <v>3202</v>
      </c>
      <c r="T44" s="538" t="s">
        <v>3203</v>
      </c>
      <c r="U44" s="538" t="s">
        <v>3204</v>
      </c>
    </row>
    <row r="45" spans="1:21" ht="76.5">
      <c r="A45" s="197">
        <v>38</v>
      </c>
      <c r="B45" s="14"/>
      <c r="C45" s="133" t="s">
        <v>3205</v>
      </c>
      <c r="D45" s="133" t="s">
        <v>3206</v>
      </c>
      <c r="E45" s="534" t="s">
        <v>3207</v>
      </c>
      <c r="F45" s="127" t="s">
        <v>2</v>
      </c>
      <c r="G45" s="133" t="s">
        <v>3</v>
      </c>
      <c r="H45" s="99" t="s">
        <v>4</v>
      </c>
      <c r="I45" s="99" t="s">
        <v>126</v>
      </c>
      <c r="J45" s="133" t="s">
        <v>3208</v>
      </c>
      <c r="K45" s="533">
        <v>50000</v>
      </c>
      <c r="L45" s="14">
        <v>31500</v>
      </c>
      <c r="M45" s="535" t="s">
        <v>3060</v>
      </c>
      <c r="N45" s="541">
        <v>35000</v>
      </c>
      <c r="O45" s="25">
        <v>20</v>
      </c>
      <c r="P45" s="541">
        <v>35000</v>
      </c>
      <c r="Q45" s="25" t="s">
        <v>3061</v>
      </c>
      <c r="R45" s="14">
        <v>20</v>
      </c>
      <c r="S45" s="537" t="s">
        <v>3209</v>
      </c>
      <c r="T45" s="538" t="s">
        <v>3210</v>
      </c>
      <c r="U45" s="538" t="s">
        <v>3211</v>
      </c>
    </row>
    <row r="46" spans="1:21" ht="89.25">
      <c r="A46" s="142">
        <v>39</v>
      </c>
      <c r="B46" s="14"/>
      <c r="C46" s="133" t="s">
        <v>3212</v>
      </c>
      <c r="D46" s="133" t="s">
        <v>3213</v>
      </c>
      <c r="E46" s="534" t="s">
        <v>3214</v>
      </c>
      <c r="F46" s="127" t="s">
        <v>2</v>
      </c>
      <c r="G46" s="133" t="s">
        <v>3</v>
      </c>
      <c r="H46" s="99" t="s">
        <v>4</v>
      </c>
      <c r="I46" s="99" t="s">
        <v>126</v>
      </c>
      <c r="J46" s="133" t="s">
        <v>1454</v>
      </c>
      <c r="K46" s="533">
        <v>100000</v>
      </c>
      <c r="L46" s="14">
        <v>63000</v>
      </c>
      <c r="M46" s="535" t="s">
        <v>3060</v>
      </c>
      <c r="N46" s="541">
        <v>70000</v>
      </c>
      <c r="O46" s="25">
        <v>20</v>
      </c>
      <c r="P46" s="541">
        <v>70000</v>
      </c>
      <c r="Q46" s="25" t="s">
        <v>3061</v>
      </c>
      <c r="R46" s="14">
        <v>20</v>
      </c>
      <c r="S46" s="537" t="s">
        <v>3215</v>
      </c>
      <c r="T46" s="538" t="s">
        <v>3216</v>
      </c>
      <c r="U46" s="538" t="s">
        <v>3217</v>
      </c>
    </row>
    <row r="47" spans="1:21" ht="76.5">
      <c r="A47" s="197">
        <v>40</v>
      </c>
      <c r="B47" s="14"/>
      <c r="C47" s="133" t="s">
        <v>3218</v>
      </c>
      <c r="D47" s="133" t="s">
        <v>3219</v>
      </c>
      <c r="E47" s="534" t="s">
        <v>3220</v>
      </c>
      <c r="F47" s="127" t="s">
        <v>2</v>
      </c>
      <c r="G47" s="133" t="s">
        <v>10</v>
      </c>
      <c r="H47" s="99" t="s">
        <v>4</v>
      </c>
      <c r="I47" s="99" t="s">
        <v>126</v>
      </c>
      <c r="J47" s="133" t="s">
        <v>3221</v>
      </c>
      <c r="K47" s="533">
        <v>400000</v>
      </c>
      <c r="L47" s="14">
        <v>252000</v>
      </c>
      <c r="M47" s="535" t="s">
        <v>3060</v>
      </c>
      <c r="N47" s="536">
        <v>280000</v>
      </c>
      <c r="O47" s="25">
        <v>20</v>
      </c>
      <c r="P47" s="536">
        <v>280000</v>
      </c>
      <c r="Q47" s="25" t="s">
        <v>3061</v>
      </c>
      <c r="R47" s="14">
        <v>20</v>
      </c>
      <c r="S47" s="537" t="s">
        <v>3222</v>
      </c>
      <c r="T47" s="538" t="s">
        <v>3223</v>
      </c>
      <c r="U47" s="538" t="s">
        <v>3224</v>
      </c>
    </row>
    <row r="48" spans="1:21" ht="89.25">
      <c r="A48" s="142">
        <v>41</v>
      </c>
      <c r="B48" s="14"/>
      <c r="C48" s="133" t="s">
        <v>3225</v>
      </c>
      <c r="D48" s="133" t="s">
        <v>3226</v>
      </c>
      <c r="E48" s="534" t="s">
        <v>3227</v>
      </c>
      <c r="F48" s="127" t="s">
        <v>2</v>
      </c>
      <c r="G48" s="133" t="s">
        <v>3</v>
      </c>
      <c r="H48" s="99" t="s">
        <v>4</v>
      </c>
      <c r="I48" s="133" t="s">
        <v>125</v>
      </c>
      <c r="J48" s="133" t="s">
        <v>3228</v>
      </c>
      <c r="K48" s="533">
        <v>100000</v>
      </c>
      <c r="L48" s="14">
        <v>63000</v>
      </c>
      <c r="M48" s="535" t="s">
        <v>3060</v>
      </c>
      <c r="N48" s="541">
        <v>70000</v>
      </c>
      <c r="O48" s="25">
        <v>20</v>
      </c>
      <c r="P48" s="541">
        <v>70000</v>
      </c>
      <c r="Q48" s="25" t="s">
        <v>3061</v>
      </c>
      <c r="R48" s="14">
        <v>20</v>
      </c>
      <c r="S48" s="537" t="s">
        <v>3229</v>
      </c>
      <c r="T48" s="538" t="s">
        <v>3230</v>
      </c>
      <c r="U48" s="538" t="s">
        <v>3231</v>
      </c>
    </row>
    <row r="49" spans="1:21" ht="63.75">
      <c r="A49" s="197">
        <v>42</v>
      </c>
      <c r="B49" s="14"/>
      <c r="C49" s="133" t="s">
        <v>3232</v>
      </c>
      <c r="D49" s="133" t="s">
        <v>3233</v>
      </c>
      <c r="E49" s="534" t="s">
        <v>3234</v>
      </c>
      <c r="F49" s="127" t="s">
        <v>2</v>
      </c>
      <c r="G49" s="133" t="s">
        <v>3</v>
      </c>
      <c r="H49" s="99" t="s">
        <v>4</v>
      </c>
      <c r="I49" s="133" t="s">
        <v>125</v>
      </c>
      <c r="J49" s="133" t="s">
        <v>1454</v>
      </c>
      <c r="K49" s="533">
        <v>50000</v>
      </c>
      <c r="L49" s="14">
        <v>31500</v>
      </c>
      <c r="M49" s="535" t="s">
        <v>3060</v>
      </c>
      <c r="N49" s="541">
        <v>35000</v>
      </c>
      <c r="O49" s="25">
        <v>20</v>
      </c>
      <c r="P49" s="541">
        <v>35000</v>
      </c>
      <c r="Q49" s="25" t="s">
        <v>3061</v>
      </c>
      <c r="R49" s="14">
        <v>20</v>
      </c>
      <c r="S49" s="537" t="s">
        <v>3235</v>
      </c>
      <c r="T49" s="538" t="s">
        <v>3236</v>
      </c>
      <c r="U49" s="538" t="s">
        <v>3237</v>
      </c>
    </row>
    <row r="50" spans="1:21" ht="114.75">
      <c r="A50" s="142">
        <v>43</v>
      </c>
      <c r="B50" s="14"/>
      <c r="C50" s="133" t="s">
        <v>3238</v>
      </c>
      <c r="D50" s="133" t="s">
        <v>3239</v>
      </c>
      <c r="E50" s="534" t="s">
        <v>3240</v>
      </c>
      <c r="F50" s="127" t="s">
        <v>2</v>
      </c>
      <c r="G50" s="133" t="s">
        <v>3</v>
      </c>
      <c r="H50" s="99" t="s">
        <v>4</v>
      </c>
      <c r="I50" s="99" t="s">
        <v>126</v>
      </c>
      <c r="J50" s="133" t="s">
        <v>3241</v>
      </c>
      <c r="K50" s="533">
        <v>100000</v>
      </c>
      <c r="L50" s="14">
        <v>63000</v>
      </c>
      <c r="M50" s="535" t="s">
        <v>3060</v>
      </c>
      <c r="N50" s="541">
        <v>70000</v>
      </c>
      <c r="O50" s="25">
        <v>20</v>
      </c>
      <c r="P50" s="541">
        <v>70000</v>
      </c>
      <c r="Q50" s="25" t="s">
        <v>3061</v>
      </c>
      <c r="R50" s="14">
        <v>20</v>
      </c>
      <c r="S50" s="537" t="s">
        <v>3242</v>
      </c>
      <c r="T50" s="538" t="s">
        <v>3243</v>
      </c>
      <c r="U50" s="538" t="s">
        <v>3244</v>
      </c>
    </row>
    <row r="51" spans="1:21" ht="76.5">
      <c r="A51" s="197">
        <v>44</v>
      </c>
      <c r="B51" s="14"/>
      <c r="C51" s="133" t="s">
        <v>3245</v>
      </c>
      <c r="D51" s="133" t="s">
        <v>3246</v>
      </c>
      <c r="E51" s="534" t="s">
        <v>3247</v>
      </c>
      <c r="F51" s="127" t="s">
        <v>2</v>
      </c>
      <c r="G51" s="133" t="s">
        <v>3</v>
      </c>
      <c r="H51" s="99" t="s">
        <v>33</v>
      </c>
      <c r="I51" s="99" t="s">
        <v>126</v>
      </c>
      <c r="J51" s="133" t="s">
        <v>3248</v>
      </c>
      <c r="K51" s="533">
        <v>100000</v>
      </c>
      <c r="L51" s="14">
        <v>63000</v>
      </c>
      <c r="M51" s="535" t="s">
        <v>3060</v>
      </c>
      <c r="N51" s="541">
        <v>70000</v>
      </c>
      <c r="O51" s="25">
        <v>20</v>
      </c>
      <c r="P51" s="541">
        <v>70000</v>
      </c>
      <c r="Q51" s="25" t="s">
        <v>3061</v>
      </c>
      <c r="R51" s="14">
        <v>20</v>
      </c>
      <c r="S51" s="537" t="s">
        <v>3249</v>
      </c>
      <c r="T51" s="538" t="s">
        <v>3250</v>
      </c>
      <c r="U51" s="538" t="s">
        <v>3192</v>
      </c>
    </row>
    <row r="52" spans="1:21" ht="63.75">
      <c r="A52" s="142">
        <v>45</v>
      </c>
      <c r="B52" s="14"/>
      <c r="C52" s="133" t="s">
        <v>3251</v>
      </c>
      <c r="D52" s="133" t="s">
        <v>3252</v>
      </c>
      <c r="E52" s="534" t="s">
        <v>3253</v>
      </c>
      <c r="F52" s="127" t="s">
        <v>2</v>
      </c>
      <c r="G52" s="133" t="s">
        <v>2127</v>
      </c>
      <c r="H52" s="99" t="s">
        <v>4</v>
      </c>
      <c r="I52" s="99" t="s">
        <v>126</v>
      </c>
      <c r="J52" s="133" t="s">
        <v>3254</v>
      </c>
      <c r="K52" s="533">
        <v>200000</v>
      </c>
      <c r="L52" s="14">
        <v>126000</v>
      </c>
      <c r="M52" s="535" t="s">
        <v>3060</v>
      </c>
      <c r="N52" s="536">
        <v>140000</v>
      </c>
      <c r="O52" s="25">
        <v>20</v>
      </c>
      <c r="P52" s="536">
        <v>140000</v>
      </c>
      <c r="Q52" s="25" t="s">
        <v>3061</v>
      </c>
      <c r="R52" s="14">
        <v>20</v>
      </c>
      <c r="S52" s="537" t="s">
        <v>3255</v>
      </c>
      <c r="T52" s="538" t="s">
        <v>3256</v>
      </c>
      <c r="U52" s="538" t="s">
        <v>3257</v>
      </c>
    </row>
    <row r="53" spans="1:21" ht="63.75">
      <c r="A53" s="197">
        <v>46</v>
      </c>
      <c r="B53" s="14"/>
      <c r="C53" s="133" t="s">
        <v>3258</v>
      </c>
      <c r="D53" s="133" t="s">
        <v>3259</v>
      </c>
      <c r="E53" s="534" t="s">
        <v>3260</v>
      </c>
      <c r="F53" s="127" t="s">
        <v>2</v>
      </c>
      <c r="G53" s="133" t="s">
        <v>3</v>
      </c>
      <c r="H53" s="99" t="s">
        <v>4</v>
      </c>
      <c r="I53" s="133" t="s">
        <v>125</v>
      </c>
      <c r="J53" s="133" t="s">
        <v>3261</v>
      </c>
      <c r="K53" s="533">
        <v>50000</v>
      </c>
      <c r="L53" s="14">
        <v>31500</v>
      </c>
      <c r="M53" s="535" t="s">
        <v>3060</v>
      </c>
      <c r="N53" s="541">
        <v>35000</v>
      </c>
      <c r="O53" s="25">
        <v>20</v>
      </c>
      <c r="P53" s="541">
        <v>35000</v>
      </c>
      <c r="Q53" s="25" t="s">
        <v>3061</v>
      </c>
      <c r="R53" s="14">
        <v>20</v>
      </c>
      <c r="S53" s="537" t="s">
        <v>3262</v>
      </c>
      <c r="T53" s="538" t="s">
        <v>3263</v>
      </c>
      <c r="U53" s="538" t="s">
        <v>3264</v>
      </c>
    </row>
    <row r="54" spans="1:21" ht="38.25">
      <c r="A54" s="142">
        <v>47</v>
      </c>
      <c r="B54" s="14"/>
      <c r="C54" s="133" t="s">
        <v>3265</v>
      </c>
      <c r="D54" s="133" t="s">
        <v>3266</v>
      </c>
      <c r="E54" s="534" t="s">
        <v>3181</v>
      </c>
      <c r="F54" s="127" t="s">
        <v>2</v>
      </c>
      <c r="G54" s="133" t="s">
        <v>3</v>
      </c>
      <c r="H54" s="99" t="s">
        <v>4</v>
      </c>
      <c r="I54" s="133" t="s">
        <v>125</v>
      </c>
      <c r="J54" s="133" t="s">
        <v>3182</v>
      </c>
      <c r="K54" s="533">
        <v>50000</v>
      </c>
      <c r="L54" s="14">
        <v>31500</v>
      </c>
      <c r="M54" s="535" t="s">
        <v>3060</v>
      </c>
      <c r="N54" s="541">
        <v>35000</v>
      </c>
      <c r="O54" s="25">
        <v>20</v>
      </c>
      <c r="P54" s="541">
        <v>35000</v>
      </c>
      <c r="Q54" s="25" t="s">
        <v>3061</v>
      </c>
      <c r="R54" s="14">
        <v>20</v>
      </c>
      <c r="S54" s="537" t="s">
        <v>3267</v>
      </c>
      <c r="T54" s="538" t="s">
        <v>3268</v>
      </c>
      <c r="U54" s="538" t="s">
        <v>3269</v>
      </c>
    </row>
    <row r="55" spans="1:21" ht="76.5">
      <c r="A55" s="197">
        <v>48</v>
      </c>
      <c r="B55" s="14"/>
      <c r="C55" s="133" t="s">
        <v>3270</v>
      </c>
      <c r="D55" s="133" t="s">
        <v>1760</v>
      </c>
      <c r="E55" s="534" t="s">
        <v>3271</v>
      </c>
      <c r="F55" s="127" t="s">
        <v>2</v>
      </c>
      <c r="G55" s="133" t="s">
        <v>3</v>
      </c>
      <c r="H55" s="99" t="s">
        <v>4</v>
      </c>
      <c r="I55" s="99" t="s">
        <v>126</v>
      </c>
      <c r="J55" s="133" t="s">
        <v>3272</v>
      </c>
      <c r="K55" s="533">
        <v>200000</v>
      </c>
      <c r="L55" s="14">
        <v>126000</v>
      </c>
      <c r="M55" s="535" t="s">
        <v>3060</v>
      </c>
      <c r="N55" s="541">
        <v>140000</v>
      </c>
      <c r="O55" s="25">
        <v>20</v>
      </c>
      <c r="P55" s="541">
        <v>140000</v>
      </c>
      <c r="Q55" s="25" t="s">
        <v>3061</v>
      </c>
      <c r="R55" s="14">
        <v>20</v>
      </c>
      <c r="S55" s="537" t="s">
        <v>3273</v>
      </c>
      <c r="T55" s="538" t="s">
        <v>3274</v>
      </c>
      <c r="U55" s="538" t="s">
        <v>3275</v>
      </c>
    </row>
    <row r="56" spans="1:21" ht="89.25">
      <c r="A56" s="142">
        <v>49</v>
      </c>
      <c r="B56" s="14"/>
      <c r="C56" s="133" t="s">
        <v>3276</v>
      </c>
      <c r="D56" s="133" t="s">
        <v>3277</v>
      </c>
      <c r="E56" s="534" t="s">
        <v>3278</v>
      </c>
      <c r="F56" s="127" t="s">
        <v>2</v>
      </c>
      <c r="G56" s="133" t="s">
        <v>3</v>
      </c>
      <c r="H56" s="99" t="s">
        <v>33</v>
      </c>
      <c r="I56" s="133" t="s">
        <v>125</v>
      </c>
      <c r="J56" s="133" t="s">
        <v>2318</v>
      </c>
      <c r="K56" s="533">
        <v>50000</v>
      </c>
      <c r="L56" s="14">
        <v>31500</v>
      </c>
      <c r="M56" s="535" t="s">
        <v>3060</v>
      </c>
      <c r="N56" s="541">
        <v>35000</v>
      </c>
      <c r="O56" s="25">
        <v>20</v>
      </c>
      <c r="P56" s="541">
        <v>35000</v>
      </c>
      <c r="Q56" s="25" t="s">
        <v>3061</v>
      </c>
      <c r="R56" s="14">
        <v>20</v>
      </c>
      <c r="S56" s="537" t="s">
        <v>3279</v>
      </c>
      <c r="T56" s="538" t="s">
        <v>3280</v>
      </c>
      <c r="U56" s="538" t="s">
        <v>3281</v>
      </c>
    </row>
    <row r="57" spans="1:21" ht="89.25">
      <c r="A57" s="197">
        <v>50</v>
      </c>
      <c r="B57" s="14"/>
      <c r="C57" s="133" t="s">
        <v>3282</v>
      </c>
      <c r="D57" s="133" t="s">
        <v>3283</v>
      </c>
      <c r="E57" s="534" t="s">
        <v>3227</v>
      </c>
      <c r="F57" s="127" t="s">
        <v>2</v>
      </c>
      <c r="G57" s="133" t="s">
        <v>3</v>
      </c>
      <c r="H57" s="99" t="s">
        <v>4</v>
      </c>
      <c r="I57" s="133" t="s">
        <v>125</v>
      </c>
      <c r="J57" s="133" t="s">
        <v>3284</v>
      </c>
      <c r="K57" s="533">
        <v>50000</v>
      </c>
      <c r="L57" s="14">
        <v>31500</v>
      </c>
      <c r="M57" s="535" t="s">
        <v>3060</v>
      </c>
      <c r="N57" s="536">
        <v>35000</v>
      </c>
      <c r="O57" s="25">
        <v>20</v>
      </c>
      <c r="P57" s="536">
        <v>35000</v>
      </c>
      <c r="Q57" s="25" t="s">
        <v>3061</v>
      </c>
      <c r="R57" s="14">
        <v>20</v>
      </c>
      <c r="S57" s="537" t="s">
        <v>3285</v>
      </c>
      <c r="T57" s="538" t="s">
        <v>3286</v>
      </c>
      <c r="U57" s="538" t="s">
        <v>3287</v>
      </c>
    </row>
    <row r="58" spans="1:21" ht="89.25">
      <c r="A58" s="142">
        <v>51</v>
      </c>
      <c r="B58" s="14"/>
      <c r="C58" s="133" t="s">
        <v>3288</v>
      </c>
      <c r="D58" s="133" t="s">
        <v>3289</v>
      </c>
      <c r="E58" s="534" t="s">
        <v>3227</v>
      </c>
      <c r="F58" s="127" t="s">
        <v>2</v>
      </c>
      <c r="G58" s="133" t="s">
        <v>3</v>
      </c>
      <c r="H58" s="99" t="s">
        <v>33</v>
      </c>
      <c r="I58" s="133" t="s">
        <v>125</v>
      </c>
      <c r="J58" s="133" t="s">
        <v>3144</v>
      </c>
      <c r="K58" s="533">
        <v>50000</v>
      </c>
      <c r="L58" s="14">
        <v>31500</v>
      </c>
      <c r="M58" s="535" t="s">
        <v>3060</v>
      </c>
      <c r="N58" s="536">
        <v>35000</v>
      </c>
      <c r="O58" s="25">
        <v>20</v>
      </c>
      <c r="P58" s="536">
        <v>35000</v>
      </c>
      <c r="Q58" s="25" t="s">
        <v>3061</v>
      </c>
      <c r="R58" s="14">
        <v>20</v>
      </c>
      <c r="S58" s="537" t="s">
        <v>3290</v>
      </c>
      <c r="T58" s="538" t="s">
        <v>3291</v>
      </c>
      <c r="U58" s="538" t="s">
        <v>3292</v>
      </c>
    </row>
    <row r="59" spans="1:21" ht="102">
      <c r="A59" s="197">
        <v>52</v>
      </c>
      <c r="B59" s="14"/>
      <c r="C59" s="133" t="s">
        <v>3293</v>
      </c>
      <c r="D59" s="133" t="s">
        <v>3294</v>
      </c>
      <c r="E59" s="534" t="s">
        <v>3295</v>
      </c>
      <c r="F59" s="127" t="s">
        <v>2</v>
      </c>
      <c r="G59" s="133" t="s">
        <v>3</v>
      </c>
      <c r="H59" s="99" t="s">
        <v>4</v>
      </c>
      <c r="I59" s="99" t="s">
        <v>126</v>
      </c>
      <c r="J59" s="133" t="s">
        <v>3137</v>
      </c>
      <c r="K59" s="533">
        <v>50000</v>
      </c>
      <c r="L59" s="14">
        <v>31500</v>
      </c>
      <c r="M59" s="535" t="s">
        <v>3060</v>
      </c>
      <c r="N59" s="541">
        <v>35000</v>
      </c>
      <c r="O59" s="25">
        <v>20</v>
      </c>
      <c r="P59" s="541">
        <v>35000</v>
      </c>
      <c r="Q59" s="25" t="s">
        <v>3061</v>
      </c>
      <c r="R59" s="14">
        <v>20</v>
      </c>
      <c r="S59" s="537" t="s">
        <v>3296</v>
      </c>
      <c r="T59" s="538" t="s">
        <v>3297</v>
      </c>
      <c r="U59" s="538" t="s">
        <v>3298</v>
      </c>
    </row>
    <row r="60" spans="1:21" ht="51">
      <c r="A60" s="142">
        <v>53</v>
      </c>
      <c r="B60" s="14"/>
      <c r="C60" s="133" t="s">
        <v>3299</v>
      </c>
      <c r="D60" s="133" t="s">
        <v>3300</v>
      </c>
      <c r="E60" s="534" t="s">
        <v>3301</v>
      </c>
      <c r="F60" s="127" t="s">
        <v>2</v>
      </c>
      <c r="G60" s="133" t="s">
        <v>3</v>
      </c>
      <c r="H60" s="99" t="s">
        <v>4</v>
      </c>
      <c r="I60" s="99" t="s">
        <v>126</v>
      </c>
      <c r="J60" s="133" t="s">
        <v>3302</v>
      </c>
      <c r="K60" s="533">
        <v>100000</v>
      </c>
      <c r="L60" s="14">
        <v>63000</v>
      </c>
      <c r="M60" s="535" t="s">
        <v>3060</v>
      </c>
      <c r="N60" s="541">
        <v>70000</v>
      </c>
      <c r="O60" s="25">
        <v>20</v>
      </c>
      <c r="P60" s="541">
        <v>70000</v>
      </c>
      <c r="Q60" s="25" t="s">
        <v>3061</v>
      </c>
      <c r="R60" s="14">
        <v>20</v>
      </c>
      <c r="S60" s="537" t="s">
        <v>3303</v>
      </c>
      <c r="T60" s="538" t="s">
        <v>3304</v>
      </c>
      <c r="U60" s="538" t="s">
        <v>3305</v>
      </c>
    </row>
    <row r="61" spans="1:21" ht="76.5">
      <c r="A61" s="197">
        <v>54</v>
      </c>
      <c r="B61" s="14"/>
      <c r="C61" s="133" t="s">
        <v>2944</v>
      </c>
      <c r="D61" s="133" t="s">
        <v>3306</v>
      </c>
      <c r="E61" s="534" t="s">
        <v>3307</v>
      </c>
      <c r="F61" s="127" t="s">
        <v>2</v>
      </c>
      <c r="G61" s="133" t="s">
        <v>3</v>
      </c>
      <c r="H61" s="99" t="s">
        <v>4</v>
      </c>
      <c r="I61" s="99" t="s">
        <v>126</v>
      </c>
      <c r="J61" s="133" t="s">
        <v>3248</v>
      </c>
      <c r="K61" s="533">
        <v>50000</v>
      </c>
      <c r="L61" s="14">
        <v>31500</v>
      </c>
      <c r="M61" s="535" t="s">
        <v>3060</v>
      </c>
      <c r="N61" s="541">
        <v>35000</v>
      </c>
      <c r="O61" s="25">
        <v>20</v>
      </c>
      <c r="P61" s="541">
        <v>35000</v>
      </c>
      <c r="Q61" s="25" t="s">
        <v>3061</v>
      </c>
      <c r="R61" s="14">
        <v>20</v>
      </c>
      <c r="S61" s="537" t="s">
        <v>3308</v>
      </c>
      <c r="T61" s="538" t="s">
        <v>3309</v>
      </c>
      <c r="U61" s="538" t="s">
        <v>3310</v>
      </c>
    </row>
    <row r="62" spans="1:21" ht="127.5">
      <c r="A62" s="142">
        <v>55</v>
      </c>
      <c r="B62" s="14"/>
      <c r="C62" s="133" t="s">
        <v>3311</v>
      </c>
      <c r="D62" s="133" t="s">
        <v>3312</v>
      </c>
      <c r="E62" s="534" t="s">
        <v>3313</v>
      </c>
      <c r="F62" s="127" t="s">
        <v>2</v>
      </c>
      <c r="G62" s="133" t="s">
        <v>2127</v>
      </c>
      <c r="H62" s="99" t="s">
        <v>33</v>
      </c>
      <c r="I62" s="99" t="s">
        <v>126</v>
      </c>
      <c r="J62" s="133" t="s">
        <v>3248</v>
      </c>
      <c r="K62" s="533">
        <v>200000</v>
      </c>
      <c r="L62" s="14">
        <v>126000</v>
      </c>
      <c r="M62" s="535" t="s">
        <v>3060</v>
      </c>
      <c r="N62" s="536">
        <v>140000</v>
      </c>
      <c r="O62" s="25">
        <v>20</v>
      </c>
      <c r="P62" s="536">
        <v>140000</v>
      </c>
      <c r="Q62" s="25" t="s">
        <v>3061</v>
      </c>
      <c r="R62" s="14">
        <v>20</v>
      </c>
      <c r="S62" s="537" t="s">
        <v>3314</v>
      </c>
      <c r="T62" s="538" t="s">
        <v>3315</v>
      </c>
      <c r="U62" s="538" t="s">
        <v>3316</v>
      </c>
    </row>
    <row r="63" spans="1:21" ht="89.25">
      <c r="A63" s="197">
        <v>56</v>
      </c>
      <c r="B63" s="14"/>
      <c r="C63" s="133" t="s">
        <v>3317</v>
      </c>
      <c r="D63" s="133" t="s">
        <v>3318</v>
      </c>
      <c r="E63" s="534" t="s">
        <v>3319</v>
      </c>
      <c r="F63" s="127" t="s">
        <v>2</v>
      </c>
      <c r="G63" s="133" t="s">
        <v>3</v>
      </c>
      <c r="H63" s="99" t="s">
        <v>4</v>
      </c>
      <c r="I63" s="99" t="s">
        <v>126</v>
      </c>
      <c r="J63" s="133" t="s">
        <v>3320</v>
      </c>
      <c r="K63" s="533">
        <v>300000</v>
      </c>
      <c r="L63" s="14">
        <v>189000</v>
      </c>
      <c r="M63" s="535" t="s">
        <v>3060</v>
      </c>
      <c r="N63" s="536">
        <v>210000</v>
      </c>
      <c r="O63" s="25">
        <v>20</v>
      </c>
      <c r="P63" s="536">
        <v>210000</v>
      </c>
      <c r="Q63" s="25" t="s">
        <v>3061</v>
      </c>
      <c r="R63" s="14">
        <v>20</v>
      </c>
      <c r="S63" s="537" t="s">
        <v>3321</v>
      </c>
      <c r="T63" s="538" t="s">
        <v>3322</v>
      </c>
      <c r="U63" s="538" t="s">
        <v>3323</v>
      </c>
    </row>
    <row r="64" spans="1:21" ht="89.25">
      <c r="A64" s="142">
        <v>57</v>
      </c>
      <c r="B64" s="14"/>
      <c r="C64" s="133" t="s">
        <v>3324</v>
      </c>
      <c r="D64" s="133" t="s">
        <v>3325</v>
      </c>
      <c r="E64" s="534" t="s">
        <v>3326</v>
      </c>
      <c r="F64" s="127" t="s">
        <v>2</v>
      </c>
      <c r="G64" s="133" t="s">
        <v>3</v>
      </c>
      <c r="H64" s="99" t="s">
        <v>4</v>
      </c>
      <c r="I64" s="99" t="s">
        <v>126</v>
      </c>
      <c r="J64" s="133" t="s">
        <v>3106</v>
      </c>
      <c r="K64" s="533">
        <v>100000</v>
      </c>
      <c r="L64" s="14">
        <v>63000</v>
      </c>
      <c r="M64" s="535" t="s">
        <v>3060</v>
      </c>
      <c r="N64" s="536">
        <v>70000</v>
      </c>
      <c r="O64" s="25">
        <v>20</v>
      </c>
      <c r="P64" s="536">
        <v>70000</v>
      </c>
      <c r="Q64" s="25" t="s">
        <v>3061</v>
      </c>
      <c r="R64" s="14">
        <v>20</v>
      </c>
      <c r="S64" s="537" t="s">
        <v>3327</v>
      </c>
      <c r="T64" s="538" t="s">
        <v>3328</v>
      </c>
      <c r="U64" s="538" t="s">
        <v>3329</v>
      </c>
    </row>
    <row r="65" spans="1:21" ht="76.5">
      <c r="A65" s="197">
        <v>58</v>
      </c>
      <c r="B65" s="14"/>
      <c r="C65" s="133" t="s">
        <v>3330</v>
      </c>
      <c r="D65" s="133" t="s">
        <v>3331</v>
      </c>
      <c r="E65" s="534" t="s">
        <v>3332</v>
      </c>
      <c r="F65" s="127" t="s">
        <v>2</v>
      </c>
      <c r="G65" s="133" t="s">
        <v>3</v>
      </c>
      <c r="H65" s="99" t="s">
        <v>4</v>
      </c>
      <c r="I65" s="99" t="s">
        <v>126</v>
      </c>
      <c r="J65" s="133" t="s">
        <v>3302</v>
      </c>
      <c r="K65" s="533">
        <v>100000</v>
      </c>
      <c r="L65" s="14">
        <v>63000</v>
      </c>
      <c r="M65" s="535" t="s">
        <v>3060</v>
      </c>
      <c r="N65" s="536">
        <v>70000</v>
      </c>
      <c r="O65" s="25">
        <v>20</v>
      </c>
      <c r="P65" s="536">
        <v>70000</v>
      </c>
      <c r="Q65" s="25" t="s">
        <v>3061</v>
      </c>
      <c r="R65" s="14">
        <v>20</v>
      </c>
      <c r="S65" s="537" t="s">
        <v>3333</v>
      </c>
      <c r="T65" s="538" t="s">
        <v>3334</v>
      </c>
      <c r="U65" s="538" t="s">
        <v>3335</v>
      </c>
    </row>
    <row r="66" spans="1:21" ht="63.75">
      <c r="A66" s="142">
        <v>59</v>
      </c>
      <c r="B66" s="14"/>
      <c r="C66" s="133" t="s">
        <v>3336</v>
      </c>
      <c r="D66" s="133" t="s">
        <v>3337</v>
      </c>
      <c r="E66" s="534" t="s">
        <v>3338</v>
      </c>
      <c r="F66" s="127" t="s">
        <v>2</v>
      </c>
      <c r="G66" s="257" t="s">
        <v>113</v>
      </c>
      <c r="H66" s="99" t="s">
        <v>4</v>
      </c>
      <c r="I66" s="99" t="s">
        <v>126</v>
      </c>
      <c r="J66" s="133" t="s">
        <v>3339</v>
      </c>
      <c r="K66" s="533">
        <v>100000</v>
      </c>
      <c r="L66" s="14">
        <v>63000</v>
      </c>
      <c r="M66" s="535" t="s">
        <v>3060</v>
      </c>
      <c r="N66" s="536">
        <v>70000</v>
      </c>
      <c r="O66" s="25">
        <v>20</v>
      </c>
      <c r="P66" s="536">
        <v>70000</v>
      </c>
      <c r="Q66" s="25" t="s">
        <v>3061</v>
      </c>
      <c r="R66" s="14">
        <v>20</v>
      </c>
      <c r="S66" s="537" t="s">
        <v>3340</v>
      </c>
      <c r="T66" s="538" t="s">
        <v>3341</v>
      </c>
      <c r="U66" s="538" t="s">
        <v>3342</v>
      </c>
    </row>
    <row r="67" spans="1:21" ht="114.75">
      <c r="A67" s="197">
        <v>60</v>
      </c>
      <c r="B67" s="14"/>
      <c r="C67" s="133" t="s">
        <v>3343</v>
      </c>
      <c r="D67" s="133" t="s">
        <v>3344</v>
      </c>
      <c r="E67" s="534" t="s">
        <v>3345</v>
      </c>
      <c r="F67" s="127" t="s">
        <v>2</v>
      </c>
      <c r="G67" s="133" t="s">
        <v>3</v>
      </c>
      <c r="H67" s="99" t="s">
        <v>4</v>
      </c>
      <c r="I67" s="133" t="s">
        <v>125</v>
      </c>
      <c r="J67" s="133" t="s">
        <v>3346</v>
      </c>
      <c r="K67" s="533">
        <v>50000</v>
      </c>
      <c r="L67" s="14">
        <v>31500</v>
      </c>
      <c r="M67" s="535" t="s">
        <v>3060</v>
      </c>
      <c r="N67" s="541">
        <v>35000</v>
      </c>
      <c r="O67" s="25">
        <v>20</v>
      </c>
      <c r="P67" s="541">
        <v>35000</v>
      </c>
      <c r="Q67" s="25" t="s">
        <v>3061</v>
      </c>
      <c r="R67" s="14">
        <v>20</v>
      </c>
      <c r="S67" s="540" t="s">
        <v>3347</v>
      </c>
      <c r="T67" s="538" t="s">
        <v>3348</v>
      </c>
      <c r="U67" s="538" t="s">
        <v>3349</v>
      </c>
    </row>
    <row r="68" spans="1:21" ht="89.25">
      <c r="A68" s="142">
        <v>61</v>
      </c>
      <c r="B68" s="14"/>
      <c r="C68" s="133" t="s">
        <v>3350</v>
      </c>
      <c r="D68" s="133" t="s">
        <v>3351</v>
      </c>
      <c r="E68" s="534" t="s">
        <v>3352</v>
      </c>
      <c r="F68" s="127" t="s">
        <v>2</v>
      </c>
      <c r="G68" s="133" t="s">
        <v>3</v>
      </c>
      <c r="H68" s="99" t="s">
        <v>33</v>
      </c>
      <c r="I68" s="99" t="s">
        <v>126</v>
      </c>
      <c r="J68" s="133" t="s">
        <v>3353</v>
      </c>
      <c r="K68" s="533">
        <v>300000</v>
      </c>
      <c r="L68" s="14">
        <v>189000</v>
      </c>
      <c r="M68" s="535" t="s">
        <v>3060</v>
      </c>
      <c r="N68" s="536">
        <v>210000</v>
      </c>
      <c r="O68" s="25">
        <v>20</v>
      </c>
      <c r="P68" s="536">
        <v>210000</v>
      </c>
      <c r="Q68" s="25" t="s">
        <v>3061</v>
      </c>
      <c r="R68" s="14">
        <v>20</v>
      </c>
      <c r="S68" s="537" t="s">
        <v>3354</v>
      </c>
      <c r="T68" s="538" t="s">
        <v>3355</v>
      </c>
      <c r="U68" s="538" t="s">
        <v>3356</v>
      </c>
    </row>
    <row r="69" spans="1:21" ht="51">
      <c r="A69" s="197">
        <v>62</v>
      </c>
      <c r="B69" s="14"/>
      <c r="C69" s="133" t="s">
        <v>3357</v>
      </c>
      <c r="D69" s="133" t="s">
        <v>3358</v>
      </c>
      <c r="E69" s="534" t="s">
        <v>3359</v>
      </c>
      <c r="F69" s="127" t="s">
        <v>2</v>
      </c>
      <c r="G69" s="133" t="s">
        <v>3</v>
      </c>
      <c r="H69" s="99" t="s">
        <v>33</v>
      </c>
      <c r="I69" s="133" t="s">
        <v>125</v>
      </c>
      <c r="J69" s="133" t="s">
        <v>3360</v>
      </c>
      <c r="K69" s="533">
        <v>200000</v>
      </c>
      <c r="L69" s="14">
        <v>126000</v>
      </c>
      <c r="M69" s="535" t="s">
        <v>3060</v>
      </c>
      <c r="N69" s="536">
        <v>140000</v>
      </c>
      <c r="O69" s="25">
        <v>20</v>
      </c>
      <c r="P69" s="536">
        <v>140000</v>
      </c>
      <c r="Q69" s="25" t="s">
        <v>3061</v>
      </c>
      <c r="R69" s="14">
        <v>20</v>
      </c>
      <c r="S69" s="537" t="s">
        <v>3361</v>
      </c>
      <c r="T69" s="538" t="s">
        <v>3362</v>
      </c>
      <c r="U69" s="538" t="s">
        <v>3363</v>
      </c>
    </row>
    <row r="70" spans="1:21" ht="63.75">
      <c r="A70" s="142">
        <v>63</v>
      </c>
      <c r="B70" s="14"/>
      <c r="C70" s="133" t="s">
        <v>3364</v>
      </c>
      <c r="D70" s="133" t="s">
        <v>3365</v>
      </c>
      <c r="E70" s="534" t="s">
        <v>3366</v>
      </c>
      <c r="F70" s="127" t="s">
        <v>2</v>
      </c>
      <c r="G70" s="133" t="s">
        <v>3</v>
      </c>
      <c r="H70" s="99" t="s">
        <v>4</v>
      </c>
      <c r="I70" s="99" t="s">
        <v>126</v>
      </c>
      <c r="J70" s="133" t="s">
        <v>3248</v>
      </c>
      <c r="K70" s="533">
        <v>50000</v>
      </c>
      <c r="L70" s="14">
        <v>31500</v>
      </c>
      <c r="M70" s="535" t="s">
        <v>3060</v>
      </c>
      <c r="N70" s="536">
        <v>35000</v>
      </c>
      <c r="O70" s="25">
        <v>20</v>
      </c>
      <c r="P70" s="536">
        <v>35000</v>
      </c>
      <c r="Q70" s="25" t="s">
        <v>3061</v>
      </c>
      <c r="R70" s="14">
        <v>20</v>
      </c>
      <c r="S70" s="537" t="s">
        <v>3367</v>
      </c>
      <c r="T70" s="538" t="s">
        <v>3368</v>
      </c>
      <c r="U70" s="538" t="s">
        <v>3369</v>
      </c>
    </row>
    <row r="71" spans="1:21" ht="63.75">
      <c r="A71" s="197">
        <v>64</v>
      </c>
      <c r="B71" s="14"/>
      <c r="C71" s="536" t="s">
        <v>3187</v>
      </c>
      <c r="D71" s="536" t="s">
        <v>1395</v>
      </c>
      <c r="E71" s="534" t="s">
        <v>3370</v>
      </c>
      <c r="F71" s="127" t="s">
        <v>2</v>
      </c>
      <c r="G71" s="133" t="s">
        <v>3</v>
      </c>
      <c r="H71" s="99" t="s">
        <v>33</v>
      </c>
      <c r="I71" s="99" t="s">
        <v>126</v>
      </c>
      <c r="J71" s="133" t="s">
        <v>1750</v>
      </c>
      <c r="K71" s="533">
        <v>100000</v>
      </c>
      <c r="L71" s="14">
        <v>63000</v>
      </c>
      <c r="M71" s="535" t="s">
        <v>3060</v>
      </c>
      <c r="N71" s="541">
        <v>70000</v>
      </c>
      <c r="O71" s="25">
        <v>20</v>
      </c>
      <c r="P71" s="541">
        <v>70000</v>
      </c>
      <c r="Q71" s="25" t="s">
        <v>3061</v>
      </c>
      <c r="R71" s="14">
        <v>20</v>
      </c>
      <c r="S71" s="537" t="s">
        <v>3371</v>
      </c>
      <c r="T71" s="538" t="s">
        <v>3372</v>
      </c>
      <c r="U71" s="538" t="s">
        <v>3373</v>
      </c>
    </row>
    <row r="72" spans="1:21" ht="63.75">
      <c r="A72" s="142">
        <v>65</v>
      </c>
      <c r="B72" s="14"/>
      <c r="C72" s="133" t="s">
        <v>3374</v>
      </c>
      <c r="D72" s="133" t="s">
        <v>3375</v>
      </c>
      <c r="E72" s="534" t="s">
        <v>3376</v>
      </c>
      <c r="F72" s="127" t="s">
        <v>2</v>
      </c>
      <c r="G72" s="133" t="s">
        <v>3</v>
      </c>
      <c r="H72" s="99" t="s">
        <v>33</v>
      </c>
      <c r="I72" s="99" t="s">
        <v>126</v>
      </c>
      <c r="J72" s="133" t="s">
        <v>3248</v>
      </c>
      <c r="K72" s="533">
        <v>100000</v>
      </c>
      <c r="L72" s="14">
        <v>63000</v>
      </c>
      <c r="M72" s="535" t="s">
        <v>3060</v>
      </c>
      <c r="N72" s="541">
        <v>70000</v>
      </c>
      <c r="O72" s="25">
        <v>20</v>
      </c>
      <c r="P72" s="541">
        <v>70000</v>
      </c>
      <c r="Q72" s="25" t="s">
        <v>3061</v>
      </c>
      <c r="R72" s="14">
        <v>20</v>
      </c>
      <c r="S72" s="537" t="s">
        <v>3377</v>
      </c>
      <c r="T72" s="538" t="s">
        <v>3378</v>
      </c>
      <c r="U72" s="538" t="s">
        <v>3379</v>
      </c>
    </row>
    <row r="73" spans="1:21" ht="51">
      <c r="A73" s="197">
        <v>66</v>
      </c>
      <c r="B73" s="14"/>
      <c r="C73" s="133" t="s">
        <v>3380</v>
      </c>
      <c r="D73" s="133" t="s">
        <v>3381</v>
      </c>
      <c r="E73" s="534" t="s">
        <v>3382</v>
      </c>
      <c r="F73" s="127" t="s">
        <v>2</v>
      </c>
      <c r="G73" s="133" t="s">
        <v>3</v>
      </c>
      <c r="H73" s="99" t="s">
        <v>33</v>
      </c>
      <c r="I73" s="133" t="s">
        <v>125</v>
      </c>
      <c r="J73" s="133" t="s">
        <v>2318</v>
      </c>
      <c r="K73" s="533">
        <v>300000</v>
      </c>
      <c r="L73" s="14">
        <v>189000</v>
      </c>
      <c r="M73" s="535" t="s">
        <v>3060</v>
      </c>
      <c r="N73" s="541">
        <v>210000</v>
      </c>
      <c r="O73" s="25">
        <v>20</v>
      </c>
      <c r="P73" s="541">
        <v>210000</v>
      </c>
      <c r="Q73" s="25" t="s">
        <v>3061</v>
      </c>
      <c r="R73" s="14">
        <v>20</v>
      </c>
      <c r="S73" s="537" t="s">
        <v>3383</v>
      </c>
      <c r="T73" s="538" t="s">
        <v>3384</v>
      </c>
      <c r="U73" s="538" t="s">
        <v>3385</v>
      </c>
    </row>
    <row r="74" spans="1:21" ht="76.5">
      <c r="A74" s="142">
        <v>67</v>
      </c>
      <c r="B74" s="14"/>
      <c r="C74" s="133" t="s">
        <v>3386</v>
      </c>
      <c r="D74" s="133" t="s">
        <v>3387</v>
      </c>
      <c r="E74" s="534" t="s">
        <v>3388</v>
      </c>
      <c r="F74" s="127" t="s">
        <v>2</v>
      </c>
      <c r="G74" s="133" t="s">
        <v>3</v>
      </c>
      <c r="H74" s="99" t="s">
        <v>33</v>
      </c>
      <c r="I74" s="99" t="s">
        <v>126</v>
      </c>
      <c r="J74" s="133" t="s">
        <v>3389</v>
      </c>
      <c r="K74" s="533">
        <v>100000</v>
      </c>
      <c r="L74" s="14">
        <v>63000</v>
      </c>
      <c r="M74" s="535" t="s">
        <v>3060</v>
      </c>
      <c r="N74" s="541">
        <v>70000</v>
      </c>
      <c r="O74" s="25">
        <v>20</v>
      </c>
      <c r="P74" s="541">
        <v>70000</v>
      </c>
      <c r="Q74" s="25" t="s">
        <v>3061</v>
      </c>
      <c r="R74" s="14">
        <v>20</v>
      </c>
      <c r="S74" s="537" t="s">
        <v>3390</v>
      </c>
      <c r="T74" s="538" t="s">
        <v>3391</v>
      </c>
      <c r="U74" s="538" t="s">
        <v>3392</v>
      </c>
    </row>
    <row r="75" spans="1:21" ht="76.5">
      <c r="A75" s="197">
        <v>68</v>
      </c>
      <c r="B75" s="14"/>
      <c r="C75" s="133" t="s">
        <v>3393</v>
      </c>
      <c r="D75" s="133" t="s">
        <v>3394</v>
      </c>
      <c r="E75" s="534" t="s">
        <v>3395</v>
      </c>
      <c r="F75" s="127" t="s">
        <v>2</v>
      </c>
      <c r="G75" s="133" t="s">
        <v>3</v>
      </c>
      <c r="H75" s="99" t="s">
        <v>33</v>
      </c>
      <c r="I75" s="99" t="s">
        <v>126</v>
      </c>
      <c r="J75" s="133" t="s">
        <v>3396</v>
      </c>
      <c r="K75" s="533">
        <v>100000</v>
      </c>
      <c r="L75" s="14">
        <v>63000</v>
      </c>
      <c r="M75" s="535" t="s">
        <v>3060</v>
      </c>
      <c r="N75" s="541">
        <v>70000</v>
      </c>
      <c r="O75" s="25">
        <v>20</v>
      </c>
      <c r="P75" s="541">
        <v>70000</v>
      </c>
      <c r="Q75" s="25" t="s">
        <v>3061</v>
      </c>
      <c r="R75" s="14">
        <v>20</v>
      </c>
      <c r="S75" s="537" t="s">
        <v>3397</v>
      </c>
      <c r="T75" s="538" t="s">
        <v>3398</v>
      </c>
      <c r="U75" s="538" t="s">
        <v>3399</v>
      </c>
    </row>
    <row r="76" spans="1:21" ht="51">
      <c r="A76" s="142">
        <v>69</v>
      </c>
      <c r="B76" s="14"/>
      <c r="C76" s="133" t="s">
        <v>3245</v>
      </c>
      <c r="D76" s="133" t="s">
        <v>3400</v>
      </c>
      <c r="E76" s="534" t="s">
        <v>3401</v>
      </c>
      <c r="F76" s="127" t="s">
        <v>2</v>
      </c>
      <c r="G76" s="133" t="s">
        <v>3</v>
      </c>
      <c r="H76" s="99" t="s">
        <v>4</v>
      </c>
      <c r="I76" s="99" t="s">
        <v>126</v>
      </c>
      <c r="J76" s="133" t="s">
        <v>1750</v>
      </c>
      <c r="K76" s="533">
        <v>250000</v>
      </c>
      <c r="L76" s="14">
        <v>157500</v>
      </c>
      <c r="M76" s="535" t="s">
        <v>3060</v>
      </c>
      <c r="N76" s="536">
        <v>175000</v>
      </c>
      <c r="O76" s="25">
        <v>20</v>
      </c>
      <c r="P76" s="536">
        <v>175000</v>
      </c>
      <c r="Q76" s="25" t="s">
        <v>3061</v>
      </c>
      <c r="R76" s="14">
        <v>20</v>
      </c>
      <c r="S76" s="537" t="s">
        <v>3402</v>
      </c>
      <c r="T76" s="538" t="s">
        <v>3403</v>
      </c>
      <c r="U76" s="538" t="s">
        <v>3404</v>
      </c>
    </row>
    <row r="77" spans="1:21" ht="51">
      <c r="A77" s="197">
        <v>70</v>
      </c>
      <c r="B77" s="14"/>
      <c r="C77" s="133" t="s">
        <v>3405</v>
      </c>
      <c r="D77" s="133" t="s">
        <v>1633</v>
      </c>
      <c r="E77" s="534" t="s">
        <v>3406</v>
      </c>
      <c r="F77" s="127" t="s">
        <v>2</v>
      </c>
      <c r="G77" s="133" t="s">
        <v>3</v>
      </c>
      <c r="H77" s="99" t="s">
        <v>4</v>
      </c>
      <c r="I77" s="99" t="s">
        <v>126</v>
      </c>
      <c r="J77" s="133" t="s">
        <v>3201</v>
      </c>
      <c r="K77" s="533">
        <v>100000</v>
      </c>
      <c r="L77" s="14">
        <v>63000</v>
      </c>
      <c r="M77" s="535" t="s">
        <v>3060</v>
      </c>
      <c r="N77" s="541">
        <v>70000</v>
      </c>
      <c r="O77" s="25">
        <v>20</v>
      </c>
      <c r="P77" s="541">
        <v>70000</v>
      </c>
      <c r="Q77" s="25" t="s">
        <v>3061</v>
      </c>
      <c r="R77" s="14">
        <v>20</v>
      </c>
      <c r="S77" s="537" t="s">
        <v>3407</v>
      </c>
      <c r="T77" s="542" t="s">
        <v>3408</v>
      </c>
      <c r="U77" s="542" t="s">
        <v>3409</v>
      </c>
    </row>
    <row r="78" spans="1:21" ht="51">
      <c r="A78" s="142">
        <v>71</v>
      </c>
      <c r="B78" s="14"/>
      <c r="C78" s="536" t="s">
        <v>3410</v>
      </c>
      <c r="D78" s="536" t="s">
        <v>3187</v>
      </c>
      <c r="E78" s="543" t="s">
        <v>3411</v>
      </c>
      <c r="F78" s="127" t="s">
        <v>2</v>
      </c>
      <c r="G78" s="133" t="s">
        <v>3</v>
      </c>
      <c r="H78" s="99" t="s">
        <v>33</v>
      </c>
      <c r="I78" s="99" t="s">
        <v>126</v>
      </c>
      <c r="J78" s="133" t="s">
        <v>3396</v>
      </c>
      <c r="K78" s="533">
        <v>100000</v>
      </c>
      <c r="L78" s="14">
        <v>63000</v>
      </c>
      <c r="M78" s="535" t="s">
        <v>3060</v>
      </c>
      <c r="N78" s="541">
        <v>70000</v>
      </c>
      <c r="O78" s="25">
        <v>20</v>
      </c>
      <c r="P78" s="541">
        <v>70000</v>
      </c>
      <c r="Q78" s="25" t="s">
        <v>3061</v>
      </c>
      <c r="R78" s="14">
        <v>20</v>
      </c>
      <c r="S78" s="537" t="s">
        <v>3412</v>
      </c>
      <c r="T78" s="526" t="s">
        <v>3413</v>
      </c>
      <c r="U78" s="526" t="s">
        <v>3414</v>
      </c>
    </row>
    <row r="79" spans="1:21" ht="63.75">
      <c r="A79" s="197">
        <v>72</v>
      </c>
      <c r="B79" s="14"/>
      <c r="C79" s="133" t="s">
        <v>3415</v>
      </c>
      <c r="D79" s="133" t="s">
        <v>3416</v>
      </c>
      <c r="E79" s="534" t="s">
        <v>3417</v>
      </c>
      <c r="F79" s="127" t="s">
        <v>2</v>
      </c>
      <c r="G79" s="133" t="s">
        <v>3</v>
      </c>
      <c r="H79" s="99" t="s">
        <v>33</v>
      </c>
      <c r="I79" s="99" t="s">
        <v>126</v>
      </c>
      <c r="J79" s="133" t="s">
        <v>3418</v>
      </c>
      <c r="K79" s="533">
        <v>50000</v>
      </c>
      <c r="L79" s="14">
        <v>31500</v>
      </c>
      <c r="M79" s="535" t="s">
        <v>3060</v>
      </c>
      <c r="N79" s="541">
        <v>35000</v>
      </c>
      <c r="O79" s="25">
        <v>20</v>
      </c>
      <c r="P79" s="541">
        <v>35000</v>
      </c>
      <c r="Q79" s="25" t="s">
        <v>3061</v>
      </c>
      <c r="R79" s="14">
        <v>20</v>
      </c>
      <c r="S79" s="537" t="s">
        <v>3419</v>
      </c>
      <c r="T79" s="526" t="s">
        <v>3420</v>
      </c>
      <c r="U79" s="526" t="s">
        <v>3421</v>
      </c>
    </row>
    <row r="80" spans="1:21" ht="89.25">
      <c r="A80" s="142">
        <v>73</v>
      </c>
      <c r="B80" s="14"/>
      <c r="C80" s="133" t="s">
        <v>3422</v>
      </c>
      <c r="D80" s="133" t="s">
        <v>3423</v>
      </c>
      <c r="E80" s="534" t="s">
        <v>3424</v>
      </c>
      <c r="F80" s="127" t="s">
        <v>2</v>
      </c>
      <c r="G80" s="133" t="s">
        <v>3</v>
      </c>
      <c r="H80" s="99" t="s">
        <v>4</v>
      </c>
      <c r="I80" s="99" t="s">
        <v>126</v>
      </c>
      <c r="J80" s="133" t="s">
        <v>3302</v>
      </c>
      <c r="K80" s="533">
        <v>100000</v>
      </c>
      <c r="L80" s="14">
        <v>63000</v>
      </c>
      <c r="M80" s="535" t="s">
        <v>3060</v>
      </c>
      <c r="N80" s="536">
        <v>70000</v>
      </c>
      <c r="O80" s="25">
        <v>20</v>
      </c>
      <c r="P80" s="536">
        <v>70000</v>
      </c>
      <c r="Q80" s="25" t="s">
        <v>3061</v>
      </c>
      <c r="R80" s="14">
        <v>20</v>
      </c>
      <c r="S80" s="537" t="s">
        <v>3425</v>
      </c>
      <c r="T80" s="544" t="s">
        <v>3426</v>
      </c>
      <c r="U80" s="544" t="s">
        <v>3427</v>
      </c>
    </row>
    <row r="81" spans="1:21" ht="76.5">
      <c r="A81" s="197">
        <v>74</v>
      </c>
      <c r="B81" s="14"/>
      <c r="C81" s="133" t="s">
        <v>3428</v>
      </c>
      <c r="D81" s="133" t="s">
        <v>3429</v>
      </c>
      <c r="E81" s="534" t="s">
        <v>3430</v>
      </c>
      <c r="F81" s="127" t="s">
        <v>2</v>
      </c>
      <c r="G81" s="133" t="s">
        <v>3</v>
      </c>
      <c r="H81" s="99" t="s">
        <v>33</v>
      </c>
      <c r="I81" s="99" t="s">
        <v>126</v>
      </c>
      <c r="J81" s="133" t="s">
        <v>3389</v>
      </c>
      <c r="K81" s="533">
        <v>100000</v>
      </c>
      <c r="L81" s="14">
        <v>63000</v>
      </c>
      <c r="M81" s="535" t="s">
        <v>3060</v>
      </c>
      <c r="N81" s="536">
        <v>70000</v>
      </c>
      <c r="O81" s="25">
        <v>20</v>
      </c>
      <c r="P81" s="536">
        <v>70000</v>
      </c>
      <c r="Q81" s="25" t="s">
        <v>3061</v>
      </c>
      <c r="R81" s="14">
        <v>20</v>
      </c>
      <c r="S81" s="537" t="s">
        <v>3431</v>
      </c>
      <c r="T81" s="526" t="s">
        <v>3432</v>
      </c>
      <c r="U81" s="526" t="s">
        <v>3433</v>
      </c>
    </row>
    <row r="82" spans="1:21" ht="63.75">
      <c r="A82" s="142">
        <v>75</v>
      </c>
      <c r="B82" s="14"/>
      <c r="C82" s="133" t="s">
        <v>3434</v>
      </c>
      <c r="D82" s="133" t="s">
        <v>1595</v>
      </c>
      <c r="E82" s="534" t="s">
        <v>3435</v>
      </c>
      <c r="F82" s="127" t="s">
        <v>2</v>
      </c>
      <c r="G82" s="133" t="s">
        <v>3</v>
      </c>
      <c r="H82" s="99" t="s">
        <v>4</v>
      </c>
      <c r="I82" s="99" t="s">
        <v>126</v>
      </c>
      <c r="J82" s="133" t="s">
        <v>3436</v>
      </c>
      <c r="K82" s="533">
        <v>300000</v>
      </c>
      <c r="L82" s="14">
        <v>189000</v>
      </c>
      <c r="M82" s="535" t="s">
        <v>3060</v>
      </c>
      <c r="N82" s="536">
        <v>210000</v>
      </c>
      <c r="O82" s="25">
        <v>20</v>
      </c>
      <c r="P82" s="536">
        <v>210000</v>
      </c>
      <c r="Q82" s="25" t="s">
        <v>3437</v>
      </c>
      <c r="R82" s="14">
        <v>20</v>
      </c>
      <c r="S82" s="537" t="s">
        <v>3438</v>
      </c>
      <c r="T82" s="540" t="s">
        <v>3439</v>
      </c>
      <c r="U82" s="539" t="s">
        <v>3440</v>
      </c>
    </row>
    <row r="83" spans="1:21" ht="63.75">
      <c r="A83" s="197">
        <v>76</v>
      </c>
      <c r="B83" s="14"/>
      <c r="C83" s="133" t="s">
        <v>3441</v>
      </c>
      <c r="D83" s="133" t="s">
        <v>3442</v>
      </c>
      <c r="E83" s="534" t="s">
        <v>3443</v>
      </c>
      <c r="F83" s="127" t="s">
        <v>2</v>
      </c>
      <c r="G83" s="133" t="s">
        <v>3</v>
      </c>
      <c r="H83" s="99" t="s">
        <v>4</v>
      </c>
      <c r="I83" s="99" t="s">
        <v>126</v>
      </c>
      <c r="J83" s="133" t="s">
        <v>3444</v>
      </c>
      <c r="K83" s="533">
        <v>100000</v>
      </c>
      <c r="L83" s="14">
        <v>63000</v>
      </c>
      <c r="M83" s="535" t="s">
        <v>3060</v>
      </c>
      <c r="N83" s="536">
        <v>70000</v>
      </c>
      <c r="O83" s="25">
        <v>20</v>
      </c>
      <c r="P83" s="536">
        <v>70000</v>
      </c>
      <c r="Q83" s="25" t="s">
        <v>3437</v>
      </c>
      <c r="R83" s="14">
        <v>20</v>
      </c>
      <c r="S83" s="537" t="s">
        <v>3445</v>
      </c>
      <c r="T83" s="540" t="s">
        <v>3446</v>
      </c>
      <c r="U83" s="539" t="s">
        <v>3447</v>
      </c>
    </row>
    <row r="84" spans="1:21" ht="45">
      <c r="A84" s="142">
        <v>77</v>
      </c>
      <c r="B84" s="14"/>
      <c r="C84" s="133" t="s">
        <v>3448</v>
      </c>
      <c r="D84" s="133" t="s">
        <v>2978</v>
      </c>
      <c r="E84" s="534" t="s">
        <v>3449</v>
      </c>
      <c r="F84" s="127" t="s">
        <v>2</v>
      </c>
      <c r="G84" s="133" t="s">
        <v>2127</v>
      </c>
      <c r="H84" s="99" t="s">
        <v>4</v>
      </c>
      <c r="I84" s="99" t="s">
        <v>126</v>
      </c>
      <c r="J84" s="133" t="s">
        <v>1551</v>
      </c>
      <c r="K84" s="533">
        <v>100000</v>
      </c>
      <c r="L84" s="14">
        <v>63000</v>
      </c>
      <c r="M84" s="535" t="s">
        <v>3060</v>
      </c>
      <c r="N84" s="536">
        <v>70000</v>
      </c>
      <c r="O84" s="25">
        <v>20</v>
      </c>
      <c r="P84" s="536">
        <v>70000</v>
      </c>
      <c r="Q84" s="25" t="s">
        <v>3437</v>
      </c>
      <c r="R84" s="14">
        <v>20</v>
      </c>
      <c r="S84" s="537" t="s">
        <v>3450</v>
      </c>
      <c r="T84" s="540" t="s">
        <v>3451</v>
      </c>
      <c r="U84" s="539" t="s">
        <v>3452</v>
      </c>
    </row>
    <row r="85" spans="1:21" ht="60">
      <c r="A85" s="197">
        <v>78</v>
      </c>
      <c r="B85" s="14"/>
      <c r="C85" s="133" t="s">
        <v>3453</v>
      </c>
      <c r="D85" s="133" t="s">
        <v>3454</v>
      </c>
      <c r="E85" s="534" t="s">
        <v>3455</v>
      </c>
      <c r="F85" s="127" t="s">
        <v>2</v>
      </c>
      <c r="G85" s="133" t="s">
        <v>3</v>
      </c>
      <c r="H85" s="99" t="s">
        <v>4</v>
      </c>
      <c r="I85" s="99" t="s">
        <v>126</v>
      </c>
      <c r="J85" s="133" t="s">
        <v>3444</v>
      </c>
      <c r="K85" s="533">
        <v>100000</v>
      </c>
      <c r="L85" s="14">
        <v>63000</v>
      </c>
      <c r="M85" s="535" t="s">
        <v>3060</v>
      </c>
      <c r="N85" s="536">
        <v>70000</v>
      </c>
      <c r="O85" s="25">
        <v>20</v>
      </c>
      <c r="P85" s="536">
        <v>70000</v>
      </c>
      <c r="Q85" s="25" t="s">
        <v>3437</v>
      </c>
      <c r="R85" s="14">
        <v>20</v>
      </c>
      <c r="S85" s="537" t="s">
        <v>3456</v>
      </c>
      <c r="T85" s="540" t="s">
        <v>3457</v>
      </c>
      <c r="U85" s="539" t="s">
        <v>3458</v>
      </c>
    </row>
    <row r="86" spans="1:21" ht="127.5">
      <c r="A86" s="142">
        <v>79</v>
      </c>
      <c r="B86" s="14"/>
      <c r="C86" s="133" t="s">
        <v>3459</v>
      </c>
      <c r="D86" s="133" t="s">
        <v>1595</v>
      </c>
      <c r="E86" s="534" t="s">
        <v>3460</v>
      </c>
      <c r="F86" s="127" t="s">
        <v>2</v>
      </c>
      <c r="G86" s="133" t="s">
        <v>3</v>
      </c>
      <c r="H86" s="99" t="s">
        <v>4</v>
      </c>
      <c r="I86" s="99" t="s">
        <v>126</v>
      </c>
      <c r="J86" s="133" t="s">
        <v>3461</v>
      </c>
      <c r="K86" s="533">
        <v>100000</v>
      </c>
      <c r="L86" s="14">
        <v>63000</v>
      </c>
      <c r="M86" s="535" t="s">
        <v>3060</v>
      </c>
      <c r="N86" s="536">
        <v>70000</v>
      </c>
      <c r="O86" s="25">
        <v>20</v>
      </c>
      <c r="P86" s="536">
        <v>70000</v>
      </c>
      <c r="Q86" s="25" t="s">
        <v>3437</v>
      </c>
      <c r="R86" s="14">
        <v>20</v>
      </c>
      <c r="S86" s="537" t="s">
        <v>3462</v>
      </c>
      <c r="T86" s="540" t="s">
        <v>3462</v>
      </c>
      <c r="U86" s="539" t="s">
        <v>3463</v>
      </c>
    </row>
    <row r="87" spans="1:21" ht="76.5">
      <c r="A87" s="197">
        <v>80</v>
      </c>
      <c r="B87" s="14"/>
      <c r="C87" s="133" t="s">
        <v>3464</v>
      </c>
      <c r="D87" s="133" t="s">
        <v>3465</v>
      </c>
      <c r="E87" s="534" t="s">
        <v>3466</v>
      </c>
      <c r="F87" s="127" t="s">
        <v>2</v>
      </c>
      <c r="G87" s="133" t="s">
        <v>3</v>
      </c>
      <c r="H87" s="99" t="s">
        <v>33</v>
      </c>
      <c r="I87" s="99" t="s">
        <v>126</v>
      </c>
      <c r="J87" s="133" t="s">
        <v>3467</v>
      </c>
      <c r="K87" s="533">
        <v>100000</v>
      </c>
      <c r="L87" s="14">
        <v>63000</v>
      </c>
      <c r="M87" s="535" t="s">
        <v>3060</v>
      </c>
      <c r="N87" s="536">
        <v>70000</v>
      </c>
      <c r="O87" s="25">
        <v>20</v>
      </c>
      <c r="P87" s="536">
        <v>70000</v>
      </c>
      <c r="Q87" s="25" t="s">
        <v>3437</v>
      </c>
      <c r="R87" s="14">
        <v>20</v>
      </c>
      <c r="S87" s="537" t="s">
        <v>3468</v>
      </c>
      <c r="T87" s="540" t="s">
        <v>3469</v>
      </c>
      <c r="U87" s="539" t="s">
        <v>3470</v>
      </c>
    </row>
    <row r="88" spans="1:21" ht="89.25">
      <c r="A88" s="142">
        <v>81</v>
      </c>
      <c r="B88" s="14"/>
      <c r="C88" s="133" t="s">
        <v>3471</v>
      </c>
      <c r="D88" s="133" t="s">
        <v>3472</v>
      </c>
      <c r="E88" s="534" t="s">
        <v>3473</v>
      </c>
      <c r="F88" s="127" t="s">
        <v>2</v>
      </c>
      <c r="G88" s="133" t="s">
        <v>3</v>
      </c>
      <c r="H88" s="99" t="s">
        <v>4</v>
      </c>
      <c r="I88" s="99" t="s">
        <v>126</v>
      </c>
      <c r="J88" s="133" t="s">
        <v>3444</v>
      </c>
      <c r="K88" s="533">
        <v>100000</v>
      </c>
      <c r="L88" s="14">
        <v>63000</v>
      </c>
      <c r="M88" s="535" t="s">
        <v>3060</v>
      </c>
      <c r="N88" s="536">
        <v>70000</v>
      </c>
      <c r="O88" s="25">
        <v>20</v>
      </c>
      <c r="P88" s="536">
        <v>70000</v>
      </c>
      <c r="Q88" s="25" t="s">
        <v>3437</v>
      </c>
      <c r="R88" s="14">
        <v>20</v>
      </c>
      <c r="S88" s="537" t="s">
        <v>3474</v>
      </c>
      <c r="T88" s="540" t="s">
        <v>3475</v>
      </c>
      <c r="U88" s="539" t="s">
        <v>3476</v>
      </c>
    </row>
    <row r="89" spans="1:21" ht="60">
      <c r="A89" s="197">
        <v>82</v>
      </c>
      <c r="B89" s="14"/>
      <c r="C89" s="133" t="s">
        <v>1488</v>
      </c>
      <c r="D89" s="133" t="s">
        <v>3477</v>
      </c>
      <c r="E89" s="534" t="s">
        <v>3478</v>
      </c>
      <c r="F89" s="127" t="s">
        <v>2</v>
      </c>
      <c r="G89" s="133" t="s">
        <v>3</v>
      </c>
      <c r="H89" s="99" t="s">
        <v>4</v>
      </c>
      <c r="I89" s="99" t="s">
        <v>126</v>
      </c>
      <c r="J89" s="133" t="s">
        <v>3479</v>
      </c>
      <c r="K89" s="533">
        <v>100000</v>
      </c>
      <c r="L89" s="14">
        <v>63000</v>
      </c>
      <c r="M89" s="535" t="s">
        <v>3060</v>
      </c>
      <c r="N89" s="536">
        <v>70000</v>
      </c>
      <c r="O89" s="25">
        <v>20</v>
      </c>
      <c r="P89" s="536">
        <v>70000</v>
      </c>
      <c r="Q89" s="25" t="s">
        <v>3437</v>
      </c>
      <c r="R89" s="14">
        <v>20</v>
      </c>
      <c r="S89" s="537" t="s">
        <v>3480</v>
      </c>
      <c r="T89" s="540" t="s">
        <v>3481</v>
      </c>
      <c r="U89" s="539" t="s">
        <v>3482</v>
      </c>
    </row>
    <row r="90" spans="1:21" ht="63.75">
      <c r="A90" s="142">
        <v>83</v>
      </c>
      <c r="B90" s="14"/>
      <c r="C90" s="133" t="s">
        <v>3483</v>
      </c>
      <c r="D90" s="133" t="s">
        <v>1628</v>
      </c>
      <c r="E90" s="534" t="s">
        <v>3484</v>
      </c>
      <c r="F90" s="127" t="s">
        <v>2</v>
      </c>
      <c r="G90" s="133" t="s">
        <v>3</v>
      </c>
      <c r="H90" s="99" t="s">
        <v>4</v>
      </c>
      <c r="I90" s="99" t="s">
        <v>126</v>
      </c>
      <c r="J90" s="133" t="s">
        <v>3485</v>
      </c>
      <c r="K90" s="533">
        <v>100000</v>
      </c>
      <c r="L90" s="14">
        <v>63000</v>
      </c>
      <c r="M90" s="535" t="s">
        <v>3060</v>
      </c>
      <c r="N90" s="536">
        <v>70000</v>
      </c>
      <c r="O90" s="25">
        <v>20</v>
      </c>
      <c r="P90" s="536">
        <v>70000</v>
      </c>
      <c r="Q90" s="25" t="s">
        <v>3437</v>
      </c>
      <c r="R90" s="14">
        <v>20</v>
      </c>
      <c r="S90" s="537" t="s">
        <v>3486</v>
      </c>
      <c r="T90" s="540" t="s">
        <v>3487</v>
      </c>
      <c r="U90" s="539" t="s">
        <v>3488</v>
      </c>
    </row>
    <row r="91" spans="1:21" ht="76.5">
      <c r="A91" s="197">
        <v>84</v>
      </c>
      <c r="B91" s="14"/>
      <c r="C91" s="133" t="s">
        <v>3489</v>
      </c>
      <c r="D91" s="133" t="s">
        <v>3490</v>
      </c>
      <c r="E91" s="534" t="s">
        <v>3491</v>
      </c>
      <c r="F91" s="127" t="s">
        <v>2</v>
      </c>
      <c r="G91" s="133" t="s">
        <v>3</v>
      </c>
      <c r="H91" s="99" t="s">
        <v>4</v>
      </c>
      <c r="I91" s="99" t="s">
        <v>126</v>
      </c>
      <c r="J91" s="133" t="s">
        <v>3492</v>
      </c>
      <c r="K91" s="533">
        <v>300000</v>
      </c>
      <c r="L91" s="14">
        <v>189000</v>
      </c>
      <c r="M91" s="535" t="s">
        <v>3060</v>
      </c>
      <c r="N91" s="536">
        <v>210000</v>
      </c>
      <c r="O91" s="25">
        <v>20</v>
      </c>
      <c r="P91" s="536">
        <v>210000</v>
      </c>
      <c r="Q91" s="25" t="s">
        <v>3437</v>
      </c>
      <c r="R91" s="14">
        <v>20</v>
      </c>
      <c r="S91" s="537" t="s">
        <v>3493</v>
      </c>
      <c r="T91" s="540" t="s">
        <v>3494</v>
      </c>
      <c r="U91" s="539" t="s">
        <v>3495</v>
      </c>
    </row>
    <row r="92" spans="1:21" ht="45">
      <c r="A92" s="142">
        <v>85</v>
      </c>
      <c r="B92" s="14"/>
      <c r="C92" s="133" t="s">
        <v>3496</v>
      </c>
      <c r="D92" s="133" t="s">
        <v>3497</v>
      </c>
      <c r="E92" s="534" t="s">
        <v>3498</v>
      </c>
      <c r="F92" s="127" t="s">
        <v>2</v>
      </c>
      <c r="G92" s="133" t="s">
        <v>3</v>
      </c>
      <c r="H92" s="99" t="s">
        <v>4</v>
      </c>
      <c r="I92" s="99" t="s">
        <v>126</v>
      </c>
      <c r="J92" s="133" t="s">
        <v>2318</v>
      </c>
      <c r="K92" s="533">
        <v>125000</v>
      </c>
      <c r="L92" s="14">
        <v>78750</v>
      </c>
      <c r="M92" s="535" t="s">
        <v>3060</v>
      </c>
      <c r="N92" s="536">
        <v>87500</v>
      </c>
      <c r="O92" s="25">
        <v>20</v>
      </c>
      <c r="P92" s="536">
        <v>87500</v>
      </c>
      <c r="Q92" s="25" t="s">
        <v>3437</v>
      </c>
      <c r="R92" s="14">
        <v>20</v>
      </c>
      <c r="S92" s="537" t="s">
        <v>3499</v>
      </c>
      <c r="T92" s="540" t="s">
        <v>3500</v>
      </c>
      <c r="U92" s="539" t="s">
        <v>3501</v>
      </c>
    </row>
    <row r="93" spans="1:21" ht="89.25">
      <c r="A93" s="197">
        <v>86</v>
      </c>
      <c r="B93" s="14"/>
      <c r="C93" s="133" t="s">
        <v>3502</v>
      </c>
      <c r="D93" s="133" t="s">
        <v>3503</v>
      </c>
      <c r="E93" s="534" t="s">
        <v>3504</v>
      </c>
      <c r="F93" s="127" t="s">
        <v>2</v>
      </c>
      <c r="G93" s="133" t="s">
        <v>3</v>
      </c>
      <c r="H93" s="99" t="s">
        <v>4</v>
      </c>
      <c r="I93" s="99" t="s">
        <v>126</v>
      </c>
      <c r="J93" s="133" t="s">
        <v>2318</v>
      </c>
      <c r="K93" s="533">
        <v>400000</v>
      </c>
      <c r="L93" s="14">
        <v>252000</v>
      </c>
      <c r="M93" s="535" t="s">
        <v>3060</v>
      </c>
      <c r="N93" s="536">
        <v>280000</v>
      </c>
      <c r="O93" s="25">
        <v>20</v>
      </c>
      <c r="P93" s="536">
        <v>280000</v>
      </c>
      <c r="Q93" s="25" t="s">
        <v>3437</v>
      </c>
      <c r="R93" s="14">
        <v>20</v>
      </c>
      <c r="S93" s="537" t="s">
        <v>3505</v>
      </c>
      <c r="T93" s="540" t="s">
        <v>3506</v>
      </c>
      <c r="U93" s="539" t="s">
        <v>3507</v>
      </c>
    </row>
    <row r="94" spans="1:21" ht="89.25">
      <c r="A94" s="142">
        <v>87</v>
      </c>
      <c r="B94" s="14"/>
      <c r="C94" s="133" t="s">
        <v>3508</v>
      </c>
      <c r="D94" s="133" t="s">
        <v>3509</v>
      </c>
      <c r="E94" s="534" t="s">
        <v>3510</v>
      </c>
      <c r="F94" s="127" t="s">
        <v>2</v>
      </c>
      <c r="G94" s="133" t="s">
        <v>2127</v>
      </c>
      <c r="H94" s="99" t="s">
        <v>33</v>
      </c>
      <c r="I94" s="99" t="s">
        <v>126</v>
      </c>
      <c r="J94" s="133" t="s">
        <v>3511</v>
      </c>
      <c r="K94" s="533">
        <v>150000</v>
      </c>
      <c r="L94" s="14">
        <v>94500</v>
      </c>
      <c r="M94" s="535" t="s">
        <v>3060</v>
      </c>
      <c r="N94" s="536">
        <v>105000</v>
      </c>
      <c r="O94" s="25">
        <v>20</v>
      </c>
      <c r="P94" s="536">
        <v>105000</v>
      </c>
      <c r="Q94" s="25" t="s">
        <v>3437</v>
      </c>
      <c r="R94" s="14">
        <v>20</v>
      </c>
      <c r="S94" s="537" t="s">
        <v>3512</v>
      </c>
      <c r="T94" s="540" t="s">
        <v>3513</v>
      </c>
      <c r="U94" s="539" t="s">
        <v>3514</v>
      </c>
    </row>
    <row r="95" spans="1:21" ht="89.25">
      <c r="A95" s="197">
        <v>88</v>
      </c>
      <c r="B95" s="14"/>
      <c r="C95" s="133" t="s">
        <v>3515</v>
      </c>
      <c r="D95" s="133" t="s">
        <v>3516</v>
      </c>
      <c r="E95" s="534" t="s">
        <v>3517</v>
      </c>
      <c r="F95" s="127" t="s">
        <v>2</v>
      </c>
      <c r="G95" s="133" t="s">
        <v>3</v>
      </c>
      <c r="H95" s="99" t="s">
        <v>33</v>
      </c>
      <c r="I95" s="99" t="s">
        <v>126</v>
      </c>
      <c r="J95" s="133" t="s">
        <v>3518</v>
      </c>
      <c r="K95" s="533">
        <v>100000</v>
      </c>
      <c r="L95" s="14">
        <v>63000</v>
      </c>
      <c r="M95" s="535" t="s">
        <v>3060</v>
      </c>
      <c r="N95" s="536">
        <v>70000</v>
      </c>
      <c r="O95" s="25">
        <v>20</v>
      </c>
      <c r="P95" s="536">
        <v>70000</v>
      </c>
      <c r="Q95" s="25" t="s">
        <v>3437</v>
      </c>
      <c r="R95" s="14">
        <v>20</v>
      </c>
      <c r="S95" s="537" t="s">
        <v>3519</v>
      </c>
      <c r="T95" s="540" t="s">
        <v>3520</v>
      </c>
      <c r="U95" s="539" t="s">
        <v>3521</v>
      </c>
    </row>
    <row r="96" spans="1:21" ht="45">
      <c r="A96" s="142">
        <v>89</v>
      </c>
      <c r="B96" s="14"/>
      <c r="C96" s="133" t="s">
        <v>3522</v>
      </c>
      <c r="D96" s="133" t="s">
        <v>3523</v>
      </c>
      <c r="E96" s="534" t="s">
        <v>3524</v>
      </c>
      <c r="F96" s="127" t="s">
        <v>2</v>
      </c>
      <c r="G96" s="133" t="s">
        <v>3</v>
      </c>
      <c r="H96" s="99" t="s">
        <v>33</v>
      </c>
      <c r="I96" s="99" t="s">
        <v>126</v>
      </c>
      <c r="J96" s="133" t="s">
        <v>3525</v>
      </c>
      <c r="K96" s="533">
        <v>200000</v>
      </c>
      <c r="L96" s="14">
        <v>126000</v>
      </c>
      <c r="M96" s="535" t="s">
        <v>3060</v>
      </c>
      <c r="N96" s="536">
        <v>140000</v>
      </c>
      <c r="O96" s="25">
        <v>20</v>
      </c>
      <c r="P96" s="536">
        <v>140000</v>
      </c>
      <c r="Q96" s="25" t="s">
        <v>3437</v>
      </c>
      <c r="R96" s="14">
        <v>20</v>
      </c>
      <c r="S96" s="537" t="s">
        <v>3526</v>
      </c>
      <c r="T96" s="540" t="s">
        <v>3527</v>
      </c>
      <c r="U96" s="539" t="s">
        <v>3528</v>
      </c>
    </row>
    <row r="97" spans="1:21" ht="63.75">
      <c r="A97" s="197">
        <v>90</v>
      </c>
      <c r="B97" s="14"/>
      <c r="C97" s="133" t="s">
        <v>3529</v>
      </c>
      <c r="D97" s="133" t="s">
        <v>3530</v>
      </c>
      <c r="E97" s="534" t="s">
        <v>3531</v>
      </c>
      <c r="F97" s="127" t="s">
        <v>2</v>
      </c>
      <c r="G97" s="133" t="s">
        <v>3</v>
      </c>
      <c r="H97" s="99" t="s">
        <v>33</v>
      </c>
      <c r="I97" s="99" t="s">
        <v>126</v>
      </c>
      <c r="J97" s="133" t="s">
        <v>3532</v>
      </c>
      <c r="K97" s="533">
        <v>100000</v>
      </c>
      <c r="L97" s="14">
        <v>63000</v>
      </c>
      <c r="M97" s="535" t="s">
        <v>3060</v>
      </c>
      <c r="N97" s="536">
        <v>70000</v>
      </c>
      <c r="O97" s="25">
        <v>20</v>
      </c>
      <c r="P97" s="536">
        <v>70000</v>
      </c>
      <c r="Q97" s="25" t="s">
        <v>3437</v>
      </c>
      <c r="R97" s="14">
        <v>20</v>
      </c>
      <c r="S97" s="537" t="s">
        <v>3533</v>
      </c>
      <c r="T97" s="540" t="s">
        <v>3534</v>
      </c>
      <c r="U97" s="539" t="s">
        <v>3535</v>
      </c>
    </row>
    <row r="98" spans="1:21" ht="127.5">
      <c r="A98" s="142">
        <v>91</v>
      </c>
      <c r="B98" s="14"/>
      <c r="C98" s="133" t="s">
        <v>3536</v>
      </c>
      <c r="D98" s="133" t="s">
        <v>3537</v>
      </c>
      <c r="E98" s="534" t="s">
        <v>3538</v>
      </c>
      <c r="F98" s="127" t="s">
        <v>2</v>
      </c>
      <c r="G98" s="133" t="s">
        <v>3</v>
      </c>
      <c r="H98" s="99" t="s">
        <v>33</v>
      </c>
      <c r="I98" s="99" t="s">
        <v>126</v>
      </c>
      <c r="J98" s="133" t="s">
        <v>1966</v>
      </c>
      <c r="K98" s="533">
        <v>100000</v>
      </c>
      <c r="L98" s="14">
        <v>63000</v>
      </c>
      <c r="M98" s="535" t="s">
        <v>3060</v>
      </c>
      <c r="N98" s="536">
        <v>70000</v>
      </c>
      <c r="O98" s="25">
        <v>20</v>
      </c>
      <c r="P98" s="536">
        <v>70000</v>
      </c>
      <c r="Q98" s="25" t="s">
        <v>3437</v>
      </c>
      <c r="R98" s="14">
        <v>20</v>
      </c>
      <c r="S98" s="537" t="s">
        <v>3539</v>
      </c>
      <c r="T98" s="540" t="s">
        <v>3540</v>
      </c>
      <c r="U98" s="539" t="s">
        <v>3541</v>
      </c>
    </row>
    <row r="99" spans="1:21" ht="76.5">
      <c r="A99" s="197">
        <v>92</v>
      </c>
      <c r="B99" s="14"/>
      <c r="C99" s="133" t="s">
        <v>3542</v>
      </c>
      <c r="D99" s="133" t="s">
        <v>3543</v>
      </c>
      <c r="E99" s="534" t="s">
        <v>3544</v>
      </c>
      <c r="F99" s="127" t="s">
        <v>2</v>
      </c>
      <c r="G99" s="133" t="s">
        <v>3</v>
      </c>
      <c r="H99" s="99" t="s">
        <v>4</v>
      </c>
      <c r="I99" s="99" t="s">
        <v>126</v>
      </c>
      <c r="J99" s="133" t="s">
        <v>3532</v>
      </c>
      <c r="K99" s="533">
        <v>100000</v>
      </c>
      <c r="L99" s="14">
        <v>63000</v>
      </c>
      <c r="M99" s="535" t="s">
        <v>3060</v>
      </c>
      <c r="N99" s="536">
        <v>70000</v>
      </c>
      <c r="O99" s="25">
        <v>20</v>
      </c>
      <c r="P99" s="536">
        <v>70000</v>
      </c>
      <c r="Q99" s="25" t="s">
        <v>3437</v>
      </c>
      <c r="R99" s="14">
        <v>20</v>
      </c>
      <c r="S99" s="537" t="s">
        <v>3545</v>
      </c>
      <c r="T99" s="540" t="s">
        <v>3546</v>
      </c>
      <c r="U99" s="539" t="s">
        <v>3547</v>
      </c>
    </row>
    <row r="100" spans="1:21" ht="127.5">
      <c r="A100" s="142">
        <v>93</v>
      </c>
      <c r="B100" s="14"/>
      <c r="C100" s="133" t="s">
        <v>3548</v>
      </c>
      <c r="D100" s="133" t="s">
        <v>3549</v>
      </c>
      <c r="E100" s="534" t="s">
        <v>3460</v>
      </c>
      <c r="F100" s="127" t="s">
        <v>2</v>
      </c>
      <c r="G100" s="133" t="s">
        <v>3</v>
      </c>
      <c r="H100" s="99" t="s">
        <v>4</v>
      </c>
      <c r="I100" s="99" t="s">
        <v>126</v>
      </c>
      <c r="J100" s="133" t="s">
        <v>3550</v>
      </c>
      <c r="K100" s="533">
        <v>100000</v>
      </c>
      <c r="L100" s="14">
        <v>63000</v>
      </c>
      <c r="M100" s="535" t="s">
        <v>3060</v>
      </c>
      <c r="N100" s="536">
        <v>70000</v>
      </c>
      <c r="O100" s="25">
        <v>20</v>
      </c>
      <c r="P100" s="536">
        <v>70000</v>
      </c>
      <c r="Q100" s="25" t="s">
        <v>3437</v>
      </c>
      <c r="R100" s="14">
        <v>20</v>
      </c>
      <c r="S100" s="537" t="s">
        <v>3551</v>
      </c>
      <c r="T100" s="540" t="s">
        <v>3552</v>
      </c>
      <c r="U100" s="539" t="s">
        <v>3553</v>
      </c>
    </row>
    <row r="101" spans="1:21" ht="51">
      <c r="A101" s="197">
        <v>94</v>
      </c>
      <c r="B101" s="14"/>
      <c r="C101" s="133" t="s">
        <v>3554</v>
      </c>
      <c r="D101" s="133" t="s">
        <v>3555</v>
      </c>
      <c r="E101" s="534" t="s">
        <v>3556</v>
      </c>
      <c r="F101" s="127" t="s">
        <v>2</v>
      </c>
      <c r="G101" s="133" t="s">
        <v>3</v>
      </c>
      <c r="H101" s="99" t="s">
        <v>4</v>
      </c>
      <c r="I101" s="99" t="s">
        <v>126</v>
      </c>
      <c r="J101" s="133" t="s">
        <v>3557</v>
      </c>
      <c r="K101" s="533">
        <v>100000</v>
      </c>
      <c r="L101" s="14">
        <v>63000</v>
      </c>
      <c r="M101" s="535" t="s">
        <v>3060</v>
      </c>
      <c r="N101" s="536">
        <v>70000</v>
      </c>
      <c r="O101" s="25">
        <v>20</v>
      </c>
      <c r="P101" s="536">
        <v>70000</v>
      </c>
      <c r="Q101" s="25" t="s">
        <v>3437</v>
      </c>
      <c r="R101" s="14">
        <v>20</v>
      </c>
      <c r="S101" s="537" t="s">
        <v>3558</v>
      </c>
      <c r="T101" s="540" t="s">
        <v>3559</v>
      </c>
      <c r="U101" s="539" t="s">
        <v>3560</v>
      </c>
    </row>
    <row r="102" spans="1:21" ht="51">
      <c r="A102" s="142">
        <v>95</v>
      </c>
      <c r="B102" s="14"/>
      <c r="C102" s="133" t="s">
        <v>3561</v>
      </c>
      <c r="D102" s="133" t="s">
        <v>3562</v>
      </c>
      <c r="E102" s="534" t="s">
        <v>3563</v>
      </c>
      <c r="F102" s="127" t="s">
        <v>2</v>
      </c>
      <c r="G102" s="133" t="s">
        <v>3</v>
      </c>
      <c r="H102" s="99" t="s">
        <v>4</v>
      </c>
      <c r="I102" s="99" t="s">
        <v>126</v>
      </c>
      <c r="J102" s="133" t="s">
        <v>3564</v>
      </c>
      <c r="K102" s="533">
        <v>100000</v>
      </c>
      <c r="L102" s="14">
        <v>63000</v>
      </c>
      <c r="M102" s="535" t="s">
        <v>3060</v>
      </c>
      <c r="N102" s="536">
        <v>70000</v>
      </c>
      <c r="O102" s="25">
        <v>20</v>
      </c>
      <c r="P102" s="536">
        <v>70000</v>
      </c>
      <c r="Q102" s="25" t="s">
        <v>3437</v>
      </c>
      <c r="R102" s="14">
        <v>20</v>
      </c>
      <c r="S102" s="537" t="s">
        <v>3565</v>
      </c>
      <c r="T102" s="540" t="s">
        <v>3566</v>
      </c>
      <c r="U102" s="545" t="s">
        <v>3567</v>
      </c>
    </row>
    <row r="103" spans="1:21" ht="63.75">
      <c r="A103" s="197">
        <v>96</v>
      </c>
      <c r="B103" s="14"/>
      <c r="C103" s="133" t="s">
        <v>3568</v>
      </c>
      <c r="D103" s="133" t="s">
        <v>3569</v>
      </c>
      <c r="E103" s="534" t="s">
        <v>3570</v>
      </c>
      <c r="F103" s="127" t="s">
        <v>2</v>
      </c>
      <c r="G103" s="133" t="s">
        <v>3</v>
      </c>
      <c r="H103" s="99" t="s">
        <v>33</v>
      </c>
      <c r="I103" s="99" t="s">
        <v>126</v>
      </c>
      <c r="J103" s="133" t="s">
        <v>3144</v>
      </c>
      <c r="K103" s="533">
        <v>100000</v>
      </c>
      <c r="L103" s="14">
        <v>63000</v>
      </c>
      <c r="M103" s="535" t="s">
        <v>3060</v>
      </c>
      <c r="N103" s="536">
        <v>70000</v>
      </c>
      <c r="O103" s="25">
        <v>20</v>
      </c>
      <c r="P103" s="536">
        <v>70000</v>
      </c>
      <c r="Q103" s="25" t="s">
        <v>3437</v>
      </c>
      <c r="R103" s="14">
        <v>20</v>
      </c>
      <c r="S103" s="537" t="s">
        <v>3571</v>
      </c>
      <c r="T103" s="540" t="s">
        <v>3572</v>
      </c>
      <c r="U103" s="539" t="s">
        <v>3573</v>
      </c>
    </row>
    <row r="104" spans="1:21" ht="51">
      <c r="A104" s="142">
        <v>97</v>
      </c>
      <c r="B104" s="14"/>
      <c r="C104" s="133" t="s">
        <v>3574</v>
      </c>
      <c r="D104" s="133" t="s">
        <v>3575</v>
      </c>
      <c r="E104" s="534" t="s">
        <v>3576</v>
      </c>
      <c r="F104" s="127" t="s">
        <v>2</v>
      </c>
      <c r="G104" s="133" t="s">
        <v>3</v>
      </c>
      <c r="H104" s="99" t="s">
        <v>4</v>
      </c>
      <c r="I104" s="99" t="s">
        <v>126</v>
      </c>
      <c r="J104" s="133" t="s">
        <v>3577</v>
      </c>
      <c r="K104" s="533">
        <v>50000</v>
      </c>
      <c r="L104" s="14">
        <v>31500</v>
      </c>
      <c r="M104" s="535" t="s">
        <v>3060</v>
      </c>
      <c r="N104" s="536">
        <v>35000</v>
      </c>
      <c r="O104" s="25">
        <v>20</v>
      </c>
      <c r="P104" s="536">
        <v>35000</v>
      </c>
      <c r="Q104" s="25" t="s">
        <v>3437</v>
      </c>
      <c r="R104" s="14">
        <v>20</v>
      </c>
      <c r="S104" s="537" t="s">
        <v>3578</v>
      </c>
      <c r="T104" s="540" t="s">
        <v>3579</v>
      </c>
      <c r="U104" s="539" t="s">
        <v>3580</v>
      </c>
    </row>
    <row r="105" spans="1:21" ht="76.5">
      <c r="A105" s="197">
        <v>98</v>
      </c>
      <c r="B105" s="14"/>
      <c r="C105" s="133" t="s">
        <v>3581</v>
      </c>
      <c r="D105" s="133" t="s">
        <v>3582</v>
      </c>
      <c r="E105" s="534" t="s">
        <v>3583</v>
      </c>
      <c r="F105" s="127" t="s">
        <v>2</v>
      </c>
      <c r="G105" s="133" t="s">
        <v>3</v>
      </c>
      <c r="H105" s="99" t="s">
        <v>33</v>
      </c>
      <c r="I105" s="99" t="s">
        <v>126</v>
      </c>
      <c r="J105" s="133" t="s">
        <v>3144</v>
      </c>
      <c r="K105" s="533">
        <v>100000</v>
      </c>
      <c r="L105" s="14">
        <v>63000</v>
      </c>
      <c r="M105" s="535" t="s">
        <v>3060</v>
      </c>
      <c r="N105" s="536">
        <v>70000</v>
      </c>
      <c r="O105" s="25">
        <v>20</v>
      </c>
      <c r="P105" s="536">
        <v>70000</v>
      </c>
      <c r="Q105" s="25" t="s">
        <v>3437</v>
      </c>
      <c r="R105" s="14">
        <v>20</v>
      </c>
      <c r="S105" s="537" t="s">
        <v>3584</v>
      </c>
      <c r="T105" s="540" t="s">
        <v>3585</v>
      </c>
      <c r="U105" s="539" t="s">
        <v>3586</v>
      </c>
    </row>
    <row r="106" spans="1:21" ht="102">
      <c r="A106" s="142">
        <v>99</v>
      </c>
      <c r="B106" s="14"/>
      <c r="C106" s="133" t="s">
        <v>3587</v>
      </c>
      <c r="D106" s="133" t="s">
        <v>3343</v>
      </c>
      <c r="E106" s="534" t="s">
        <v>3588</v>
      </c>
      <c r="F106" s="127" t="s">
        <v>2</v>
      </c>
      <c r="G106" s="133" t="s">
        <v>3</v>
      </c>
      <c r="H106" s="99" t="s">
        <v>4</v>
      </c>
      <c r="I106" s="99" t="s">
        <v>126</v>
      </c>
      <c r="J106" s="133" t="s">
        <v>3589</v>
      </c>
      <c r="K106" s="533">
        <v>50000</v>
      </c>
      <c r="L106" s="14">
        <v>31500</v>
      </c>
      <c r="M106" s="535" t="s">
        <v>3060</v>
      </c>
      <c r="N106" s="536">
        <v>35000</v>
      </c>
      <c r="O106" s="25">
        <v>20</v>
      </c>
      <c r="P106" s="536">
        <v>35000</v>
      </c>
      <c r="Q106" s="25" t="s">
        <v>3437</v>
      </c>
      <c r="R106" s="14">
        <v>20</v>
      </c>
      <c r="S106" s="537" t="s">
        <v>3590</v>
      </c>
      <c r="T106" s="540" t="s">
        <v>3591</v>
      </c>
      <c r="U106" s="539" t="s">
        <v>3592</v>
      </c>
    </row>
    <row r="107" spans="1:21" ht="60">
      <c r="A107" s="197">
        <v>100</v>
      </c>
      <c r="B107" s="14"/>
      <c r="C107" s="133" t="s">
        <v>3593</v>
      </c>
      <c r="D107" s="133" t="s">
        <v>3594</v>
      </c>
      <c r="E107" s="534" t="s">
        <v>3595</v>
      </c>
      <c r="F107" s="127" t="s">
        <v>2</v>
      </c>
      <c r="G107" s="133" t="s">
        <v>2127</v>
      </c>
      <c r="H107" s="99" t="s">
        <v>4</v>
      </c>
      <c r="I107" s="99" t="s">
        <v>126</v>
      </c>
      <c r="J107" s="133" t="s">
        <v>3596</v>
      </c>
      <c r="K107" s="533">
        <v>300000</v>
      </c>
      <c r="L107" s="14">
        <v>189000</v>
      </c>
      <c r="M107" s="535" t="s">
        <v>3060</v>
      </c>
      <c r="N107" s="536">
        <v>210000</v>
      </c>
      <c r="O107" s="25">
        <v>20</v>
      </c>
      <c r="P107" s="536">
        <v>210000</v>
      </c>
      <c r="Q107" s="25" t="s">
        <v>3437</v>
      </c>
      <c r="R107" s="14">
        <v>20</v>
      </c>
      <c r="S107" s="537" t="s">
        <v>3597</v>
      </c>
      <c r="T107" s="540" t="s">
        <v>3598</v>
      </c>
      <c r="U107" s="539" t="s">
        <v>3599</v>
      </c>
    </row>
    <row r="108" spans="1:21" ht="76.5">
      <c r="A108" s="142">
        <v>101</v>
      </c>
      <c r="B108" s="14"/>
      <c r="C108" s="133" t="s">
        <v>3600</v>
      </c>
      <c r="D108" s="133" t="s">
        <v>3601</v>
      </c>
      <c r="E108" s="534" t="s">
        <v>3602</v>
      </c>
      <c r="F108" s="127" t="s">
        <v>2</v>
      </c>
      <c r="G108" s="133" t="s">
        <v>2127</v>
      </c>
      <c r="H108" s="99" t="s">
        <v>33</v>
      </c>
      <c r="I108" s="99" t="s">
        <v>126</v>
      </c>
      <c r="J108" s="133" t="s">
        <v>2459</v>
      </c>
      <c r="K108" s="533">
        <v>300000</v>
      </c>
      <c r="L108" s="14">
        <v>189000</v>
      </c>
      <c r="M108" s="535" t="s">
        <v>3060</v>
      </c>
      <c r="N108" s="536">
        <v>210000</v>
      </c>
      <c r="O108" s="25">
        <v>20</v>
      </c>
      <c r="P108" s="536">
        <v>210000</v>
      </c>
      <c r="Q108" s="25" t="s">
        <v>3437</v>
      </c>
      <c r="R108" s="14">
        <v>20</v>
      </c>
      <c r="S108" s="537" t="s">
        <v>3603</v>
      </c>
      <c r="T108" s="540" t="s">
        <v>3604</v>
      </c>
      <c r="U108" s="539" t="s">
        <v>3605</v>
      </c>
    </row>
    <row r="109" spans="1:21" ht="76.5">
      <c r="A109" s="197">
        <v>102</v>
      </c>
      <c r="B109" s="14"/>
      <c r="C109" s="133" t="s">
        <v>3606</v>
      </c>
      <c r="D109" s="133" t="s">
        <v>3607</v>
      </c>
      <c r="E109" s="534" t="s">
        <v>3608</v>
      </c>
      <c r="F109" s="127" t="s">
        <v>2</v>
      </c>
      <c r="G109" s="133" t="s">
        <v>3</v>
      </c>
      <c r="H109" s="99" t="s">
        <v>4</v>
      </c>
      <c r="I109" s="99" t="s">
        <v>126</v>
      </c>
      <c r="J109" s="133" t="s">
        <v>3564</v>
      </c>
      <c r="K109" s="533">
        <v>100000</v>
      </c>
      <c r="L109" s="14">
        <v>63000</v>
      </c>
      <c r="M109" s="535" t="s">
        <v>3060</v>
      </c>
      <c r="N109" s="536">
        <v>70000</v>
      </c>
      <c r="O109" s="25">
        <v>20</v>
      </c>
      <c r="P109" s="536">
        <v>70000</v>
      </c>
      <c r="Q109" s="25" t="s">
        <v>3437</v>
      </c>
      <c r="R109" s="14">
        <v>20</v>
      </c>
      <c r="S109" s="537" t="s">
        <v>3609</v>
      </c>
      <c r="T109" s="540" t="s">
        <v>3610</v>
      </c>
      <c r="U109" s="539" t="s">
        <v>3611</v>
      </c>
    </row>
    <row r="110" spans="1:21" ht="89.25">
      <c r="A110" s="142">
        <v>103</v>
      </c>
      <c r="B110" s="14"/>
      <c r="C110" s="133" t="s">
        <v>3612</v>
      </c>
      <c r="D110" s="133" t="s">
        <v>3613</v>
      </c>
      <c r="E110" s="534" t="s">
        <v>3614</v>
      </c>
      <c r="F110" s="127" t="s">
        <v>2</v>
      </c>
      <c r="G110" s="133" t="s">
        <v>3</v>
      </c>
      <c r="H110" s="99" t="s">
        <v>4</v>
      </c>
      <c r="I110" s="99" t="s">
        <v>126</v>
      </c>
      <c r="J110" s="133" t="s">
        <v>3615</v>
      </c>
      <c r="K110" s="533">
        <v>50000</v>
      </c>
      <c r="L110" s="14">
        <v>31500</v>
      </c>
      <c r="M110" s="535" t="s">
        <v>3060</v>
      </c>
      <c r="N110" s="536">
        <v>35000</v>
      </c>
      <c r="O110" s="25">
        <v>20</v>
      </c>
      <c r="P110" s="536">
        <v>35000</v>
      </c>
      <c r="Q110" s="25" t="s">
        <v>3437</v>
      </c>
      <c r="R110" s="14">
        <v>20</v>
      </c>
      <c r="S110" s="537" t="s">
        <v>3616</v>
      </c>
      <c r="T110" s="540" t="s">
        <v>3617</v>
      </c>
      <c r="U110" s="539" t="s">
        <v>3618</v>
      </c>
    </row>
    <row r="111" spans="1:21" ht="76.5">
      <c r="A111" s="197">
        <v>104</v>
      </c>
      <c r="B111" s="14"/>
      <c r="C111" s="133" t="s">
        <v>3619</v>
      </c>
      <c r="D111" s="133" t="s">
        <v>3620</v>
      </c>
      <c r="E111" s="534" t="s">
        <v>3621</v>
      </c>
      <c r="F111" s="127" t="s">
        <v>2</v>
      </c>
      <c r="G111" s="133" t="s">
        <v>2127</v>
      </c>
      <c r="H111" s="99" t="s">
        <v>33</v>
      </c>
      <c r="I111" s="99" t="s">
        <v>126</v>
      </c>
      <c r="J111" s="133" t="s">
        <v>3144</v>
      </c>
      <c r="K111" s="533">
        <v>100000</v>
      </c>
      <c r="L111" s="14">
        <v>63000</v>
      </c>
      <c r="M111" s="535" t="s">
        <v>3060</v>
      </c>
      <c r="N111" s="536">
        <v>70000</v>
      </c>
      <c r="O111" s="25">
        <v>20</v>
      </c>
      <c r="P111" s="536">
        <v>70000</v>
      </c>
      <c r="Q111" s="25" t="s">
        <v>3437</v>
      </c>
      <c r="R111" s="14">
        <v>20</v>
      </c>
      <c r="S111" s="537" t="s">
        <v>3622</v>
      </c>
      <c r="T111" s="540" t="s">
        <v>3623</v>
      </c>
      <c r="U111" s="539" t="s">
        <v>3624</v>
      </c>
    </row>
    <row r="112" spans="1:21" ht="76.5">
      <c r="A112" s="142">
        <v>105</v>
      </c>
      <c r="B112" s="14"/>
      <c r="C112" s="22" t="s">
        <v>3625</v>
      </c>
      <c r="D112" s="133" t="s">
        <v>3626</v>
      </c>
      <c r="E112" s="191" t="s">
        <v>3627</v>
      </c>
      <c r="F112" s="127" t="s">
        <v>2</v>
      </c>
      <c r="G112" s="133" t="s">
        <v>3</v>
      </c>
      <c r="H112" s="99" t="s">
        <v>33</v>
      </c>
      <c r="I112" s="99" t="s">
        <v>126</v>
      </c>
      <c r="J112" s="133" t="s">
        <v>3628</v>
      </c>
      <c r="K112" s="533">
        <v>100000</v>
      </c>
      <c r="L112" s="14">
        <v>63000</v>
      </c>
      <c r="M112" s="535" t="s">
        <v>3060</v>
      </c>
      <c r="N112" s="536">
        <v>70000</v>
      </c>
      <c r="O112" s="25">
        <v>20</v>
      </c>
      <c r="P112" s="536">
        <v>70000</v>
      </c>
      <c r="Q112" s="25" t="s">
        <v>3437</v>
      </c>
      <c r="R112" s="14">
        <v>20</v>
      </c>
      <c r="S112" s="537" t="s">
        <v>3629</v>
      </c>
      <c r="T112" s="540" t="s">
        <v>3630</v>
      </c>
      <c r="U112" s="539" t="s">
        <v>3631</v>
      </c>
    </row>
    <row r="113" spans="1:21" ht="89.25">
      <c r="A113" s="197">
        <v>106</v>
      </c>
      <c r="B113" s="14"/>
      <c r="C113" s="133" t="s">
        <v>3632</v>
      </c>
      <c r="D113" s="133" t="s">
        <v>3633</v>
      </c>
      <c r="E113" s="534" t="s">
        <v>3634</v>
      </c>
      <c r="F113" s="127" t="s">
        <v>2</v>
      </c>
      <c r="G113" s="133" t="s">
        <v>3</v>
      </c>
      <c r="H113" s="99" t="s">
        <v>4</v>
      </c>
      <c r="I113" s="133" t="s">
        <v>125</v>
      </c>
      <c r="J113" s="133" t="s">
        <v>2459</v>
      </c>
      <c r="K113" s="533">
        <v>100000</v>
      </c>
      <c r="L113" s="14">
        <v>63000</v>
      </c>
      <c r="M113" s="535" t="s">
        <v>3060</v>
      </c>
      <c r="N113" s="536">
        <v>70000</v>
      </c>
      <c r="O113" s="25">
        <v>20</v>
      </c>
      <c r="P113" s="536">
        <v>70000</v>
      </c>
      <c r="Q113" s="25" t="s">
        <v>3437</v>
      </c>
      <c r="R113" s="14">
        <v>20</v>
      </c>
      <c r="S113" s="537" t="s">
        <v>3635</v>
      </c>
      <c r="T113" s="540" t="s">
        <v>3636</v>
      </c>
      <c r="U113" s="539" t="s">
        <v>3637</v>
      </c>
    </row>
    <row r="114" spans="1:21" ht="63.75">
      <c r="A114" s="142">
        <v>107</v>
      </c>
      <c r="B114" s="14"/>
      <c r="C114" s="133" t="s">
        <v>3638</v>
      </c>
      <c r="D114" s="133" t="s">
        <v>3639</v>
      </c>
      <c r="E114" s="534" t="s">
        <v>3640</v>
      </c>
      <c r="F114" s="127" t="s">
        <v>2</v>
      </c>
      <c r="G114" s="133" t="s">
        <v>3</v>
      </c>
      <c r="H114" s="99" t="s">
        <v>33</v>
      </c>
      <c r="I114" s="133" t="s">
        <v>126</v>
      </c>
      <c r="J114" s="133" t="s">
        <v>2318</v>
      </c>
      <c r="K114" s="533">
        <v>100000</v>
      </c>
      <c r="L114" s="14">
        <v>63000</v>
      </c>
      <c r="M114" s="535" t="s">
        <v>3060</v>
      </c>
      <c r="N114" s="536">
        <v>70000</v>
      </c>
      <c r="O114" s="25">
        <v>20</v>
      </c>
      <c r="P114" s="536">
        <v>70000</v>
      </c>
      <c r="Q114" s="25" t="s">
        <v>3437</v>
      </c>
      <c r="R114" s="14">
        <v>20</v>
      </c>
      <c r="S114" s="537" t="s">
        <v>3641</v>
      </c>
      <c r="T114" s="540" t="s">
        <v>3642</v>
      </c>
      <c r="U114" s="539" t="s">
        <v>3643</v>
      </c>
    </row>
    <row r="115" spans="1:21" ht="76.5">
      <c r="A115" s="197">
        <v>108</v>
      </c>
      <c r="B115" s="14"/>
      <c r="C115" s="133" t="s">
        <v>3644</v>
      </c>
      <c r="D115" s="133" t="s">
        <v>3645</v>
      </c>
      <c r="E115" s="534" t="s">
        <v>3646</v>
      </c>
      <c r="F115" s="127" t="s">
        <v>2</v>
      </c>
      <c r="G115" s="133" t="s">
        <v>3</v>
      </c>
      <c r="H115" s="99" t="s">
        <v>4</v>
      </c>
      <c r="I115" s="133" t="s">
        <v>125</v>
      </c>
      <c r="J115" s="133" t="s">
        <v>1551</v>
      </c>
      <c r="K115" s="533">
        <v>100000</v>
      </c>
      <c r="L115" s="14">
        <v>63000</v>
      </c>
      <c r="M115" s="535" t="s">
        <v>3060</v>
      </c>
      <c r="N115" s="536">
        <v>70000</v>
      </c>
      <c r="O115" s="25">
        <v>20</v>
      </c>
      <c r="P115" s="536">
        <v>70000</v>
      </c>
      <c r="Q115" s="25" t="s">
        <v>3437</v>
      </c>
      <c r="R115" s="14">
        <v>20</v>
      </c>
      <c r="S115" s="537" t="s">
        <v>3647</v>
      </c>
      <c r="T115" s="540" t="s">
        <v>3648</v>
      </c>
      <c r="U115" s="539" t="s">
        <v>3373</v>
      </c>
    </row>
    <row r="116" spans="1:21" ht="63.75">
      <c r="A116" s="142">
        <v>109</v>
      </c>
      <c r="B116" s="14"/>
      <c r="C116" s="133" t="s">
        <v>3649</v>
      </c>
      <c r="D116" s="133" t="s">
        <v>3650</v>
      </c>
      <c r="E116" s="534" t="s">
        <v>3651</v>
      </c>
      <c r="F116" s="127" t="s">
        <v>2</v>
      </c>
      <c r="G116" s="133" t="s">
        <v>3</v>
      </c>
      <c r="H116" s="99" t="s">
        <v>33</v>
      </c>
      <c r="I116" s="99" t="s">
        <v>126</v>
      </c>
      <c r="J116" s="133" t="s">
        <v>3652</v>
      </c>
      <c r="K116" s="533">
        <v>100000</v>
      </c>
      <c r="L116" s="14">
        <v>63000</v>
      </c>
      <c r="M116" s="535" t="s">
        <v>3060</v>
      </c>
      <c r="N116" s="536">
        <v>70000</v>
      </c>
      <c r="O116" s="25">
        <v>20</v>
      </c>
      <c r="P116" s="536">
        <v>70000</v>
      </c>
      <c r="Q116" s="25" t="s">
        <v>3437</v>
      </c>
      <c r="R116" s="14">
        <v>20</v>
      </c>
      <c r="S116" s="537" t="s">
        <v>3653</v>
      </c>
      <c r="T116" s="540" t="s">
        <v>3654</v>
      </c>
      <c r="U116" s="539" t="s">
        <v>3655</v>
      </c>
    </row>
    <row r="117" spans="1:21" ht="63.75">
      <c r="A117" s="197">
        <v>110</v>
      </c>
      <c r="B117" s="14"/>
      <c r="C117" s="133" t="s">
        <v>3656</v>
      </c>
      <c r="D117" s="133" t="s">
        <v>3657</v>
      </c>
      <c r="E117" s="534" t="s">
        <v>3658</v>
      </c>
      <c r="F117" s="127" t="s">
        <v>2</v>
      </c>
      <c r="G117" s="133" t="s">
        <v>3</v>
      </c>
      <c r="H117" s="99" t="s">
        <v>33</v>
      </c>
      <c r="I117" s="99" t="s">
        <v>126</v>
      </c>
      <c r="J117" s="133" t="s">
        <v>3144</v>
      </c>
      <c r="K117" s="533">
        <v>100000</v>
      </c>
      <c r="L117" s="14">
        <v>63000</v>
      </c>
      <c r="M117" s="535" t="s">
        <v>3060</v>
      </c>
      <c r="N117" s="536">
        <v>70000</v>
      </c>
      <c r="O117" s="25">
        <v>20</v>
      </c>
      <c r="P117" s="536">
        <v>70000</v>
      </c>
      <c r="Q117" s="25" t="s">
        <v>3437</v>
      </c>
      <c r="R117" s="14">
        <v>20</v>
      </c>
      <c r="S117" s="537" t="s">
        <v>3659</v>
      </c>
      <c r="T117" s="540" t="s">
        <v>3660</v>
      </c>
      <c r="U117" s="539" t="s">
        <v>3661</v>
      </c>
    </row>
    <row r="118" spans="1:21" ht="76.5">
      <c r="A118" s="142">
        <v>111</v>
      </c>
      <c r="B118" s="14"/>
      <c r="C118" s="133" t="s">
        <v>3662</v>
      </c>
      <c r="D118" s="133" t="s">
        <v>3663</v>
      </c>
      <c r="E118" s="534" t="s">
        <v>3664</v>
      </c>
      <c r="F118" s="127" t="s">
        <v>2</v>
      </c>
      <c r="G118" s="133" t="s">
        <v>2127</v>
      </c>
      <c r="H118" s="99" t="s">
        <v>33</v>
      </c>
      <c r="I118" s="99" t="s">
        <v>126</v>
      </c>
      <c r="J118" s="133" t="s">
        <v>1966</v>
      </c>
      <c r="K118" s="533">
        <v>300000</v>
      </c>
      <c r="L118" s="14">
        <v>189000</v>
      </c>
      <c r="M118" s="535" t="s">
        <v>3060</v>
      </c>
      <c r="N118" s="536">
        <v>210000</v>
      </c>
      <c r="O118" s="25">
        <v>20</v>
      </c>
      <c r="P118" s="536">
        <v>210000</v>
      </c>
      <c r="Q118" s="25" t="s">
        <v>3437</v>
      </c>
      <c r="R118" s="14">
        <v>20</v>
      </c>
      <c r="S118" s="537" t="s">
        <v>3665</v>
      </c>
      <c r="T118" s="540" t="s">
        <v>3666</v>
      </c>
      <c r="U118" s="539" t="s">
        <v>3667</v>
      </c>
    </row>
    <row r="119" spans="1:21" ht="89.25">
      <c r="A119" s="197">
        <v>112</v>
      </c>
      <c r="B119" s="14"/>
      <c r="C119" s="133" t="s">
        <v>3668</v>
      </c>
      <c r="D119" s="133" t="s">
        <v>3669</v>
      </c>
      <c r="E119" s="534" t="s">
        <v>3670</v>
      </c>
      <c r="F119" s="127" t="s">
        <v>2</v>
      </c>
      <c r="G119" s="133" t="s">
        <v>3</v>
      </c>
      <c r="H119" s="99" t="s">
        <v>4</v>
      </c>
      <c r="I119" s="99" t="s">
        <v>126</v>
      </c>
      <c r="J119" s="133" t="s">
        <v>3671</v>
      </c>
      <c r="K119" s="533">
        <v>250000</v>
      </c>
      <c r="L119" s="14">
        <v>157500</v>
      </c>
      <c r="M119" s="535" t="s">
        <v>3060</v>
      </c>
      <c r="N119" s="536">
        <v>175000</v>
      </c>
      <c r="O119" s="25">
        <v>20</v>
      </c>
      <c r="P119" s="536">
        <v>175000</v>
      </c>
      <c r="Q119" s="25" t="s">
        <v>3437</v>
      </c>
      <c r="R119" s="14">
        <v>20</v>
      </c>
      <c r="S119" s="537" t="s">
        <v>3672</v>
      </c>
      <c r="T119" s="540" t="s">
        <v>3673</v>
      </c>
      <c r="U119" s="539" t="s">
        <v>3674</v>
      </c>
    </row>
    <row r="120" spans="1:21" ht="76.5">
      <c r="A120" s="142">
        <v>113</v>
      </c>
      <c r="B120" s="14"/>
      <c r="C120" s="133" t="s">
        <v>3675</v>
      </c>
      <c r="D120" s="133" t="s">
        <v>3676</v>
      </c>
      <c r="E120" s="534" t="s">
        <v>3677</v>
      </c>
      <c r="F120" s="127" t="s">
        <v>2</v>
      </c>
      <c r="G120" s="133" t="s">
        <v>3</v>
      </c>
      <c r="H120" s="99" t="s">
        <v>4</v>
      </c>
      <c r="I120" s="99" t="s">
        <v>126</v>
      </c>
      <c r="J120" s="133" t="s">
        <v>1551</v>
      </c>
      <c r="K120" s="533">
        <v>400000</v>
      </c>
      <c r="L120" s="14">
        <v>252000</v>
      </c>
      <c r="M120" s="535" t="s">
        <v>3060</v>
      </c>
      <c r="N120" s="536">
        <v>280000</v>
      </c>
      <c r="O120" s="25">
        <v>20</v>
      </c>
      <c r="P120" s="536">
        <v>280000</v>
      </c>
      <c r="Q120" s="25" t="s">
        <v>3437</v>
      </c>
      <c r="R120" s="14">
        <v>20</v>
      </c>
      <c r="S120" s="537" t="s">
        <v>3678</v>
      </c>
      <c r="T120" s="540" t="s">
        <v>3679</v>
      </c>
      <c r="U120" s="539" t="s">
        <v>3680</v>
      </c>
    </row>
    <row r="121" spans="1:21" ht="89.25">
      <c r="A121" s="197">
        <v>114</v>
      </c>
      <c r="B121" s="14"/>
      <c r="C121" s="133" t="s">
        <v>3681</v>
      </c>
      <c r="D121" s="133" t="s">
        <v>2168</v>
      </c>
      <c r="E121" s="534" t="s">
        <v>3682</v>
      </c>
      <c r="F121" s="127" t="s">
        <v>2</v>
      </c>
      <c r="G121" s="133" t="s">
        <v>3</v>
      </c>
      <c r="H121" s="99" t="s">
        <v>4</v>
      </c>
      <c r="I121" s="99" t="s">
        <v>126</v>
      </c>
      <c r="J121" s="133" t="s">
        <v>3683</v>
      </c>
      <c r="K121" s="533">
        <v>100000</v>
      </c>
      <c r="L121" s="14">
        <v>63000</v>
      </c>
      <c r="M121" s="535" t="s">
        <v>3060</v>
      </c>
      <c r="N121" s="536">
        <v>70000</v>
      </c>
      <c r="O121" s="25">
        <v>20</v>
      </c>
      <c r="P121" s="536">
        <v>70000</v>
      </c>
      <c r="Q121" s="25" t="s">
        <v>3437</v>
      </c>
      <c r="R121" s="14">
        <v>20</v>
      </c>
      <c r="S121" s="537" t="s">
        <v>3684</v>
      </c>
      <c r="T121" s="540" t="s">
        <v>3546</v>
      </c>
      <c r="U121" s="539" t="s">
        <v>3685</v>
      </c>
    </row>
    <row r="122" spans="1:21" ht="63.75">
      <c r="A122" s="142">
        <v>115</v>
      </c>
      <c r="B122" s="14"/>
      <c r="C122" s="133" t="s">
        <v>3686</v>
      </c>
      <c r="D122" s="133" t="s">
        <v>3687</v>
      </c>
      <c r="E122" s="534" t="s">
        <v>3688</v>
      </c>
      <c r="F122" s="127" t="s">
        <v>2</v>
      </c>
      <c r="G122" s="133" t="s">
        <v>3</v>
      </c>
      <c r="H122" s="99" t="s">
        <v>4</v>
      </c>
      <c r="I122" s="99" t="s">
        <v>126</v>
      </c>
      <c r="J122" s="133" t="s">
        <v>3689</v>
      </c>
      <c r="K122" s="533">
        <v>200000</v>
      </c>
      <c r="L122" s="14">
        <v>126000</v>
      </c>
      <c r="M122" s="535" t="s">
        <v>3060</v>
      </c>
      <c r="N122" s="536">
        <v>140000</v>
      </c>
      <c r="O122" s="25">
        <v>20</v>
      </c>
      <c r="P122" s="536">
        <v>140000</v>
      </c>
      <c r="Q122" s="25" t="s">
        <v>3437</v>
      </c>
      <c r="R122" s="14">
        <v>20</v>
      </c>
      <c r="S122" s="537" t="s">
        <v>3690</v>
      </c>
      <c r="T122" s="540" t="s">
        <v>3691</v>
      </c>
      <c r="U122" s="539" t="s">
        <v>3692</v>
      </c>
    </row>
    <row r="123" spans="1:21" ht="76.5">
      <c r="A123" s="197">
        <v>116</v>
      </c>
      <c r="B123" s="14"/>
      <c r="C123" s="133" t="s">
        <v>3693</v>
      </c>
      <c r="D123" s="133" t="s">
        <v>1633</v>
      </c>
      <c r="E123" s="534" t="s">
        <v>3694</v>
      </c>
      <c r="F123" s="127" t="s">
        <v>2</v>
      </c>
      <c r="G123" s="133" t="s">
        <v>3</v>
      </c>
      <c r="H123" s="99" t="s">
        <v>4</v>
      </c>
      <c r="I123" s="133" t="s">
        <v>125</v>
      </c>
      <c r="J123" s="133" t="s">
        <v>3695</v>
      </c>
      <c r="K123" s="533">
        <v>50000</v>
      </c>
      <c r="L123" s="14">
        <v>31500</v>
      </c>
      <c r="M123" s="535" t="s">
        <v>3060</v>
      </c>
      <c r="N123" s="536">
        <v>35000</v>
      </c>
      <c r="O123" s="25">
        <v>20</v>
      </c>
      <c r="P123" s="536">
        <v>35000</v>
      </c>
      <c r="Q123" s="25" t="s">
        <v>3437</v>
      </c>
      <c r="R123" s="14">
        <v>20</v>
      </c>
      <c r="S123" s="537" t="s">
        <v>3696</v>
      </c>
      <c r="T123" s="540" t="s">
        <v>3697</v>
      </c>
      <c r="U123" s="539" t="s">
        <v>3698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P27" sqref="P8:P27"/>
    </sheetView>
  </sheetViews>
  <sheetFormatPr defaultRowHeight="15"/>
  <sheetData>
    <row r="1" spans="1:22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</row>
    <row r="2" spans="1:22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</row>
    <row r="3" spans="1:22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203"/>
      <c r="T3" s="183"/>
    </row>
    <row r="4" spans="1:22" ht="18.75">
      <c r="A4" s="728" t="s">
        <v>2532</v>
      </c>
      <c r="B4" s="728"/>
      <c r="C4" s="728"/>
      <c r="D4" s="728"/>
      <c r="E4" s="728"/>
      <c r="F4" s="728"/>
      <c r="G4" s="728"/>
      <c r="H4" s="274"/>
      <c r="I4" s="74"/>
      <c r="J4" s="74"/>
      <c r="K4" s="74"/>
      <c r="L4" s="73"/>
      <c r="M4" s="182"/>
      <c r="N4" s="179"/>
      <c r="O4" s="182"/>
      <c r="P4" s="199"/>
      <c r="Q4" s="76"/>
      <c r="R4" s="201" t="s">
        <v>1247</v>
      </c>
      <c r="S4" s="203"/>
      <c r="T4" s="183"/>
    </row>
    <row r="5" spans="1:22">
      <c r="A5" s="202"/>
      <c r="B5" s="189"/>
      <c r="C5" s="203"/>
      <c r="D5" s="202"/>
      <c r="E5" s="203"/>
      <c r="F5" s="275"/>
      <c r="G5" s="204"/>
      <c r="H5" s="275"/>
      <c r="I5" s="204"/>
      <c r="J5" s="202"/>
      <c r="K5" s="202"/>
      <c r="L5" s="202"/>
      <c r="M5" s="189"/>
      <c r="N5" s="186"/>
      <c r="O5" s="189"/>
      <c r="P5" s="186"/>
      <c r="Q5" s="731" t="s">
        <v>1332</v>
      </c>
      <c r="R5" s="731"/>
      <c r="S5" s="203"/>
      <c r="T5" s="183"/>
    </row>
    <row r="6" spans="1:22">
      <c r="A6" s="729" t="s">
        <v>1249</v>
      </c>
      <c r="B6" s="729"/>
      <c r="C6" s="203"/>
      <c r="D6" s="202"/>
      <c r="E6" s="203"/>
      <c r="F6" s="275"/>
      <c r="G6" s="204"/>
      <c r="H6" s="275"/>
      <c r="I6" s="204"/>
      <c r="J6" s="202"/>
      <c r="K6" s="202"/>
      <c r="L6" s="202"/>
      <c r="M6" s="189"/>
      <c r="N6" s="186"/>
      <c r="O6" s="189"/>
      <c r="P6" s="186"/>
      <c r="Q6" s="189"/>
      <c r="R6" s="202"/>
      <c r="S6" s="203"/>
      <c r="T6" s="183"/>
    </row>
    <row r="7" spans="1:22" ht="63">
      <c r="A7" s="276" t="s">
        <v>162</v>
      </c>
      <c r="B7" s="276" t="s">
        <v>163</v>
      </c>
      <c r="C7" s="160" t="s">
        <v>164</v>
      </c>
      <c r="D7" s="276" t="s">
        <v>165</v>
      </c>
      <c r="E7" s="160" t="s">
        <v>166</v>
      </c>
      <c r="F7" s="160" t="s">
        <v>129</v>
      </c>
      <c r="G7" s="276" t="s">
        <v>167</v>
      </c>
      <c r="H7" s="160" t="s">
        <v>168</v>
      </c>
      <c r="I7" s="276" t="s">
        <v>169</v>
      </c>
      <c r="J7" s="276" t="s">
        <v>604</v>
      </c>
      <c r="K7" s="276" t="s">
        <v>605</v>
      </c>
      <c r="L7" s="276" t="s">
        <v>606</v>
      </c>
      <c r="M7" s="276" t="s">
        <v>607</v>
      </c>
      <c r="N7" s="265" t="s">
        <v>608</v>
      </c>
      <c r="O7" s="276" t="s">
        <v>609</v>
      </c>
      <c r="P7" s="265" t="s">
        <v>174</v>
      </c>
      <c r="Q7" s="276" t="s">
        <v>173</v>
      </c>
      <c r="R7" s="276" t="s">
        <v>175</v>
      </c>
      <c r="S7" s="160" t="s">
        <v>1435</v>
      </c>
      <c r="T7" s="148" t="s">
        <v>1436</v>
      </c>
      <c r="U7" s="277" t="s">
        <v>2540</v>
      </c>
    </row>
    <row r="8" spans="1:22" ht="141.75">
      <c r="A8" s="193">
        <v>1</v>
      </c>
      <c r="B8" s="149"/>
      <c r="C8" s="221" t="s">
        <v>2541</v>
      </c>
      <c r="D8" s="215" t="s">
        <v>2542</v>
      </c>
      <c r="E8" s="223" t="s">
        <v>2543</v>
      </c>
      <c r="F8" s="149" t="s">
        <v>2</v>
      </c>
      <c r="G8" s="223" t="s">
        <v>3</v>
      </c>
      <c r="H8" s="142" t="s">
        <v>4</v>
      </c>
      <c r="I8" s="193" t="s">
        <v>126</v>
      </c>
      <c r="J8" s="149" t="s">
        <v>2544</v>
      </c>
      <c r="K8" s="149" t="s">
        <v>2545</v>
      </c>
      <c r="L8" s="149" t="s">
        <v>2546</v>
      </c>
      <c r="M8" s="149" t="s">
        <v>2547</v>
      </c>
      <c r="N8" s="149">
        <v>316900</v>
      </c>
      <c r="O8" s="191" t="s">
        <v>2548</v>
      </c>
      <c r="P8" s="268">
        <v>50000</v>
      </c>
      <c r="Q8" s="191" t="s">
        <v>2549</v>
      </c>
      <c r="R8" s="149" t="s">
        <v>1341</v>
      </c>
      <c r="S8" s="269" t="s">
        <v>2550</v>
      </c>
      <c r="T8" s="269" t="s">
        <v>2551</v>
      </c>
      <c r="U8" s="270"/>
      <c r="V8">
        <f>P8*0.9</f>
        <v>45000</v>
      </c>
    </row>
    <row r="9" spans="1:22" ht="126">
      <c r="A9" s="149">
        <v>2</v>
      </c>
      <c r="B9" s="149"/>
      <c r="C9" s="221" t="s">
        <v>2552</v>
      </c>
      <c r="D9" s="215" t="s">
        <v>2553</v>
      </c>
      <c r="E9" s="223" t="s">
        <v>2554</v>
      </c>
      <c r="F9" s="149" t="s">
        <v>2</v>
      </c>
      <c r="G9" s="223" t="s">
        <v>3</v>
      </c>
      <c r="H9" s="142" t="s">
        <v>4</v>
      </c>
      <c r="I9" s="193" t="s">
        <v>125</v>
      </c>
      <c r="J9" s="149" t="s">
        <v>2555</v>
      </c>
      <c r="K9" s="149" t="s">
        <v>2556</v>
      </c>
      <c r="L9" s="149" t="s">
        <v>2557</v>
      </c>
      <c r="M9" s="149" t="s">
        <v>2547</v>
      </c>
      <c r="N9" s="149">
        <v>103000</v>
      </c>
      <c r="O9" s="191" t="s">
        <v>2548</v>
      </c>
      <c r="P9" s="268">
        <v>50000</v>
      </c>
      <c r="Q9" s="191" t="s">
        <v>2549</v>
      </c>
      <c r="R9" s="149" t="s">
        <v>1341</v>
      </c>
      <c r="S9" s="269" t="s">
        <v>2558</v>
      </c>
      <c r="T9" s="269" t="s">
        <v>2559</v>
      </c>
      <c r="U9" s="270"/>
      <c r="V9">
        <f t="shared" ref="V9:V15" si="0">P9*0.9</f>
        <v>45000</v>
      </c>
    </row>
    <row r="10" spans="1:22" ht="173.25">
      <c r="A10" s="193">
        <v>3</v>
      </c>
      <c r="B10" s="149"/>
      <c r="C10" s="221" t="s">
        <v>2560</v>
      </c>
      <c r="D10" s="215" t="s">
        <v>2561</v>
      </c>
      <c r="E10" s="223" t="s">
        <v>2562</v>
      </c>
      <c r="F10" s="149" t="s">
        <v>2</v>
      </c>
      <c r="G10" s="223" t="s">
        <v>3</v>
      </c>
      <c r="H10" s="142" t="s">
        <v>4</v>
      </c>
      <c r="I10" s="193" t="s">
        <v>126</v>
      </c>
      <c r="J10" s="149" t="s">
        <v>2563</v>
      </c>
      <c r="K10" s="149" t="s">
        <v>73</v>
      </c>
      <c r="L10" s="149" t="s">
        <v>2564</v>
      </c>
      <c r="M10" s="149" t="s">
        <v>2565</v>
      </c>
      <c r="N10" s="149">
        <v>278400</v>
      </c>
      <c r="O10" s="191" t="s">
        <v>2548</v>
      </c>
      <c r="P10" s="268">
        <v>50000</v>
      </c>
      <c r="Q10" s="191" t="s">
        <v>2549</v>
      </c>
      <c r="R10" s="149" t="s">
        <v>1294</v>
      </c>
      <c r="S10" s="269" t="s">
        <v>2566</v>
      </c>
      <c r="T10" s="269" t="s">
        <v>2567</v>
      </c>
      <c r="U10" s="270"/>
      <c r="V10">
        <f t="shared" si="0"/>
        <v>45000</v>
      </c>
    </row>
    <row r="11" spans="1:22" ht="141.75">
      <c r="A11" s="149">
        <v>4</v>
      </c>
      <c r="B11" s="149"/>
      <c r="C11" s="221" t="s">
        <v>2568</v>
      </c>
      <c r="D11" s="215" t="s">
        <v>2569</v>
      </c>
      <c r="E11" s="223" t="s">
        <v>2570</v>
      </c>
      <c r="F11" s="149" t="s">
        <v>2</v>
      </c>
      <c r="G11" s="223" t="s">
        <v>3</v>
      </c>
      <c r="H11" s="142" t="s">
        <v>33</v>
      </c>
      <c r="I11" s="193" t="s">
        <v>125</v>
      </c>
      <c r="J11" s="149" t="s">
        <v>2571</v>
      </c>
      <c r="K11" s="149" t="s">
        <v>73</v>
      </c>
      <c r="L11" s="149" t="s">
        <v>2564</v>
      </c>
      <c r="M11" s="149" t="s">
        <v>2547</v>
      </c>
      <c r="N11" s="149">
        <v>341000</v>
      </c>
      <c r="O11" s="191" t="s">
        <v>2548</v>
      </c>
      <c r="P11" s="268">
        <v>50000</v>
      </c>
      <c r="Q11" s="191" t="s">
        <v>2549</v>
      </c>
      <c r="R11" s="149" t="s">
        <v>1341</v>
      </c>
      <c r="S11" s="269" t="s">
        <v>2572</v>
      </c>
      <c r="T11" s="269" t="s">
        <v>2573</v>
      </c>
      <c r="U11" s="270"/>
      <c r="V11">
        <f t="shared" si="0"/>
        <v>45000</v>
      </c>
    </row>
    <row r="12" spans="1:22" ht="141.75">
      <c r="A12" s="193">
        <v>5</v>
      </c>
      <c r="B12" s="149"/>
      <c r="C12" s="221" t="s">
        <v>2574</v>
      </c>
      <c r="D12" s="215" t="s">
        <v>2575</v>
      </c>
      <c r="E12" s="223" t="s">
        <v>2576</v>
      </c>
      <c r="F12" s="149" t="s">
        <v>2</v>
      </c>
      <c r="G12" s="223" t="s">
        <v>3</v>
      </c>
      <c r="H12" s="142" t="s">
        <v>33</v>
      </c>
      <c r="I12" s="193" t="s">
        <v>126</v>
      </c>
      <c r="J12" s="149" t="s">
        <v>2577</v>
      </c>
      <c r="K12" s="149" t="s">
        <v>73</v>
      </c>
      <c r="L12" s="149" t="s">
        <v>2564</v>
      </c>
      <c r="M12" s="149" t="s">
        <v>2565</v>
      </c>
      <c r="N12" s="149">
        <v>200000</v>
      </c>
      <c r="O12" s="191" t="s">
        <v>2548</v>
      </c>
      <c r="P12" s="268">
        <v>50000</v>
      </c>
      <c r="Q12" s="191" t="s">
        <v>2549</v>
      </c>
      <c r="R12" s="149" t="s">
        <v>1294</v>
      </c>
      <c r="S12" s="269" t="s">
        <v>2578</v>
      </c>
      <c r="T12" s="269" t="s">
        <v>2579</v>
      </c>
      <c r="U12" s="270"/>
      <c r="V12">
        <f t="shared" si="0"/>
        <v>45000</v>
      </c>
    </row>
    <row r="13" spans="1:22" ht="189">
      <c r="A13" s="149">
        <v>6</v>
      </c>
      <c r="B13" s="149"/>
      <c r="C13" s="221" t="s">
        <v>2580</v>
      </c>
      <c r="D13" s="215" t="s">
        <v>1529</v>
      </c>
      <c r="E13" s="223" t="s">
        <v>2581</v>
      </c>
      <c r="F13" s="149" t="s">
        <v>2</v>
      </c>
      <c r="G13" s="223" t="s">
        <v>3</v>
      </c>
      <c r="H13" s="142" t="s">
        <v>33</v>
      </c>
      <c r="I13" s="193" t="s">
        <v>126</v>
      </c>
      <c r="J13" s="149" t="s">
        <v>2582</v>
      </c>
      <c r="K13" s="149" t="s">
        <v>73</v>
      </c>
      <c r="L13" s="149" t="s">
        <v>2564</v>
      </c>
      <c r="M13" s="149" t="s">
        <v>2547</v>
      </c>
      <c r="N13" s="149">
        <v>200000</v>
      </c>
      <c r="O13" s="191" t="s">
        <v>2548</v>
      </c>
      <c r="P13" s="268">
        <v>50000</v>
      </c>
      <c r="Q13" s="191" t="s">
        <v>2549</v>
      </c>
      <c r="R13" s="149" t="s">
        <v>1294</v>
      </c>
      <c r="S13" s="269" t="s">
        <v>2583</v>
      </c>
      <c r="T13" s="271" t="s">
        <v>2584</v>
      </c>
      <c r="U13" s="270"/>
      <c r="V13">
        <f t="shared" si="0"/>
        <v>45000</v>
      </c>
    </row>
    <row r="14" spans="1:22" ht="141.75">
      <c r="A14" s="193">
        <v>7</v>
      </c>
      <c r="B14" s="149"/>
      <c r="C14" s="149" t="s">
        <v>2585</v>
      </c>
      <c r="D14" s="149" t="s">
        <v>2586</v>
      </c>
      <c r="E14" s="149" t="s">
        <v>2587</v>
      </c>
      <c r="F14" s="149" t="s">
        <v>2</v>
      </c>
      <c r="G14" s="149" t="s">
        <v>3</v>
      </c>
      <c r="H14" s="148" t="s">
        <v>4</v>
      </c>
      <c r="I14" s="148" t="s">
        <v>126</v>
      </c>
      <c r="J14" s="149" t="s">
        <v>2588</v>
      </c>
      <c r="K14" s="149" t="s">
        <v>2589</v>
      </c>
      <c r="L14" s="149" t="s">
        <v>2590</v>
      </c>
      <c r="M14" s="149" t="s">
        <v>2591</v>
      </c>
      <c r="N14" s="149">
        <v>150000</v>
      </c>
      <c r="O14" s="272" t="s">
        <v>1339</v>
      </c>
      <c r="P14" s="149">
        <v>50000</v>
      </c>
      <c r="Q14" s="272" t="s">
        <v>2592</v>
      </c>
      <c r="R14" s="149" t="s">
        <v>1341</v>
      </c>
      <c r="S14" s="273" t="s">
        <v>2593</v>
      </c>
      <c r="T14" s="273" t="s">
        <v>2594</v>
      </c>
      <c r="U14" s="269" t="s">
        <v>2595</v>
      </c>
      <c r="V14">
        <f t="shared" si="0"/>
        <v>45000</v>
      </c>
    </row>
    <row r="15" spans="1:22" ht="89.25">
      <c r="A15" s="149">
        <v>8</v>
      </c>
      <c r="B15" s="78"/>
      <c r="C15" s="254" t="s">
        <v>2596</v>
      </c>
      <c r="D15" s="254" t="s">
        <v>2597</v>
      </c>
      <c r="E15" s="254" t="s">
        <v>2598</v>
      </c>
      <c r="F15" s="255" t="s">
        <v>2</v>
      </c>
      <c r="G15" s="255" t="s">
        <v>113</v>
      </c>
      <c r="H15" s="256" t="s">
        <v>4</v>
      </c>
      <c r="I15" s="256" t="s">
        <v>126</v>
      </c>
      <c r="J15" s="254" t="s">
        <v>2599</v>
      </c>
      <c r="K15" s="254" t="s">
        <v>2600</v>
      </c>
      <c r="L15" s="256" t="s">
        <v>1256</v>
      </c>
      <c r="M15" s="256" t="s">
        <v>2591</v>
      </c>
      <c r="N15" s="78">
        <v>400000</v>
      </c>
      <c r="O15" s="78" t="s">
        <v>2601</v>
      </c>
      <c r="P15" s="78">
        <v>100000</v>
      </c>
      <c r="Q15" s="78" t="s">
        <v>2602</v>
      </c>
      <c r="R15" s="78" t="s">
        <v>1259</v>
      </c>
      <c r="S15" s="256">
        <v>61166401704</v>
      </c>
      <c r="T15" s="259" t="s">
        <v>2603</v>
      </c>
      <c r="U15" s="256">
        <v>188699037</v>
      </c>
      <c r="V15">
        <f t="shared" si="0"/>
        <v>90000</v>
      </c>
    </row>
    <row r="16" spans="1:22" ht="89.25">
      <c r="A16" s="193">
        <v>9</v>
      </c>
      <c r="B16" s="197"/>
      <c r="C16" s="254" t="s">
        <v>1283</v>
      </c>
      <c r="D16" s="254" t="s">
        <v>2893</v>
      </c>
      <c r="E16" s="254" t="s">
        <v>2894</v>
      </c>
      <c r="F16" s="255" t="s">
        <v>2</v>
      </c>
      <c r="G16" s="256" t="s">
        <v>3</v>
      </c>
      <c r="H16" s="256" t="s">
        <v>4</v>
      </c>
      <c r="I16" s="256" t="s">
        <v>126</v>
      </c>
      <c r="J16" s="254" t="s">
        <v>2895</v>
      </c>
      <c r="K16" s="254" t="s">
        <v>2896</v>
      </c>
      <c r="L16" s="254" t="s">
        <v>2897</v>
      </c>
      <c r="M16" s="254" t="s">
        <v>2591</v>
      </c>
      <c r="N16" s="197">
        <v>100000</v>
      </c>
      <c r="O16" s="255" t="s">
        <v>2601</v>
      </c>
      <c r="P16" s="256">
        <v>50000</v>
      </c>
      <c r="Q16" s="255" t="s">
        <v>2898</v>
      </c>
      <c r="R16" s="197" t="s">
        <v>1259</v>
      </c>
      <c r="S16" s="259" t="s">
        <v>2899</v>
      </c>
      <c r="T16" s="259" t="s">
        <v>2900</v>
      </c>
      <c r="U16" s="259" t="s">
        <v>2901</v>
      </c>
    </row>
    <row r="17" spans="1:21" ht="102">
      <c r="A17" s="149">
        <v>10</v>
      </c>
      <c r="B17" s="197"/>
      <c r="C17" s="254" t="s">
        <v>2902</v>
      </c>
      <c r="D17" s="254" t="s">
        <v>2903</v>
      </c>
      <c r="E17" s="254" t="s">
        <v>2904</v>
      </c>
      <c r="F17" s="255" t="s">
        <v>2</v>
      </c>
      <c r="G17" s="256" t="s">
        <v>2127</v>
      </c>
      <c r="H17" s="256" t="s">
        <v>4</v>
      </c>
      <c r="I17" s="256" t="s">
        <v>126</v>
      </c>
      <c r="J17" s="254" t="s">
        <v>2905</v>
      </c>
      <c r="K17" s="254" t="s">
        <v>2906</v>
      </c>
      <c r="L17" s="254" t="s">
        <v>2907</v>
      </c>
      <c r="M17" s="254" t="s">
        <v>2591</v>
      </c>
      <c r="N17" s="197">
        <v>600000</v>
      </c>
      <c r="O17" s="255" t="s">
        <v>2908</v>
      </c>
      <c r="P17" s="256">
        <v>200000</v>
      </c>
      <c r="Q17" s="255" t="s">
        <v>2898</v>
      </c>
      <c r="R17" s="197" t="s">
        <v>1259</v>
      </c>
      <c r="S17" s="259" t="s">
        <v>2909</v>
      </c>
      <c r="T17" s="259" t="s">
        <v>2910</v>
      </c>
      <c r="U17" s="259" t="s">
        <v>2911</v>
      </c>
    </row>
    <row r="18" spans="1:21" ht="150">
      <c r="A18" s="193">
        <v>11</v>
      </c>
      <c r="B18" s="14"/>
      <c r="C18" s="99" t="s">
        <v>2977</v>
      </c>
      <c r="D18" s="99" t="s">
        <v>2978</v>
      </c>
      <c r="E18" s="99" t="s">
        <v>2979</v>
      </c>
      <c r="F18" s="127" t="s">
        <v>2</v>
      </c>
      <c r="G18" s="257" t="s">
        <v>2127</v>
      </c>
      <c r="H18" s="529" t="s">
        <v>4</v>
      </c>
      <c r="I18" s="530" t="s">
        <v>126</v>
      </c>
      <c r="J18" s="99" t="s">
        <v>2980</v>
      </c>
      <c r="K18" s="99" t="s">
        <v>2981</v>
      </c>
      <c r="L18" s="99" t="s">
        <v>1267</v>
      </c>
      <c r="M18" s="99" t="s">
        <v>2982</v>
      </c>
      <c r="N18" s="14">
        <v>200000</v>
      </c>
      <c r="O18" s="127" t="s">
        <v>2983</v>
      </c>
      <c r="P18" s="257">
        <v>100000</v>
      </c>
      <c r="Q18" s="127" t="s">
        <v>2984</v>
      </c>
      <c r="R18" s="127" t="s">
        <v>1259</v>
      </c>
      <c r="S18" s="526" t="s">
        <v>2985</v>
      </c>
      <c r="T18" s="526" t="s">
        <v>2986</v>
      </c>
      <c r="U18" s="527" t="s">
        <v>2987</v>
      </c>
    </row>
    <row r="19" spans="1:21" ht="120">
      <c r="A19" s="149">
        <v>12</v>
      </c>
      <c r="B19" s="14"/>
      <c r="C19" s="99" t="s">
        <v>2988</v>
      </c>
      <c r="D19" s="99" t="s">
        <v>2989</v>
      </c>
      <c r="E19" s="99" t="s">
        <v>2990</v>
      </c>
      <c r="F19" s="127" t="s">
        <v>2</v>
      </c>
      <c r="G19" s="257" t="s">
        <v>10</v>
      </c>
      <c r="H19" s="528" t="s">
        <v>33</v>
      </c>
      <c r="I19" s="530" t="s">
        <v>126</v>
      </c>
      <c r="J19" s="99" t="s">
        <v>2991</v>
      </c>
      <c r="K19" s="99" t="s">
        <v>2992</v>
      </c>
      <c r="L19" s="99" t="s">
        <v>2993</v>
      </c>
      <c r="M19" s="99" t="s">
        <v>2591</v>
      </c>
      <c r="N19" s="14">
        <v>200000</v>
      </c>
      <c r="O19" s="127" t="s">
        <v>2994</v>
      </c>
      <c r="P19" s="257">
        <v>50000</v>
      </c>
      <c r="Q19" s="127" t="s">
        <v>2984</v>
      </c>
      <c r="R19" s="127" t="s">
        <v>1294</v>
      </c>
      <c r="S19" s="526" t="s">
        <v>2995</v>
      </c>
      <c r="T19" s="526" t="s">
        <v>2996</v>
      </c>
      <c r="U19" s="527" t="s">
        <v>2997</v>
      </c>
    </row>
    <row r="20" spans="1:21" ht="90">
      <c r="A20" s="193">
        <v>13</v>
      </c>
      <c r="B20" s="14"/>
      <c r="C20" s="99" t="s">
        <v>2998</v>
      </c>
      <c r="D20" s="99" t="s">
        <v>2999</v>
      </c>
      <c r="E20" s="99" t="s">
        <v>3000</v>
      </c>
      <c r="F20" s="127" t="s">
        <v>2</v>
      </c>
      <c r="G20" s="257" t="s">
        <v>2127</v>
      </c>
      <c r="H20" s="99" t="s">
        <v>4</v>
      </c>
      <c r="I20" s="99" t="s">
        <v>126</v>
      </c>
      <c r="J20" s="99" t="s">
        <v>2980</v>
      </c>
      <c r="K20" s="99" t="s">
        <v>2582</v>
      </c>
      <c r="L20" s="99" t="s">
        <v>1256</v>
      </c>
      <c r="M20" s="99" t="s">
        <v>2591</v>
      </c>
      <c r="N20" s="14">
        <v>200000</v>
      </c>
      <c r="O20" s="127" t="s">
        <v>2601</v>
      </c>
      <c r="P20" s="14">
        <v>50000</v>
      </c>
      <c r="Q20" s="127" t="s">
        <v>3001</v>
      </c>
      <c r="R20" s="14" t="s">
        <v>1341</v>
      </c>
      <c r="S20" s="527" t="s">
        <v>3002</v>
      </c>
      <c r="T20" s="526" t="s">
        <v>3003</v>
      </c>
      <c r="U20" s="527" t="s">
        <v>3004</v>
      </c>
    </row>
    <row r="21" spans="1:21" ht="150">
      <c r="A21" s="149">
        <v>14</v>
      </c>
      <c r="B21" s="14"/>
      <c r="C21" s="99" t="s">
        <v>2541</v>
      </c>
      <c r="D21" s="99" t="s">
        <v>2542</v>
      </c>
      <c r="E21" s="531" t="s">
        <v>2543</v>
      </c>
      <c r="F21" s="127" t="s">
        <v>2</v>
      </c>
      <c r="G21" s="531" t="s">
        <v>3</v>
      </c>
      <c r="H21" s="99" t="s">
        <v>4</v>
      </c>
      <c r="I21" s="99" t="s">
        <v>126</v>
      </c>
      <c r="J21" s="99" t="s">
        <v>3005</v>
      </c>
      <c r="K21" s="99" t="s">
        <v>3006</v>
      </c>
      <c r="L21" s="99" t="s">
        <v>3007</v>
      </c>
      <c r="M21" s="99" t="s">
        <v>2982</v>
      </c>
      <c r="N21" s="14">
        <v>316900</v>
      </c>
      <c r="O21" s="127" t="s">
        <v>3008</v>
      </c>
      <c r="P21" s="531">
        <v>50000</v>
      </c>
      <c r="Q21" s="14" t="s">
        <v>3009</v>
      </c>
      <c r="R21" s="14" t="s">
        <v>1294</v>
      </c>
      <c r="S21" s="527" t="s">
        <v>3010</v>
      </c>
      <c r="T21" s="526" t="s">
        <v>2551</v>
      </c>
      <c r="U21" s="527" t="s">
        <v>3011</v>
      </c>
    </row>
    <row r="22" spans="1:21" ht="135">
      <c r="A22" s="193">
        <v>15</v>
      </c>
      <c r="B22" s="14"/>
      <c r="C22" s="99" t="s">
        <v>3012</v>
      </c>
      <c r="D22" s="99" t="s">
        <v>3013</v>
      </c>
      <c r="E22" s="531" t="s">
        <v>3014</v>
      </c>
      <c r="F22" s="127" t="s">
        <v>2</v>
      </c>
      <c r="G22" s="531" t="s">
        <v>3</v>
      </c>
      <c r="H22" s="99" t="s">
        <v>4</v>
      </c>
      <c r="I22" s="99" t="s">
        <v>126</v>
      </c>
      <c r="J22" s="99" t="s">
        <v>3015</v>
      </c>
      <c r="K22" s="99" t="s">
        <v>2896</v>
      </c>
      <c r="L22" s="99" t="s">
        <v>2897</v>
      </c>
      <c r="M22" s="99" t="s">
        <v>2591</v>
      </c>
      <c r="N22" s="14">
        <v>200000</v>
      </c>
      <c r="O22" s="127" t="s">
        <v>3008</v>
      </c>
      <c r="P22" s="531">
        <v>50000</v>
      </c>
      <c r="Q22" s="14" t="s">
        <v>3016</v>
      </c>
      <c r="R22" s="532" t="s">
        <v>1257</v>
      </c>
      <c r="S22" s="527" t="s">
        <v>3017</v>
      </c>
      <c r="T22" s="526" t="s">
        <v>3018</v>
      </c>
      <c r="U22" s="527" t="s">
        <v>3019</v>
      </c>
    </row>
    <row r="23" spans="1:21" ht="60">
      <c r="A23" s="149">
        <v>16</v>
      </c>
      <c r="B23" s="14"/>
      <c r="C23" s="99" t="s">
        <v>1342</v>
      </c>
      <c r="D23" s="99" t="s">
        <v>3020</v>
      </c>
      <c r="E23" s="531" t="s">
        <v>3021</v>
      </c>
      <c r="F23" s="127" t="s">
        <v>2</v>
      </c>
      <c r="G23" s="531" t="s">
        <v>3</v>
      </c>
      <c r="H23" s="99" t="s">
        <v>4</v>
      </c>
      <c r="I23" s="99" t="s">
        <v>126</v>
      </c>
      <c r="J23" s="99" t="s">
        <v>3022</v>
      </c>
      <c r="K23" s="99" t="s">
        <v>2896</v>
      </c>
      <c r="L23" s="99" t="s">
        <v>2590</v>
      </c>
      <c r="M23" s="99" t="s">
        <v>2591</v>
      </c>
      <c r="N23" s="14">
        <v>200000</v>
      </c>
      <c r="O23" s="127" t="s">
        <v>3008</v>
      </c>
      <c r="P23" s="531">
        <v>50000</v>
      </c>
      <c r="Q23" s="14" t="s">
        <v>3016</v>
      </c>
      <c r="R23" s="532" t="s">
        <v>1257</v>
      </c>
      <c r="S23" s="527" t="s">
        <v>3023</v>
      </c>
      <c r="T23" s="526" t="s">
        <v>3024</v>
      </c>
      <c r="U23" s="527" t="s">
        <v>3025</v>
      </c>
    </row>
    <row r="24" spans="1:21" ht="120">
      <c r="A24" s="193">
        <v>17</v>
      </c>
      <c r="B24" s="14"/>
      <c r="C24" s="99" t="s">
        <v>1354</v>
      </c>
      <c r="D24" s="99" t="s">
        <v>1355</v>
      </c>
      <c r="E24" s="531" t="s">
        <v>3026</v>
      </c>
      <c r="F24" s="127" t="s">
        <v>2</v>
      </c>
      <c r="G24" s="531" t="s">
        <v>3</v>
      </c>
      <c r="H24" s="99" t="s">
        <v>33</v>
      </c>
      <c r="I24" s="99" t="s">
        <v>126</v>
      </c>
      <c r="J24" s="99" t="s">
        <v>2895</v>
      </c>
      <c r="K24" s="99" t="s">
        <v>2896</v>
      </c>
      <c r="L24" s="99" t="s">
        <v>3027</v>
      </c>
      <c r="M24" s="99" t="s">
        <v>2591</v>
      </c>
      <c r="N24" s="14">
        <v>200000</v>
      </c>
      <c r="O24" s="127" t="s">
        <v>3008</v>
      </c>
      <c r="P24" s="531">
        <v>50000</v>
      </c>
      <c r="Q24" s="14" t="s">
        <v>3016</v>
      </c>
      <c r="R24" s="532" t="s">
        <v>1271</v>
      </c>
      <c r="S24" s="527" t="s">
        <v>3028</v>
      </c>
      <c r="T24" s="526" t="s">
        <v>3029</v>
      </c>
      <c r="U24" s="527" t="s">
        <v>3030</v>
      </c>
    </row>
    <row r="25" spans="1:21" ht="105">
      <c r="A25" s="149">
        <v>18</v>
      </c>
      <c r="B25" s="14"/>
      <c r="C25" s="99" t="s">
        <v>1427</v>
      </c>
      <c r="D25" s="127" t="s">
        <v>2575</v>
      </c>
      <c r="E25" s="99" t="s">
        <v>3031</v>
      </c>
      <c r="F25" s="127" t="s">
        <v>2</v>
      </c>
      <c r="G25" s="531" t="s">
        <v>3</v>
      </c>
      <c r="H25" s="99" t="s">
        <v>4</v>
      </c>
      <c r="I25" s="99" t="s">
        <v>126</v>
      </c>
      <c r="J25" s="99" t="s">
        <v>2895</v>
      </c>
      <c r="K25" s="99" t="s">
        <v>2896</v>
      </c>
      <c r="L25" s="99" t="s">
        <v>3032</v>
      </c>
      <c r="M25" s="99" t="s">
        <v>2591</v>
      </c>
      <c r="N25" s="14">
        <v>150000</v>
      </c>
      <c r="O25" s="127" t="s">
        <v>3008</v>
      </c>
      <c r="P25" s="531">
        <v>50000</v>
      </c>
      <c r="Q25" s="14" t="s">
        <v>3016</v>
      </c>
      <c r="R25" s="532" t="s">
        <v>1257</v>
      </c>
      <c r="S25" s="527" t="s">
        <v>1433</v>
      </c>
      <c r="T25" s="526" t="s">
        <v>1434</v>
      </c>
      <c r="U25" s="527" t="s">
        <v>3033</v>
      </c>
    </row>
    <row r="26" spans="1:21" ht="105">
      <c r="A26" s="193">
        <v>19</v>
      </c>
      <c r="B26" s="14"/>
      <c r="C26" s="99" t="s">
        <v>3034</v>
      </c>
      <c r="D26" s="99" t="s">
        <v>3035</v>
      </c>
      <c r="E26" s="99" t="s">
        <v>3036</v>
      </c>
      <c r="F26" s="127" t="s">
        <v>2</v>
      </c>
      <c r="G26" s="257" t="s">
        <v>3</v>
      </c>
      <c r="H26" s="257" t="s">
        <v>33</v>
      </c>
      <c r="I26" s="99" t="s">
        <v>126</v>
      </c>
      <c r="J26" s="99" t="s">
        <v>2895</v>
      </c>
      <c r="K26" s="99" t="s">
        <v>2896</v>
      </c>
      <c r="L26" s="99" t="s">
        <v>3032</v>
      </c>
      <c r="M26" s="99" t="s">
        <v>2591</v>
      </c>
      <c r="N26" s="14">
        <v>100000</v>
      </c>
      <c r="O26" s="127" t="s">
        <v>3008</v>
      </c>
      <c r="P26" s="257">
        <v>50000</v>
      </c>
      <c r="Q26" s="14" t="s">
        <v>3016</v>
      </c>
      <c r="R26" s="532" t="s">
        <v>1368</v>
      </c>
      <c r="S26" s="527" t="s">
        <v>3037</v>
      </c>
      <c r="T26" s="526" t="s">
        <v>3038</v>
      </c>
      <c r="U26" s="527" t="s">
        <v>3039</v>
      </c>
    </row>
    <row r="27" spans="1:21" ht="75">
      <c r="A27" s="149">
        <v>20</v>
      </c>
      <c r="B27" s="14"/>
      <c r="C27" s="99" t="s">
        <v>3040</v>
      </c>
      <c r="D27" s="99" t="s">
        <v>3041</v>
      </c>
      <c r="E27" s="531" t="s">
        <v>3042</v>
      </c>
      <c r="F27" s="127" t="s">
        <v>2</v>
      </c>
      <c r="G27" s="531" t="s">
        <v>3</v>
      </c>
      <c r="H27" s="99" t="s">
        <v>4</v>
      </c>
      <c r="I27" s="99" t="s">
        <v>126</v>
      </c>
      <c r="J27" s="99" t="s">
        <v>3043</v>
      </c>
      <c r="K27" s="99" t="s">
        <v>3043</v>
      </c>
      <c r="L27" s="99" t="s">
        <v>3044</v>
      </c>
      <c r="M27" s="99" t="s">
        <v>2591</v>
      </c>
      <c r="N27" s="14"/>
      <c r="O27" s="127" t="s">
        <v>3008</v>
      </c>
      <c r="P27" s="531">
        <v>100000</v>
      </c>
      <c r="Q27" s="14" t="s">
        <v>3016</v>
      </c>
      <c r="R27" s="532" t="s">
        <v>179</v>
      </c>
      <c r="S27" s="526" t="s">
        <v>3045</v>
      </c>
      <c r="T27" s="526" t="s">
        <v>3046</v>
      </c>
      <c r="U27" s="527" t="s">
        <v>3047</v>
      </c>
    </row>
    <row r="28" spans="1:21" ht="90">
      <c r="A28" s="193">
        <v>21</v>
      </c>
      <c r="B28" s="14"/>
      <c r="C28" s="99" t="s">
        <v>1346</v>
      </c>
      <c r="D28" s="99" t="s">
        <v>3699</v>
      </c>
      <c r="E28" s="99" t="s">
        <v>3700</v>
      </c>
      <c r="F28" s="127" t="s">
        <v>2</v>
      </c>
      <c r="G28" s="99" t="s">
        <v>3</v>
      </c>
      <c r="H28" s="127" t="s">
        <v>33</v>
      </c>
      <c r="I28" s="127" t="s">
        <v>126</v>
      </c>
      <c r="J28" s="99" t="s">
        <v>3701</v>
      </c>
      <c r="K28" s="99" t="s">
        <v>2589</v>
      </c>
      <c r="L28" s="99" t="s">
        <v>3702</v>
      </c>
      <c r="M28" s="99" t="s">
        <v>2591</v>
      </c>
      <c r="N28" s="14">
        <v>200000</v>
      </c>
      <c r="O28" s="22" t="s">
        <v>3703</v>
      </c>
      <c r="P28" s="546">
        <v>50000</v>
      </c>
      <c r="Q28" s="14" t="s">
        <v>3704</v>
      </c>
      <c r="R28" s="99" t="s">
        <v>1257</v>
      </c>
      <c r="S28" s="547" t="s">
        <v>3705</v>
      </c>
      <c r="T28" s="526" t="s">
        <v>3706</v>
      </c>
      <c r="U28" s="527" t="s">
        <v>3707</v>
      </c>
    </row>
    <row r="29" spans="1:21" ht="90">
      <c r="A29" s="149">
        <v>22</v>
      </c>
      <c r="B29" s="14"/>
      <c r="C29" s="99" t="s">
        <v>3708</v>
      </c>
      <c r="D29" s="99" t="s">
        <v>3709</v>
      </c>
      <c r="E29" s="99" t="s">
        <v>3710</v>
      </c>
      <c r="F29" s="127" t="s">
        <v>2</v>
      </c>
      <c r="G29" s="99" t="s">
        <v>3</v>
      </c>
      <c r="H29" s="127" t="s">
        <v>4</v>
      </c>
      <c r="I29" s="127" t="s">
        <v>126</v>
      </c>
      <c r="J29" s="99" t="s">
        <v>3711</v>
      </c>
      <c r="K29" s="99" t="s">
        <v>2589</v>
      </c>
      <c r="L29" s="99" t="s">
        <v>3712</v>
      </c>
      <c r="M29" s="99" t="s">
        <v>2591</v>
      </c>
      <c r="N29" s="14">
        <v>200000</v>
      </c>
      <c r="O29" s="22" t="s">
        <v>3703</v>
      </c>
      <c r="P29" s="546">
        <v>50000</v>
      </c>
      <c r="Q29" s="14" t="s">
        <v>3704</v>
      </c>
      <c r="R29" s="99" t="s">
        <v>1257</v>
      </c>
      <c r="S29" s="526" t="s">
        <v>2593</v>
      </c>
      <c r="T29" s="526" t="s">
        <v>2594</v>
      </c>
      <c r="U29" s="526">
        <v>188699342</v>
      </c>
    </row>
    <row r="30" spans="1:21" ht="90">
      <c r="A30" s="193">
        <v>23</v>
      </c>
      <c r="B30" s="14"/>
      <c r="C30" s="99" t="s">
        <v>3713</v>
      </c>
      <c r="D30" s="99" t="s">
        <v>3714</v>
      </c>
      <c r="E30" s="99" t="s">
        <v>3715</v>
      </c>
      <c r="F30" s="127" t="s">
        <v>2</v>
      </c>
      <c r="G30" s="99" t="s">
        <v>113</v>
      </c>
      <c r="H30" s="127" t="s">
        <v>33</v>
      </c>
      <c r="I30" s="127" t="s">
        <v>126</v>
      </c>
      <c r="J30" s="99" t="s">
        <v>3716</v>
      </c>
      <c r="K30" s="99" t="s">
        <v>2589</v>
      </c>
      <c r="L30" s="99" t="s">
        <v>3702</v>
      </c>
      <c r="M30" s="99" t="s">
        <v>2591</v>
      </c>
      <c r="N30" s="14">
        <v>200000</v>
      </c>
      <c r="O30" s="22" t="s">
        <v>2601</v>
      </c>
      <c r="P30" s="546">
        <v>50000</v>
      </c>
      <c r="Q30" s="14" t="s">
        <v>3704</v>
      </c>
      <c r="R30" s="532" t="s">
        <v>179</v>
      </c>
      <c r="S30" s="526" t="s">
        <v>3717</v>
      </c>
      <c r="T30" s="526" t="s">
        <v>3718</v>
      </c>
      <c r="U30" s="527" t="s">
        <v>3719</v>
      </c>
    </row>
    <row r="31" spans="1:21" ht="90">
      <c r="A31" s="149">
        <v>24</v>
      </c>
      <c r="B31" s="14"/>
      <c r="C31" s="99" t="s">
        <v>3720</v>
      </c>
      <c r="D31" s="99" t="s">
        <v>3721</v>
      </c>
      <c r="E31" s="99" t="s">
        <v>3722</v>
      </c>
      <c r="F31" s="127" t="s">
        <v>2</v>
      </c>
      <c r="G31" s="99" t="s">
        <v>3</v>
      </c>
      <c r="H31" s="127" t="s">
        <v>4</v>
      </c>
      <c r="I31" s="127" t="s">
        <v>126</v>
      </c>
      <c r="J31" s="99" t="s">
        <v>3723</v>
      </c>
      <c r="K31" s="99" t="s">
        <v>3723</v>
      </c>
      <c r="L31" s="99" t="s">
        <v>3724</v>
      </c>
      <c r="M31" s="99" t="s">
        <v>3725</v>
      </c>
      <c r="N31" s="14">
        <v>400000</v>
      </c>
      <c r="O31" s="127" t="s">
        <v>3008</v>
      </c>
      <c r="P31" s="546">
        <v>100000</v>
      </c>
      <c r="Q31" s="127" t="s">
        <v>3726</v>
      </c>
      <c r="R31" s="14" t="s">
        <v>1259</v>
      </c>
      <c r="S31" s="526" t="s">
        <v>3727</v>
      </c>
      <c r="T31" s="526" t="s">
        <v>3728</v>
      </c>
      <c r="U31" s="527" t="s">
        <v>3729</v>
      </c>
    </row>
    <row r="32" spans="1:21" ht="105">
      <c r="A32" s="193">
        <v>25</v>
      </c>
      <c r="B32" s="14"/>
      <c r="C32" s="99" t="s">
        <v>3730</v>
      </c>
      <c r="D32" s="99" t="s">
        <v>3731</v>
      </c>
      <c r="E32" s="99" t="s">
        <v>3732</v>
      </c>
      <c r="F32" s="127" t="s">
        <v>2</v>
      </c>
      <c r="G32" s="99" t="s">
        <v>3</v>
      </c>
      <c r="H32" s="127" t="s">
        <v>33</v>
      </c>
      <c r="I32" s="127" t="s">
        <v>126</v>
      </c>
      <c r="J32" s="99" t="s">
        <v>3733</v>
      </c>
      <c r="K32" s="99" t="s">
        <v>1431</v>
      </c>
      <c r="L32" s="99" t="s">
        <v>1256</v>
      </c>
      <c r="M32" s="99" t="s">
        <v>2591</v>
      </c>
      <c r="N32" s="14">
        <v>200000</v>
      </c>
      <c r="O32" s="127" t="s">
        <v>3008</v>
      </c>
      <c r="P32" s="546">
        <v>100000</v>
      </c>
      <c r="Q32" s="127" t="s">
        <v>3726</v>
      </c>
      <c r="R32" s="14" t="s">
        <v>1259</v>
      </c>
      <c r="S32" s="526" t="s">
        <v>3734</v>
      </c>
      <c r="T32" s="526" t="s">
        <v>3735</v>
      </c>
      <c r="U32" s="527" t="s">
        <v>3736</v>
      </c>
    </row>
    <row r="33" spans="1:21" ht="105">
      <c r="A33" s="149">
        <v>26</v>
      </c>
      <c r="B33" s="10"/>
      <c r="C33" s="99" t="s">
        <v>3737</v>
      </c>
      <c r="D33" s="99" t="s">
        <v>3738</v>
      </c>
      <c r="E33" s="99" t="s">
        <v>3739</v>
      </c>
      <c r="F33" s="548" t="s">
        <v>2</v>
      </c>
      <c r="G33" s="257" t="s">
        <v>3</v>
      </c>
      <c r="H33" s="127" t="s">
        <v>4</v>
      </c>
      <c r="I33" s="127" t="s">
        <v>126</v>
      </c>
      <c r="J33" s="99" t="s">
        <v>3740</v>
      </c>
      <c r="K33" s="99" t="s">
        <v>3740</v>
      </c>
      <c r="L33" s="99" t="s">
        <v>1256</v>
      </c>
      <c r="M33" s="99" t="s">
        <v>2591</v>
      </c>
      <c r="N33" s="14">
        <v>150000</v>
      </c>
      <c r="O33" s="257" t="s">
        <v>2601</v>
      </c>
      <c r="P33" s="549">
        <v>50000</v>
      </c>
      <c r="Q33" s="257" t="s">
        <v>3741</v>
      </c>
      <c r="R33" s="532" t="s">
        <v>3742</v>
      </c>
      <c r="S33" s="526" t="s">
        <v>3743</v>
      </c>
      <c r="T33" s="526" t="s">
        <v>3744</v>
      </c>
      <c r="U33" s="527" t="s">
        <v>3745</v>
      </c>
    </row>
    <row r="34" spans="1:21" ht="90">
      <c r="A34" s="193">
        <v>27</v>
      </c>
      <c r="B34" s="14"/>
      <c r="C34" s="99" t="s">
        <v>3746</v>
      </c>
      <c r="D34" s="99" t="s">
        <v>3747</v>
      </c>
      <c r="E34" s="99" t="s">
        <v>3748</v>
      </c>
      <c r="F34" s="126" t="s">
        <v>2</v>
      </c>
      <c r="G34" s="257" t="s">
        <v>3</v>
      </c>
      <c r="H34" s="127" t="s">
        <v>33</v>
      </c>
      <c r="I34" s="127" t="s">
        <v>126</v>
      </c>
      <c r="J34" s="99" t="s">
        <v>3749</v>
      </c>
      <c r="K34" s="99" t="s">
        <v>3750</v>
      </c>
      <c r="L34" s="99" t="s">
        <v>1407</v>
      </c>
      <c r="M34" s="99" t="s">
        <v>2591</v>
      </c>
      <c r="N34" s="14">
        <v>250000</v>
      </c>
      <c r="O34" s="531" t="s">
        <v>3751</v>
      </c>
      <c r="P34" s="549">
        <v>80000</v>
      </c>
      <c r="Q34" s="257" t="s">
        <v>3752</v>
      </c>
      <c r="R34" s="532" t="s">
        <v>179</v>
      </c>
      <c r="S34" s="526" t="s">
        <v>3753</v>
      </c>
      <c r="T34" s="526" t="s">
        <v>3754</v>
      </c>
      <c r="U34" s="527" t="s">
        <v>3755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32"/>
  <sheetViews>
    <sheetView topLeftCell="A23" workbookViewId="0">
      <selection activeCell="E33" sqref="E33"/>
    </sheetView>
  </sheetViews>
  <sheetFormatPr defaultRowHeight="15"/>
  <sheetData>
    <row r="1" spans="1:130" ht="26.25">
      <c r="A1" s="612"/>
      <c r="B1" s="612"/>
      <c r="C1" s="612"/>
      <c r="D1" s="612"/>
      <c r="E1" s="612"/>
      <c r="F1" s="612"/>
      <c r="G1" s="612"/>
      <c r="H1" s="612"/>
      <c r="I1" s="311"/>
      <c r="J1" s="311"/>
      <c r="K1" s="311"/>
      <c r="L1" s="311"/>
      <c r="M1" s="311"/>
      <c r="N1" s="311"/>
      <c r="O1" s="312"/>
      <c r="P1" s="311"/>
      <c r="Q1" s="311"/>
      <c r="R1" s="311"/>
      <c r="S1" s="311"/>
      <c r="T1" s="313"/>
      <c r="U1" s="313"/>
      <c r="V1" s="313"/>
      <c r="W1" s="313"/>
      <c r="X1" s="313"/>
      <c r="Y1" s="313"/>
      <c r="Z1" s="313"/>
      <c r="AA1" s="313"/>
      <c r="AB1" s="313"/>
      <c r="AC1" s="314"/>
      <c r="AD1" s="313"/>
      <c r="AE1" s="313"/>
      <c r="AF1" s="313"/>
      <c r="AG1" s="313"/>
      <c r="AH1" s="313"/>
      <c r="AI1" s="313"/>
      <c r="AJ1" s="313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613" t="s">
        <v>2605</v>
      </c>
      <c r="CX1" s="614"/>
      <c r="CY1" s="597"/>
      <c r="CZ1" s="597"/>
      <c r="DA1" s="597"/>
      <c r="DB1" s="597"/>
      <c r="DC1" s="597"/>
      <c r="DD1" s="597"/>
      <c r="DE1" s="597"/>
      <c r="DF1" s="597"/>
      <c r="DG1" s="597"/>
      <c r="DH1" s="597"/>
      <c r="DI1" s="597"/>
      <c r="DJ1" s="597"/>
      <c r="DK1" s="597"/>
      <c r="DL1" s="289"/>
      <c r="DM1" s="289"/>
      <c r="DN1" s="289"/>
      <c r="DO1" s="289"/>
      <c r="DP1" s="289"/>
      <c r="DQ1" s="289"/>
      <c r="DR1" s="290"/>
      <c r="DS1" s="289"/>
      <c r="DT1" s="315"/>
      <c r="DU1" s="290"/>
      <c r="DV1" s="289"/>
      <c r="DW1" s="289"/>
      <c r="DX1" s="289"/>
      <c r="DY1" s="289"/>
      <c r="DZ1" s="289"/>
    </row>
    <row r="2" spans="1:130" ht="19.5" thickBot="1">
      <c r="A2" s="598"/>
      <c r="B2" s="598"/>
      <c r="C2" s="598"/>
      <c r="D2" s="598"/>
      <c r="E2" s="598"/>
      <c r="F2" s="598"/>
      <c r="G2" s="598"/>
      <c r="H2" s="598"/>
      <c r="I2" s="316"/>
      <c r="J2" s="316"/>
      <c r="K2" s="316"/>
      <c r="L2" s="316"/>
      <c r="M2" s="316"/>
      <c r="N2" s="316"/>
      <c r="O2" s="317"/>
      <c r="P2" s="316"/>
      <c r="Q2" s="316"/>
      <c r="R2" s="316"/>
      <c r="S2" s="316"/>
      <c r="T2" s="318"/>
      <c r="U2" s="318"/>
      <c r="V2" s="318"/>
      <c r="W2" s="318"/>
      <c r="X2" s="318"/>
      <c r="Y2" s="318"/>
      <c r="Z2" s="318"/>
      <c r="AA2" s="318"/>
      <c r="AB2" s="318"/>
      <c r="AC2" s="281"/>
      <c r="AD2" s="318"/>
      <c r="AE2" s="318"/>
      <c r="AF2" s="318"/>
      <c r="AG2" s="318"/>
      <c r="AH2" s="318"/>
      <c r="AI2" s="318"/>
      <c r="AJ2" s="318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319"/>
      <c r="CX2" s="320"/>
      <c r="CY2" s="282"/>
      <c r="CZ2" s="282"/>
      <c r="DA2" s="321" t="s">
        <v>2644</v>
      </c>
      <c r="DB2" s="321"/>
      <c r="DC2" s="282"/>
      <c r="DD2" s="282"/>
      <c r="DE2" s="282"/>
      <c r="DF2" s="282"/>
      <c r="DG2" s="282"/>
      <c r="DH2" s="282"/>
      <c r="DI2" s="282"/>
      <c r="DJ2" s="282"/>
      <c r="DK2" s="282"/>
      <c r="DL2" s="289"/>
      <c r="DM2" s="289"/>
      <c r="DN2" s="289"/>
      <c r="DO2" s="289"/>
      <c r="DP2" s="289"/>
      <c r="DQ2" s="289"/>
      <c r="DR2" s="290"/>
      <c r="DS2" s="289"/>
      <c r="DT2" s="315"/>
      <c r="DU2" s="290"/>
      <c r="DV2" s="289"/>
      <c r="DW2" s="289"/>
      <c r="DX2" s="289"/>
      <c r="DY2" s="289"/>
      <c r="DZ2" s="289"/>
    </row>
    <row r="3" spans="1:130" ht="16.5" thickBot="1">
      <c r="A3" s="615" t="s">
        <v>2607</v>
      </c>
      <c r="B3" s="601" t="s">
        <v>2645</v>
      </c>
      <c r="C3" s="583" t="s">
        <v>2608</v>
      </c>
      <c r="D3" s="601" t="s">
        <v>2609</v>
      </c>
      <c r="E3" s="601" t="s">
        <v>2646</v>
      </c>
      <c r="F3" s="601" t="s">
        <v>2613</v>
      </c>
      <c r="G3" s="618" t="s">
        <v>2647</v>
      </c>
      <c r="H3" s="618" t="s">
        <v>2648</v>
      </c>
      <c r="I3" s="618" t="s">
        <v>2649</v>
      </c>
      <c r="J3" s="601" t="s">
        <v>2650</v>
      </c>
      <c r="K3" s="620" t="s">
        <v>2612</v>
      </c>
      <c r="L3" s="609" t="s">
        <v>2613</v>
      </c>
      <c r="M3" s="583" t="s">
        <v>2651</v>
      </c>
      <c r="N3" s="583" t="s">
        <v>2615</v>
      </c>
      <c r="O3" s="586" t="s">
        <v>2652</v>
      </c>
      <c r="P3" s="589" t="s">
        <v>2617</v>
      </c>
      <c r="Q3" s="590"/>
      <c r="R3" s="591"/>
      <c r="S3" s="583" t="s">
        <v>2618</v>
      </c>
      <c r="T3" s="595" t="s">
        <v>2619</v>
      </c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6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322"/>
      <c r="CX3" s="292"/>
      <c r="DR3" s="292"/>
      <c r="DT3" s="322"/>
      <c r="DU3" s="292"/>
    </row>
    <row r="4" spans="1:130" ht="26.25" thickBot="1">
      <c r="A4" s="616"/>
      <c r="B4" s="617"/>
      <c r="C4" s="584"/>
      <c r="D4" s="617"/>
      <c r="E4" s="617"/>
      <c r="F4" s="617"/>
      <c r="G4" s="619"/>
      <c r="H4" s="619"/>
      <c r="I4" s="619"/>
      <c r="J4" s="617"/>
      <c r="K4" s="621"/>
      <c r="L4" s="610"/>
      <c r="M4" s="584"/>
      <c r="N4" s="584"/>
      <c r="O4" s="587"/>
      <c r="P4" s="592"/>
      <c r="Q4" s="593"/>
      <c r="R4" s="594"/>
      <c r="S4" s="584"/>
      <c r="T4" s="578" t="s">
        <v>179</v>
      </c>
      <c r="U4" s="578"/>
      <c r="V4" s="578"/>
      <c r="W4" s="578"/>
      <c r="X4" s="578"/>
      <c r="Y4" s="578" t="s">
        <v>1271</v>
      </c>
      <c r="Z4" s="578"/>
      <c r="AA4" s="578"/>
      <c r="AB4" s="578"/>
      <c r="AC4" s="578" t="s">
        <v>1257</v>
      </c>
      <c r="AD4" s="578"/>
      <c r="AE4" s="578"/>
      <c r="AF4" s="578"/>
      <c r="AG4" s="578" t="s">
        <v>1376</v>
      </c>
      <c r="AH4" s="578"/>
      <c r="AI4" s="578"/>
      <c r="AJ4" s="579"/>
      <c r="AK4" s="578" t="s">
        <v>2620</v>
      </c>
      <c r="AL4" s="578"/>
      <c r="AM4" s="578"/>
      <c r="AN4" s="579"/>
      <c r="AO4" s="578" t="s">
        <v>2621</v>
      </c>
      <c r="AP4" s="578"/>
      <c r="AQ4" s="578"/>
      <c r="AR4" s="579"/>
      <c r="AS4" s="578" t="s">
        <v>2622</v>
      </c>
      <c r="AT4" s="578"/>
      <c r="AU4" s="578"/>
      <c r="AV4" s="579"/>
      <c r="AW4" s="578" t="s">
        <v>2623</v>
      </c>
      <c r="AX4" s="578"/>
      <c r="AY4" s="578"/>
      <c r="AZ4" s="579"/>
      <c r="BA4" s="578" t="s">
        <v>2624</v>
      </c>
      <c r="BB4" s="578"/>
      <c r="BC4" s="578"/>
      <c r="BD4" s="579"/>
      <c r="BE4" s="578" t="s">
        <v>2625</v>
      </c>
      <c r="BF4" s="578"/>
      <c r="BG4" s="578"/>
      <c r="BH4" s="579"/>
      <c r="BI4" s="578" t="s">
        <v>2626</v>
      </c>
      <c r="BJ4" s="578"/>
      <c r="BK4" s="578"/>
      <c r="BL4" s="579"/>
      <c r="BM4" s="578" t="s">
        <v>2627</v>
      </c>
      <c r="BN4" s="578"/>
      <c r="BO4" s="578"/>
      <c r="BP4" s="579"/>
      <c r="BQ4" s="578" t="s">
        <v>2628</v>
      </c>
      <c r="BR4" s="578"/>
      <c r="BS4" s="578"/>
      <c r="BT4" s="579"/>
      <c r="BU4" s="578" t="s">
        <v>2629</v>
      </c>
      <c r="BV4" s="578"/>
      <c r="BW4" s="578"/>
      <c r="BX4" s="579"/>
      <c r="BY4" s="578" t="s">
        <v>2630</v>
      </c>
      <c r="BZ4" s="578"/>
      <c r="CA4" s="578"/>
      <c r="CB4" s="579"/>
      <c r="CC4" s="578" t="s">
        <v>2631</v>
      </c>
      <c r="CD4" s="578"/>
      <c r="CE4" s="578"/>
      <c r="CF4" s="579"/>
      <c r="CG4" s="578" t="s">
        <v>2632</v>
      </c>
      <c r="CH4" s="578"/>
      <c r="CI4" s="578"/>
      <c r="CJ4" s="579"/>
      <c r="CK4" s="578" t="s">
        <v>2633</v>
      </c>
      <c r="CL4" s="578"/>
      <c r="CM4" s="578"/>
      <c r="CN4" s="579"/>
      <c r="CO4" s="578" t="s">
        <v>2634</v>
      </c>
      <c r="CP4" s="578"/>
      <c r="CQ4" s="578"/>
      <c r="CR4" s="579"/>
      <c r="CS4" s="578" t="s">
        <v>2635</v>
      </c>
      <c r="CT4" s="578"/>
      <c r="CU4" s="578"/>
      <c r="CV4" s="579"/>
      <c r="CW4" s="580" t="s">
        <v>2636</v>
      </c>
      <c r="CX4" s="581"/>
      <c r="CY4" s="581"/>
      <c r="CZ4" s="582"/>
      <c r="DA4" s="607" t="s">
        <v>2653</v>
      </c>
      <c r="DB4" s="581"/>
      <c r="DC4" s="581"/>
      <c r="DD4" s="581"/>
      <c r="DE4" s="581"/>
      <c r="DF4" s="581"/>
      <c r="DG4" s="581"/>
      <c r="DH4" s="581"/>
      <c r="DI4" s="581"/>
      <c r="DJ4" s="581"/>
      <c r="DK4" s="581"/>
      <c r="DL4" s="608"/>
      <c r="DM4" s="323"/>
      <c r="DN4" s="323"/>
      <c r="DO4" s="606" t="s">
        <v>2654</v>
      </c>
      <c r="DP4" s="606"/>
      <c r="DQ4" s="606"/>
      <c r="DR4" s="324"/>
      <c r="DS4" s="323"/>
      <c r="DT4" s="325" t="s">
        <v>2655</v>
      </c>
      <c r="DU4" s="326"/>
      <c r="DV4" s="326"/>
      <c r="DW4" s="326"/>
      <c r="DX4" s="326"/>
      <c r="DY4" s="326"/>
      <c r="DZ4" s="326"/>
    </row>
    <row r="5" spans="1:130" ht="26.25" thickBot="1">
      <c r="A5" s="616"/>
      <c r="B5" s="617"/>
      <c r="C5" s="585"/>
      <c r="D5" s="617"/>
      <c r="E5" s="617"/>
      <c r="F5" s="617"/>
      <c r="G5" s="619"/>
      <c r="H5" s="619"/>
      <c r="I5" s="619"/>
      <c r="J5" s="617"/>
      <c r="K5" s="621"/>
      <c r="L5" s="611"/>
      <c r="M5" s="585"/>
      <c r="N5" s="585"/>
      <c r="O5" s="588"/>
      <c r="P5" s="295" t="s">
        <v>2637</v>
      </c>
      <c r="Q5" s="296" t="s">
        <v>2638</v>
      </c>
      <c r="R5" s="296" t="s">
        <v>2639</v>
      </c>
      <c r="S5" s="585"/>
      <c r="T5" s="297" t="s">
        <v>2640</v>
      </c>
      <c r="U5" s="297" t="s">
        <v>2641</v>
      </c>
      <c r="V5" s="298" t="s">
        <v>2638</v>
      </c>
      <c r="W5" s="298" t="s">
        <v>2639</v>
      </c>
      <c r="X5" s="296" t="s">
        <v>2637</v>
      </c>
      <c r="Y5" s="297" t="s">
        <v>2641</v>
      </c>
      <c r="Z5" s="298" t="s">
        <v>2642</v>
      </c>
      <c r="AA5" s="298" t="s">
        <v>2639</v>
      </c>
      <c r="AB5" s="296" t="s">
        <v>2637</v>
      </c>
      <c r="AC5" s="297" t="s">
        <v>2641</v>
      </c>
      <c r="AD5" s="298" t="s">
        <v>2642</v>
      </c>
      <c r="AE5" s="298" t="s">
        <v>2639</v>
      </c>
      <c r="AF5" s="296" t="s">
        <v>2637</v>
      </c>
      <c r="AG5" s="297" t="s">
        <v>2641</v>
      </c>
      <c r="AH5" s="298" t="s">
        <v>2642</v>
      </c>
      <c r="AI5" s="298" t="s">
        <v>2639</v>
      </c>
      <c r="AJ5" s="299" t="s">
        <v>2637</v>
      </c>
      <c r="AK5" s="297" t="s">
        <v>2641</v>
      </c>
      <c r="AL5" s="298" t="s">
        <v>2642</v>
      </c>
      <c r="AM5" s="298" t="s">
        <v>2639</v>
      </c>
      <c r="AN5" s="299" t="s">
        <v>2637</v>
      </c>
      <c r="AO5" s="297" t="s">
        <v>2641</v>
      </c>
      <c r="AP5" s="298" t="s">
        <v>2642</v>
      </c>
      <c r="AQ5" s="298" t="s">
        <v>2639</v>
      </c>
      <c r="AR5" s="299" t="s">
        <v>2637</v>
      </c>
      <c r="AS5" s="297" t="s">
        <v>2641</v>
      </c>
      <c r="AT5" s="298" t="s">
        <v>2642</v>
      </c>
      <c r="AU5" s="298" t="s">
        <v>2639</v>
      </c>
      <c r="AV5" s="299" t="s">
        <v>2637</v>
      </c>
      <c r="AW5" s="297" t="s">
        <v>2641</v>
      </c>
      <c r="AX5" s="298" t="s">
        <v>2642</v>
      </c>
      <c r="AY5" s="298" t="s">
        <v>2639</v>
      </c>
      <c r="AZ5" s="299" t="s">
        <v>2637</v>
      </c>
      <c r="BA5" s="297" t="s">
        <v>2641</v>
      </c>
      <c r="BB5" s="298" t="s">
        <v>2642</v>
      </c>
      <c r="BC5" s="298" t="s">
        <v>2639</v>
      </c>
      <c r="BD5" s="299" t="s">
        <v>2637</v>
      </c>
      <c r="BE5" s="297" t="s">
        <v>2641</v>
      </c>
      <c r="BF5" s="298" t="s">
        <v>2642</v>
      </c>
      <c r="BG5" s="298" t="s">
        <v>2639</v>
      </c>
      <c r="BH5" s="299" t="s">
        <v>2637</v>
      </c>
      <c r="BI5" s="297" t="s">
        <v>2641</v>
      </c>
      <c r="BJ5" s="298" t="s">
        <v>2642</v>
      </c>
      <c r="BK5" s="298" t="s">
        <v>2639</v>
      </c>
      <c r="BL5" s="299" t="s">
        <v>2637</v>
      </c>
      <c r="BM5" s="297" t="s">
        <v>2641</v>
      </c>
      <c r="BN5" s="298" t="s">
        <v>2642</v>
      </c>
      <c r="BO5" s="298" t="s">
        <v>2639</v>
      </c>
      <c r="BP5" s="299" t="s">
        <v>2637</v>
      </c>
      <c r="BQ5" s="297" t="s">
        <v>2641</v>
      </c>
      <c r="BR5" s="298" t="s">
        <v>2642</v>
      </c>
      <c r="BS5" s="298" t="s">
        <v>2639</v>
      </c>
      <c r="BT5" s="299" t="s">
        <v>2637</v>
      </c>
      <c r="BU5" s="297" t="s">
        <v>2641</v>
      </c>
      <c r="BV5" s="298" t="s">
        <v>2642</v>
      </c>
      <c r="BW5" s="298" t="s">
        <v>2639</v>
      </c>
      <c r="BX5" s="299" t="s">
        <v>2637</v>
      </c>
      <c r="BY5" s="297" t="s">
        <v>2641</v>
      </c>
      <c r="BZ5" s="298" t="s">
        <v>2642</v>
      </c>
      <c r="CA5" s="298" t="s">
        <v>2639</v>
      </c>
      <c r="CB5" s="299" t="s">
        <v>2637</v>
      </c>
      <c r="CC5" s="297" t="s">
        <v>2641</v>
      </c>
      <c r="CD5" s="298" t="s">
        <v>2642</v>
      </c>
      <c r="CE5" s="298" t="s">
        <v>2639</v>
      </c>
      <c r="CF5" s="299" t="s">
        <v>2637</v>
      </c>
      <c r="CG5" s="297" t="s">
        <v>2641</v>
      </c>
      <c r="CH5" s="298" t="s">
        <v>2642</v>
      </c>
      <c r="CI5" s="298" t="s">
        <v>2639</v>
      </c>
      <c r="CJ5" s="299" t="s">
        <v>2637</v>
      </c>
      <c r="CK5" s="297" t="s">
        <v>2641</v>
      </c>
      <c r="CL5" s="298" t="s">
        <v>2642</v>
      </c>
      <c r="CM5" s="298" t="s">
        <v>2639</v>
      </c>
      <c r="CN5" s="299" t="s">
        <v>2637</v>
      </c>
      <c r="CO5" s="297" t="s">
        <v>2641</v>
      </c>
      <c r="CP5" s="298" t="s">
        <v>2642</v>
      </c>
      <c r="CQ5" s="298" t="s">
        <v>2639</v>
      </c>
      <c r="CR5" s="299" t="s">
        <v>2637</v>
      </c>
      <c r="CS5" s="297" t="s">
        <v>2641</v>
      </c>
      <c r="CT5" s="298" t="s">
        <v>2642</v>
      </c>
      <c r="CU5" s="298" t="s">
        <v>2639</v>
      </c>
      <c r="CV5" s="300" t="s">
        <v>2637</v>
      </c>
      <c r="CW5" s="327" t="s">
        <v>4</v>
      </c>
      <c r="CX5" s="303" t="s">
        <v>2643</v>
      </c>
      <c r="CY5" s="303" t="s">
        <v>33</v>
      </c>
      <c r="CZ5" s="303" t="s">
        <v>2643</v>
      </c>
      <c r="DA5" s="328" t="s">
        <v>2656</v>
      </c>
      <c r="DB5" s="303" t="s">
        <v>2643</v>
      </c>
      <c r="DC5" s="328" t="s">
        <v>2657</v>
      </c>
      <c r="DD5" s="303" t="s">
        <v>2643</v>
      </c>
      <c r="DE5" s="328" t="s">
        <v>2658</v>
      </c>
      <c r="DF5" s="303" t="s">
        <v>2643</v>
      </c>
      <c r="DG5" s="328" t="s">
        <v>2659</v>
      </c>
      <c r="DH5" s="303" t="s">
        <v>2643</v>
      </c>
      <c r="DI5" s="328" t="s">
        <v>2660</v>
      </c>
      <c r="DJ5" s="303" t="s">
        <v>2643</v>
      </c>
      <c r="DK5" s="328" t="s">
        <v>1371</v>
      </c>
      <c r="DL5" s="329" t="s">
        <v>2643</v>
      </c>
      <c r="DM5" s="330" t="s">
        <v>2661</v>
      </c>
      <c r="DN5" s="330" t="s">
        <v>2661</v>
      </c>
      <c r="DO5" s="183" t="s">
        <v>2662</v>
      </c>
      <c r="DP5" s="183"/>
      <c r="DQ5" s="183" t="s">
        <v>2663</v>
      </c>
      <c r="DR5" s="331"/>
      <c r="DS5" s="183"/>
      <c r="DT5" s="332" t="s">
        <v>3</v>
      </c>
      <c r="DU5" s="333" t="s">
        <v>2664</v>
      </c>
      <c r="DV5" s="333" t="s">
        <v>2665</v>
      </c>
      <c r="DW5" s="333" t="s">
        <v>2664</v>
      </c>
      <c r="DX5" s="333" t="s">
        <v>2666</v>
      </c>
      <c r="DY5" s="333" t="s">
        <v>2667</v>
      </c>
      <c r="DZ5" s="333" t="s">
        <v>2668</v>
      </c>
    </row>
    <row r="6" spans="1:130">
      <c r="A6" s="334">
        <v>1</v>
      </c>
      <c r="B6" s="335">
        <v>2</v>
      </c>
      <c r="C6" s="335"/>
      <c r="D6" s="335">
        <v>3</v>
      </c>
      <c r="E6" s="336">
        <v>4</v>
      </c>
      <c r="F6" s="336">
        <v>5</v>
      </c>
      <c r="G6" s="336">
        <v>6</v>
      </c>
      <c r="H6" s="336">
        <v>7</v>
      </c>
      <c r="I6" s="336">
        <v>8</v>
      </c>
      <c r="J6" s="336">
        <v>9</v>
      </c>
      <c r="K6" s="337">
        <v>10</v>
      </c>
      <c r="L6" s="338">
        <v>7</v>
      </c>
      <c r="M6" s="336">
        <v>8</v>
      </c>
      <c r="N6" s="336"/>
      <c r="O6" s="339">
        <v>9</v>
      </c>
      <c r="P6" s="336">
        <v>10</v>
      </c>
      <c r="Q6" s="336"/>
      <c r="R6" s="336"/>
      <c r="S6" s="336">
        <v>11</v>
      </c>
      <c r="T6" s="336">
        <v>6</v>
      </c>
      <c r="U6" s="336">
        <v>7</v>
      </c>
      <c r="V6" s="336">
        <v>8</v>
      </c>
      <c r="W6" s="336">
        <v>9</v>
      </c>
      <c r="X6" s="336">
        <v>10</v>
      </c>
      <c r="Y6" s="336">
        <v>11</v>
      </c>
      <c r="Z6" s="336">
        <v>12</v>
      </c>
      <c r="AA6" s="336">
        <v>13</v>
      </c>
      <c r="AB6" s="336">
        <v>14</v>
      </c>
      <c r="AC6" s="336">
        <v>15</v>
      </c>
      <c r="AD6" s="336">
        <v>16</v>
      </c>
      <c r="AE6" s="336">
        <v>17</v>
      </c>
      <c r="AF6" s="336">
        <v>18</v>
      </c>
      <c r="AG6" s="336">
        <v>19</v>
      </c>
      <c r="AH6" s="336">
        <v>20</v>
      </c>
      <c r="AI6" s="336">
        <v>21</v>
      </c>
      <c r="AJ6" s="337">
        <v>22</v>
      </c>
      <c r="AK6" s="336">
        <v>19</v>
      </c>
      <c r="AL6" s="336">
        <v>20</v>
      </c>
      <c r="AM6" s="336">
        <v>21</v>
      </c>
      <c r="AN6" s="337">
        <v>22</v>
      </c>
      <c r="AO6" s="336">
        <v>19</v>
      </c>
      <c r="AP6" s="336">
        <v>20</v>
      </c>
      <c r="AQ6" s="336">
        <v>21</v>
      </c>
      <c r="AR6" s="337">
        <v>22</v>
      </c>
      <c r="AS6" s="336">
        <v>19</v>
      </c>
      <c r="AT6" s="336">
        <v>20</v>
      </c>
      <c r="AU6" s="336">
        <v>21</v>
      </c>
      <c r="AV6" s="337">
        <v>22</v>
      </c>
      <c r="AW6" s="336">
        <v>19</v>
      </c>
      <c r="AX6" s="336">
        <v>20</v>
      </c>
      <c r="AY6" s="336">
        <v>21</v>
      </c>
      <c r="AZ6" s="337">
        <v>22</v>
      </c>
      <c r="BA6" s="336">
        <v>19</v>
      </c>
      <c r="BB6" s="336">
        <v>20</v>
      </c>
      <c r="BC6" s="336">
        <v>21</v>
      </c>
      <c r="BD6" s="337">
        <v>22</v>
      </c>
      <c r="BE6" s="336">
        <v>19</v>
      </c>
      <c r="BF6" s="336">
        <v>20</v>
      </c>
      <c r="BG6" s="336">
        <v>21</v>
      </c>
      <c r="BH6" s="337">
        <v>22</v>
      </c>
      <c r="BI6" s="336">
        <v>19</v>
      </c>
      <c r="BJ6" s="336">
        <v>20</v>
      </c>
      <c r="BK6" s="336">
        <v>21</v>
      </c>
      <c r="BL6" s="337">
        <v>22</v>
      </c>
      <c r="BM6" s="336">
        <v>19</v>
      </c>
      <c r="BN6" s="336">
        <v>20</v>
      </c>
      <c r="BO6" s="336">
        <v>21</v>
      </c>
      <c r="BP6" s="337">
        <v>22</v>
      </c>
      <c r="BQ6" s="336">
        <v>19</v>
      </c>
      <c r="BR6" s="336">
        <v>20</v>
      </c>
      <c r="BS6" s="336">
        <v>21</v>
      </c>
      <c r="BT6" s="337">
        <v>22</v>
      </c>
      <c r="BU6" s="336">
        <v>19</v>
      </c>
      <c r="BV6" s="336">
        <v>20</v>
      </c>
      <c r="BW6" s="336">
        <v>21</v>
      </c>
      <c r="BX6" s="337">
        <v>22</v>
      </c>
      <c r="BY6" s="336">
        <v>19</v>
      </c>
      <c r="BZ6" s="336">
        <v>20</v>
      </c>
      <c r="CA6" s="336">
        <v>21</v>
      </c>
      <c r="CB6" s="337">
        <v>22</v>
      </c>
      <c r="CC6" s="336">
        <v>19</v>
      </c>
      <c r="CD6" s="336">
        <v>20</v>
      </c>
      <c r="CE6" s="336">
        <v>21</v>
      </c>
      <c r="CF6" s="337">
        <v>22</v>
      </c>
      <c r="CG6" s="336">
        <v>19</v>
      </c>
      <c r="CH6" s="336">
        <v>20</v>
      </c>
      <c r="CI6" s="336">
        <v>21</v>
      </c>
      <c r="CJ6" s="337">
        <v>22</v>
      </c>
      <c r="CK6" s="336">
        <v>19</v>
      </c>
      <c r="CL6" s="336">
        <v>20</v>
      </c>
      <c r="CM6" s="336">
        <v>21</v>
      </c>
      <c r="CN6" s="337">
        <v>22</v>
      </c>
      <c r="CO6" s="336">
        <v>19</v>
      </c>
      <c r="CP6" s="336">
        <v>20</v>
      </c>
      <c r="CQ6" s="336">
        <v>21</v>
      </c>
      <c r="CR6" s="337">
        <v>22</v>
      </c>
      <c r="CS6" s="336">
        <v>19</v>
      </c>
      <c r="CT6" s="336">
        <v>20</v>
      </c>
      <c r="CU6" s="336">
        <v>21</v>
      </c>
      <c r="CV6" s="340">
        <v>22</v>
      </c>
      <c r="CW6" s="341">
        <v>8</v>
      </c>
      <c r="CX6" s="342">
        <v>9</v>
      </c>
      <c r="CY6" s="342">
        <v>10</v>
      </c>
      <c r="CZ6" s="342">
        <v>11</v>
      </c>
      <c r="DA6" s="342">
        <v>12</v>
      </c>
      <c r="DB6" s="342">
        <v>13</v>
      </c>
      <c r="DC6" s="342">
        <v>14</v>
      </c>
      <c r="DD6" s="342">
        <v>15</v>
      </c>
      <c r="DE6" s="342">
        <v>16</v>
      </c>
      <c r="DF6" s="342">
        <v>17</v>
      </c>
      <c r="DG6" s="342">
        <v>18</v>
      </c>
      <c r="DH6" s="342">
        <v>19</v>
      </c>
      <c r="DI6" s="342">
        <v>20</v>
      </c>
      <c r="DJ6" s="342">
        <v>21</v>
      </c>
      <c r="DK6" s="342">
        <v>22</v>
      </c>
      <c r="DL6" s="343">
        <v>23</v>
      </c>
      <c r="DR6" s="292"/>
      <c r="DT6" s="322"/>
      <c r="DU6" s="292"/>
    </row>
    <row r="7" spans="1:130" ht="25.5">
      <c r="A7" s="344"/>
      <c r="B7" s="345" t="s">
        <v>2669</v>
      </c>
      <c r="C7" s="345"/>
      <c r="D7" s="346"/>
      <c r="E7" s="347"/>
      <c r="F7" s="347"/>
      <c r="G7" s="348"/>
      <c r="H7" s="349"/>
      <c r="I7" s="348"/>
      <c r="J7" s="347"/>
      <c r="K7" s="350"/>
      <c r="L7" s="351"/>
      <c r="M7" s="347"/>
      <c r="N7" s="347"/>
      <c r="O7" s="352" t="s">
        <v>60</v>
      </c>
      <c r="P7" s="349"/>
      <c r="Q7" s="349"/>
      <c r="R7" s="349"/>
      <c r="S7" s="348" t="s">
        <v>60</v>
      </c>
      <c r="T7" s="347"/>
      <c r="U7" s="347"/>
      <c r="V7" s="347"/>
      <c r="W7" s="347"/>
      <c r="X7" s="353"/>
      <c r="Y7" s="347"/>
      <c r="Z7" s="347"/>
      <c r="AA7" s="347"/>
      <c r="AB7" s="353"/>
      <c r="AC7" s="347"/>
      <c r="AD7" s="347"/>
      <c r="AE7" s="347"/>
      <c r="AF7" s="353"/>
      <c r="AG7" s="347"/>
      <c r="AH7" s="347"/>
      <c r="AI7" s="347"/>
      <c r="AJ7" s="354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6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57"/>
      <c r="DM7" s="355"/>
      <c r="DN7" s="355"/>
      <c r="DR7" s="292"/>
      <c r="DT7" s="322"/>
      <c r="DU7" s="292"/>
    </row>
    <row r="8" spans="1:130" ht="38.25">
      <c r="A8" s="358">
        <v>1</v>
      </c>
      <c r="B8" s="359" t="s">
        <v>2670</v>
      </c>
      <c r="C8" s="359"/>
      <c r="D8" s="359" t="s">
        <v>2671</v>
      </c>
      <c r="E8" s="349">
        <v>28900</v>
      </c>
      <c r="F8" s="349" t="s">
        <v>2672</v>
      </c>
      <c r="G8" s="348">
        <f t="shared" ref="G8:G27" si="0">SUM(100/85*E8)-E8</f>
        <v>5100</v>
      </c>
      <c r="H8" s="349">
        <v>5</v>
      </c>
      <c r="I8" s="348">
        <f t="shared" ref="I8:I27" si="1">SUM((K8-E8/20))</f>
        <v>227.58750000000009</v>
      </c>
      <c r="J8" s="349">
        <v>20</v>
      </c>
      <c r="K8" s="350">
        <f t="shared" ref="K8:K27" si="2">SUM((E8*6*21)/(8*20*100))+(E8/20)</f>
        <v>1672.5875000000001</v>
      </c>
      <c r="L8" s="360" t="s">
        <v>2672</v>
      </c>
      <c r="M8" s="349">
        <v>20</v>
      </c>
      <c r="N8" s="348">
        <f t="shared" ref="N8:N27" si="3">SUM(M8*I8)</f>
        <v>4551.7500000000018</v>
      </c>
      <c r="O8" s="352">
        <f t="shared" ref="O8:O27" si="4">SUM(M8*K8)</f>
        <v>33451.75</v>
      </c>
      <c r="P8" s="349">
        <f t="shared" ref="P8:P27" si="5">SUM(Q8:R8)</f>
        <v>20327</v>
      </c>
      <c r="Q8" s="349">
        <f t="shared" ref="Q8:R27" si="6">SUM(V8,Z8,AD8,AH8,AL8,AP8,AT8,AX8,BB8,BF8,BJ8,BN8,BR8,BV8,BZ8,CD8,CH8,CL8,CP8,CT8)</f>
        <v>17420</v>
      </c>
      <c r="R8" s="349">
        <f t="shared" si="6"/>
        <v>2907</v>
      </c>
      <c r="S8" s="348">
        <f t="shared" ref="S8:S27" si="7">SUM(O8-P8)</f>
        <v>13124.75</v>
      </c>
      <c r="T8" s="349" t="s">
        <v>2673</v>
      </c>
      <c r="U8" s="361" t="s">
        <v>2674</v>
      </c>
      <c r="V8" s="349">
        <v>1445</v>
      </c>
      <c r="W8" s="349">
        <v>241</v>
      </c>
      <c r="X8" s="362">
        <f t="shared" ref="X8:X27" si="8">SUM(V8:W8)</f>
        <v>1686</v>
      </c>
      <c r="Y8" s="361" t="s">
        <v>2674</v>
      </c>
      <c r="Z8" s="349">
        <v>1445</v>
      </c>
      <c r="AA8" s="349">
        <v>241</v>
      </c>
      <c r="AB8" s="362">
        <f t="shared" ref="AB8:AB27" si="9">SUM(Z8:AA8)</f>
        <v>1686</v>
      </c>
      <c r="AC8" s="361" t="s">
        <v>2674</v>
      </c>
      <c r="AD8" s="349">
        <v>1445</v>
      </c>
      <c r="AE8" s="349">
        <v>241</v>
      </c>
      <c r="AF8" s="362">
        <f>SUM(AD8:AE8)</f>
        <v>1686</v>
      </c>
      <c r="AG8" s="361" t="s">
        <v>2675</v>
      </c>
      <c r="AH8" s="349">
        <v>1445</v>
      </c>
      <c r="AI8" s="349">
        <v>241</v>
      </c>
      <c r="AJ8" s="362">
        <f>SUM(AH8:AI8)</f>
        <v>1686</v>
      </c>
      <c r="AK8" s="363" t="s">
        <v>2676</v>
      </c>
      <c r="AL8" s="364">
        <v>1445</v>
      </c>
      <c r="AM8" s="364">
        <v>241</v>
      </c>
      <c r="AN8" s="362">
        <f>SUM(AL8:AM8)</f>
        <v>1686</v>
      </c>
      <c r="AO8" s="365">
        <v>39451</v>
      </c>
      <c r="AP8" s="364">
        <v>1445</v>
      </c>
      <c r="AQ8" s="364">
        <v>241</v>
      </c>
      <c r="AR8" s="362">
        <f t="shared" ref="AR8:AR25" si="10">SUM(AP8:AQ8)</f>
        <v>1686</v>
      </c>
      <c r="AS8" s="365">
        <v>39451</v>
      </c>
      <c r="AT8" s="364">
        <v>1445</v>
      </c>
      <c r="AU8" s="364">
        <v>241</v>
      </c>
      <c r="AV8" s="362">
        <f t="shared" ref="AV8:AV24" si="11">SUM(AT8:AU8)</f>
        <v>1686</v>
      </c>
      <c r="AW8" s="365">
        <v>39451</v>
      </c>
      <c r="AX8" s="364">
        <v>1445</v>
      </c>
      <c r="AY8" s="364">
        <v>241</v>
      </c>
      <c r="AZ8" s="362">
        <f t="shared" ref="AZ8:AZ24" si="12">SUM(AX8:AY8)</f>
        <v>1686</v>
      </c>
      <c r="BA8" s="365">
        <v>39451</v>
      </c>
      <c r="BB8" s="364">
        <v>1445</v>
      </c>
      <c r="BC8" s="364">
        <v>241</v>
      </c>
      <c r="BD8" s="362">
        <f>SUM(BB8:BC8)</f>
        <v>1686</v>
      </c>
      <c r="BE8" s="365">
        <v>39847</v>
      </c>
      <c r="BF8" s="364">
        <v>1445</v>
      </c>
      <c r="BG8" s="364">
        <v>241</v>
      </c>
      <c r="BH8" s="362">
        <f t="shared" ref="BH8:BH27" si="13">SUM(BF8:BG8)</f>
        <v>1686</v>
      </c>
      <c r="BI8" s="365">
        <v>39847</v>
      </c>
      <c r="BJ8" s="364">
        <v>1445</v>
      </c>
      <c r="BK8" s="364">
        <v>241</v>
      </c>
      <c r="BL8" s="362">
        <f t="shared" ref="BL8:BL27" si="14">SUM(BJ8:BK8)</f>
        <v>1686</v>
      </c>
      <c r="BM8" s="365">
        <v>39847</v>
      </c>
      <c r="BN8" s="364">
        <v>1445</v>
      </c>
      <c r="BO8" s="364">
        <v>241</v>
      </c>
      <c r="BP8" s="362">
        <f t="shared" ref="BP8:BP27" si="15">SUM(BN8:BO8)</f>
        <v>1686</v>
      </c>
      <c r="BQ8" s="365">
        <v>40429</v>
      </c>
      <c r="BR8" s="364">
        <v>80</v>
      </c>
      <c r="BS8" s="364">
        <v>15</v>
      </c>
      <c r="BT8" s="362">
        <f t="shared" ref="BT8:BT27" si="16">SUM(BR8:BS8)</f>
        <v>95</v>
      </c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6">
        <v>1</v>
      </c>
      <c r="CX8" s="349">
        <v>28900</v>
      </c>
      <c r="CY8" s="349"/>
      <c r="CZ8" s="349"/>
      <c r="DA8" s="349"/>
      <c r="DB8" s="349"/>
      <c r="DC8" s="349">
        <v>1</v>
      </c>
      <c r="DD8" s="349">
        <v>28900</v>
      </c>
      <c r="DE8" s="349"/>
      <c r="DF8" s="349"/>
      <c r="DG8" s="349"/>
      <c r="DH8" s="349"/>
      <c r="DI8" s="349"/>
      <c r="DJ8" s="349"/>
      <c r="DK8" s="349"/>
      <c r="DL8" s="367"/>
      <c r="DM8" s="368">
        <f t="shared" ref="DM8:DN28" si="17">SUM(DK8,DI8,DG8,DE8,DC8,DA8)</f>
        <v>1</v>
      </c>
      <c r="DN8" s="368">
        <f t="shared" si="17"/>
        <v>28900</v>
      </c>
      <c r="DO8" s="183">
        <v>1</v>
      </c>
      <c r="DP8" s="183">
        <v>28900</v>
      </c>
      <c r="DQ8" s="183"/>
      <c r="DR8" s="331"/>
      <c r="DS8" s="183"/>
      <c r="DT8" s="369">
        <v>1</v>
      </c>
      <c r="DU8" s="331"/>
      <c r="DV8" s="183"/>
      <c r="DW8" s="183"/>
      <c r="DX8" s="183"/>
      <c r="DY8" s="183"/>
      <c r="DZ8" s="183"/>
    </row>
    <row r="9" spans="1:130" ht="38.25">
      <c r="A9" s="358">
        <v>2</v>
      </c>
      <c r="B9" s="359" t="s">
        <v>2677</v>
      </c>
      <c r="C9" s="359"/>
      <c r="D9" s="359" t="s">
        <v>2678</v>
      </c>
      <c r="E9" s="349">
        <v>5737</v>
      </c>
      <c r="F9" s="349" t="s">
        <v>2679</v>
      </c>
      <c r="G9" s="348">
        <f t="shared" si="0"/>
        <v>1012.4117647058829</v>
      </c>
      <c r="H9" s="349">
        <v>5</v>
      </c>
      <c r="I9" s="348">
        <f t="shared" si="1"/>
        <v>45.178875000000005</v>
      </c>
      <c r="J9" s="349">
        <v>20</v>
      </c>
      <c r="K9" s="350">
        <f t="shared" si="2"/>
        <v>332.02887500000003</v>
      </c>
      <c r="L9" s="360" t="s">
        <v>2679</v>
      </c>
      <c r="M9" s="349">
        <v>20</v>
      </c>
      <c r="N9" s="348">
        <f t="shared" si="3"/>
        <v>903.5775000000001</v>
      </c>
      <c r="O9" s="352">
        <f t="shared" si="4"/>
        <v>6640.5775000000003</v>
      </c>
      <c r="P9" s="349">
        <f t="shared" si="5"/>
        <v>1922</v>
      </c>
      <c r="Q9" s="349">
        <f t="shared" si="6"/>
        <v>0</v>
      </c>
      <c r="R9" s="349">
        <f t="shared" si="6"/>
        <v>1922</v>
      </c>
      <c r="S9" s="348">
        <f t="shared" si="7"/>
        <v>4718.5775000000003</v>
      </c>
      <c r="T9" s="349" t="s">
        <v>2673</v>
      </c>
      <c r="U9" s="361">
        <v>40429</v>
      </c>
      <c r="V9" s="349"/>
      <c r="W9" s="349">
        <v>1922</v>
      </c>
      <c r="X9" s="362">
        <f t="shared" si="8"/>
        <v>1922</v>
      </c>
      <c r="Y9" s="361"/>
      <c r="Z9" s="349"/>
      <c r="AA9" s="349"/>
      <c r="AB9" s="362">
        <f t="shared" si="9"/>
        <v>0</v>
      </c>
      <c r="AC9" s="361"/>
      <c r="AD9" s="349"/>
      <c r="AE9" s="349"/>
      <c r="AF9" s="362"/>
      <c r="AG9" s="361"/>
      <c r="AH9" s="349"/>
      <c r="AI9" s="349"/>
      <c r="AJ9" s="370"/>
      <c r="AK9" s="364"/>
      <c r="AL9" s="364"/>
      <c r="AM9" s="364"/>
      <c r="AN9" s="362">
        <f t="shared" ref="AN9:AN27" si="18">SUM(AL9:AM9)</f>
        <v>0</v>
      </c>
      <c r="AO9" s="364"/>
      <c r="AP9" s="364"/>
      <c r="AQ9" s="364"/>
      <c r="AR9" s="362">
        <f t="shared" si="10"/>
        <v>0</v>
      </c>
      <c r="AS9" s="364"/>
      <c r="AT9" s="364"/>
      <c r="AU9" s="364"/>
      <c r="AV9" s="362">
        <f t="shared" si="11"/>
        <v>0</v>
      </c>
      <c r="AW9" s="364"/>
      <c r="AX9" s="364"/>
      <c r="AY9" s="364"/>
      <c r="AZ9" s="362">
        <f t="shared" si="12"/>
        <v>0</v>
      </c>
      <c r="BA9" s="364"/>
      <c r="BB9" s="364"/>
      <c r="BC9" s="364"/>
      <c r="BD9" s="362">
        <f>SUM(BB9:BC9)</f>
        <v>0</v>
      </c>
      <c r="BE9" s="364"/>
      <c r="BF9" s="364"/>
      <c r="BG9" s="364"/>
      <c r="BH9" s="362">
        <f t="shared" si="13"/>
        <v>0</v>
      </c>
      <c r="BI9" s="364"/>
      <c r="BJ9" s="364"/>
      <c r="BK9" s="364"/>
      <c r="BL9" s="362">
        <f t="shared" si="14"/>
        <v>0</v>
      </c>
      <c r="BM9" s="364"/>
      <c r="BN9" s="364"/>
      <c r="BO9" s="364"/>
      <c r="BP9" s="362">
        <f t="shared" si="15"/>
        <v>0</v>
      </c>
      <c r="BQ9" s="364"/>
      <c r="BR9" s="364"/>
      <c r="BS9" s="364"/>
      <c r="BT9" s="362">
        <f t="shared" si="16"/>
        <v>0</v>
      </c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6">
        <v>1</v>
      </c>
      <c r="CX9" s="349">
        <v>5737</v>
      </c>
      <c r="CY9" s="349"/>
      <c r="CZ9" s="349"/>
      <c r="DA9" s="349"/>
      <c r="DB9" s="349"/>
      <c r="DC9" s="349">
        <v>1</v>
      </c>
      <c r="DD9" s="349">
        <v>5737</v>
      </c>
      <c r="DE9" s="349"/>
      <c r="DF9" s="349"/>
      <c r="DG9" s="349"/>
      <c r="DH9" s="349"/>
      <c r="DI9" s="349"/>
      <c r="DJ9" s="349"/>
      <c r="DK9" s="349"/>
      <c r="DL9" s="367"/>
      <c r="DM9" s="368">
        <f t="shared" si="17"/>
        <v>1</v>
      </c>
      <c r="DN9" s="368">
        <f t="shared" si="17"/>
        <v>5737</v>
      </c>
      <c r="DO9" s="183">
        <v>1</v>
      </c>
      <c r="DP9" s="183">
        <v>5737</v>
      </c>
      <c r="DQ9" s="183"/>
      <c r="DR9" s="331"/>
      <c r="DS9" s="183"/>
      <c r="DT9" s="369">
        <v>1</v>
      </c>
      <c r="DU9" s="331"/>
      <c r="DV9" s="183"/>
      <c r="DW9" s="183"/>
      <c r="DX9" s="183"/>
      <c r="DY9" s="183"/>
      <c r="DZ9" s="183"/>
    </row>
    <row r="10" spans="1:130" ht="51">
      <c r="A10" s="358">
        <v>3</v>
      </c>
      <c r="B10" s="359" t="s">
        <v>2680</v>
      </c>
      <c r="C10" s="359"/>
      <c r="D10" s="359" t="s">
        <v>2681</v>
      </c>
      <c r="E10" s="349">
        <v>28900</v>
      </c>
      <c r="F10" s="349" t="s">
        <v>2682</v>
      </c>
      <c r="G10" s="348">
        <f t="shared" si="0"/>
        <v>5100</v>
      </c>
      <c r="H10" s="349">
        <v>5</v>
      </c>
      <c r="I10" s="348">
        <f t="shared" si="1"/>
        <v>227.58750000000009</v>
      </c>
      <c r="J10" s="349">
        <v>20</v>
      </c>
      <c r="K10" s="350">
        <f t="shared" si="2"/>
        <v>1672.5875000000001</v>
      </c>
      <c r="L10" s="360" t="s">
        <v>2682</v>
      </c>
      <c r="M10" s="349">
        <v>20</v>
      </c>
      <c r="N10" s="348">
        <f t="shared" si="3"/>
        <v>4551.7500000000018</v>
      </c>
      <c r="O10" s="352">
        <f t="shared" si="4"/>
        <v>33451.75</v>
      </c>
      <c r="P10" s="349">
        <f t="shared" si="5"/>
        <v>20287</v>
      </c>
      <c r="Q10" s="349">
        <f t="shared" si="6"/>
        <v>17395</v>
      </c>
      <c r="R10" s="349">
        <f t="shared" si="6"/>
        <v>2892</v>
      </c>
      <c r="S10" s="348">
        <f t="shared" si="7"/>
        <v>13164.75</v>
      </c>
      <c r="T10" s="349" t="s">
        <v>2673</v>
      </c>
      <c r="U10" s="361" t="s">
        <v>2674</v>
      </c>
      <c r="V10" s="349">
        <v>1445</v>
      </c>
      <c r="W10" s="349">
        <v>241</v>
      </c>
      <c r="X10" s="362">
        <f t="shared" si="8"/>
        <v>1686</v>
      </c>
      <c r="Y10" s="361" t="s">
        <v>2674</v>
      </c>
      <c r="Z10" s="349">
        <v>1445</v>
      </c>
      <c r="AA10" s="349">
        <v>241</v>
      </c>
      <c r="AB10" s="362">
        <f t="shared" si="9"/>
        <v>1686</v>
      </c>
      <c r="AC10" s="361" t="s">
        <v>2674</v>
      </c>
      <c r="AD10" s="349">
        <v>1445</v>
      </c>
      <c r="AE10" s="349">
        <v>241</v>
      </c>
      <c r="AF10" s="362">
        <f t="shared" ref="AF10:AF27" si="19">SUM(AD10:AE10)</f>
        <v>1686</v>
      </c>
      <c r="AG10" s="361" t="s">
        <v>2675</v>
      </c>
      <c r="AH10" s="349">
        <v>1445</v>
      </c>
      <c r="AI10" s="349">
        <v>241</v>
      </c>
      <c r="AJ10" s="362">
        <f t="shared" ref="AJ10:AJ24" si="20">SUM(AH10:AI10)</f>
        <v>1686</v>
      </c>
      <c r="AK10" s="363" t="s">
        <v>2676</v>
      </c>
      <c r="AL10" s="364">
        <v>1445</v>
      </c>
      <c r="AM10" s="364">
        <v>241</v>
      </c>
      <c r="AN10" s="362">
        <f t="shared" si="18"/>
        <v>1686</v>
      </c>
      <c r="AO10" s="365">
        <v>39451</v>
      </c>
      <c r="AP10" s="364">
        <v>1445</v>
      </c>
      <c r="AQ10" s="364">
        <v>241</v>
      </c>
      <c r="AR10" s="362">
        <f t="shared" si="10"/>
        <v>1686</v>
      </c>
      <c r="AS10" s="365">
        <v>39451</v>
      </c>
      <c r="AT10" s="364">
        <v>1445</v>
      </c>
      <c r="AU10" s="364">
        <v>241</v>
      </c>
      <c r="AV10" s="362">
        <f t="shared" si="11"/>
        <v>1686</v>
      </c>
      <c r="AW10" s="365">
        <v>39451</v>
      </c>
      <c r="AX10" s="364">
        <v>1445</v>
      </c>
      <c r="AY10" s="364">
        <v>241</v>
      </c>
      <c r="AZ10" s="362">
        <f t="shared" si="12"/>
        <v>1686</v>
      </c>
      <c r="BA10" s="365">
        <v>39451</v>
      </c>
      <c r="BB10" s="364">
        <v>1445</v>
      </c>
      <c r="BC10" s="364">
        <v>241</v>
      </c>
      <c r="BD10" s="362">
        <f t="shared" ref="BD10:BD27" si="21">SUM(BB10:BC10)</f>
        <v>1686</v>
      </c>
      <c r="BE10" s="365">
        <v>39847</v>
      </c>
      <c r="BF10" s="364">
        <v>1445</v>
      </c>
      <c r="BG10" s="364">
        <v>241</v>
      </c>
      <c r="BH10" s="362">
        <f t="shared" si="13"/>
        <v>1686</v>
      </c>
      <c r="BI10" s="363" t="s">
        <v>2683</v>
      </c>
      <c r="BJ10" s="364">
        <v>1445</v>
      </c>
      <c r="BK10" s="364">
        <v>241</v>
      </c>
      <c r="BL10" s="362">
        <f t="shared" si="14"/>
        <v>1686</v>
      </c>
      <c r="BM10" s="365">
        <v>39847</v>
      </c>
      <c r="BN10" s="364">
        <v>1445</v>
      </c>
      <c r="BO10" s="364">
        <v>241</v>
      </c>
      <c r="BP10" s="362">
        <f t="shared" si="15"/>
        <v>1686</v>
      </c>
      <c r="BQ10" s="365">
        <v>40429</v>
      </c>
      <c r="BR10" s="364">
        <v>55</v>
      </c>
      <c r="BS10" s="364"/>
      <c r="BT10" s="362">
        <f t="shared" si="16"/>
        <v>55</v>
      </c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6">
        <v>1</v>
      </c>
      <c r="CX10" s="349">
        <v>28900</v>
      </c>
      <c r="CY10" s="349"/>
      <c r="CZ10" s="349"/>
      <c r="DA10" s="349"/>
      <c r="DB10" s="349"/>
      <c r="DC10" s="349">
        <v>1</v>
      </c>
      <c r="DD10" s="349">
        <v>28900</v>
      </c>
      <c r="DE10" s="349"/>
      <c r="DF10" s="349"/>
      <c r="DG10" s="349"/>
      <c r="DH10" s="349"/>
      <c r="DI10" s="349"/>
      <c r="DJ10" s="349"/>
      <c r="DK10" s="349"/>
      <c r="DL10" s="367"/>
      <c r="DM10" s="368">
        <f t="shared" si="17"/>
        <v>1</v>
      </c>
      <c r="DN10" s="368">
        <f t="shared" si="17"/>
        <v>28900</v>
      </c>
      <c r="DO10" s="183">
        <v>1</v>
      </c>
      <c r="DP10" s="183">
        <v>28900</v>
      </c>
      <c r="DQ10" s="183"/>
      <c r="DR10" s="331"/>
      <c r="DS10" s="183"/>
      <c r="DT10" s="369">
        <v>1</v>
      </c>
      <c r="DU10" s="331"/>
      <c r="DV10" s="183"/>
      <c r="DW10" s="183"/>
      <c r="DX10" s="183"/>
      <c r="DY10" s="183"/>
      <c r="DZ10" s="183"/>
    </row>
    <row r="11" spans="1:130" ht="38.25">
      <c r="A11" s="358">
        <v>4</v>
      </c>
      <c r="B11" s="359" t="s">
        <v>2684</v>
      </c>
      <c r="C11" s="359"/>
      <c r="D11" s="359" t="s">
        <v>2685</v>
      </c>
      <c r="E11" s="349">
        <v>28900</v>
      </c>
      <c r="F11" s="349" t="s">
        <v>2686</v>
      </c>
      <c r="G11" s="348">
        <f t="shared" si="0"/>
        <v>5100</v>
      </c>
      <c r="H11" s="349">
        <v>5</v>
      </c>
      <c r="I11" s="348">
        <f t="shared" si="1"/>
        <v>227.58750000000009</v>
      </c>
      <c r="J11" s="349">
        <v>20</v>
      </c>
      <c r="K11" s="350">
        <f t="shared" si="2"/>
        <v>1672.5875000000001</v>
      </c>
      <c r="L11" s="360" t="s">
        <v>2686</v>
      </c>
      <c r="M11" s="349">
        <v>20</v>
      </c>
      <c r="N11" s="348">
        <f t="shared" si="3"/>
        <v>4551.7500000000018</v>
      </c>
      <c r="O11" s="352">
        <f t="shared" si="4"/>
        <v>33451.75</v>
      </c>
      <c r="P11" s="349">
        <f t="shared" si="5"/>
        <v>20232</v>
      </c>
      <c r="Q11" s="349">
        <f t="shared" si="6"/>
        <v>17340</v>
      </c>
      <c r="R11" s="349">
        <f t="shared" si="6"/>
        <v>2892</v>
      </c>
      <c r="S11" s="348">
        <f t="shared" si="7"/>
        <v>13219.75</v>
      </c>
      <c r="T11" s="349" t="s">
        <v>2673</v>
      </c>
      <c r="U11" s="361" t="s">
        <v>2674</v>
      </c>
      <c r="V11" s="349">
        <v>1445</v>
      </c>
      <c r="W11" s="349">
        <v>241</v>
      </c>
      <c r="X11" s="362">
        <f t="shared" si="8"/>
        <v>1686</v>
      </c>
      <c r="Y11" s="361" t="s">
        <v>2674</v>
      </c>
      <c r="Z11" s="349">
        <v>1445</v>
      </c>
      <c r="AA11" s="349">
        <v>241</v>
      </c>
      <c r="AB11" s="362">
        <f t="shared" si="9"/>
        <v>1686</v>
      </c>
      <c r="AC11" s="361" t="s">
        <v>2674</v>
      </c>
      <c r="AD11" s="349">
        <v>1445</v>
      </c>
      <c r="AE11" s="349">
        <v>241</v>
      </c>
      <c r="AF11" s="362">
        <f t="shared" si="19"/>
        <v>1686</v>
      </c>
      <c r="AG11" s="361" t="s">
        <v>2675</v>
      </c>
      <c r="AH11" s="349">
        <v>1445</v>
      </c>
      <c r="AI11" s="349">
        <v>241</v>
      </c>
      <c r="AJ11" s="362">
        <f t="shared" si="20"/>
        <v>1686</v>
      </c>
      <c r="AK11" s="363" t="s">
        <v>2676</v>
      </c>
      <c r="AL11" s="364">
        <v>1445</v>
      </c>
      <c r="AM11" s="364">
        <v>241</v>
      </c>
      <c r="AN11" s="362">
        <f t="shared" si="18"/>
        <v>1686</v>
      </c>
      <c r="AO11" s="365">
        <v>39451</v>
      </c>
      <c r="AP11" s="364">
        <v>1445</v>
      </c>
      <c r="AQ11" s="364">
        <v>241</v>
      </c>
      <c r="AR11" s="362">
        <f t="shared" si="10"/>
        <v>1686</v>
      </c>
      <c r="AS11" s="365">
        <v>39451</v>
      </c>
      <c r="AT11" s="364">
        <v>1445</v>
      </c>
      <c r="AU11" s="364">
        <v>241</v>
      </c>
      <c r="AV11" s="362">
        <f t="shared" si="11"/>
        <v>1686</v>
      </c>
      <c r="AW11" s="365">
        <v>39451</v>
      </c>
      <c r="AX11" s="364">
        <v>1445</v>
      </c>
      <c r="AY11" s="364">
        <v>241</v>
      </c>
      <c r="AZ11" s="362">
        <f t="shared" si="12"/>
        <v>1686</v>
      </c>
      <c r="BA11" s="365">
        <v>39451</v>
      </c>
      <c r="BB11" s="364">
        <v>1445</v>
      </c>
      <c r="BC11" s="364">
        <v>241</v>
      </c>
      <c r="BD11" s="362">
        <f t="shared" si="21"/>
        <v>1686</v>
      </c>
      <c r="BE11" s="365">
        <v>39847</v>
      </c>
      <c r="BF11" s="364">
        <v>1445</v>
      </c>
      <c r="BG11" s="364">
        <v>241</v>
      </c>
      <c r="BH11" s="362">
        <f t="shared" si="13"/>
        <v>1686</v>
      </c>
      <c r="BI11" s="363" t="s">
        <v>2683</v>
      </c>
      <c r="BJ11" s="364">
        <v>1445</v>
      </c>
      <c r="BK11" s="364">
        <v>241</v>
      </c>
      <c r="BL11" s="362">
        <f t="shared" si="14"/>
        <v>1686</v>
      </c>
      <c r="BM11" s="365">
        <v>39847</v>
      </c>
      <c r="BN11" s="364">
        <v>1445</v>
      </c>
      <c r="BO11" s="364">
        <v>241</v>
      </c>
      <c r="BP11" s="362">
        <f t="shared" si="15"/>
        <v>1686</v>
      </c>
      <c r="BQ11" s="364"/>
      <c r="BR11" s="364"/>
      <c r="BS11" s="364"/>
      <c r="BT11" s="362">
        <f t="shared" si="16"/>
        <v>0</v>
      </c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6">
        <v>1</v>
      </c>
      <c r="CX11" s="349">
        <v>28900</v>
      </c>
      <c r="CY11" s="349"/>
      <c r="CZ11" s="349"/>
      <c r="DA11" s="349">
        <v>1</v>
      </c>
      <c r="DB11" s="349">
        <v>28900</v>
      </c>
      <c r="DC11" s="349" t="s">
        <v>60</v>
      </c>
      <c r="DD11" s="349"/>
      <c r="DE11" s="349"/>
      <c r="DF11" s="349"/>
      <c r="DG11" s="349"/>
      <c r="DH11" s="349"/>
      <c r="DI11" s="349"/>
      <c r="DJ11" s="349"/>
      <c r="DK11" s="349"/>
      <c r="DL11" s="367"/>
      <c r="DM11" s="368">
        <f t="shared" si="17"/>
        <v>1</v>
      </c>
      <c r="DN11" s="368">
        <f t="shared" si="17"/>
        <v>28900</v>
      </c>
      <c r="DO11" s="183">
        <v>1</v>
      </c>
      <c r="DP11" s="183">
        <v>28900</v>
      </c>
      <c r="DQ11" s="183"/>
      <c r="DR11" s="331"/>
      <c r="DS11" s="183"/>
      <c r="DT11" s="369">
        <v>1</v>
      </c>
      <c r="DU11" s="331"/>
      <c r="DV11" s="183"/>
      <c r="DW11" s="183"/>
      <c r="DX11" s="183"/>
      <c r="DY11" s="183"/>
      <c r="DZ11" s="183"/>
    </row>
    <row r="12" spans="1:130" ht="51">
      <c r="A12" s="358">
        <v>5</v>
      </c>
      <c r="B12" s="359" t="s">
        <v>2687</v>
      </c>
      <c r="C12" s="359"/>
      <c r="D12" s="359" t="s">
        <v>2688</v>
      </c>
      <c r="E12" s="349">
        <v>21675</v>
      </c>
      <c r="F12" s="349" t="s">
        <v>2689</v>
      </c>
      <c r="G12" s="348">
        <f t="shared" si="0"/>
        <v>3825</v>
      </c>
      <c r="H12" s="349">
        <v>5</v>
      </c>
      <c r="I12" s="348">
        <f t="shared" si="1"/>
        <v>170.69062499999995</v>
      </c>
      <c r="J12" s="349">
        <v>20</v>
      </c>
      <c r="K12" s="350">
        <f t="shared" si="2"/>
        <v>1254.440625</v>
      </c>
      <c r="L12" s="360" t="s">
        <v>2689</v>
      </c>
      <c r="M12" s="349">
        <v>20</v>
      </c>
      <c r="N12" s="348">
        <f t="shared" si="3"/>
        <v>3413.8124999999991</v>
      </c>
      <c r="O12" s="352">
        <f t="shared" si="4"/>
        <v>25088.8125</v>
      </c>
      <c r="P12" s="349">
        <f t="shared" si="5"/>
        <v>15360</v>
      </c>
      <c r="Q12" s="349">
        <f t="shared" si="6"/>
        <v>13153</v>
      </c>
      <c r="R12" s="349">
        <f t="shared" si="6"/>
        <v>2207</v>
      </c>
      <c r="S12" s="348">
        <f t="shared" si="7"/>
        <v>9728.8125</v>
      </c>
      <c r="T12" s="349" t="s">
        <v>2673</v>
      </c>
      <c r="U12" s="361" t="s">
        <v>2674</v>
      </c>
      <c r="V12" s="349">
        <v>1084</v>
      </c>
      <c r="W12" s="349">
        <v>181</v>
      </c>
      <c r="X12" s="362">
        <f t="shared" si="8"/>
        <v>1265</v>
      </c>
      <c r="Y12" s="361" t="s">
        <v>2674</v>
      </c>
      <c r="Z12" s="349">
        <v>1084</v>
      </c>
      <c r="AA12" s="349">
        <v>181</v>
      </c>
      <c r="AB12" s="362">
        <f t="shared" si="9"/>
        <v>1265</v>
      </c>
      <c r="AC12" s="361" t="s">
        <v>2674</v>
      </c>
      <c r="AD12" s="349">
        <v>1084</v>
      </c>
      <c r="AE12" s="349">
        <v>181</v>
      </c>
      <c r="AF12" s="362">
        <f t="shared" si="19"/>
        <v>1265</v>
      </c>
      <c r="AG12" s="361" t="s">
        <v>2675</v>
      </c>
      <c r="AH12" s="349">
        <v>1084</v>
      </c>
      <c r="AI12" s="349">
        <v>181</v>
      </c>
      <c r="AJ12" s="362">
        <f t="shared" si="20"/>
        <v>1265</v>
      </c>
      <c r="AK12" s="364"/>
      <c r="AL12" s="364"/>
      <c r="AM12" s="364"/>
      <c r="AN12" s="362">
        <f t="shared" si="18"/>
        <v>0</v>
      </c>
      <c r="AO12" s="365">
        <v>39451</v>
      </c>
      <c r="AP12" s="364">
        <v>1084</v>
      </c>
      <c r="AQ12" s="364">
        <v>181</v>
      </c>
      <c r="AR12" s="362">
        <f t="shared" si="10"/>
        <v>1265</v>
      </c>
      <c r="AS12" s="365">
        <v>39451</v>
      </c>
      <c r="AT12" s="364">
        <v>1084</v>
      </c>
      <c r="AU12" s="364">
        <v>181</v>
      </c>
      <c r="AV12" s="362">
        <f t="shared" si="11"/>
        <v>1265</v>
      </c>
      <c r="AW12" s="365">
        <v>39451</v>
      </c>
      <c r="AX12" s="364">
        <v>1084</v>
      </c>
      <c r="AY12" s="364">
        <v>181</v>
      </c>
      <c r="AZ12" s="362">
        <f t="shared" si="12"/>
        <v>1265</v>
      </c>
      <c r="BA12" s="365">
        <v>39451</v>
      </c>
      <c r="BB12" s="364">
        <v>1084</v>
      </c>
      <c r="BC12" s="364">
        <v>181</v>
      </c>
      <c r="BD12" s="362">
        <f t="shared" si="21"/>
        <v>1265</v>
      </c>
      <c r="BE12" s="365">
        <v>39847</v>
      </c>
      <c r="BF12" s="364">
        <v>1084</v>
      </c>
      <c r="BG12" s="364">
        <v>181</v>
      </c>
      <c r="BH12" s="362">
        <f t="shared" si="13"/>
        <v>1265</v>
      </c>
      <c r="BI12" s="365">
        <v>39847</v>
      </c>
      <c r="BJ12" s="364">
        <v>1084</v>
      </c>
      <c r="BK12" s="364">
        <v>181</v>
      </c>
      <c r="BL12" s="362">
        <f t="shared" si="14"/>
        <v>1265</v>
      </c>
      <c r="BM12" s="365">
        <v>39847</v>
      </c>
      <c r="BN12" s="364">
        <v>1084</v>
      </c>
      <c r="BO12" s="364">
        <v>181</v>
      </c>
      <c r="BP12" s="362">
        <f t="shared" si="15"/>
        <v>1265</v>
      </c>
      <c r="BQ12" s="365">
        <v>40429</v>
      </c>
      <c r="BR12" s="364">
        <v>1229</v>
      </c>
      <c r="BS12" s="364">
        <v>216</v>
      </c>
      <c r="BT12" s="362">
        <f t="shared" si="16"/>
        <v>1445</v>
      </c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6"/>
      <c r="CX12" s="349"/>
      <c r="CY12" s="349">
        <v>1</v>
      </c>
      <c r="CZ12" s="349">
        <v>21675</v>
      </c>
      <c r="DA12" s="349"/>
      <c r="DB12" s="349"/>
      <c r="DC12" s="349">
        <v>1</v>
      </c>
      <c r="DD12" s="349">
        <v>21675</v>
      </c>
      <c r="DE12" s="349"/>
      <c r="DF12" s="349"/>
      <c r="DG12" s="349"/>
      <c r="DH12" s="349"/>
      <c r="DI12" s="349"/>
      <c r="DJ12" s="349"/>
      <c r="DK12" s="349"/>
      <c r="DL12" s="367"/>
      <c r="DM12" s="368">
        <f t="shared" si="17"/>
        <v>1</v>
      </c>
      <c r="DN12" s="368">
        <f t="shared" si="17"/>
        <v>21675</v>
      </c>
      <c r="DO12" s="183">
        <v>1</v>
      </c>
      <c r="DP12" s="183">
        <v>21675</v>
      </c>
      <c r="DQ12" s="183"/>
      <c r="DR12" s="331"/>
      <c r="DS12" s="183"/>
      <c r="DT12" s="369">
        <v>1</v>
      </c>
      <c r="DU12" s="331"/>
      <c r="DV12" s="183"/>
      <c r="DW12" s="183"/>
      <c r="DX12" s="183"/>
      <c r="DY12" s="183"/>
      <c r="DZ12" s="183"/>
    </row>
    <row r="13" spans="1:130" ht="51">
      <c r="A13" s="358">
        <v>6</v>
      </c>
      <c r="B13" s="359" t="s">
        <v>2690</v>
      </c>
      <c r="C13" s="359" t="s">
        <v>2691</v>
      </c>
      <c r="D13" s="359" t="s">
        <v>2692</v>
      </c>
      <c r="E13" s="349">
        <v>21470</v>
      </c>
      <c r="F13" s="349" t="s">
        <v>2693</v>
      </c>
      <c r="G13" s="348">
        <f t="shared" si="0"/>
        <v>3788.8235294117658</v>
      </c>
      <c r="H13" s="349">
        <v>5</v>
      </c>
      <c r="I13" s="348">
        <f t="shared" si="1"/>
        <v>169.07625000000007</v>
      </c>
      <c r="J13" s="349">
        <v>20</v>
      </c>
      <c r="K13" s="350">
        <f t="shared" si="2"/>
        <v>1242.5762500000001</v>
      </c>
      <c r="L13" s="360" t="s">
        <v>2693</v>
      </c>
      <c r="M13" s="349">
        <v>20</v>
      </c>
      <c r="N13" s="348">
        <f t="shared" si="3"/>
        <v>3381.5250000000015</v>
      </c>
      <c r="O13" s="352">
        <f t="shared" si="4"/>
        <v>24851.525000000001</v>
      </c>
      <c r="P13" s="349">
        <f t="shared" si="5"/>
        <v>14556</v>
      </c>
      <c r="Q13" s="349">
        <f t="shared" si="6"/>
        <v>12480</v>
      </c>
      <c r="R13" s="349">
        <f t="shared" si="6"/>
        <v>2076</v>
      </c>
      <c r="S13" s="348">
        <f t="shared" si="7"/>
        <v>10295.525000000001</v>
      </c>
      <c r="T13" s="349" t="s">
        <v>2673</v>
      </c>
      <c r="U13" s="361" t="s">
        <v>2674</v>
      </c>
      <c r="V13" s="349">
        <v>1040</v>
      </c>
      <c r="W13" s="349">
        <v>173</v>
      </c>
      <c r="X13" s="362">
        <f t="shared" si="8"/>
        <v>1213</v>
      </c>
      <c r="Y13" s="361" t="s">
        <v>2674</v>
      </c>
      <c r="Z13" s="349">
        <v>1040</v>
      </c>
      <c r="AA13" s="349">
        <v>173</v>
      </c>
      <c r="AB13" s="362">
        <f t="shared" si="9"/>
        <v>1213</v>
      </c>
      <c r="AC13" s="361" t="s">
        <v>2674</v>
      </c>
      <c r="AD13" s="349">
        <v>1040</v>
      </c>
      <c r="AE13" s="349">
        <v>173</v>
      </c>
      <c r="AF13" s="362">
        <f t="shared" si="19"/>
        <v>1213</v>
      </c>
      <c r="AG13" s="361" t="s">
        <v>2675</v>
      </c>
      <c r="AH13" s="349">
        <v>1040</v>
      </c>
      <c r="AI13" s="349">
        <v>173</v>
      </c>
      <c r="AJ13" s="362">
        <f t="shared" si="20"/>
        <v>1213</v>
      </c>
      <c r="AK13" s="363" t="s">
        <v>2676</v>
      </c>
      <c r="AL13" s="364">
        <v>1040</v>
      </c>
      <c r="AM13" s="364">
        <v>173</v>
      </c>
      <c r="AN13" s="362">
        <f t="shared" si="18"/>
        <v>1213</v>
      </c>
      <c r="AO13" s="365">
        <v>39451</v>
      </c>
      <c r="AP13" s="364">
        <v>1040</v>
      </c>
      <c r="AQ13" s="364">
        <v>173</v>
      </c>
      <c r="AR13" s="362">
        <f t="shared" si="10"/>
        <v>1213</v>
      </c>
      <c r="AS13" s="365">
        <v>39451</v>
      </c>
      <c r="AT13" s="364">
        <v>1040</v>
      </c>
      <c r="AU13" s="364">
        <v>173</v>
      </c>
      <c r="AV13" s="362">
        <f t="shared" si="11"/>
        <v>1213</v>
      </c>
      <c r="AW13" s="365">
        <v>39451</v>
      </c>
      <c r="AX13" s="364">
        <v>1040</v>
      </c>
      <c r="AY13" s="364">
        <v>173</v>
      </c>
      <c r="AZ13" s="362">
        <f t="shared" si="12"/>
        <v>1213</v>
      </c>
      <c r="BA13" s="365">
        <v>39451</v>
      </c>
      <c r="BB13" s="364">
        <v>1040</v>
      </c>
      <c r="BC13" s="364">
        <v>173</v>
      </c>
      <c r="BD13" s="362">
        <f t="shared" si="21"/>
        <v>1213</v>
      </c>
      <c r="BE13" s="365">
        <v>39847</v>
      </c>
      <c r="BF13" s="364">
        <v>1040</v>
      </c>
      <c r="BG13" s="364">
        <v>173</v>
      </c>
      <c r="BH13" s="362">
        <f t="shared" si="13"/>
        <v>1213</v>
      </c>
      <c r="BI13" s="365">
        <v>39847</v>
      </c>
      <c r="BJ13" s="364">
        <v>1040</v>
      </c>
      <c r="BK13" s="364">
        <v>173</v>
      </c>
      <c r="BL13" s="362">
        <f t="shared" si="14"/>
        <v>1213</v>
      </c>
      <c r="BM13" s="365">
        <v>39847</v>
      </c>
      <c r="BN13" s="364">
        <v>1040</v>
      </c>
      <c r="BO13" s="364">
        <v>173</v>
      </c>
      <c r="BP13" s="362">
        <f t="shared" si="15"/>
        <v>1213</v>
      </c>
      <c r="BQ13" s="364"/>
      <c r="BR13" s="364"/>
      <c r="BS13" s="364"/>
      <c r="BT13" s="362">
        <f t="shared" si="16"/>
        <v>0</v>
      </c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6">
        <v>1</v>
      </c>
      <c r="CX13" s="349">
        <v>21470</v>
      </c>
      <c r="CY13" s="349"/>
      <c r="CZ13" s="349"/>
      <c r="DA13" s="349"/>
      <c r="DB13" s="349"/>
      <c r="DC13" s="349">
        <v>1</v>
      </c>
      <c r="DD13" s="349">
        <v>21470</v>
      </c>
      <c r="DE13" s="349"/>
      <c r="DF13" s="349"/>
      <c r="DG13" s="349"/>
      <c r="DH13" s="349"/>
      <c r="DI13" s="349"/>
      <c r="DJ13" s="349"/>
      <c r="DK13" s="349"/>
      <c r="DL13" s="367"/>
      <c r="DM13" s="368">
        <f t="shared" si="17"/>
        <v>1</v>
      </c>
      <c r="DN13" s="368">
        <f t="shared" si="17"/>
        <v>21470</v>
      </c>
      <c r="DO13" s="183">
        <v>1</v>
      </c>
      <c r="DP13" s="183">
        <v>21470</v>
      </c>
      <c r="DQ13" s="183"/>
      <c r="DR13" s="331"/>
      <c r="DS13" s="183"/>
      <c r="DT13" s="369">
        <v>1</v>
      </c>
      <c r="DU13" s="331"/>
      <c r="DV13" s="183"/>
      <c r="DW13" s="183"/>
      <c r="DX13" s="183"/>
      <c r="DY13" s="183"/>
      <c r="DZ13" s="183"/>
    </row>
    <row r="14" spans="1:130" ht="63.75">
      <c r="A14" s="358">
        <v>7</v>
      </c>
      <c r="B14" s="359" t="s">
        <v>2694</v>
      </c>
      <c r="C14" s="359" t="s">
        <v>2695</v>
      </c>
      <c r="D14" s="359" t="s">
        <v>2696</v>
      </c>
      <c r="E14" s="349">
        <v>21675</v>
      </c>
      <c r="F14" s="349" t="s">
        <v>2697</v>
      </c>
      <c r="G14" s="348">
        <f t="shared" si="0"/>
        <v>3825</v>
      </c>
      <c r="H14" s="349">
        <v>5</v>
      </c>
      <c r="I14" s="348">
        <f t="shared" si="1"/>
        <v>170.69062499999995</v>
      </c>
      <c r="J14" s="349">
        <v>20</v>
      </c>
      <c r="K14" s="350">
        <f t="shared" si="2"/>
        <v>1254.440625</v>
      </c>
      <c r="L14" s="360" t="s">
        <v>2697</v>
      </c>
      <c r="M14" s="349">
        <v>20</v>
      </c>
      <c r="N14" s="348">
        <f t="shared" si="3"/>
        <v>3413.8124999999991</v>
      </c>
      <c r="O14" s="352">
        <f t="shared" si="4"/>
        <v>25088.8125</v>
      </c>
      <c r="P14" s="349">
        <f t="shared" si="5"/>
        <v>14250</v>
      </c>
      <c r="Q14" s="349">
        <f t="shared" si="6"/>
        <v>11892</v>
      </c>
      <c r="R14" s="349">
        <f t="shared" si="6"/>
        <v>2358</v>
      </c>
      <c r="S14" s="348">
        <f t="shared" si="7"/>
        <v>10838.8125</v>
      </c>
      <c r="T14" s="349" t="s">
        <v>2673</v>
      </c>
      <c r="U14" s="361" t="s">
        <v>2674</v>
      </c>
      <c r="V14" s="349">
        <v>1084</v>
      </c>
      <c r="W14" s="349">
        <v>181</v>
      </c>
      <c r="X14" s="362">
        <f t="shared" si="8"/>
        <v>1265</v>
      </c>
      <c r="Y14" s="361" t="s">
        <v>2674</v>
      </c>
      <c r="Z14" s="349">
        <v>1084</v>
      </c>
      <c r="AA14" s="349">
        <v>181</v>
      </c>
      <c r="AB14" s="362">
        <f t="shared" si="9"/>
        <v>1265</v>
      </c>
      <c r="AC14" s="361" t="s">
        <v>2674</v>
      </c>
      <c r="AD14" s="349">
        <v>1084</v>
      </c>
      <c r="AE14" s="349">
        <v>181</v>
      </c>
      <c r="AF14" s="362">
        <f t="shared" si="19"/>
        <v>1265</v>
      </c>
      <c r="AG14" s="361" t="s">
        <v>2675</v>
      </c>
      <c r="AH14" s="349">
        <v>1084</v>
      </c>
      <c r="AI14" s="349">
        <v>181</v>
      </c>
      <c r="AJ14" s="362">
        <f t="shared" si="20"/>
        <v>1265</v>
      </c>
      <c r="AK14" s="363" t="s">
        <v>2676</v>
      </c>
      <c r="AL14" s="364">
        <v>1084</v>
      </c>
      <c r="AM14" s="364">
        <v>181</v>
      </c>
      <c r="AN14" s="362">
        <f t="shared" si="18"/>
        <v>1265</v>
      </c>
      <c r="AO14" s="365">
        <v>39451</v>
      </c>
      <c r="AP14" s="364">
        <v>1084</v>
      </c>
      <c r="AQ14" s="364">
        <v>181</v>
      </c>
      <c r="AR14" s="362">
        <f t="shared" si="10"/>
        <v>1265</v>
      </c>
      <c r="AS14" s="365">
        <v>39451</v>
      </c>
      <c r="AT14" s="364">
        <v>1084</v>
      </c>
      <c r="AU14" s="364">
        <v>181</v>
      </c>
      <c r="AV14" s="362">
        <f t="shared" si="11"/>
        <v>1265</v>
      </c>
      <c r="AW14" s="365">
        <v>39451</v>
      </c>
      <c r="AX14" s="364">
        <v>1084</v>
      </c>
      <c r="AY14" s="364">
        <v>181</v>
      </c>
      <c r="AZ14" s="362">
        <f t="shared" si="12"/>
        <v>1265</v>
      </c>
      <c r="BA14" s="365">
        <v>39451</v>
      </c>
      <c r="BB14" s="364">
        <v>1084</v>
      </c>
      <c r="BC14" s="364">
        <v>181</v>
      </c>
      <c r="BD14" s="362">
        <f t="shared" si="21"/>
        <v>1265</v>
      </c>
      <c r="BE14" s="365">
        <v>39847</v>
      </c>
      <c r="BF14" s="364">
        <v>1084</v>
      </c>
      <c r="BG14" s="364">
        <v>181</v>
      </c>
      <c r="BH14" s="362">
        <f t="shared" si="13"/>
        <v>1265</v>
      </c>
      <c r="BI14" s="364" t="s">
        <v>2698</v>
      </c>
      <c r="BJ14" s="364">
        <v>1052</v>
      </c>
      <c r="BK14" s="364">
        <v>548</v>
      </c>
      <c r="BL14" s="362">
        <f t="shared" si="14"/>
        <v>1600</v>
      </c>
      <c r="BM14" s="364"/>
      <c r="BN14" s="364"/>
      <c r="BO14" s="364"/>
      <c r="BP14" s="362">
        <f t="shared" si="15"/>
        <v>0</v>
      </c>
      <c r="BQ14" s="364"/>
      <c r="BR14" s="364"/>
      <c r="BS14" s="364"/>
      <c r="BT14" s="362">
        <f t="shared" si="16"/>
        <v>0</v>
      </c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6" t="s">
        <v>60</v>
      </c>
      <c r="CX14" s="349" t="s">
        <v>60</v>
      </c>
      <c r="CY14" s="349">
        <v>1</v>
      </c>
      <c r="CZ14" s="349">
        <v>21675</v>
      </c>
      <c r="DA14" s="349"/>
      <c r="DB14" s="349"/>
      <c r="DC14" s="349">
        <v>1</v>
      </c>
      <c r="DD14" s="349">
        <v>21675</v>
      </c>
      <c r="DE14" s="349"/>
      <c r="DF14" s="349"/>
      <c r="DG14" s="349"/>
      <c r="DH14" s="349"/>
      <c r="DI14" s="349"/>
      <c r="DJ14" s="349"/>
      <c r="DK14" s="349"/>
      <c r="DL14" s="367"/>
      <c r="DM14" s="368">
        <f t="shared" si="17"/>
        <v>1</v>
      </c>
      <c r="DN14" s="368">
        <f t="shared" si="17"/>
        <v>21675</v>
      </c>
      <c r="DO14" s="183">
        <v>1</v>
      </c>
      <c r="DP14" s="183">
        <v>21675</v>
      </c>
      <c r="DQ14" s="183"/>
      <c r="DR14" s="331"/>
      <c r="DS14" s="183"/>
      <c r="DT14" s="369">
        <v>1</v>
      </c>
      <c r="DU14" s="331"/>
      <c r="DV14" s="183"/>
      <c r="DW14" s="183"/>
      <c r="DX14" s="183"/>
      <c r="DY14" s="183"/>
      <c r="DZ14" s="183"/>
    </row>
    <row r="15" spans="1:130" ht="51">
      <c r="A15" s="358">
        <v>8</v>
      </c>
      <c r="B15" s="359" t="s">
        <v>2699</v>
      </c>
      <c r="C15" s="359"/>
      <c r="D15" s="359" t="s">
        <v>2692</v>
      </c>
      <c r="E15" s="349">
        <v>21250</v>
      </c>
      <c r="F15" s="349" t="s">
        <v>2700</v>
      </c>
      <c r="G15" s="348">
        <f t="shared" si="0"/>
        <v>3750</v>
      </c>
      <c r="H15" s="349">
        <v>5</v>
      </c>
      <c r="I15" s="348">
        <f t="shared" si="1"/>
        <v>167.34375</v>
      </c>
      <c r="J15" s="349">
        <v>20</v>
      </c>
      <c r="K15" s="350">
        <f t="shared" si="2"/>
        <v>1229.84375</v>
      </c>
      <c r="L15" s="360" t="s">
        <v>2700</v>
      </c>
      <c r="M15" s="349">
        <v>20</v>
      </c>
      <c r="N15" s="348">
        <f t="shared" si="3"/>
        <v>3346.875</v>
      </c>
      <c r="O15" s="352">
        <f t="shared" si="4"/>
        <v>24596.875</v>
      </c>
      <c r="P15" s="349">
        <f t="shared" si="5"/>
        <v>14880</v>
      </c>
      <c r="Q15" s="349">
        <f t="shared" si="6"/>
        <v>12756</v>
      </c>
      <c r="R15" s="349">
        <f t="shared" si="6"/>
        <v>2124</v>
      </c>
      <c r="S15" s="348">
        <f t="shared" si="7"/>
        <v>9716.875</v>
      </c>
      <c r="T15" s="349" t="s">
        <v>2673</v>
      </c>
      <c r="U15" s="361" t="s">
        <v>2674</v>
      </c>
      <c r="V15" s="349">
        <v>1063</v>
      </c>
      <c r="W15" s="349">
        <v>177</v>
      </c>
      <c r="X15" s="362">
        <f t="shared" si="8"/>
        <v>1240</v>
      </c>
      <c r="Y15" s="361" t="s">
        <v>2674</v>
      </c>
      <c r="Z15" s="349">
        <v>1063</v>
      </c>
      <c r="AA15" s="349">
        <v>177</v>
      </c>
      <c r="AB15" s="362">
        <f t="shared" si="9"/>
        <v>1240</v>
      </c>
      <c r="AC15" s="361" t="s">
        <v>2674</v>
      </c>
      <c r="AD15" s="349">
        <v>1063</v>
      </c>
      <c r="AE15" s="349">
        <v>177</v>
      </c>
      <c r="AF15" s="362">
        <f t="shared" si="19"/>
        <v>1240</v>
      </c>
      <c r="AG15" s="361" t="s">
        <v>2675</v>
      </c>
      <c r="AH15" s="349">
        <v>1063</v>
      </c>
      <c r="AI15" s="349">
        <v>177</v>
      </c>
      <c r="AJ15" s="362">
        <f t="shared" si="20"/>
        <v>1240</v>
      </c>
      <c r="AK15" s="363" t="s">
        <v>2676</v>
      </c>
      <c r="AL15" s="364">
        <v>1063</v>
      </c>
      <c r="AM15" s="364">
        <v>177</v>
      </c>
      <c r="AN15" s="362">
        <f t="shared" si="18"/>
        <v>1240</v>
      </c>
      <c r="AO15" s="365">
        <v>39451</v>
      </c>
      <c r="AP15" s="364">
        <v>1063</v>
      </c>
      <c r="AQ15" s="364">
        <v>177</v>
      </c>
      <c r="AR15" s="362">
        <f t="shared" si="10"/>
        <v>1240</v>
      </c>
      <c r="AS15" s="365">
        <v>39451</v>
      </c>
      <c r="AT15" s="364">
        <v>1063</v>
      </c>
      <c r="AU15" s="364">
        <v>177</v>
      </c>
      <c r="AV15" s="362">
        <f t="shared" si="11"/>
        <v>1240</v>
      </c>
      <c r="AW15" s="365">
        <v>39451</v>
      </c>
      <c r="AX15" s="364">
        <v>1063</v>
      </c>
      <c r="AY15" s="364">
        <v>177</v>
      </c>
      <c r="AZ15" s="362">
        <f t="shared" si="12"/>
        <v>1240</v>
      </c>
      <c r="BA15" s="365">
        <v>39451</v>
      </c>
      <c r="BB15" s="364">
        <v>1063</v>
      </c>
      <c r="BC15" s="364">
        <v>177</v>
      </c>
      <c r="BD15" s="362">
        <f t="shared" si="21"/>
        <v>1240</v>
      </c>
      <c r="BE15" s="365">
        <v>39847</v>
      </c>
      <c r="BF15" s="364">
        <v>1063</v>
      </c>
      <c r="BG15" s="364">
        <v>177</v>
      </c>
      <c r="BH15" s="362">
        <f t="shared" si="13"/>
        <v>1240</v>
      </c>
      <c r="BI15" s="365">
        <v>39847</v>
      </c>
      <c r="BJ15" s="364">
        <v>1063</v>
      </c>
      <c r="BK15" s="364">
        <v>177</v>
      </c>
      <c r="BL15" s="362">
        <f t="shared" si="14"/>
        <v>1240</v>
      </c>
      <c r="BM15" s="365">
        <v>39847</v>
      </c>
      <c r="BN15" s="364">
        <v>1063</v>
      </c>
      <c r="BO15" s="364">
        <v>177</v>
      </c>
      <c r="BP15" s="362">
        <f t="shared" si="15"/>
        <v>1240</v>
      </c>
      <c r="BQ15" s="364"/>
      <c r="BR15" s="364"/>
      <c r="BS15" s="364"/>
      <c r="BT15" s="362">
        <f t="shared" si="16"/>
        <v>0</v>
      </c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6">
        <v>1</v>
      </c>
      <c r="CX15" s="349">
        <v>21250</v>
      </c>
      <c r="CY15" s="349"/>
      <c r="CZ15" s="349"/>
      <c r="DA15" s="349"/>
      <c r="DB15" s="349"/>
      <c r="DC15" s="349">
        <v>1</v>
      </c>
      <c r="DD15" s="349">
        <v>21250</v>
      </c>
      <c r="DE15" s="349"/>
      <c r="DF15" s="349"/>
      <c r="DG15" s="349"/>
      <c r="DH15" s="349"/>
      <c r="DI15" s="349"/>
      <c r="DJ15" s="349"/>
      <c r="DK15" s="349"/>
      <c r="DL15" s="367"/>
      <c r="DM15" s="368">
        <f t="shared" si="17"/>
        <v>1</v>
      </c>
      <c r="DN15" s="368">
        <f t="shared" si="17"/>
        <v>21250</v>
      </c>
      <c r="DO15" s="183">
        <v>1</v>
      </c>
      <c r="DP15" s="183">
        <v>21250</v>
      </c>
      <c r="DQ15" s="183"/>
      <c r="DR15" s="331"/>
      <c r="DS15" s="183"/>
      <c r="DT15" s="369">
        <v>1</v>
      </c>
      <c r="DU15" s="331"/>
      <c r="DV15" s="183"/>
      <c r="DW15" s="183"/>
      <c r="DX15" s="183"/>
      <c r="DY15" s="183"/>
      <c r="DZ15" s="183"/>
    </row>
    <row r="16" spans="1:130" ht="38.25">
      <c r="A16" s="358">
        <v>9</v>
      </c>
      <c r="B16" s="359" t="s">
        <v>2701</v>
      </c>
      <c r="C16" s="359"/>
      <c r="D16" s="359" t="s">
        <v>2702</v>
      </c>
      <c r="E16" s="349">
        <v>21250</v>
      </c>
      <c r="F16" s="349" t="s">
        <v>2703</v>
      </c>
      <c r="G16" s="348">
        <f t="shared" si="0"/>
        <v>3750</v>
      </c>
      <c r="H16" s="349">
        <v>5</v>
      </c>
      <c r="I16" s="348">
        <f t="shared" si="1"/>
        <v>167.34375</v>
      </c>
      <c r="J16" s="349">
        <v>20</v>
      </c>
      <c r="K16" s="350">
        <f t="shared" si="2"/>
        <v>1229.84375</v>
      </c>
      <c r="L16" s="360" t="s">
        <v>2703</v>
      </c>
      <c r="M16" s="349">
        <v>20</v>
      </c>
      <c r="N16" s="348">
        <f t="shared" si="3"/>
        <v>3346.875</v>
      </c>
      <c r="O16" s="352">
        <f t="shared" si="4"/>
        <v>24596.875</v>
      </c>
      <c r="P16" s="349">
        <f t="shared" si="5"/>
        <v>15216</v>
      </c>
      <c r="Q16" s="349">
        <f t="shared" si="6"/>
        <v>13127</v>
      </c>
      <c r="R16" s="349">
        <f t="shared" si="6"/>
        <v>2089</v>
      </c>
      <c r="S16" s="348">
        <f t="shared" si="7"/>
        <v>9380.875</v>
      </c>
      <c r="T16" s="349" t="s">
        <v>2704</v>
      </c>
      <c r="U16" s="361" t="s">
        <v>2674</v>
      </c>
      <c r="V16" s="349">
        <v>1062</v>
      </c>
      <c r="W16" s="349">
        <v>168</v>
      </c>
      <c r="X16" s="362">
        <f t="shared" si="8"/>
        <v>1230</v>
      </c>
      <c r="Y16" s="361" t="s">
        <v>2674</v>
      </c>
      <c r="Z16" s="349">
        <v>1062</v>
      </c>
      <c r="AA16" s="349">
        <v>168</v>
      </c>
      <c r="AB16" s="362">
        <f t="shared" si="9"/>
        <v>1230</v>
      </c>
      <c r="AC16" s="361" t="s">
        <v>2674</v>
      </c>
      <c r="AD16" s="349">
        <v>1062</v>
      </c>
      <c r="AE16" s="349">
        <v>168</v>
      </c>
      <c r="AF16" s="362">
        <f t="shared" si="19"/>
        <v>1230</v>
      </c>
      <c r="AG16" s="361" t="s">
        <v>2675</v>
      </c>
      <c r="AH16" s="349">
        <v>1062</v>
      </c>
      <c r="AI16" s="349">
        <v>168</v>
      </c>
      <c r="AJ16" s="362">
        <f t="shared" si="20"/>
        <v>1230</v>
      </c>
      <c r="AK16" s="363" t="s">
        <v>2676</v>
      </c>
      <c r="AL16" s="364">
        <v>1062</v>
      </c>
      <c r="AM16" s="364">
        <v>168</v>
      </c>
      <c r="AN16" s="362">
        <f t="shared" si="18"/>
        <v>1230</v>
      </c>
      <c r="AO16" s="365">
        <v>39451</v>
      </c>
      <c r="AP16" s="364">
        <v>1062</v>
      </c>
      <c r="AQ16" s="364">
        <v>168</v>
      </c>
      <c r="AR16" s="362">
        <f t="shared" si="10"/>
        <v>1230</v>
      </c>
      <c r="AS16" s="365">
        <v>39451</v>
      </c>
      <c r="AT16" s="364">
        <v>1062</v>
      </c>
      <c r="AU16" s="364">
        <v>168</v>
      </c>
      <c r="AV16" s="362">
        <f t="shared" si="11"/>
        <v>1230</v>
      </c>
      <c r="AW16" s="365">
        <v>39451</v>
      </c>
      <c r="AX16" s="364">
        <v>1445</v>
      </c>
      <c r="AY16" s="364">
        <v>241</v>
      </c>
      <c r="AZ16" s="362">
        <f t="shared" si="12"/>
        <v>1686</v>
      </c>
      <c r="BA16" s="365">
        <v>39451</v>
      </c>
      <c r="BB16" s="364">
        <v>1062</v>
      </c>
      <c r="BC16" s="364">
        <v>168</v>
      </c>
      <c r="BD16" s="362">
        <f t="shared" si="21"/>
        <v>1230</v>
      </c>
      <c r="BE16" s="365">
        <v>39847</v>
      </c>
      <c r="BF16" s="364">
        <v>1062</v>
      </c>
      <c r="BG16" s="364">
        <v>168</v>
      </c>
      <c r="BH16" s="362">
        <f t="shared" si="13"/>
        <v>1230</v>
      </c>
      <c r="BI16" s="365">
        <v>39847</v>
      </c>
      <c r="BJ16" s="364">
        <v>1062</v>
      </c>
      <c r="BK16" s="364">
        <v>168</v>
      </c>
      <c r="BL16" s="362">
        <f t="shared" si="14"/>
        <v>1230</v>
      </c>
      <c r="BM16" s="365">
        <v>39847</v>
      </c>
      <c r="BN16" s="364">
        <v>1062</v>
      </c>
      <c r="BO16" s="364">
        <v>168</v>
      </c>
      <c r="BP16" s="362">
        <f t="shared" si="15"/>
        <v>1230</v>
      </c>
      <c r="BQ16" s="364"/>
      <c r="BR16" s="364"/>
      <c r="BS16" s="364"/>
      <c r="BT16" s="362">
        <f t="shared" si="16"/>
        <v>0</v>
      </c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6"/>
      <c r="CX16" s="349"/>
      <c r="CY16" s="349">
        <v>1</v>
      </c>
      <c r="CZ16" s="349">
        <v>21250</v>
      </c>
      <c r="DA16" s="349"/>
      <c r="DB16" s="349"/>
      <c r="DC16" s="349"/>
      <c r="DD16" s="349"/>
      <c r="DE16" s="349">
        <v>1</v>
      </c>
      <c r="DF16" s="349">
        <v>21250</v>
      </c>
      <c r="DG16" s="349"/>
      <c r="DH16" s="349"/>
      <c r="DI16" s="349"/>
      <c r="DJ16" s="349"/>
      <c r="DK16" s="349"/>
      <c r="DL16" s="367"/>
      <c r="DM16" s="368">
        <f t="shared" si="17"/>
        <v>1</v>
      </c>
      <c r="DN16" s="368">
        <f t="shared" si="17"/>
        <v>21250</v>
      </c>
      <c r="DO16" s="183" t="s">
        <v>60</v>
      </c>
      <c r="DP16" s="183" t="s">
        <v>60</v>
      </c>
      <c r="DQ16" s="183">
        <v>1</v>
      </c>
      <c r="DR16" s="331">
        <v>21250</v>
      </c>
      <c r="DS16" s="183"/>
      <c r="DT16" s="369">
        <v>1</v>
      </c>
      <c r="DU16" s="331"/>
      <c r="DV16" s="183"/>
      <c r="DW16" s="183"/>
      <c r="DX16" s="183"/>
      <c r="DY16" s="183"/>
      <c r="DZ16" s="183"/>
    </row>
    <row r="17" spans="1:130" ht="38.25">
      <c r="A17" s="358">
        <v>10</v>
      </c>
      <c r="B17" s="359" t="s">
        <v>2705</v>
      </c>
      <c r="C17" s="359"/>
      <c r="D17" s="359" t="s">
        <v>2706</v>
      </c>
      <c r="E17" s="349">
        <v>21250</v>
      </c>
      <c r="F17" s="349" t="s">
        <v>2707</v>
      </c>
      <c r="G17" s="348">
        <f t="shared" si="0"/>
        <v>3750</v>
      </c>
      <c r="H17" s="349">
        <v>5</v>
      </c>
      <c r="I17" s="348">
        <f t="shared" si="1"/>
        <v>167.34375</v>
      </c>
      <c r="J17" s="349">
        <v>20</v>
      </c>
      <c r="K17" s="350">
        <f t="shared" si="2"/>
        <v>1229.84375</v>
      </c>
      <c r="L17" s="360" t="s">
        <v>2707</v>
      </c>
      <c r="M17" s="349">
        <v>20</v>
      </c>
      <c r="N17" s="348">
        <f t="shared" si="3"/>
        <v>3346.875</v>
      </c>
      <c r="O17" s="352">
        <f t="shared" si="4"/>
        <v>24596.875</v>
      </c>
      <c r="P17" s="349">
        <f t="shared" si="5"/>
        <v>11595</v>
      </c>
      <c r="Q17" s="349">
        <f t="shared" si="6"/>
        <v>10625</v>
      </c>
      <c r="R17" s="349">
        <f t="shared" si="6"/>
        <v>970</v>
      </c>
      <c r="S17" s="348">
        <f t="shared" si="7"/>
        <v>13001.875</v>
      </c>
      <c r="T17" s="349" t="s">
        <v>2673</v>
      </c>
      <c r="U17" s="361" t="s">
        <v>2674</v>
      </c>
      <c r="V17" s="349">
        <v>2125</v>
      </c>
      <c r="W17" s="349">
        <v>194</v>
      </c>
      <c r="X17" s="362">
        <f t="shared" si="8"/>
        <v>2319</v>
      </c>
      <c r="Y17" s="361" t="s">
        <v>2674</v>
      </c>
      <c r="Z17" s="349">
        <v>2125</v>
      </c>
      <c r="AA17" s="349">
        <v>194</v>
      </c>
      <c r="AB17" s="362">
        <f t="shared" si="9"/>
        <v>2319</v>
      </c>
      <c r="AC17" s="361" t="s">
        <v>2674</v>
      </c>
      <c r="AD17" s="349">
        <v>2125</v>
      </c>
      <c r="AE17" s="349">
        <v>194</v>
      </c>
      <c r="AF17" s="362">
        <f t="shared" si="19"/>
        <v>2319</v>
      </c>
      <c r="AG17" s="361" t="s">
        <v>2675</v>
      </c>
      <c r="AH17" s="349">
        <v>2125</v>
      </c>
      <c r="AI17" s="349">
        <v>194</v>
      </c>
      <c r="AJ17" s="362">
        <f t="shared" si="20"/>
        <v>2319</v>
      </c>
      <c r="AK17" s="363" t="s">
        <v>2676</v>
      </c>
      <c r="AL17" s="364">
        <v>2125</v>
      </c>
      <c r="AM17" s="364">
        <v>194</v>
      </c>
      <c r="AN17" s="362">
        <f t="shared" si="18"/>
        <v>2319</v>
      </c>
      <c r="AO17" s="364"/>
      <c r="AP17" s="364"/>
      <c r="AQ17" s="364"/>
      <c r="AR17" s="362">
        <f t="shared" si="10"/>
        <v>0</v>
      </c>
      <c r="AS17" s="364"/>
      <c r="AT17" s="364"/>
      <c r="AU17" s="364"/>
      <c r="AV17" s="362">
        <f t="shared" si="11"/>
        <v>0</v>
      </c>
      <c r="AW17" s="364"/>
      <c r="AX17" s="364"/>
      <c r="AY17" s="364"/>
      <c r="AZ17" s="362">
        <f t="shared" si="12"/>
        <v>0</v>
      </c>
      <c r="BA17" s="364"/>
      <c r="BB17" s="364"/>
      <c r="BC17" s="364"/>
      <c r="BD17" s="362">
        <f t="shared" si="21"/>
        <v>0</v>
      </c>
      <c r="BE17" s="364"/>
      <c r="BF17" s="364"/>
      <c r="BG17" s="364"/>
      <c r="BH17" s="362">
        <f t="shared" si="13"/>
        <v>0</v>
      </c>
      <c r="BI17" s="364"/>
      <c r="BJ17" s="364"/>
      <c r="BK17" s="364"/>
      <c r="BL17" s="362">
        <f t="shared" si="14"/>
        <v>0</v>
      </c>
      <c r="BM17" s="364"/>
      <c r="BN17" s="364"/>
      <c r="BO17" s="364"/>
      <c r="BP17" s="362">
        <f t="shared" si="15"/>
        <v>0</v>
      </c>
      <c r="BQ17" s="364"/>
      <c r="BR17" s="364"/>
      <c r="BS17" s="364"/>
      <c r="BT17" s="362">
        <f t="shared" si="16"/>
        <v>0</v>
      </c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6">
        <v>1</v>
      </c>
      <c r="CX17" s="349">
        <v>21250</v>
      </c>
      <c r="CY17" s="349"/>
      <c r="CZ17" s="349"/>
      <c r="DA17" s="349"/>
      <c r="DB17" s="349"/>
      <c r="DC17" s="349">
        <v>1</v>
      </c>
      <c r="DD17" s="349">
        <v>21250</v>
      </c>
      <c r="DE17" s="349" t="s">
        <v>60</v>
      </c>
      <c r="DF17" s="349" t="s">
        <v>60</v>
      </c>
      <c r="DG17" s="349"/>
      <c r="DH17" s="349"/>
      <c r="DI17" s="349"/>
      <c r="DJ17" s="349"/>
      <c r="DK17" s="349"/>
      <c r="DL17" s="367"/>
      <c r="DM17" s="368">
        <f t="shared" si="17"/>
        <v>1</v>
      </c>
      <c r="DN17" s="368">
        <f t="shared" si="17"/>
        <v>21250</v>
      </c>
      <c r="DO17" s="183"/>
      <c r="DP17" s="183"/>
      <c r="DQ17" s="183">
        <v>1</v>
      </c>
      <c r="DR17" s="331">
        <v>21250</v>
      </c>
      <c r="DS17" s="183"/>
      <c r="DT17" s="369">
        <v>1</v>
      </c>
      <c r="DU17" s="331"/>
      <c r="DV17" s="183"/>
      <c r="DW17" s="183"/>
      <c r="DX17" s="183"/>
      <c r="DY17" s="183"/>
      <c r="DZ17" s="183"/>
    </row>
    <row r="18" spans="1:130" ht="38.25">
      <c r="A18" s="358">
        <v>11</v>
      </c>
      <c r="B18" s="359" t="s">
        <v>2708</v>
      </c>
      <c r="C18" s="359"/>
      <c r="D18" s="359" t="s">
        <v>2709</v>
      </c>
      <c r="E18" s="349">
        <v>21250</v>
      </c>
      <c r="F18" s="349" t="s">
        <v>2710</v>
      </c>
      <c r="G18" s="348">
        <f t="shared" si="0"/>
        <v>3750</v>
      </c>
      <c r="H18" s="349">
        <v>5</v>
      </c>
      <c r="I18" s="348">
        <f t="shared" si="1"/>
        <v>167.34375</v>
      </c>
      <c r="J18" s="349">
        <v>20</v>
      </c>
      <c r="K18" s="350">
        <f t="shared" si="2"/>
        <v>1229.84375</v>
      </c>
      <c r="L18" s="360" t="s">
        <v>2710</v>
      </c>
      <c r="M18" s="349">
        <v>20</v>
      </c>
      <c r="N18" s="348">
        <f t="shared" si="3"/>
        <v>3346.875</v>
      </c>
      <c r="O18" s="352">
        <f t="shared" si="4"/>
        <v>24596.875</v>
      </c>
      <c r="P18" s="349">
        <f t="shared" si="5"/>
        <v>12390</v>
      </c>
      <c r="Q18" s="349">
        <f t="shared" si="6"/>
        <v>10620</v>
      </c>
      <c r="R18" s="349">
        <f t="shared" si="6"/>
        <v>1770</v>
      </c>
      <c r="S18" s="348">
        <f t="shared" si="7"/>
        <v>12206.875</v>
      </c>
      <c r="T18" s="349" t="s">
        <v>2673</v>
      </c>
      <c r="U18" s="361" t="s">
        <v>2674</v>
      </c>
      <c r="V18" s="349">
        <v>1062</v>
      </c>
      <c r="W18" s="349">
        <v>178</v>
      </c>
      <c r="X18" s="362">
        <f t="shared" si="8"/>
        <v>1240</v>
      </c>
      <c r="Y18" s="361" t="s">
        <v>2674</v>
      </c>
      <c r="Z18" s="349">
        <v>1062</v>
      </c>
      <c r="AA18" s="349">
        <v>178</v>
      </c>
      <c r="AB18" s="362">
        <f t="shared" si="9"/>
        <v>1240</v>
      </c>
      <c r="AC18" s="361" t="s">
        <v>2674</v>
      </c>
      <c r="AD18" s="349">
        <v>1062</v>
      </c>
      <c r="AE18" s="349">
        <v>178</v>
      </c>
      <c r="AF18" s="362">
        <f t="shared" si="19"/>
        <v>1240</v>
      </c>
      <c r="AG18" s="361" t="s">
        <v>2675</v>
      </c>
      <c r="AH18" s="349">
        <v>1062</v>
      </c>
      <c r="AI18" s="349">
        <v>178</v>
      </c>
      <c r="AJ18" s="362">
        <f t="shared" si="20"/>
        <v>1240</v>
      </c>
      <c r="AK18" s="363" t="s">
        <v>2676</v>
      </c>
      <c r="AL18" s="364">
        <v>1062</v>
      </c>
      <c r="AM18" s="364">
        <v>178</v>
      </c>
      <c r="AN18" s="362">
        <f t="shared" si="18"/>
        <v>1240</v>
      </c>
      <c r="AO18" s="365">
        <v>39451</v>
      </c>
      <c r="AP18" s="364">
        <v>1062</v>
      </c>
      <c r="AQ18" s="364">
        <v>178</v>
      </c>
      <c r="AR18" s="362">
        <f t="shared" si="10"/>
        <v>1240</v>
      </c>
      <c r="AS18" s="365">
        <v>39451</v>
      </c>
      <c r="AT18" s="364">
        <v>1062</v>
      </c>
      <c r="AU18" s="364">
        <v>178</v>
      </c>
      <c r="AV18" s="362">
        <f t="shared" si="11"/>
        <v>1240</v>
      </c>
      <c r="AW18" s="365">
        <v>39451</v>
      </c>
      <c r="AX18" s="364">
        <v>1062</v>
      </c>
      <c r="AY18" s="364">
        <v>168</v>
      </c>
      <c r="AZ18" s="362">
        <f t="shared" si="12"/>
        <v>1230</v>
      </c>
      <c r="BA18" s="365">
        <v>39847</v>
      </c>
      <c r="BB18" s="364">
        <v>1062</v>
      </c>
      <c r="BC18" s="364">
        <v>178</v>
      </c>
      <c r="BD18" s="362">
        <f t="shared" si="21"/>
        <v>1240</v>
      </c>
      <c r="BE18" s="365">
        <v>39847</v>
      </c>
      <c r="BF18" s="364">
        <v>1062</v>
      </c>
      <c r="BG18" s="364">
        <v>178</v>
      </c>
      <c r="BH18" s="362">
        <f t="shared" si="13"/>
        <v>1240</v>
      </c>
      <c r="BI18" s="364"/>
      <c r="BJ18" s="364"/>
      <c r="BK18" s="364"/>
      <c r="BL18" s="362">
        <f t="shared" si="14"/>
        <v>0</v>
      </c>
      <c r="BM18" s="364"/>
      <c r="BN18" s="364"/>
      <c r="BO18" s="364"/>
      <c r="BP18" s="362">
        <f t="shared" si="15"/>
        <v>0</v>
      </c>
      <c r="BQ18" s="364"/>
      <c r="BR18" s="364"/>
      <c r="BS18" s="364"/>
      <c r="BT18" s="362">
        <f t="shared" si="16"/>
        <v>0</v>
      </c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6">
        <v>1</v>
      </c>
      <c r="CX18" s="349">
        <v>21250</v>
      </c>
      <c r="CY18" s="349"/>
      <c r="CZ18" s="349"/>
      <c r="DA18" s="349"/>
      <c r="DB18" s="349"/>
      <c r="DC18" s="349">
        <v>1</v>
      </c>
      <c r="DD18" s="349">
        <v>21250</v>
      </c>
      <c r="DE18" s="349"/>
      <c r="DF18" s="349"/>
      <c r="DG18" s="349"/>
      <c r="DH18" s="349"/>
      <c r="DI18" s="349"/>
      <c r="DJ18" s="349"/>
      <c r="DK18" s="349"/>
      <c r="DL18" s="367"/>
      <c r="DM18" s="368">
        <f t="shared" si="17"/>
        <v>1</v>
      </c>
      <c r="DN18" s="368">
        <f t="shared" si="17"/>
        <v>21250</v>
      </c>
      <c r="DO18" s="183">
        <v>1</v>
      </c>
      <c r="DP18" s="183">
        <v>21250</v>
      </c>
      <c r="DQ18" s="183"/>
      <c r="DR18" s="331"/>
      <c r="DS18" s="183"/>
      <c r="DT18" s="369">
        <v>1</v>
      </c>
      <c r="DU18" s="331"/>
      <c r="DV18" s="183"/>
      <c r="DW18" s="183"/>
      <c r="DX18" s="183"/>
      <c r="DY18" s="183"/>
      <c r="DZ18" s="183"/>
    </row>
    <row r="19" spans="1:130" ht="51">
      <c r="A19" s="358">
        <v>12</v>
      </c>
      <c r="B19" s="359" t="s">
        <v>2711</v>
      </c>
      <c r="C19" s="359"/>
      <c r="D19" s="359" t="s">
        <v>2712</v>
      </c>
      <c r="E19" s="349">
        <v>21250</v>
      </c>
      <c r="F19" s="349" t="s">
        <v>2713</v>
      </c>
      <c r="G19" s="348">
        <f t="shared" si="0"/>
        <v>3750</v>
      </c>
      <c r="H19" s="349">
        <v>5</v>
      </c>
      <c r="I19" s="348">
        <f t="shared" si="1"/>
        <v>167.34375</v>
      </c>
      <c r="J19" s="349">
        <v>20</v>
      </c>
      <c r="K19" s="350">
        <f t="shared" si="2"/>
        <v>1229.84375</v>
      </c>
      <c r="L19" s="360" t="s">
        <v>2713</v>
      </c>
      <c r="M19" s="349">
        <v>20</v>
      </c>
      <c r="N19" s="348">
        <f t="shared" si="3"/>
        <v>3346.875</v>
      </c>
      <c r="O19" s="352">
        <f t="shared" si="4"/>
        <v>24596.875</v>
      </c>
      <c r="P19" s="349">
        <f t="shared" si="5"/>
        <v>12360</v>
      </c>
      <c r="Q19" s="349">
        <f t="shared" si="6"/>
        <v>10620</v>
      </c>
      <c r="R19" s="349">
        <f t="shared" si="6"/>
        <v>1740</v>
      </c>
      <c r="S19" s="348">
        <f t="shared" si="7"/>
        <v>12236.875</v>
      </c>
      <c r="T19" s="349" t="s">
        <v>2673</v>
      </c>
      <c r="U19" s="361" t="s">
        <v>2674</v>
      </c>
      <c r="V19" s="349">
        <v>1062</v>
      </c>
      <c r="W19" s="349">
        <v>174</v>
      </c>
      <c r="X19" s="362">
        <f t="shared" si="8"/>
        <v>1236</v>
      </c>
      <c r="Y19" s="361" t="s">
        <v>2674</v>
      </c>
      <c r="Z19" s="349">
        <v>1062</v>
      </c>
      <c r="AA19" s="349">
        <v>174</v>
      </c>
      <c r="AB19" s="362">
        <f t="shared" si="9"/>
        <v>1236</v>
      </c>
      <c r="AC19" s="361" t="s">
        <v>2674</v>
      </c>
      <c r="AD19" s="349">
        <v>1062</v>
      </c>
      <c r="AE19" s="349">
        <v>174</v>
      </c>
      <c r="AF19" s="362">
        <f t="shared" si="19"/>
        <v>1236</v>
      </c>
      <c r="AG19" s="361" t="s">
        <v>2675</v>
      </c>
      <c r="AH19" s="349">
        <v>1062</v>
      </c>
      <c r="AI19" s="349">
        <v>174</v>
      </c>
      <c r="AJ19" s="362">
        <f t="shared" si="20"/>
        <v>1236</v>
      </c>
      <c r="AK19" s="363" t="s">
        <v>2676</v>
      </c>
      <c r="AL19" s="364">
        <v>1062</v>
      </c>
      <c r="AM19" s="364">
        <v>174</v>
      </c>
      <c r="AN19" s="362">
        <f t="shared" si="18"/>
        <v>1236</v>
      </c>
      <c r="AO19" s="365">
        <v>39451</v>
      </c>
      <c r="AP19" s="364">
        <v>1062</v>
      </c>
      <c r="AQ19" s="364">
        <v>174</v>
      </c>
      <c r="AR19" s="362">
        <f t="shared" si="10"/>
        <v>1236</v>
      </c>
      <c r="AS19" s="365">
        <v>39451</v>
      </c>
      <c r="AT19" s="364">
        <v>1062</v>
      </c>
      <c r="AU19" s="364">
        <v>174</v>
      </c>
      <c r="AV19" s="362">
        <f t="shared" si="11"/>
        <v>1236</v>
      </c>
      <c r="AW19" s="365">
        <v>39451</v>
      </c>
      <c r="AX19" s="364">
        <v>1062</v>
      </c>
      <c r="AY19" s="364">
        <v>174</v>
      </c>
      <c r="AZ19" s="362">
        <f t="shared" si="12"/>
        <v>1236</v>
      </c>
      <c r="BA19" s="365">
        <v>39451</v>
      </c>
      <c r="BB19" s="364">
        <v>1062</v>
      </c>
      <c r="BC19" s="364">
        <v>174</v>
      </c>
      <c r="BD19" s="362">
        <f t="shared" si="21"/>
        <v>1236</v>
      </c>
      <c r="BE19" s="365">
        <v>39847</v>
      </c>
      <c r="BF19" s="364">
        <v>1062</v>
      </c>
      <c r="BG19" s="364">
        <v>174</v>
      </c>
      <c r="BH19" s="362">
        <f t="shared" si="13"/>
        <v>1236</v>
      </c>
      <c r="BI19" s="364"/>
      <c r="BJ19" s="364"/>
      <c r="BK19" s="364"/>
      <c r="BL19" s="362">
        <f t="shared" si="14"/>
        <v>0</v>
      </c>
      <c r="BM19" s="364"/>
      <c r="BN19" s="364"/>
      <c r="BO19" s="364"/>
      <c r="BP19" s="362">
        <f t="shared" si="15"/>
        <v>0</v>
      </c>
      <c r="BQ19" s="364"/>
      <c r="BR19" s="364"/>
      <c r="BS19" s="364"/>
      <c r="BT19" s="362">
        <f t="shared" si="16"/>
        <v>0</v>
      </c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6">
        <v>1</v>
      </c>
      <c r="CX19" s="349">
        <v>21250</v>
      </c>
      <c r="CY19" s="349"/>
      <c r="CZ19" s="349"/>
      <c r="DA19" s="349"/>
      <c r="DB19" s="349"/>
      <c r="DC19" s="349"/>
      <c r="DD19" s="349"/>
      <c r="DE19" s="349">
        <v>1</v>
      </c>
      <c r="DF19" s="349">
        <v>21250</v>
      </c>
      <c r="DG19" s="349"/>
      <c r="DH19" s="349"/>
      <c r="DI19" s="349"/>
      <c r="DJ19" s="349"/>
      <c r="DK19" s="349"/>
      <c r="DL19" s="367"/>
      <c r="DM19" s="368">
        <f t="shared" si="17"/>
        <v>1</v>
      </c>
      <c r="DN19" s="368">
        <f t="shared" si="17"/>
        <v>21250</v>
      </c>
      <c r="DO19" s="183">
        <v>1</v>
      </c>
      <c r="DP19" s="183">
        <v>21250</v>
      </c>
      <c r="DQ19" s="183"/>
      <c r="DR19" s="331"/>
      <c r="DS19" s="183"/>
      <c r="DT19" s="369">
        <v>1</v>
      </c>
      <c r="DU19" s="331"/>
      <c r="DV19" s="183"/>
      <c r="DW19" s="183"/>
      <c r="DX19" s="183"/>
      <c r="DY19" s="183"/>
      <c r="DZ19" s="183"/>
    </row>
    <row r="20" spans="1:130" ht="38.25">
      <c r="A20" s="358">
        <v>13</v>
      </c>
      <c r="B20" s="359" t="s">
        <v>2714</v>
      </c>
      <c r="C20" s="359"/>
      <c r="D20" s="359" t="s">
        <v>2692</v>
      </c>
      <c r="E20" s="349">
        <v>21250</v>
      </c>
      <c r="F20" s="349" t="s">
        <v>2715</v>
      </c>
      <c r="G20" s="348">
        <f t="shared" si="0"/>
        <v>3750</v>
      </c>
      <c r="H20" s="349">
        <v>5</v>
      </c>
      <c r="I20" s="348">
        <f t="shared" si="1"/>
        <v>167.34375</v>
      </c>
      <c r="J20" s="349">
        <v>20</v>
      </c>
      <c r="K20" s="350">
        <f t="shared" si="2"/>
        <v>1229.84375</v>
      </c>
      <c r="L20" s="360" t="s">
        <v>2715</v>
      </c>
      <c r="M20" s="349">
        <v>20</v>
      </c>
      <c r="N20" s="348">
        <f t="shared" si="3"/>
        <v>3346.875</v>
      </c>
      <c r="O20" s="352">
        <f t="shared" si="4"/>
        <v>24596.875</v>
      </c>
      <c r="P20" s="349">
        <f t="shared" si="5"/>
        <v>6165</v>
      </c>
      <c r="Q20" s="349">
        <f t="shared" si="6"/>
        <v>5315</v>
      </c>
      <c r="R20" s="349">
        <f t="shared" si="6"/>
        <v>850</v>
      </c>
      <c r="S20" s="348">
        <f t="shared" si="7"/>
        <v>18431.875</v>
      </c>
      <c r="T20" s="349" t="s">
        <v>2673</v>
      </c>
      <c r="U20" s="361" t="s">
        <v>2674</v>
      </c>
      <c r="V20" s="349">
        <v>1063</v>
      </c>
      <c r="W20" s="349">
        <v>170</v>
      </c>
      <c r="X20" s="362">
        <f t="shared" si="8"/>
        <v>1233</v>
      </c>
      <c r="Y20" s="361" t="s">
        <v>2674</v>
      </c>
      <c r="Z20" s="349">
        <v>1063</v>
      </c>
      <c r="AA20" s="349">
        <v>170</v>
      </c>
      <c r="AB20" s="362">
        <f t="shared" si="9"/>
        <v>1233</v>
      </c>
      <c r="AC20" s="361" t="s">
        <v>2674</v>
      </c>
      <c r="AD20" s="349">
        <v>1063</v>
      </c>
      <c r="AE20" s="349">
        <v>170</v>
      </c>
      <c r="AF20" s="362">
        <f t="shared" si="19"/>
        <v>1233</v>
      </c>
      <c r="AG20" s="361" t="s">
        <v>2675</v>
      </c>
      <c r="AH20" s="349">
        <v>1063</v>
      </c>
      <c r="AI20" s="349">
        <v>170</v>
      </c>
      <c r="AJ20" s="362">
        <f t="shared" si="20"/>
        <v>1233</v>
      </c>
      <c r="AK20" s="363" t="s">
        <v>2676</v>
      </c>
      <c r="AL20" s="364">
        <v>1063</v>
      </c>
      <c r="AM20" s="364">
        <v>170</v>
      </c>
      <c r="AN20" s="362">
        <f t="shared" si="18"/>
        <v>1233</v>
      </c>
      <c r="AO20" s="364"/>
      <c r="AP20" s="364"/>
      <c r="AQ20" s="364"/>
      <c r="AR20" s="362">
        <f t="shared" si="10"/>
        <v>0</v>
      </c>
      <c r="AS20" s="364"/>
      <c r="AT20" s="364"/>
      <c r="AU20" s="364"/>
      <c r="AV20" s="362">
        <f t="shared" si="11"/>
        <v>0</v>
      </c>
      <c r="AW20" s="364"/>
      <c r="AX20" s="364"/>
      <c r="AY20" s="364"/>
      <c r="AZ20" s="362">
        <f t="shared" si="12"/>
        <v>0</v>
      </c>
      <c r="BA20" s="364"/>
      <c r="BB20" s="364"/>
      <c r="BC20" s="364"/>
      <c r="BD20" s="362">
        <f t="shared" si="21"/>
        <v>0</v>
      </c>
      <c r="BE20" s="364"/>
      <c r="BF20" s="364"/>
      <c r="BG20" s="364"/>
      <c r="BH20" s="362">
        <f t="shared" si="13"/>
        <v>0</v>
      </c>
      <c r="BI20" s="364"/>
      <c r="BJ20" s="364"/>
      <c r="BK20" s="364"/>
      <c r="BL20" s="362">
        <f t="shared" si="14"/>
        <v>0</v>
      </c>
      <c r="BM20" s="364"/>
      <c r="BN20" s="364"/>
      <c r="BO20" s="364"/>
      <c r="BP20" s="362">
        <f t="shared" si="15"/>
        <v>0</v>
      </c>
      <c r="BQ20" s="364"/>
      <c r="BR20" s="364"/>
      <c r="BS20" s="364"/>
      <c r="BT20" s="362">
        <f t="shared" si="16"/>
        <v>0</v>
      </c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6">
        <v>1</v>
      </c>
      <c r="CX20" s="349">
        <v>21250</v>
      </c>
      <c r="CY20" s="349"/>
      <c r="CZ20" s="349"/>
      <c r="DA20" s="349"/>
      <c r="DB20" s="349"/>
      <c r="DC20" s="349">
        <v>1</v>
      </c>
      <c r="DD20" s="349">
        <v>21250</v>
      </c>
      <c r="DE20" s="349"/>
      <c r="DF20" s="349"/>
      <c r="DG20" s="349"/>
      <c r="DH20" s="349"/>
      <c r="DI20" s="349"/>
      <c r="DJ20" s="349"/>
      <c r="DK20" s="349"/>
      <c r="DL20" s="367"/>
      <c r="DM20" s="368">
        <f t="shared" si="17"/>
        <v>1</v>
      </c>
      <c r="DN20" s="368">
        <f t="shared" si="17"/>
        <v>21250</v>
      </c>
      <c r="DO20" s="183">
        <v>1</v>
      </c>
      <c r="DP20" s="183">
        <v>21250</v>
      </c>
      <c r="DQ20" s="183"/>
      <c r="DR20" s="331"/>
      <c r="DS20" s="183"/>
      <c r="DT20" s="369">
        <v>1</v>
      </c>
      <c r="DU20" s="331"/>
      <c r="DV20" s="183"/>
      <c r="DW20" s="183"/>
      <c r="DX20" s="183"/>
      <c r="DY20" s="183"/>
      <c r="DZ20" s="183"/>
    </row>
    <row r="21" spans="1:130" ht="38.25">
      <c r="A21" s="358">
        <v>14</v>
      </c>
      <c r="B21" s="359" t="s">
        <v>2716</v>
      </c>
      <c r="C21" s="359"/>
      <c r="D21" s="359" t="s">
        <v>2717</v>
      </c>
      <c r="E21" s="349">
        <v>21250</v>
      </c>
      <c r="F21" s="349" t="s">
        <v>2718</v>
      </c>
      <c r="G21" s="348">
        <f t="shared" si="0"/>
        <v>3750</v>
      </c>
      <c r="H21" s="349">
        <v>5</v>
      </c>
      <c r="I21" s="348">
        <f t="shared" si="1"/>
        <v>167.34375</v>
      </c>
      <c r="J21" s="349">
        <v>20</v>
      </c>
      <c r="K21" s="350">
        <f t="shared" si="2"/>
        <v>1229.84375</v>
      </c>
      <c r="L21" s="360" t="s">
        <v>2718</v>
      </c>
      <c r="M21" s="349">
        <v>20</v>
      </c>
      <c r="N21" s="348">
        <f t="shared" si="3"/>
        <v>3346.875</v>
      </c>
      <c r="O21" s="352">
        <f t="shared" si="4"/>
        <v>24596.875</v>
      </c>
      <c r="P21" s="349">
        <f t="shared" si="5"/>
        <v>1240</v>
      </c>
      <c r="Q21" s="349">
        <f t="shared" si="6"/>
        <v>1063</v>
      </c>
      <c r="R21" s="349">
        <f t="shared" si="6"/>
        <v>177</v>
      </c>
      <c r="S21" s="348">
        <f t="shared" si="7"/>
        <v>23356.875</v>
      </c>
      <c r="T21" s="349" t="s">
        <v>2673</v>
      </c>
      <c r="U21" s="361" t="s">
        <v>2674</v>
      </c>
      <c r="V21" s="349">
        <v>1063</v>
      </c>
      <c r="W21" s="349">
        <v>177</v>
      </c>
      <c r="X21" s="362">
        <f t="shared" si="8"/>
        <v>1240</v>
      </c>
      <c r="Y21" s="371" t="s">
        <v>60</v>
      </c>
      <c r="Z21" s="349" t="s">
        <v>60</v>
      </c>
      <c r="AA21" s="349" t="s">
        <v>60</v>
      </c>
      <c r="AB21" s="362">
        <f t="shared" si="9"/>
        <v>0</v>
      </c>
      <c r="AC21" s="371" t="s">
        <v>60</v>
      </c>
      <c r="AD21" s="349"/>
      <c r="AE21" s="349"/>
      <c r="AF21" s="362">
        <f t="shared" si="19"/>
        <v>0</v>
      </c>
      <c r="AG21" s="361"/>
      <c r="AH21" s="349"/>
      <c r="AI21" s="349"/>
      <c r="AJ21" s="362">
        <f t="shared" si="20"/>
        <v>0</v>
      </c>
      <c r="AK21" s="364"/>
      <c r="AL21" s="364"/>
      <c r="AM21" s="364"/>
      <c r="AN21" s="362">
        <f t="shared" si="18"/>
        <v>0</v>
      </c>
      <c r="AO21" s="364"/>
      <c r="AP21" s="364"/>
      <c r="AQ21" s="364"/>
      <c r="AR21" s="362">
        <f t="shared" si="10"/>
        <v>0</v>
      </c>
      <c r="AS21" s="364"/>
      <c r="AT21" s="364"/>
      <c r="AU21" s="364"/>
      <c r="AV21" s="362">
        <f t="shared" si="11"/>
        <v>0</v>
      </c>
      <c r="AW21" s="364"/>
      <c r="AX21" s="364"/>
      <c r="AY21" s="364"/>
      <c r="AZ21" s="362">
        <f t="shared" si="12"/>
        <v>0</v>
      </c>
      <c r="BA21" s="364"/>
      <c r="BB21" s="364"/>
      <c r="BC21" s="364"/>
      <c r="BD21" s="362">
        <f t="shared" si="21"/>
        <v>0</v>
      </c>
      <c r="BE21" s="364"/>
      <c r="BF21" s="364"/>
      <c r="BG21" s="364"/>
      <c r="BH21" s="362">
        <f t="shared" si="13"/>
        <v>0</v>
      </c>
      <c r="BI21" s="364"/>
      <c r="BJ21" s="364"/>
      <c r="BK21" s="364"/>
      <c r="BL21" s="362">
        <f t="shared" si="14"/>
        <v>0</v>
      </c>
      <c r="BM21" s="364"/>
      <c r="BN21" s="364"/>
      <c r="BO21" s="364"/>
      <c r="BP21" s="362">
        <f t="shared" si="15"/>
        <v>0</v>
      </c>
      <c r="BQ21" s="364"/>
      <c r="BR21" s="364"/>
      <c r="BS21" s="364"/>
      <c r="BT21" s="362">
        <f t="shared" si="16"/>
        <v>0</v>
      </c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6">
        <v>1</v>
      </c>
      <c r="CX21" s="349">
        <v>21250</v>
      </c>
      <c r="CY21" s="349"/>
      <c r="CZ21" s="349"/>
      <c r="DA21" s="349"/>
      <c r="DB21" s="349"/>
      <c r="DC21" s="349"/>
      <c r="DD21" s="349"/>
      <c r="DE21" s="349">
        <v>1</v>
      </c>
      <c r="DF21" s="349">
        <v>21250</v>
      </c>
      <c r="DG21" s="349"/>
      <c r="DH21" s="349"/>
      <c r="DI21" s="349"/>
      <c r="DJ21" s="349"/>
      <c r="DK21" s="349"/>
      <c r="DL21" s="367"/>
      <c r="DM21" s="368">
        <f t="shared" si="17"/>
        <v>1</v>
      </c>
      <c r="DN21" s="368">
        <f t="shared" si="17"/>
        <v>21250</v>
      </c>
      <c r="DO21" s="183">
        <v>1</v>
      </c>
      <c r="DP21" s="183">
        <v>21250</v>
      </c>
      <c r="DQ21" s="183"/>
      <c r="DR21" s="331"/>
      <c r="DS21" s="183"/>
      <c r="DT21" s="369">
        <v>1</v>
      </c>
      <c r="DU21" s="331"/>
      <c r="DV21" s="183"/>
      <c r="DW21" s="183"/>
      <c r="DX21" s="183"/>
      <c r="DY21" s="183"/>
      <c r="DZ21" s="183"/>
    </row>
    <row r="22" spans="1:130" ht="38.25">
      <c r="A22" s="358">
        <v>15</v>
      </c>
      <c r="B22" s="359" t="s">
        <v>2719</v>
      </c>
      <c r="C22" s="359"/>
      <c r="D22" s="359" t="s">
        <v>2717</v>
      </c>
      <c r="E22" s="349">
        <v>21250</v>
      </c>
      <c r="F22" s="349" t="s">
        <v>2720</v>
      </c>
      <c r="G22" s="348">
        <f t="shared" si="0"/>
        <v>3750</v>
      </c>
      <c r="H22" s="349">
        <v>5</v>
      </c>
      <c r="I22" s="348">
        <f t="shared" si="1"/>
        <v>167.34375</v>
      </c>
      <c r="J22" s="349">
        <v>20</v>
      </c>
      <c r="K22" s="350">
        <f t="shared" si="2"/>
        <v>1229.84375</v>
      </c>
      <c r="L22" s="360" t="s">
        <v>2720</v>
      </c>
      <c r="M22" s="349">
        <v>20</v>
      </c>
      <c r="N22" s="348">
        <f t="shared" si="3"/>
        <v>3346.875</v>
      </c>
      <c r="O22" s="352">
        <f t="shared" si="4"/>
        <v>24596.875</v>
      </c>
      <c r="P22" s="349">
        <f t="shared" si="5"/>
        <v>8200</v>
      </c>
      <c r="Q22" s="349">
        <f t="shared" si="6"/>
        <v>6780</v>
      </c>
      <c r="R22" s="349">
        <f t="shared" si="6"/>
        <v>1420</v>
      </c>
      <c r="S22" s="348">
        <f t="shared" si="7"/>
        <v>16396.875</v>
      </c>
      <c r="T22" s="349" t="s">
        <v>2673</v>
      </c>
      <c r="U22" s="361" t="s">
        <v>2674</v>
      </c>
      <c r="V22" s="349">
        <v>1063</v>
      </c>
      <c r="W22" s="349">
        <v>177</v>
      </c>
      <c r="X22" s="362">
        <f t="shared" si="8"/>
        <v>1240</v>
      </c>
      <c r="Y22" s="361" t="s">
        <v>2674</v>
      </c>
      <c r="Z22" s="349">
        <v>1063</v>
      </c>
      <c r="AA22" s="349">
        <v>177</v>
      </c>
      <c r="AB22" s="362">
        <f t="shared" si="9"/>
        <v>1240</v>
      </c>
      <c r="AC22" s="361" t="s">
        <v>2674</v>
      </c>
      <c r="AD22" s="349">
        <v>1063</v>
      </c>
      <c r="AE22" s="349">
        <v>177</v>
      </c>
      <c r="AF22" s="362">
        <f t="shared" si="19"/>
        <v>1240</v>
      </c>
      <c r="AG22" s="361" t="s">
        <v>2675</v>
      </c>
      <c r="AH22" s="349">
        <v>1063</v>
      </c>
      <c r="AI22" s="349">
        <v>177</v>
      </c>
      <c r="AJ22" s="362">
        <f t="shared" si="20"/>
        <v>1240</v>
      </c>
      <c r="AK22" s="363" t="s">
        <v>2676</v>
      </c>
      <c r="AL22" s="364">
        <v>1063</v>
      </c>
      <c r="AM22" s="364">
        <v>177</v>
      </c>
      <c r="AN22" s="362">
        <f t="shared" si="18"/>
        <v>1240</v>
      </c>
      <c r="AO22" s="365">
        <v>40429</v>
      </c>
      <c r="AP22" s="364">
        <v>665</v>
      </c>
      <c r="AQ22" s="364">
        <v>335</v>
      </c>
      <c r="AR22" s="362">
        <f t="shared" si="10"/>
        <v>1000</v>
      </c>
      <c r="AS22" s="364" t="s">
        <v>2721</v>
      </c>
      <c r="AT22" s="364">
        <v>800</v>
      </c>
      <c r="AU22" s="364">
        <v>200</v>
      </c>
      <c r="AV22" s="362">
        <f t="shared" si="11"/>
        <v>1000</v>
      </c>
      <c r="AW22" s="364"/>
      <c r="AX22" s="364"/>
      <c r="AY22" s="364"/>
      <c r="AZ22" s="362">
        <f t="shared" si="12"/>
        <v>0</v>
      </c>
      <c r="BA22" s="364"/>
      <c r="BB22" s="364"/>
      <c r="BC22" s="364"/>
      <c r="BD22" s="362">
        <f t="shared" si="21"/>
        <v>0</v>
      </c>
      <c r="BE22" s="364"/>
      <c r="BF22" s="364"/>
      <c r="BG22" s="364"/>
      <c r="BH22" s="362">
        <f t="shared" si="13"/>
        <v>0</v>
      </c>
      <c r="BI22" s="364"/>
      <c r="BJ22" s="364"/>
      <c r="BK22" s="364"/>
      <c r="BL22" s="362">
        <f t="shared" si="14"/>
        <v>0</v>
      </c>
      <c r="BM22" s="364"/>
      <c r="BN22" s="364"/>
      <c r="BO22" s="364"/>
      <c r="BP22" s="362">
        <f t="shared" si="15"/>
        <v>0</v>
      </c>
      <c r="BQ22" s="364"/>
      <c r="BR22" s="364"/>
      <c r="BS22" s="364"/>
      <c r="BT22" s="362">
        <f t="shared" si="16"/>
        <v>0</v>
      </c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6">
        <v>1</v>
      </c>
      <c r="CX22" s="349">
        <v>21250</v>
      </c>
      <c r="CY22" s="349"/>
      <c r="CZ22" s="349"/>
      <c r="DA22" s="349"/>
      <c r="DB22" s="349"/>
      <c r="DC22" s="349"/>
      <c r="DD22" s="349"/>
      <c r="DE22" s="349">
        <v>1</v>
      </c>
      <c r="DF22" s="349">
        <v>21250</v>
      </c>
      <c r="DG22" s="349"/>
      <c r="DH22" s="349"/>
      <c r="DI22" s="349"/>
      <c r="DJ22" s="349"/>
      <c r="DK22" s="349"/>
      <c r="DL22" s="367"/>
      <c r="DM22" s="368">
        <f t="shared" si="17"/>
        <v>1</v>
      </c>
      <c r="DN22" s="368">
        <f t="shared" si="17"/>
        <v>21250</v>
      </c>
      <c r="DO22" s="183">
        <v>1</v>
      </c>
      <c r="DP22" s="183">
        <v>21250</v>
      </c>
      <c r="DQ22" s="183"/>
      <c r="DR22" s="331"/>
      <c r="DS22" s="183"/>
      <c r="DT22" s="369">
        <v>1</v>
      </c>
      <c r="DU22" s="331"/>
      <c r="DV22" s="183"/>
      <c r="DW22" s="183"/>
      <c r="DX22" s="183"/>
      <c r="DY22" s="183"/>
      <c r="DZ22" s="183"/>
    </row>
    <row r="23" spans="1:130" ht="38.25">
      <c r="A23" s="358">
        <v>16</v>
      </c>
      <c r="B23" s="359" t="s">
        <v>2722</v>
      </c>
      <c r="C23" s="359"/>
      <c r="D23" s="359" t="s">
        <v>2671</v>
      </c>
      <c r="E23" s="349">
        <v>21250</v>
      </c>
      <c r="F23" s="349" t="s">
        <v>2723</v>
      </c>
      <c r="G23" s="348">
        <f t="shared" si="0"/>
        <v>3750</v>
      </c>
      <c r="H23" s="349">
        <v>5</v>
      </c>
      <c r="I23" s="348">
        <f t="shared" si="1"/>
        <v>167.34375</v>
      </c>
      <c r="J23" s="349">
        <v>20</v>
      </c>
      <c r="K23" s="350">
        <f t="shared" si="2"/>
        <v>1229.84375</v>
      </c>
      <c r="L23" s="360" t="s">
        <v>2723</v>
      </c>
      <c r="M23" s="349">
        <v>20</v>
      </c>
      <c r="N23" s="348">
        <f t="shared" si="3"/>
        <v>3346.875</v>
      </c>
      <c r="O23" s="352">
        <f t="shared" si="4"/>
        <v>24596.875</v>
      </c>
      <c r="P23" s="349">
        <f t="shared" si="5"/>
        <v>4638</v>
      </c>
      <c r="Q23" s="349">
        <f t="shared" si="6"/>
        <v>4250</v>
      </c>
      <c r="R23" s="349">
        <f t="shared" si="6"/>
        <v>388</v>
      </c>
      <c r="S23" s="348">
        <f t="shared" si="7"/>
        <v>19958.875</v>
      </c>
      <c r="T23" s="349" t="s">
        <v>2673</v>
      </c>
      <c r="U23" s="361" t="s">
        <v>2674</v>
      </c>
      <c r="V23" s="349">
        <v>2125</v>
      </c>
      <c r="W23" s="349">
        <v>194</v>
      </c>
      <c r="X23" s="362">
        <f t="shared" si="8"/>
        <v>2319</v>
      </c>
      <c r="Y23" s="361" t="s">
        <v>2676</v>
      </c>
      <c r="Z23" s="349">
        <v>2125</v>
      </c>
      <c r="AA23" s="349">
        <v>194</v>
      </c>
      <c r="AB23" s="362">
        <f t="shared" si="9"/>
        <v>2319</v>
      </c>
      <c r="AC23" s="361"/>
      <c r="AD23" s="349"/>
      <c r="AE23" s="349"/>
      <c r="AF23" s="362">
        <f t="shared" si="19"/>
        <v>0</v>
      </c>
      <c r="AG23" s="361"/>
      <c r="AH23" s="349"/>
      <c r="AI23" s="349"/>
      <c r="AJ23" s="362">
        <f t="shared" si="20"/>
        <v>0</v>
      </c>
      <c r="AK23" s="364"/>
      <c r="AL23" s="364"/>
      <c r="AM23" s="364"/>
      <c r="AN23" s="362">
        <f t="shared" si="18"/>
        <v>0</v>
      </c>
      <c r="AO23" s="364"/>
      <c r="AP23" s="364"/>
      <c r="AQ23" s="364"/>
      <c r="AR23" s="362">
        <f t="shared" si="10"/>
        <v>0</v>
      </c>
      <c r="AS23" s="364"/>
      <c r="AT23" s="364"/>
      <c r="AU23" s="364"/>
      <c r="AV23" s="362">
        <f t="shared" si="11"/>
        <v>0</v>
      </c>
      <c r="AW23" s="364"/>
      <c r="AX23" s="364"/>
      <c r="AY23" s="364"/>
      <c r="AZ23" s="362">
        <f t="shared" si="12"/>
        <v>0</v>
      </c>
      <c r="BA23" s="364"/>
      <c r="BB23" s="364"/>
      <c r="BC23" s="364"/>
      <c r="BD23" s="362">
        <f t="shared" si="21"/>
        <v>0</v>
      </c>
      <c r="BE23" s="364"/>
      <c r="BF23" s="364"/>
      <c r="BG23" s="364"/>
      <c r="BH23" s="362">
        <f t="shared" si="13"/>
        <v>0</v>
      </c>
      <c r="BI23" s="364"/>
      <c r="BJ23" s="364"/>
      <c r="BK23" s="364"/>
      <c r="BL23" s="362">
        <f t="shared" si="14"/>
        <v>0</v>
      </c>
      <c r="BM23" s="364"/>
      <c r="BN23" s="364"/>
      <c r="BO23" s="364"/>
      <c r="BP23" s="362">
        <f t="shared" si="15"/>
        <v>0</v>
      </c>
      <c r="BQ23" s="364"/>
      <c r="BR23" s="364"/>
      <c r="BS23" s="364"/>
      <c r="BT23" s="362">
        <f t="shared" si="16"/>
        <v>0</v>
      </c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6">
        <v>1</v>
      </c>
      <c r="CX23" s="349">
        <v>21250</v>
      </c>
      <c r="CY23" s="349"/>
      <c r="CZ23" s="349"/>
      <c r="DA23" s="349"/>
      <c r="DB23" s="349"/>
      <c r="DC23" s="349">
        <v>1</v>
      </c>
      <c r="DD23" s="349">
        <v>21250</v>
      </c>
      <c r="DE23" s="349"/>
      <c r="DF23" s="349"/>
      <c r="DG23" s="349"/>
      <c r="DH23" s="349"/>
      <c r="DI23" s="349"/>
      <c r="DJ23" s="349"/>
      <c r="DK23" s="349"/>
      <c r="DL23" s="367"/>
      <c r="DM23" s="368">
        <f t="shared" si="17"/>
        <v>1</v>
      </c>
      <c r="DN23" s="368">
        <f t="shared" si="17"/>
        <v>21250</v>
      </c>
      <c r="DO23" s="183">
        <v>1</v>
      </c>
      <c r="DP23" s="183">
        <v>21250</v>
      </c>
      <c r="DQ23" s="183"/>
      <c r="DR23" s="331"/>
      <c r="DS23" s="183"/>
      <c r="DT23" s="369">
        <v>1</v>
      </c>
      <c r="DU23" s="331"/>
      <c r="DV23" s="183"/>
      <c r="DW23" s="183"/>
      <c r="DX23" s="183"/>
      <c r="DY23" s="183"/>
      <c r="DZ23" s="183"/>
    </row>
    <row r="24" spans="1:130" ht="51">
      <c r="A24" s="358">
        <v>17</v>
      </c>
      <c r="B24" s="359" t="s">
        <v>2724</v>
      </c>
      <c r="C24" s="359"/>
      <c r="D24" s="359" t="s">
        <v>2692</v>
      </c>
      <c r="E24" s="349">
        <v>21250</v>
      </c>
      <c r="F24" s="349" t="s">
        <v>2725</v>
      </c>
      <c r="G24" s="348">
        <f t="shared" si="0"/>
        <v>3750</v>
      </c>
      <c r="H24" s="349">
        <v>5</v>
      </c>
      <c r="I24" s="348">
        <f t="shared" si="1"/>
        <v>167.34375</v>
      </c>
      <c r="J24" s="349">
        <v>20</v>
      </c>
      <c r="K24" s="350">
        <f t="shared" si="2"/>
        <v>1229.84375</v>
      </c>
      <c r="L24" s="360" t="s">
        <v>2725</v>
      </c>
      <c r="M24" s="349">
        <v>20</v>
      </c>
      <c r="N24" s="348">
        <f t="shared" si="3"/>
        <v>3346.875</v>
      </c>
      <c r="O24" s="352">
        <f t="shared" si="4"/>
        <v>24596.875</v>
      </c>
      <c r="P24" s="349">
        <f t="shared" si="5"/>
        <v>13472</v>
      </c>
      <c r="Q24" s="349">
        <f t="shared" si="6"/>
        <v>11804</v>
      </c>
      <c r="R24" s="349">
        <f t="shared" si="6"/>
        <v>1668</v>
      </c>
      <c r="S24" s="348">
        <f t="shared" si="7"/>
        <v>11124.875</v>
      </c>
      <c r="T24" s="349" t="s">
        <v>2673</v>
      </c>
      <c r="U24" s="361" t="s">
        <v>2674</v>
      </c>
      <c r="V24" s="349">
        <v>1063</v>
      </c>
      <c r="W24" s="349">
        <v>173</v>
      </c>
      <c r="X24" s="362">
        <f t="shared" si="8"/>
        <v>1236</v>
      </c>
      <c r="Y24" s="361" t="s">
        <v>2676</v>
      </c>
      <c r="Z24" s="349">
        <v>1063</v>
      </c>
      <c r="AA24" s="349">
        <v>173</v>
      </c>
      <c r="AB24" s="362">
        <f t="shared" si="9"/>
        <v>1236</v>
      </c>
      <c r="AC24" s="361">
        <v>39847</v>
      </c>
      <c r="AD24" s="349">
        <v>3189</v>
      </c>
      <c r="AE24" s="349">
        <v>311</v>
      </c>
      <c r="AF24" s="362">
        <f t="shared" si="19"/>
        <v>3500</v>
      </c>
      <c r="AG24" s="361">
        <v>39847</v>
      </c>
      <c r="AH24" s="349">
        <v>3189</v>
      </c>
      <c r="AI24" s="349">
        <v>311</v>
      </c>
      <c r="AJ24" s="362">
        <f t="shared" si="20"/>
        <v>3500</v>
      </c>
      <c r="AK24" s="365">
        <v>40429</v>
      </c>
      <c r="AL24" s="364">
        <v>1700</v>
      </c>
      <c r="AM24" s="364">
        <v>300</v>
      </c>
      <c r="AN24" s="362">
        <f t="shared" si="18"/>
        <v>2000</v>
      </c>
      <c r="AO24" s="364" t="s">
        <v>2721</v>
      </c>
      <c r="AP24" s="364">
        <v>1600</v>
      </c>
      <c r="AQ24" s="364">
        <v>400</v>
      </c>
      <c r="AR24" s="362">
        <f t="shared" si="10"/>
        <v>2000</v>
      </c>
      <c r="AS24" s="364"/>
      <c r="AT24" s="364"/>
      <c r="AU24" s="364"/>
      <c r="AV24" s="362">
        <f t="shared" si="11"/>
        <v>0</v>
      </c>
      <c r="AW24" s="364"/>
      <c r="AX24" s="364"/>
      <c r="AY24" s="364"/>
      <c r="AZ24" s="362">
        <f t="shared" si="12"/>
        <v>0</v>
      </c>
      <c r="BA24" s="364"/>
      <c r="BB24" s="364"/>
      <c r="BC24" s="364"/>
      <c r="BD24" s="362">
        <f t="shared" si="21"/>
        <v>0</v>
      </c>
      <c r="BE24" s="364"/>
      <c r="BF24" s="364"/>
      <c r="BG24" s="364"/>
      <c r="BH24" s="362">
        <f t="shared" si="13"/>
        <v>0</v>
      </c>
      <c r="BI24" s="364"/>
      <c r="BJ24" s="364"/>
      <c r="BK24" s="364"/>
      <c r="BL24" s="362">
        <f t="shared" si="14"/>
        <v>0</v>
      </c>
      <c r="BM24" s="364"/>
      <c r="BN24" s="364"/>
      <c r="BO24" s="364"/>
      <c r="BP24" s="362">
        <f t="shared" si="15"/>
        <v>0</v>
      </c>
      <c r="BQ24" s="364"/>
      <c r="BR24" s="364"/>
      <c r="BS24" s="364"/>
      <c r="BT24" s="362">
        <f t="shared" si="16"/>
        <v>0</v>
      </c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6">
        <v>1</v>
      </c>
      <c r="CX24" s="349">
        <v>21250</v>
      </c>
      <c r="CY24" s="349"/>
      <c r="CZ24" s="349"/>
      <c r="DA24" s="349"/>
      <c r="DB24" s="349"/>
      <c r="DC24" s="349">
        <v>1</v>
      </c>
      <c r="DD24" s="349">
        <v>21250</v>
      </c>
      <c r="DE24" s="349"/>
      <c r="DF24" s="349"/>
      <c r="DG24" s="349"/>
      <c r="DH24" s="349"/>
      <c r="DI24" s="349"/>
      <c r="DJ24" s="349"/>
      <c r="DK24" s="349"/>
      <c r="DL24" s="367"/>
      <c r="DM24" s="368">
        <f t="shared" si="17"/>
        <v>1</v>
      </c>
      <c r="DN24" s="368">
        <f t="shared" si="17"/>
        <v>21250</v>
      </c>
      <c r="DO24" s="183">
        <v>1</v>
      </c>
      <c r="DP24" s="183">
        <v>21250</v>
      </c>
      <c r="DQ24" s="183"/>
      <c r="DR24" s="331"/>
      <c r="DS24" s="183"/>
      <c r="DT24" s="369">
        <v>1</v>
      </c>
      <c r="DU24" s="331"/>
      <c r="DV24" s="183"/>
      <c r="DW24" s="183"/>
      <c r="DX24" s="183"/>
      <c r="DY24" s="183"/>
      <c r="DZ24" s="183"/>
    </row>
    <row r="25" spans="1:130" ht="38.25">
      <c r="A25" s="358">
        <v>18</v>
      </c>
      <c r="B25" s="359" t="s">
        <v>2726</v>
      </c>
      <c r="C25" s="359"/>
      <c r="D25" s="359" t="s">
        <v>2688</v>
      </c>
      <c r="E25" s="349">
        <v>21250</v>
      </c>
      <c r="F25" s="349" t="s">
        <v>2697</v>
      </c>
      <c r="G25" s="348">
        <f t="shared" si="0"/>
        <v>3750</v>
      </c>
      <c r="H25" s="349">
        <v>5</v>
      </c>
      <c r="I25" s="348">
        <f t="shared" si="1"/>
        <v>167.34375</v>
      </c>
      <c r="J25" s="349">
        <v>20</v>
      </c>
      <c r="K25" s="350">
        <f t="shared" si="2"/>
        <v>1229.84375</v>
      </c>
      <c r="L25" s="360" t="s">
        <v>2697</v>
      </c>
      <c r="M25" s="349">
        <v>20</v>
      </c>
      <c r="N25" s="348">
        <f t="shared" si="3"/>
        <v>3346.875</v>
      </c>
      <c r="O25" s="352">
        <f t="shared" si="4"/>
        <v>24596.875</v>
      </c>
      <c r="P25" s="349">
        <f t="shared" si="5"/>
        <v>12550</v>
      </c>
      <c r="Q25" s="349">
        <f t="shared" si="6"/>
        <v>10426</v>
      </c>
      <c r="R25" s="349">
        <f t="shared" si="6"/>
        <v>2124</v>
      </c>
      <c r="S25" s="348">
        <f t="shared" si="7"/>
        <v>12046.875</v>
      </c>
      <c r="T25" s="349" t="s">
        <v>2673</v>
      </c>
      <c r="U25" s="361" t="s">
        <v>2674</v>
      </c>
      <c r="V25" s="349">
        <v>1063</v>
      </c>
      <c r="W25" s="349">
        <v>177</v>
      </c>
      <c r="X25" s="362">
        <f t="shared" si="8"/>
        <v>1240</v>
      </c>
      <c r="Y25" s="361" t="s">
        <v>2674</v>
      </c>
      <c r="Z25" s="349">
        <v>1063</v>
      </c>
      <c r="AA25" s="349">
        <v>177</v>
      </c>
      <c r="AB25" s="362">
        <f t="shared" si="9"/>
        <v>1240</v>
      </c>
      <c r="AC25" s="361" t="s">
        <v>2674</v>
      </c>
      <c r="AD25" s="349">
        <v>1063</v>
      </c>
      <c r="AE25" s="349">
        <v>177</v>
      </c>
      <c r="AF25" s="362">
        <f t="shared" si="19"/>
        <v>1240</v>
      </c>
      <c r="AG25" s="361" t="s">
        <v>2675</v>
      </c>
      <c r="AH25" s="349">
        <v>1063</v>
      </c>
      <c r="AI25" s="349">
        <v>177</v>
      </c>
      <c r="AJ25" s="362">
        <f>SUM(AH25:AI25)</f>
        <v>1240</v>
      </c>
      <c r="AK25" s="363" t="s">
        <v>2676</v>
      </c>
      <c r="AL25" s="364">
        <v>1063</v>
      </c>
      <c r="AM25" s="364">
        <v>177</v>
      </c>
      <c r="AN25" s="362">
        <f t="shared" si="18"/>
        <v>1240</v>
      </c>
      <c r="AO25" s="365">
        <v>39451</v>
      </c>
      <c r="AP25" s="364">
        <v>1063</v>
      </c>
      <c r="AQ25" s="364">
        <v>177</v>
      </c>
      <c r="AR25" s="362">
        <f t="shared" si="10"/>
        <v>1240</v>
      </c>
      <c r="AS25" s="365">
        <v>39451</v>
      </c>
      <c r="AT25" s="364">
        <v>1063</v>
      </c>
      <c r="AU25" s="364">
        <v>177</v>
      </c>
      <c r="AV25" s="362">
        <f>SUM(AT25:AU25)</f>
        <v>1240</v>
      </c>
      <c r="AW25" s="365">
        <v>39451</v>
      </c>
      <c r="AX25" s="364">
        <v>1063</v>
      </c>
      <c r="AY25" s="364">
        <v>177</v>
      </c>
      <c r="AZ25" s="362">
        <f>SUM(AX25:AY25)</f>
        <v>1240</v>
      </c>
      <c r="BA25" s="365">
        <v>39847</v>
      </c>
      <c r="BB25" s="364">
        <v>1063</v>
      </c>
      <c r="BC25" s="364">
        <v>177</v>
      </c>
      <c r="BD25" s="362">
        <f t="shared" si="21"/>
        <v>1240</v>
      </c>
      <c r="BE25" s="364" t="s">
        <v>2698</v>
      </c>
      <c r="BF25" s="364">
        <v>859</v>
      </c>
      <c r="BG25" s="364">
        <v>531</v>
      </c>
      <c r="BH25" s="362">
        <f t="shared" si="13"/>
        <v>1390</v>
      </c>
      <c r="BI25" s="364"/>
      <c r="BJ25" s="364"/>
      <c r="BK25" s="364"/>
      <c r="BL25" s="362">
        <f t="shared" si="14"/>
        <v>0</v>
      </c>
      <c r="BM25" s="364"/>
      <c r="BN25" s="364"/>
      <c r="BO25" s="364"/>
      <c r="BP25" s="362">
        <f t="shared" si="15"/>
        <v>0</v>
      </c>
      <c r="BQ25" s="364"/>
      <c r="BR25" s="364"/>
      <c r="BS25" s="364"/>
      <c r="BT25" s="362">
        <f t="shared" si="16"/>
        <v>0</v>
      </c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6">
        <v>1</v>
      </c>
      <c r="CX25" s="349">
        <v>21250</v>
      </c>
      <c r="CY25" s="349"/>
      <c r="CZ25" s="349"/>
      <c r="DA25" s="349"/>
      <c r="DB25" s="349"/>
      <c r="DC25" s="349">
        <v>1</v>
      </c>
      <c r="DD25" s="349">
        <v>21250</v>
      </c>
      <c r="DE25" s="349"/>
      <c r="DF25" s="349"/>
      <c r="DG25" s="349"/>
      <c r="DH25" s="349"/>
      <c r="DI25" s="349"/>
      <c r="DJ25" s="349"/>
      <c r="DK25" s="349"/>
      <c r="DL25" s="367"/>
      <c r="DM25" s="368">
        <f t="shared" si="17"/>
        <v>1</v>
      </c>
      <c r="DN25" s="368">
        <f t="shared" si="17"/>
        <v>21250</v>
      </c>
      <c r="DO25" s="183">
        <v>1</v>
      </c>
      <c r="DP25" s="183">
        <v>21250</v>
      </c>
      <c r="DQ25" s="183"/>
      <c r="DR25" s="331"/>
      <c r="DS25" s="183"/>
      <c r="DT25" s="369">
        <v>1</v>
      </c>
      <c r="DU25" s="331"/>
      <c r="DV25" s="183"/>
      <c r="DW25" s="183"/>
      <c r="DX25" s="183"/>
      <c r="DY25" s="183"/>
      <c r="DZ25" s="183"/>
    </row>
    <row r="26" spans="1:130" ht="38.25">
      <c r="A26" s="358">
        <v>19</v>
      </c>
      <c r="B26" s="359" t="s">
        <v>2727</v>
      </c>
      <c r="C26" s="359"/>
      <c r="D26" s="359" t="s">
        <v>2728</v>
      </c>
      <c r="E26" s="349">
        <v>21250</v>
      </c>
      <c r="F26" s="349" t="s">
        <v>2729</v>
      </c>
      <c r="G26" s="348">
        <f t="shared" si="0"/>
        <v>3750</v>
      </c>
      <c r="H26" s="349">
        <v>5</v>
      </c>
      <c r="I26" s="348">
        <f t="shared" si="1"/>
        <v>167.34375</v>
      </c>
      <c r="J26" s="349">
        <v>20</v>
      </c>
      <c r="K26" s="350">
        <f t="shared" si="2"/>
        <v>1229.84375</v>
      </c>
      <c r="L26" s="360" t="s">
        <v>2729</v>
      </c>
      <c r="M26" s="349">
        <v>20</v>
      </c>
      <c r="N26" s="348">
        <f t="shared" si="3"/>
        <v>3346.875</v>
      </c>
      <c r="O26" s="352">
        <f t="shared" si="4"/>
        <v>24596.875</v>
      </c>
      <c r="P26" s="349">
        <f t="shared" si="5"/>
        <v>11160</v>
      </c>
      <c r="Q26" s="349">
        <f t="shared" si="6"/>
        <v>9567</v>
      </c>
      <c r="R26" s="349">
        <f t="shared" si="6"/>
        <v>1593</v>
      </c>
      <c r="S26" s="348">
        <f t="shared" si="7"/>
        <v>13436.875</v>
      </c>
      <c r="T26" s="349" t="s">
        <v>2673</v>
      </c>
      <c r="U26" s="361" t="s">
        <v>2674</v>
      </c>
      <c r="V26" s="349">
        <v>1063</v>
      </c>
      <c r="W26" s="349">
        <v>177</v>
      </c>
      <c r="X26" s="362">
        <f t="shared" si="8"/>
        <v>1240</v>
      </c>
      <c r="Y26" s="361" t="s">
        <v>2674</v>
      </c>
      <c r="Z26" s="349">
        <v>1063</v>
      </c>
      <c r="AA26" s="349">
        <v>177</v>
      </c>
      <c r="AB26" s="362">
        <f t="shared" si="9"/>
        <v>1240</v>
      </c>
      <c r="AC26" s="361" t="s">
        <v>2674</v>
      </c>
      <c r="AD26" s="349">
        <v>1063</v>
      </c>
      <c r="AE26" s="349">
        <v>177</v>
      </c>
      <c r="AF26" s="362">
        <f t="shared" si="19"/>
        <v>1240</v>
      </c>
      <c r="AG26" s="361" t="s">
        <v>2675</v>
      </c>
      <c r="AH26" s="349">
        <v>1063</v>
      </c>
      <c r="AI26" s="349">
        <v>177</v>
      </c>
      <c r="AJ26" s="362">
        <f>SUM(AH26:AI26)</f>
        <v>1240</v>
      </c>
      <c r="AK26" s="372">
        <v>39451</v>
      </c>
      <c r="AL26" s="364">
        <v>1063</v>
      </c>
      <c r="AM26" s="364">
        <v>177</v>
      </c>
      <c r="AN26" s="362">
        <f t="shared" si="18"/>
        <v>1240</v>
      </c>
      <c r="AO26" s="365">
        <v>39451</v>
      </c>
      <c r="AP26" s="364">
        <v>1063</v>
      </c>
      <c r="AQ26" s="364">
        <v>177</v>
      </c>
      <c r="AR26" s="362">
        <f>SUM(AP26:AQ26)</f>
        <v>1240</v>
      </c>
      <c r="AS26" s="365">
        <v>39847</v>
      </c>
      <c r="AT26" s="364">
        <v>1063</v>
      </c>
      <c r="AU26" s="364">
        <v>177</v>
      </c>
      <c r="AV26" s="362">
        <f>SUM(AT26:AU26)</f>
        <v>1240</v>
      </c>
      <c r="AW26" s="365">
        <v>39847</v>
      </c>
      <c r="AX26" s="364">
        <v>1063</v>
      </c>
      <c r="AY26" s="364">
        <v>177</v>
      </c>
      <c r="AZ26" s="362">
        <f>SUM(AX26:AY26)</f>
        <v>1240</v>
      </c>
      <c r="BA26" s="365">
        <v>39847</v>
      </c>
      <c r="BB26" s="364">
        <v>1063</v>
      </c>
      <c r="BC26" s="364">
        <v>177</v>
      </c>
      <c r="BD26" s="362">
        <f t="shared" si="21"/>
        <v>1240</v>
      </c>
      <c r="BE26" s="364"/>
      <c r="BF26" s="364"/>
      <c r="BG26" s="364"/>
      <c r="BH26" s="362">
        <f t="shared" si="13"/>
        <v>0</v>
      </c>
      <c r="BI26" s="364"/>
      <c r="BJ26" s="364"/>
      <c r="BK26" s="364"/>
      <c r="BL26" s="362">
        <f t="shared" si="14"/>
        <v>0</v>
      </c>
      <c r="BM26" s="364"/>
      <c r="BN26" s="364"/>
      <c r="BO26" s="364"/>
      <c r="BP26" s="362">
        <f t="shared" si="15"/>
        <v>0</v>
      </c>
      <c r="BQ26" s="364"/>
      <c r="BR26" s="364"/>
      <c r="BS26" s="364"/>
      <c r="BT26" s="362">
        <f t="shared" si="16"/>
        <v>0</v>
      </c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6">
        <v>1</v>
      </c>
      <c r="CX26" s="349">
        <v>21250</v>
      </c>
      <c r="CY26" s="349"/>
      <c r="CZ26" s="349"/>
      <c r="DA26" s="349"/>
      <c r="DB26" s="349"/>
      <c r="DC26" s="349">
        <v>1</v>
      </c>
      <c r="DD26" s="349">
        <v>21250</v>
      </c>
      <c r="DE26" s="349"/>
      <c r="DF26" s="349"/>
      <c r="DG26" s="349"/>
      <c r="DH26" s="349"/>
      <c r="DI26" s="349"/>
      <c r="DJ26" s="349"/>
      <c r="DK26" s="349"/>
      <c r="DL26" s="367"/>
      <c r="DM26" s="368">
        <f t="shared" si="17"/>
        <v>1</v>
      </c>
      <c r="DN26" s="368">
        <f t="shared" si="17"/>
        <v>21250</v>
      </c>
      <c r="DO26" s="183">
        <v>1</v>
      </c>
      <c r="DP26" s="183">
        <v>21250</v>
      </c>
      <c r="DQ26" s="183"/>
      <c r="DR26" s="331"/>
      <c r="DS26" s="183"/>
      <c r="DT26" s="369">
        <v>1</v>
      </c>
      <c r="DU26" s="331"/>
      <c r="DV26" s="183"/>
      <c r="DW26" s="183"/>
      <c r="DX26" s="183"/>
      <c r="DY26" s="183"/>
      <c r="DZ26" s="183"/>
    </row>
    <row r="27" spans="1:130" ht="51">
      <c r="A27" s="358">
        <v>20</v>
      </c>
      <c r="B27" s="359" t="s">
        <v>2730</v>
      </c>
      <c r="C27" s="359"/>
      <c r="D27" s="359" t="s">
        <v>2692</v>
      </c>
      <c r="E27" s="349">
        <v>21250</v>
      </c>
      <c r="F27" s="349" t="s">
        <v>2731</v>
      </c>
      <c r="G27" s="348">
        <f t="shared" si="0"/>
        <v>3750</v>
      </c>
      <c r="H27" s="349">
        <v>5</v>
      </c>
      <c r="I27" s="348">
        <f t="shared" si="1"/>
        <v>167.34375</v>
      </c>
      <c r="J27" s="349">
        <v>20</v>
      </c>
      <c r="K27" s="350">
        <f t="shared" si="2"/>
        <v>1229.84375</v>
      </c>
      <c r="L27" s="360" t="s">
        <v>2731</v>
      </c>
      <c r="M27" s="349">
        <v>20</v>
      </c>
      <c r="N27" s="348">
        <f t="shared" si="3"/>
        <v>3346.875</v>
      </c>
      <c r="O27" s="352">
        <f t="shared" si="4"/>
        <v>24596.875</v>
      </c>
      <c r="P27" s="349">
        <f t="shared" si="5"/>
        <v>4960</v>
      </c>
      <c r="Q27" s="349">
        <f t="shared" si="6"/>
        <v>4252</v>
      </c>
      <c r="R27" s="349">
        <f t="shared" si="6"/>
        <v>708</v>
      </c>
      <c r="S27" s="348">
        <f t="shared" si="7"/>
        <v>19636.875</v>
      </c>
      <c r="T27" s="349" t="s">
        <v>2673</v>
      </c>
      <c r="U27" s="361" t="s">
        <v>2674</v>
      </c>
      <c r="V27" s="349">
        <v>1063</v>
      </c>
      <c r="W27" s="349">
        <v>177</v>
      </c>
      <c r="X27" s="362">
        <f t="shared" si="8"/>
        <v>1240</v>
      </c>
      <c r="Y27" s="361" t="s">
        <v>2674</v>
      </c>
      <c r="Z27" s="349">
        <v>1063</v>
      </c>
      <c r="AA27" s="349">
        <v>177</v>
      </c>
      <c r="AB27" s="362">
        <f t="shared" si="9"/>
        <v>1240</v>
      </c>
      <c r="AC27" s="361" t="s">
        <v>2674</v>
      </c>
      <c r="AD27" s="349">
        <v>1063</v>
      </c>
      <c r="AE27" s="349">
        <v>177</v>
      </c>
      <c r="AF27" s="362">
        <f t="shared" si="19"/>
        <v>1240</v>
      </c>
      <c r="AG27" s="361" t="s">
        <v>2675</v>
      </c>
      <c r="AH27" s="349">
        <v>1063</v>
      </c>
      <c r="AI27" s="349">
        <v>177</v>
      </c>
      <c r="AJ27" s="362">
        <f>SUM(AH27:AI27)</f>
        <v>1240</v>
      </c>
      <c r="AK27" s="364"/>
      <c r="AL27" s="364"/>
      <c r="AM27" s="364"/>
      <c r="AN27" s="362">
        <f t="shared" si="18"/>
        <v>0</v>
      </c>
      <c r="AO27" s="364"/>
      <c r="AP27" s="364"/>
      <c r="AQ27" s="364"/>
      <c r="AR27" s="362">
        <f>SUM(AP27:AQ27)</f>
        <v>0</v>
      </c>
      <c r="AS27" s="364"/>
      <c r="AT27" s="364"/>
      <c r="AU27" s="364"/>
      <c r="AV27" s="362">
        <f>SUM(AT27:AU27)</f>
        <v>0</v>
      </c>
      <c r="AW27" s="364"/>
      <c r="AX27" s="364"/>
      <c r="AY27" s="364"/>
      <c r="AZ27" s="362">
        <f>SUM(AX27:AY27)</f>
        <v>0</v>
      </c>
      <c r="BA27" s="364"/>
      <c r="BB27" s="364"/>
      <c r="BC27" s="364"/>
      <c r="BD27" s="362">
        <f t="shared" si="21"/>
        <v>0</v>
      </c>
      <c r="BE27" s="364"/>
      <c r="BF27" s="364"/>
      <c r="BG27" s="364"/>
      <c r="BH27" s="362">
        <f t="shared" si="13"/>
        <v>0</v>
      </c>
      <c r="BI27" s="364"/>
      <c r="BJ27" s="364"/>
      <c r="BK27" s="364"/>
      <c r="BL27" s="362">
        <f t="shared" si="14"/>
        <v>0</v>
      </c>
      <c r="BM27" s="364"/>
      <c r="BN27" s="364"/>
      <c r="BO27" s="364"/>
      <c r="BP27" s="362">
        <f t="shared" si="15"/>
        <v>0</v>
      </c>
      <c r="BQ27" s="364"/>
      <c r="BR27" s="364"/>
      <c r="BS27" s="364"/>
      <c r="BT27" s="362">
        <f t="shared" si="16"/>
        <v>0</v>
      </c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6"/>
      <c r="CX27" s="349"/>
      <c r="CY27" s="349">
        <v>1</v>
      </c>
      <c r="CZ27" s="349">
        <v>21250</v>
      </c>
      <c r="DA27" s="349"/>
      <c r="DB27" s="349"/>
      <c r="DC27" s="349">
        <v>1</v>
      </c>
      <c r="DD27" s="349">
        <v>21250</v>
      </c>
      <c r="DE27" s="349"/>
      <c r="DF27" s="349"/>
      <c r="DG27" s="349"/>
      <c r="DH27" s="349"/>
      <c r="DI27" s="349"/>
      <c r="DJ27" s="349"/>
      <c r="DK27" s="349"/>
      <c r="DL27" s="367"/>
      <c r="DM27" s="368">
        <f t="shared" si="17"/>
        <v>1</v>
      </c>
      <c r="DN27" s="368">
        <f t="shared" si="17"/>
        <v>21250</v>
      </c>
      <c r="DO27" s="183">
        <v>1</v>
      </c>
      <c r="DP27" s="183">
        <v>21250</v>
      </c>
      <c r="DQ27" s="183"/>
      <c r="DR27" s="331"/>
      <c r="DS27" s="183"/>
      <c r="DT27" s="369">
        <v>1</v>
      </c>
      <c r="DU27" s="331"/>
      <c r="DV27" s="183"/>
      <c r="DW27" s="183"/>
      <c r="DX27" s="183"/>
      <c r="DY27" s="183"/>
      <c r="DZ27" s="183"/>
    </row>
    <row r="28" spans="1:130">
      <c r="A28" s="373"/>
      <c r="B28" s="345" t="s">
        <v>2637</v>
      </c>
      <c r="C28" s="345"/>
      <c r="D28" s="346"/>
      <c r="E28" s="374">
        <f>SUM(E8:E27)</f>
        <v>433507</v>
      </c>
      <c r="F28" s="375"/>
      <c r="G28" s="374">
        <f>SUM(G8:G27)</f>
        <v>76501.23529411765</v>
      </c>
      <c r="H28" s="348"/>
      <c r="I28" s="374">
        <f>SUM(I8:I27)</f>
        <v>3413.8676250000003</v>
      </c>
      <c r="J28" s="375"/>
      <c r="K28" s="374">
        <f>SUM(K8:K27)</f>
        <v>25089.217625000001</v>
      </c>
      <c r="L28" s="351"/>
      <c r="M28" s="374">
        <f t="shared" ref="M28:BZ28" si="22">SUM(M8:M27)</f>
        <v>400</v>
      </c>
      <c r="N28" s="374">
        <f t="shared" si="22"/>
        <v>68277.352500000008</v>
      </c>
      <c r="O28" s="374">
        <f t="shared" si="22"/>
        <v>501784.35250000004</v>
      </c>
      <c r="P28" s="376">
        <f t="shared" si="22"/>
        <v>235760</v>
      </c>
      <c r="Q28" s="376">
        <f t="shared" si="22"/>
        <v>200885</v>
      </c>
      <c r="R28" s="376">
        <f t="shared" si="22"/>
        <v>34875</v>
      </c>
      <c r="S28" s="376">
        <f t="shared" si="22"/>
        <v>266024.35250000004</v>
      </c>
      <c r="T28" s="376">
        <f t="shared" si="22"/>
        <v>0</v>
      </c>
      <c r="U28" s="376">
        <f t="shared" si="22"/>
        <v>40429</v>
      </c>
      <c r="V28" s="376">
        <f t="shared" si="22"/>
        <v>23483</v>
      </c>
      <c r="W28" s="376">
        <f t="shared" si="22"/>
        <v>5493</v>
      </c>
      <c r="X28" s="376">
        <f t="shared" si="22"/>
        <v>28976</v>
      </c>
      <c r="Y28" s="376">
        <f t="shared" si="22"/>
        <v>0</v>
      </c>
      <c r="Z28" s="376">
        <f t="shared" si="22"/>
        <v>22420</v>
      </c>
      <c r="AA28" s="376">
        <f t="shared" si="22"/>
        <v>3394</v>
      </c>
      <c r="AB28" s="376">
        <f t="shared" si="22"/>
        <v>25814</v>
      </c>
      <c r="AC28" s="376">
        <f t="shared" si="22"/>
        <v>39847</v>
      </c>
      <c r="AD28" s="376">
        <f t="shared" si="22"/>
        <v>22421</v>
      </c>
      <c r="AE28" s="376">
        <f t="shared" si="22"/>
        <v>3338</v>
      </c>
      <c r="AF28" s="376">
        <f t="shared" si="22"/>
        <v>25759</v>
      </c>
      <c r="AG28" s="376">
        <f t="shared" si="22"/>
        <v>39847</v>
      </c>
      <c r="AH28" s="376">
        <f t="shared" si="22"/>
        <v>22421</v>
      </c>
      <c r="AI28" s="376">
        <f t="shared" si="22"/>
        <v>3338</v>
      </c>
      <c r="AJ28" s="376">
        <f t="shared" si="22"/>
        <v>25759</v>
      </c>
      <c r="AK28" s="376">
        <f t="shared" si="22"/>
        <v>79880</v>
      </c>
      <c r="AL28" s="376">
        <f t="shared" si="22"/>
        <v>18785</v>
      </c>
      <c r="AM28" s="376">
        <f t="shared" si="22"/>
        <v>2969</v>
      </c>
      <c r="AN28" s="376">
        <f t="shared" si="22"/>
        <v>21754</v>
      </c>
      <c r="AO28" s="376">
        <f t="shared" si="22"/>
        <v>513841</v>
      </c>
      <c r="AP28" s="376">
        <f t="shared" si="22"/>
        <v>16183</v>
      </c>
      <c r="AQ28" s="376">
        <f t="shared" si="22"/>
        <v>3044</v>
      </c>
      <c r="AR28" s="376">
        <f t="shared" si="22"/>
        <v>19227</v>
      </c>
      <c r="AS28" s="376">
        <f t="shared" si="22"/>
        <v>473808</v>
      </c>
      <c r="AT28" s="376">
        <f t="shared" si="22"/>
        <v>14718</v>
      </c>
      <c r="AU28" s="376">
        <f t="shared" si="22"/>
        <v>2509</v>
      </c>
      <c r="AV28" s="376">
        <f t="shared" si="22"/>
        <v>17227</v>
      </c>
      <c r="AW28" s="376">
        <f t="shared" si="22"/>
        <v>473808</v>
      </c>
      <c r="AX28" s="376">
        <f t="shared" si="22"/>
        <v>14301</v>
      </c>
      <c r="AY28" s="376">
        <f t="shared" si="22"/>
        <v>2372</v>
      </c>
      <c r="AZ28" s="376">
        <f t="shared" si="22"/>
        <v>16673</v>
      </c>
      <c r="BA28" s="376">
        <f t="shared" si="22"/>
        <v>474600</v>
      </c>
      <c r="BB28" s="376">
        <f t="shared" si="22"/>
        <v>13918</v>
      </c>
      <c r="BC28" s="376">
        <f t="shared" si="22"/>
        <v>2309</v>
      </c>
      <c r="BD28" s="376">
        <f t="shared" si="22"/>
        <v>16227</v>
      </c>
      <c r="BE28" s="376">
        <f t="shared" si="22"/>
        <v>398470</v>
      </c>
      <c r="BF28" s="376">
        <f t="shared" si="22"/>
        <v>12651</v>
      </c>
      <c r="BG28" s="376">
        <f t="shared" si="22"/>
        <v>2486</v>
      </c>
      <c r="BH28" s="376">
        <f t="shared" si="22"/>
        <v>15137</v>
      </c>
      <c r="BI28" s="376">
        <f t="shared" si="22"/>
        <v>199235</v>
      </c>
      <c r="BJ28" s="376">
        <f t="shared" si="22"/>
        <v>9636</v>
      </c>
      <c r="BK28" s="376">
        <f t="shared" si="22"/>
        <v>1970</v>
      </c>
      <c r="BL28" s="376">
        <f t="shared" si="22"/>
        <v>11606</v>
      </c>
      <c r="BM28" s="376">
        <f t="shared" si="22"/>
        <v>278929</v>
      </c>
      <c r="BN28" s="376">
        <f t="shared" si="22"/>
        <v>8584</v>
      </c>
      <c r="BO28" s="376">
        <f t="shared" si="22"/>
        <v>1422</v>
      </c>
      <c r="BP28" s="376">
        <f t="shared" si="22"/>
        <v>10006</v>
      </c>
      <c r="BQ28" s="376">
        <f t="shared" si="22"/>
        <v>121287</v>
      </c>
      <c r="BR28" s="376">
        <f t="shared" si="22"/>
        <v>1364</v>
      </c>
      <c r="BS28" s="376">
        <f t="shared" si="22"/>
        <v>231</v>
      </c>
      <c r="BT28" s="376">
        <f t="shared" si="22"/>
        <v>1595</v>
      </c>
      <c r="BU28" s="376">
        <f t="shared" si="22"/>
        <v>0</v>
      </c>
      <c r="BV28" s="376">
        <f t="shared" si="22"/>
        <v>0</v>
      </c>
      <c r="BW28" s="376">
        <f t="shared" si="22"/>
        <v>0</v>
      </c>
      <c r="BX28" s="376">
        <f t="shared" si="22"/>
        <v>0</v>
      </c>
      <c r="BY28" s="376">
        <f t="shared" si="22"/>
        <v>0</v>
      </c>
      <c r="BZ28" s="376">
        <f t="shared" si="22"/>
        <v>0</v>
      </c>
      <c r="CA28" s="376">
        <f t="shared" ref="CA28:DL28" si="23">SUM(CA8:CA27)</f>
        <v>0</v>
      </c>
      <c r="CB28" s="376">
        <f t="shared" si="23"/>
        <v>0</v>
      </c>
      <c r="CC28" s="376">
        <f t="shared" si="23"/>
        <v>0</v>
      </c>
      <c r="CD28" s="376">
        <f t="shared" si="23"/>
        <v>0</v>
      </c>
      <c r="CE28" s="376">
        <f t="shared" si="23"/>
        <v>0</v>
      </c>
      <c r="CF28" s="376">
        <f t="shared" si="23"/>
        <v>0</v>
      </c>
      <c r="CG28" s="376">
        <f t="shared" si="23"/>
        <v>0</v>
      </c>
      <c r="CH28" s="376">
        <f t="shared" si="23"/>
        <v>0</v>
      </c>
      <c r="CI28" s="376">
        <f t="shared" si="23"/>
        <v>0</v>
      </c>
      <c r="CJ28" s="376">
        <f t="shared" si="23"/>
        <v>0</v>
      </c>
      <c r="CK28" s="376">
        <f t="shared" si="23"/>
        <v>0</v>
      </c>
      <c r="CL28" s="376">
        <f t="shared" si="23"/>
        <v>0</v>
      </c>
      <c r="CM28" s="376">
        <f t="shared" si="23"/>
        <v>0</v>
      </c>
      <c r="CN28" s="376">
        <f t="shared" si="23"/>
        <v>0</v>
      </c>
      <c r="CO28" s="376">
        <f t="shared" si="23"/>
        <v>0</v>
      </c>
      <c r="CP28" s="376">
        <f t="shared" si="23"/>
        <v>0</v>
      </c>
      <c r="CQ28" s="376">
        <f t="shared" si="23"/>
        <v>0</v>
      </c>
      <c r="CR28" s="376">
        <f t="shared" si="23"/>
        <v>0</v>
      </c>
      <c r="CS28" s="376">
        <f t="shared" si="23"/>
        <v>0</v>
      </c>
      <c r="CT28" s="376">
        <f t="shared" si="23"/>
        <v>0</v>
      </c>
      <c r="CU28" s="376">
        <f t="shared" si="23"/>
        <v>0</v>
      </c>
      <c r="CV28" s="376">
        <f t="shared" si="23"/>
        <v>0</v>
      </c>
      <c r="CW28" s="376">
        <f t="shared" si="23"/>
        <v>16</v>
      </c>
      <c r="CX28" s="376">
        <f t="shared" si="23"/>
        <v>347657</v>
      </c>
      <c r="CY28" s="376">
        <f t="shared" si="23"/>
        <v>4</v>
      </c>
      <c r="CZ28" s="376">
        <f t="shared" si="23"/>
        <v>85850</v>
      </c>
      <c r="DA28" s="376">
        <f t="shared" si="23"/>
        <v>1</v>
      </c>
      <c r="DB28" s="376">
        <f t="shared" si="23"/>
        <v>28900</v>
      </c>
      <c r="DC28" s="376">
        <f t="shared" si="23"/>
        <v>15</v>
      </c>
      <c r="DD28" s="376">
        <f t="shared" si="23"/>
        <v>319607</v>
      </c>
      <c r="DE28" s="376">
        <f t="shared" si="23"/>
        <v>4</v>
      </c>
      <c r="DF28" s="376">
        <f t="shared" si="23"/>
        <v>85000</v>
      </c>
      <c r="DG28" s="376">
        <f t="shared" si="23"/>
        <v>0</v>
      </c>
      <c r="DH28" s="376">
        <f t="shared" si="23"/>
        <v>0</v>
      </c>
      <c r="DI28" s="376">
        <f t="shared" si="23"/>
        <v>0</v>
      </c>
      <c r="DJ28" s="376">
        <f t="shared" si="23"/>
        <v>0</v>
      </c>
      <c r="DK28" s="376">
        <f t="shared" si="23"/>
        <v>0</v>
      </c>
      <c r="DL28" s="376">
        <f t="shared" si="23"/>
        <v>0</v>
      </c>
      <c r="DM28" s="368">
        <f t="shared" si="17"/>
        <v>20</v>
      </c>
      <c r="DN28" s="368">
        <f t="shared" si="17"/>
        <v>433507</v>
      </c>
      <c r="DO28" s="374">
        <f>SUM(DO8:DO27)</f>
        <v>18</v>
      </c>
      <c r="DP28" s="374">
        <f>SUM(DP8:DP27)</f>
        <v>391007</v>
      </c>
      <c r="DQ28" s="377">
        <f>SUM(DQ8:DQ27)</f>
        <v>2</v>
      </c>
      <c r="DR28" s="378">
        <f>SUM(DR8:DR27)</f>
        <v>42500</v>
      </c>
      <c r="DT28" s="322"/>
      <c r="DU28" s="292"/>
    </row>
    <row r="30" spans="1:130">
      <c r="E30">
        <f>E28/85*100</f>
        <v>510008.23529411765</v>
      </c>
    </row>
    <row r="31" spans="1:130">
      <c r="E31">
        <f>E30*0.1</f>
        <v>51000.823529411769</v>
      </c>
    </row>
    <row r="32" spans="1:130">
      <c r="E32" s="125">
        <f>E28+E31</f>
        <v>484507.82352941175</v>
      </c>
    </row>
  </sheetData>
  <mergeCells count="44">
    <mergeCell ref="L3:L5"/>
    <mergeCell ref="A1:H1"/>
    <mergeCell ref="CW1:DK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T3:AJ3"/>
    <mergeCell ref="T4:X4"/>
    <mergeCell ref="Y4:AB4"/>
    <mergeCell ref="AC4:AF4"/>
    <mergeCell ref="AG4:AJ4"/>
    <mergeCell ref="M3:M5"/>
    <mergeCell ref="N3:N5"/>
    <mergeCell ref="O3:O5"/>
    <mergeCell ref="P3:R4"/>
    <mergeCell ref="S3:S5"/>
    <mergeCell ref="CC4:CF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DO4:DQ4"/>
    <mergeCell ref="CG4:CJ4"/>
    <mergeCell ref="CK4:CN4"/>
    <mergeCell ref="CO4:CR4"/>
    <mergeCell ref="CS4:CV4"/>
    <mergeCell ref="CW4:CZ4"/>
    <mergeCell ref="DA4:D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2"/>
  <sheetViews>
    <sheetView topLeftCell="A43" workbookViewId="0">
      <selection activeCell="A9" sqref="A8:A42"/>
    </sheetView>
  </sheetViews>
  <sheetFormatPr defaultRowHeight="15"/>
  <sheetData>
    <row r="1" spans="1:21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260"/>
      <c r="T1" s="260"/>
    </row>
    <row r="2" spans="1:21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260"/>
      <c r="T2" s="260"/>
    </row>
    <row r="3" spans="1:21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260"/>
      <c r="T3" s="260"/>
    </row>
    <row r="4" spans="1:21" ht="18.75">
      <c r="A4" s="728" t="s">
        <v>2532</v>
      </c>
      <c r="B4" s="728"/>
      <c r="C4" s="728"/>
      <c r="D4" s="728"/>
      <c r="E4" s="728"/>
      <c r="F4" s="728"/>
      <c r="G4" s="728"/>
      <c r="H4" s="250"/>
      <c r="I4" s="250"/>
      <c r="J4" s="261"/>
      <c r="K4" s="179"/>
      <c r="L4" s="180"/>
      <c r="M4" s="262"/>
      <c r="N4" s="179"/>
      <c r="O4" s="521"/>
      <c r="P4" s="251"/>
      <c r="Q4" s="263"/>
      <c r="R4" s="201" t="s">
        <v>1247</v>
      </c>
      <c r="S4" s="260"/>
      <c r="T4" s="260"/>
    </row>
    <row r="5" spans="1:21" ht="15.75">
      <c r="A5" s="186"/>
      <c r="B5" s="183"/>
      <c r="C5" s="183"/>
      <c r="D5" s="183"/>
      <c r="E5" s="9"/>
      <c r="F5" s="252"/>
      <c r="G5" s="252"/>
      <c r="H5" s="252"/>
      <c r="I5" s="252"/>
      <c r="J5" s="9"/>
      <c r="K5" s="186"/>
      <c r="L5" s="186"/>
      <c r="M5" s="264"/>
      <c r="N5" s="186"/>
      <c r="O5" s="183"/>
      <c r="P5" s="183"/>
      <c r="Q5" s="733" t="s">
        <v>1248</v>
      </c>
      <c r="R5" s="733"/>
      <c r="S5" s="260"/>
      <c r="T5" s="260"/>
    </row>
    <row r="6" spans="1:21" ht="15.75">
      <c r="A6" s="729" t="s">
        <v>1249</v>
      </c>
      <c r="B6" s="729"/>
      <c r="C6" s="729"/>
      <c r="D6" s="183"/>
      <c r="E6" s="9"/>
      <c r="F6" s="252"/>
      <c r="G6" s="252"/>
      <c r="H6" s="252"/>
      <c r="I6" s="252"/>
      <c r="J6" s="9"/>
      <c r="K6" s="186"/>
      <c r="L6" s="186"/>
      <c r="M6" s="264"/>
      <c r="N6" s="186"/>
      <c r="O6" s="183"/>
      <c r="P6" s="732" t="s">
        <v>1250</v>
      </c>
      <c r="Q6" s="732"/>
      <c r="R6" s="732"/>
      <c r="S6" s="260"/>
      <c r="T6" s="260"/>
    </row>
    <row r="7" spans="1:21" ht="63">
      <c r="A7" s="265" t="s">
        <v>162</v>
      </c>
      <c r="B7" s="160" t="s">
        <v>163</v>
      </c>
      <c r="C7" s="160" t="s">
        <v>164</v>
      </c>
      <c r="D7" s="160" t="s">
        <v>165</v>
      </c>
      <c r="E7" s="160" t="s">
        <v>166</v>
      </c>
      <c r="F7" s="160" t="s">
        <v>129</v>
      </c>
      <c r="G7" s="160" t="s">
        <v>167</v>
      </c>
      <c r="H7" s="160" t="s">
        <v>168</v>
      </c>
      <c r="I7" s="160" t="s">
        <v>169</v>
      </c>
      <c r="J7" s="160" t="s">
        <v>170</v>
      </c>
      <c r="K7" s="160" t="s">
        <v>171</v>
      </c>
      <c r="L7" s="232" t="s">
        <v>2539</v>
      </c>
      <c r="M7" s="160" t="s">
        <v>173</v>
      </c>
      <c r="N7" s="160" t="s">
        <v>174</v>
      </c>
      <c r="O7" s="160" t="s">
        <v>175</v>
      </c>
      <c r="P7" s="160" t="s">
        <v>174</v>
      </c>
      <c r="Q7" s="160" t="s">
        <v>173</v>
      </c>
      <c r="R7" s="160" t="s">
        <v>175</v>
      </c>
      <c r="S7" s="266" t="s">
        <v>1435</v>
      </c>
      <c r="T7" s="266" t="s">
        <v>1436</v>
      </c>
      <c r="U7" s="267" t="s">
        <v>2540</v>
      </c>
    </row>
    <row r="8" spans="1:21" ht="51">
      <c r="A8" s="14">
        <v>1</v>
      </c>
      <c r="B8" s="14"/>
      <c r="C8" s="99" t="s">
        <v>3759</v>
      </c>
      <c r="D8" s="99" t="s">
        <v>3394</v>
      </c>
      <c r="E8" s="254" t="s">
        <v>3760</v>
      </c>
      <c r="F8" s="127" t="s">
        <v>2</v>
      </c>
      <c r="G8" s="127" t="s">
        <v>3</v>
      </c>
      <c r="H8" s="234" t="s">
        <v>33</v>
      </c>
      <c r="I8" s="234" t="s">
        <v>126</v>
      </c>
      <c r="J8" s="99" t="s">
        <v>3761</v>
      </c>
      <c r="K8" s="14">
        <v>200000</v>
      </c>
      <c r="L8" s="14">
        <v>126000</v>
      </c>
      <c r="M8" s="14" t="s">
        <v>3437</v>
      </c>
      <c r="N8" s="257">
        <v>140000</v>
      </c>
      <c r="O8" s="14">
        <v>20</v>
      </c>
      <c r="P8" s="257">
        <v>140000</v>
      </c>
      <c r="Q8" s="14" t="s">
        <v>3762</v>
      </c>
      <c r="R8" s="14">
        <v>20</v>
      </c>
      <c r="S8" s="526" t="s">
        <v>3397</v>
      </c>
      <c r="T8" s="526" t="s">
        <v>3398</v>
      </c>
      <c r="U8" s="526" t="s">
        <v>3399</v>
      </c>
    </row>
    <row r="9" spans="1:21" ht="89.25">
      <c r="A9" s="14">
        <v>2</v>
      </c>
      <c r="B9" s="14"/>
      <c r="C9" s="99" t="s">
        <v>3134</v>
      </c>
      <c r="D9" s="99" t="s">
        <v>3763</v>
      </c>
      <c r="E9" s="254" t="s">
        <v>3764</v>
      </c>
      <c r="F9" s="127" t="s">
        <v>2</v>
      </c>
      <c r="G9" s="127" t="s">
        <v>3</v>
      </c>
      <c r="H9" s="234" t="s">
        <v>4</v>
      </c>
      <c r="I9" s="234" t="s">
        <v>126</v>
      </c>
      <c r="J9" s="127" t="s">
        <v>3765</v>
      </c>
      <c r="K9" s="14">
        <v>200000</v>
      </c>
      <c r="L9" s="14">
        <v>126000</v>
      </c>
      <c r="M9" s="14" t="s">
        <v>3437</v>
      </c>
      <c r="N9" s="257">
        <v>140000</v>
      </c>
      <c r="O9" s="14">
        <v>20</v>
      </c>
      <c r="P9" s="257">
        <v>140000</v>
      </c>
      <c r="Q9" s="14" t="s">
        <v>3762</v>
      </c>
      <c r="R9" s="14">
        <v>20</v>
      </c>
      <c r="S9" s="526" t="s">
        <v>3138</v>
      </c>
      <c r="T9" s="526" t="s">
        <v>3139</v>
      </c>
      <c r="U9" s="526" t="s">
        <v>3140</v>
      </c>
    </row>
    <row r="10" spans="1:21" ht="140.25">
      <c r="A10" s="14">
        <v>3</v>
      </c>
      <c r="B10" s="14"/>
      <c r="C10" s="531" t="s">
        <v>3766</v>
      </c>
      <c r="D10" s="546" t="s">
        <v>3767</v>
      </c>
      <c r="E10" s="550" t="s">
        <v>3768</v>
      </c>
      <c r="F10" s="127" t="s">
        <v>2</v>
      </c>
      <c r="G10" s="546" t="s">
        <v>3769</v>
      </c>
      <c r="H10" s="234" t="s">
        <v>4</v>
      </c>
      <c r="I10" s="234" t="s">
        <v>126</v>
      </c>
      <c r="J10" s="546" t="s">
        <v>1750</v>
      </c>
      <c r="K10" s="14">
        <v>400000</v>
      </c>
      <c r="L10" s="14">
        <v>252000</v>
      </c>
      <c r="M10" s="14" t="s">
        <v>3437</v>
      </c>
      <c r="N10" s="546">
        <v>280000</v>
      </c>
      <c r="O10" s="14">
        <v>20</v>
      </c>
      <c r="P10" s="546">
        <v>280000</v>
      </c>
      <c r="Q10" s="14" t="s">
        <v>3762</v>
      </c>
      <c r="R10" s="14">
        <v>20</v>
      </c>
      <c r="S10" s="538" t="s">
        <v>3770</v>
      </c>
      <c r="T10" s="538" t="s">
        <v>3771</v>
      </c>
      <c r="U10" s="538" t="s">
        <v>3772</v>
      </c>
    </row>
    <row r="11" spans="1:21" ht="76.5">
      <c r="A11" s="14">
        <v>4</v>
      </c>
      <c r="B11" s="14"/>
      <c r="C11" s="99" t="s">
        <v>3773</v>
      </c>
      <c r="D11" s="99" t="s">
        <v>3774</v>
      </c>
      <c r="E11" s="254" t="s">
        <v>3775</v>
      </c>
      <c r="F11" s="127" t="s">
        <v>2</v>
      </c>
      <c r="G11" s="127" t="s">
        <v>2127</v>
      </c>
      <c r="H11" s="234" t="s">
        <v>4</v>
      </c>
      <c r="I11" s="234" t="s">
        <v>126</v>
      </c>
      <c r="J11" s="99" t="s">
        <v>85</v>
      </c>
      <c r="K11" s="14">
        <v>200000</v>
      </c>
      <c r="L11" s="14">
        <v>126000</v>
      </c>
      <c r="M11" s="14" t="s">
        <v>3776</v>
      </c>
      <c r="N11" s="257">
        <v>140000</v>
      </c>
      <c r="O11" s="14">
        <v>20</v>
      </c>
      <c r="P11" s="257">
        <v>140000</v>
      </c>
      <c r="Q11" s="14" t="s">
        <v>3762</v>
      </c>
      <c r="R11" s="14">
        <v>20</v>
      </c>
      <c r="S11" s="526" t="s">
        <v>3777</v>
      </c>
      <c r="T11" s="526" t="s">
        <v>3778</v>
      </c>
      <c r="U11" s="526" t="s">
        <v>3779</v>
      </c>
    </row>
    <row r="12" spans="1:21" ht="51">
      <c r="A12" s="14">
        <v>5</v>
      </c>
      <c r="B12" s="14"/>
      <c r="C12" s="99" t="s">
        <v>3780</v>
      </c>
      <c r="D12" s="99" t="s">
        <v>3781</v>
      </c>
      <c r="E12" s="254" t="s">
        <v>3782</v>
      </c>
      <c r="F12" s="127" t="s">
        <v>2</v>
      </c>
      <c r="G12" s="546" t="s">
        <v>3769</v>
      </c>
      <c r="H12" s="234" t="s">
        <v>4</v>
      </c>
      <c r="I12" s="234" t="s">
        <v>126</v>
      </c>
      <c r="J12" s="127" t="s">
        <v>3783</v>
      </c>
      <c r="K12" s="14">
        <v>50000</v>
      </c>
      <c r="L12" s="14">
        <v>31500</v>
      </c>
      <c r="M12" s="14" t="s">
        <v>3776</v>
      </c>
      <c r="N12" s="257">
        <v>35000</v>
      </c>
      <c r="O12" s="14">
        <v>20</v>
      </c>
      <c r="P12" s="257">
        <v>35000</v>
      </c>
      <c r="Q12" s="14" t="s">
        <v>3762</v>
      </c>
      <c r="R12" s="14">
        <v>20</v>
      </c>
      <c r="S12" s="526" t="s">
        <v>3784</v>
      </c>
      <c r="T12" s="526" t="s">
        <v>3785</v>
      </c>
      <c r="U12" s="526" t="s">
        <v>3786</v>
      </c>
    </row>
    <row r="13" spans="1:21" ht="63.75">
      <c r="A13" s="14">
        <v>6</v>
      </c>
      <c r="B13" s="14"/>
      <c r="C13" s="99" t="s">
        <v>3787</v>
      </c>
      <c r="D13" s="99" t="s">
        <v>2182</v>
      </c>
      <c r="E13" s="254" t="s">
        <v>3788</v>
      </c>
      <c r="F13" s="127" t="s">
        <v>2</v>
      </c>
      <c r="G13" s="127" t="s">
        <v>2127</v>
      </c>
      <c r="H13" s="234" t="s">
        <v>4</v>
      </c>
      <c r="I13" s="234" t="s">
        <v>126</v>
      </c>
      <c r="J13" s="127" t="s">
        <v>3789</v>
      </c>
      <c r="K13" s="14">
        <v>400000</v>
      </c>
      <c r="L13" s="14">
        <v>252000</v>
      </c>
      <c r="M13" s="14" t="s">
        <v>3776</v>
      </c>
      <c r="N13" s="257">
        <v>280000</v>
      </c>
      <c r="O13" s="14">
        <v>20</v>
      </c>
      <c r="P13" s="257">
        <v>280000</v>
      </c>
      <c r="Q13" s="14" t="s">
        <v>3762</v>
      </c>
      <c r="R13" s="14">
        <v>20</v>
      </c>
      <c r="S13" s="526" t="s">
        <v>3790</v>
      </c>
      <c r="T13" s="526" t="s">
        <v>3791</v>
      </c>
      <c r="U13" s="526">
        <v>188773901</v>
      </c>
    </row>
    <row r="14" spans="1:21" ht="90">
      <c r="A14" s="14">
        <v>7</v>
      </c>
      <c r="B14" s="14"/>
      <c r="C14" s="234" t="s">
        <v>3852</v>
      </c>
      <c r="D14" s="234" t="s">
        <v>3853</v>
      </c>
      <c r="E14" s="234" t="s">
        <v>3854</v>
      </c>
      <c r="F14" s="562" t="s">
        <v>2</v>
      </c>
      <c r="G14" s="234" t="s">
        <v>2127</v>
      </c>
      <c r="H14" s="234" t="s">
        <v>4</v>
      </c>
      <c r="I14" s="234" t="s">
        <v>126</v>
      </c>
      <c r="J14" s="234" t="s">
        <v>3855</v>
      </c>
      <c r="K14" s="14">
        <v>200000</v>
      </c>
      <c r="L14" s="14">
        <v>126000</v>
      </c>
      <c r="M14" s="562" t="s">
        <v>3437</v>
      </c>
      <c r="N14" s="14">
        <v>140000</v>
      </c>
      <c r="O14" s="14">
        <v>20</v>
      </c>
      <c r="P14" s="14">
        <v>140000</v>
      </c>
      <c r="Q14" s="14" t="s">
        <v>3856</v>
      </c>
      <c r="R14" s="14">
        <v>20</v>
      </c>
      <c r="S14" s="238" t="s">
        <v>3857</v>
      </c>
      <c r="T14" s="238" t="s">
        <v>3858</v>
      </c>
      <c r="U14" s="238" t="s">
        <v>3859</v>
      </c>
    </row>
    <row r="15" spans="1:21" ht="45">
      <c r="A15" s="14">
        <v>8</v>
      </c>
      <c r="B15" s="14"/>
      <c r="C15" s="99" t="s">
        <v>3860</v>
      </c>
      <c r="D15" s="99" t="s">
        <v>3861</v>
      </c>
      <c r="E15" s="257" t="s">
        <v>9</v>
      </c>
      <c r="F15" s="257" t="s">
        <v>9</v>
      </c>
      <c r="G15" s="78" t="s">
        <v>2127</v>
      </c>
      <c r="H15" s="563" t="s">
        <v>33</v>
      </c>
      <c r="I15" s="78" t="s">
        <v>125</v>
      </c>
      <c r="J15" s="99" t="s">
        <v>3862</v>
      </c>
      <c r="K15" s="14">
        <v>200000</v>
      </c>
      <c r="L15" s="14">
        <v>126000</v>
      </c>
      <c r="M15" s="14" t="s">
        <v>3863</v>
      </c>
      <c r="N15" s="14">
        <v>140000</v>
      </c>
      <c r="O15" s="14">
        <v>20</v>
      </c>
      <c r="P15" s="14">
        <v>140000</v>
      </c>
      <c r="Q15" s="14" t="s">
        <v>3864</v>
      </c>
      <c r="R15" s="14">
        <v>20</v>
      </c>
      <c r="S15" s="526" t="s">
        <v>3865</v>
      </c>
      <c r="T15" s="526" t="s">
        <v>3866</v>
      </c>
      <c r="U15" s="526" t="s">
        <v>3867</v>
      </c>
    </row>
    <row r="16" spans="1:21" ht="75">
      <c r="A16" s="14">
        <v>9</v>
      </c>
      <c r="B16" s="14"/>
      <c r="C16" s="22" t="s">
        <v>3868</v>
      </c>
      <c r="D16" s="22" t="s">
        <v>3869</v>
      </c>
      <c r="E16" s="22" t="s">
        <v>3870</v>
      </c>
      <c r="F16" s="257" t="s">
        <v>9</v>
      </c>
      <c r="G16" s="528" t="s">
        <v>3</v>
      </c>
      <c r="H16" s="563" t="s">
        <v>33</v>
      </c>
      <c r="I16" s="78" t="s">
        <v>125</v>
      </c>
      <c r="J16" s="22" t="s">
        <v>3871</v>
      </c>
      <c r="K16" s="14">
        <v>100000</v>
      </c>
      <c r="L16" s="14">
        <v>63000</v>
      </c>
      <c r="M16" s="14" t="s">
        <v>3863</v>
      </c>
      <c r="N16" s="14">
        <v>70000</v>
      </c>
      <c r="O16" s="14">
        <v>20</v>
      </c>
      <c r="P16" s="14">
        <v>70000</v>
      </c>
      <c r="Q16" s="14" t="s">
        <v>3872</v>
      </c>
      <c r="R16" s="14">
        <v>20</v>
      </c>
      <c r="S16" s="564" t="s">
        <v>3873</v>
      </c>
      <c r="T16" s="544" t="s">
        <v>3874</v>
      </c>
      <c r="U16" s="564" t="s">
        <v>3875</v>
      </c>
    </row>
    <row r="17" spans="1:21" ht="63.75">
      <c r="A17" s="14">
        <v>10</v>
      </c>
      <c r="B17" s="14"/>
      <c r="C17" s="99" t="s">
        <v>3876</v>
      </c>
      <c r="D17" s="99" t="s">
        <v>3877</v>
      </c>
      <c r="E17" s="254" t="s">
        <v>3878</v>
      </c>
      <c r="F17" s="127" t="s">
        <v>2</v>
      </c>
      <c r="G17" s="14" t="s">
        <v>3</v>
      </c>
      <c r="H17" s="14" t="s">
        <v>4</v>
      </c>
      <c r="I17" s="257" t="s">
        <v>125</v>
      </c>
      <c r="J17" s="99" t="s">
        <v>3879</v>
      </c>
      <c r="K17" s="14">
        <v>270000</v>
      </c>
      <c r="L17" s="14">
        <v>189000</v>
      </c>
      <c r="M17" s="14" t="s">
        <v>3880</v>
      </c>
      <c r="N17" s="257">
        <v>210000</v>
      </c>
      <c r="O17" s="14">
        <v>20</v>
      </c>
      <c r="P17" s="257">
        <v>210000</v>
      </c>
      <c r="Q17" s="14" t="s">
        <v>3881</v>
      </c>
      <c r="R17" s="14">
        <v>20</v>
      </c>
      <c r="S17" s="526" t="s">
        <v>3882</v>
      </c>
      <c r="T17" s="526" t="s">
        <v>3883</v>
      </c>
      <c r="U17" s="526">
        <v>188773610</v>
      </c>
    </row>
    <row r="18" spans="1:21" ht="76.5">
      <c r="A18" s="14">
        <v>11</v>
      </c>
      <c r="B18" s="14"/>
      <c r="C18" s="99" t="s">
        <v>3884</v>
      </c>
      <c r="D18" s="99" t="s">
        <v>3885</v>
      </c>
      <c r="E18" s="254" t="s">
        <v>3886</v>
      </c>
      <c r="F18" s="127" t="s">
        <v>2</v>
      </c>
      <c r="G18" s="14" t="s">
        <v>3</v>
      </c>
      <c r="H18" s="14" t="s">
        <v>4</v>
      </c>
      <c r="I18" s="257" t="s">
        <v>125</v>
      </c>
      <c r="J18" s="99" t="s">
        <v>3887</v>
      </c>
      <c r="K18" s="14">
        <v>180000</v>
      </c>
      <c r="L18" s="14">
        <v>126000</v>
      </c>
      <c r="M18" s="14" t="s">
        <v>3863</v>
      </c>
      <c r="N18" s="257">
        <v>140000</v>
      </c>
      <c r="O18" s="14">
        <v>20</v>
      </c>
      <c r="P18" s="257">
        <v>140000</v>
      </c>
      <c r="Q18" s="14" t="s">
        <v>3881</v>
      </c>
      <c r="R18" s="14">
        <v>20</v>
      </c>
      <c r="S18" s="527" t="s">
        <v>3888</v>
      </c>
      <c r="T18" s="526" t="s">
        <v>3889</v>
      </c>
      <c r="U18" s="527" t="s">
        <v>3890</v>
      </c>
    </row>
    <row r="19" spans="1:21" ht="63.75">
      <c r="A19" s="14">
        <v>12</v>
      </c>
      <c r="B19" s="14"/>
      <c r="C19" s="98" t="s">
        <v>3891</v>
      </c>
      <c r="D19" s="98" t="s">
        <v>3892</v>
      </c>
      <c r="E19" s="565" t="s">
        <v>3893</v>
      </c>
      <c r="F19" s="127" t="s">
        <v>2</v>
      </c>
      <c r="G19" s="14" t="s">
        <v>3</v>
      </c>
      <c r="H19" s="14" t="s">
        <v>4</v>
      </c>
      <c r="I19" s="257" t="s">
        <v>126</v>
      </c>
      <c r="J19" s="98" t="s">
        <v>107</v>
      </c>
      <c r="K19" s="14">
        <v>300000</v>
      </c>
      <c r="L19" s="14">
        <v>189000</v>
      </c>
      <c r="M19" s="14" t="s">
        <v>3894</v>
      </c>
      <c r="N19" s="25">
        <v>210000</v>
      </c>
      <c r="O19" s="14">
        <v>20</v>
      </c>
      <c r="P19" s="25">
        <v>210000</v>
      </c>
      <c r="Q19" s="14" t="s">
        <v>3895</v>
      </c>
      <c r="R19" s="14">
        <v>20</v>
      </c>
      <c r="S19" s="566" t="s">
        <v>3896</v>
      </c>
      <c r="T19" s="566" t="s">
        <v>3897</v>
      </c>
      <c r="U19" s="566" t="s">
        <v>3898</v>
      </c>
    </row>
    <row r="20" spans="1:21" ht="63.75">
      <c r="A20" s="14">
        <v>13</v>
      </c>
      <c r="B20" s="14"/>
      <c r="C20" s="98" t="s">
        <v>3899</v>
      </c>
      <c r="D20" s="98" t="s">
        <v>3900</v>
      </c>
      <c r="E20" s="565" t="s">
        <v>3901</v>
      </c>
      <c r="F20" s="127" t="s">
        <v>2</v>
      </c>
      <c r="G20" s="14" t="s">
        <v>3</v>
      </c>
      <c r="H20" s="257" t="s">
        <v>33</v>
      </c>
      <c r="I20" s="257" t="s">
        <v>126</v>
      </c>
      <c r="J20" s="98" t="s">
        <v>1475</v>
      </c>
      <c r="K20" s="14">
        <v>100000</v>
      </c>
      <c r="L20" s="14">
        <v>63000</v>
      </c>
      <c r="M20" s="14" t="s">
        <v>3894</v>
      </c>
      <c r="N20" s="25">
        <v>70000</v>
      </c>
      <c r="O20" s="14">
        <v>20</v>
      </c>
      <c r="P20" s="25">
        <v>70000</v>
      </c>
      <c r="Q20" s="14" t="s">
        <v>3895</v>
      </c>
      <c r="R20" s="14">
        <v>20</v>
      </c>
      <c r="S20" s="566" t="s">
        <v>3902</v>
      </c>
      <c r="T20" s="566" t="s">
        <v>3903</v>
      </c>
      <c r="U20" s="566" t="s">
        <v>3488</v>
      </c>
    </row>
    <row r="21" spans="1:21" ht="63.75">
      <c r="A21" s="14">
        <v>14</v>
      </c>
      <c r="B21" s="14"/>
      <c r="C21" s="98" t="s">
        <v>3904</v>
      </c>
      <c r="D21" s="98" t="s">
        <v>3905</v>
      </c>
      <c r="E21" s="565" t="s">
        <v>3906</v>
      </c>
      <c r="F21" s="127" t="s">
        <v>2</v>
      </c>
      <c r="G21" s="25" t="s">
        <v>2127</v>
      </c>
      <c r="H21" s="14" t="s">
        <v>4</v>
      </c>
      <c r="I21" s="257" t="s">
        <v>126</v>
      </c>
      <c r="J21" s="98" t="s">
        <v>3907</v>
      </c>
      <c r="K21" s="14">
        <v>200000</v>
      </c>
      <c r="L21" s="14">
        <v>126000</v>
      </c>
      <c r="M21" s="14" t="s">
        <v>3894</v>
      </c>
      <c r="N21" s="25">
        <v>140000</v>
      </c>
      <c r="O21" s="14">
        <v>20</v>
      </c>
      <c r="P21" s="25">
        <v>140000</v>
      </c>
      <c r="Q21" s="14" t="s">
        <v>3895</v>
      </c>
      <c r="R21" s="14">
        <v>20</v>
      </c>
      <c r="S21" s="566" t="s">
        <v>3908</v>
      </c>
      <c r="T21" s="566" t="s">
        <v>3909</v>
      </c>
      <c r="U21" s="566" t="s">
        <v>3910</v>
      </c>
    </row>
    <row r="22" spans="1:21" ht="89.25">
      <c r="A22" s="14">
        <v>15</v>
      </c>
      <c r="B22" s="14"/>
      <c r="C22" s="98" t="s">
        <v>3911</v>
      </c>
      <c r="D22" s="98" t="s">
        <v>3912</v>
      </c>
      <c r="E22" s="565" t="s">
        <v>3913</v>
      </c>
      <c r="F22" s="127" t="s">
        <v>2</v>
      </c>
      <c r="G22" s="25" t="s">
        <v>10</v>
      </c>
      <c r="H22" s="257" t="s">
        <v>33</v>
      </c>
      <c r="I22" s="257" t="s">
        <v>126</v>
      </c>
      <c r="J22" s="98" t="s">
        <v>3914</v>
      </c>
      <c r="K22" s="14">
        <v>100000</v>
      </c>
      <c r="L22" s="14">
        <v>63000</v>
      </c>
      <c r="M22" s="14" t="s">
        <v>3894</v>
      </c>
      <c r="N22" s="25">
        <v>70000</v>
      </c>
      <c r="O22" s="14">
        <v>20</v>
      </c>
      <c r="P22" s="25">
        <v>70000</v>
      </c>
      <c r="Q22" s="14" t="s">
        <v>3895</v>
      </c>
      <c r="R22" s="14">
        <v>20</v>
      </c>
      <c r="S22" s="566" t="s">
        <v>3915</v>
      </c>
      <c r="T22" s="566" t="s">
        <v>3916</v>
      </c>
      <c r="U22" s="566" t="s">
        <v>3917</v>
      </c>
    </row>
    <row r="23" spans="1:21" ht="89.25">
      <c r="A23" s="14">
        <v>16</v>
      </c>
      <c r="B23" s="14"/>
      <c r="C23" s="526" t="s">
        <v>3918</v>
      </c>
      <c r="D23" s="526" t="s">
        <v>3919</v>
      </c>
      <c r="E23" s="259" t="s">
        <v>3920</v>
      </c>
      <c r="F23" s="127" t="s">
        <v>2</v>
      </c>
      <c r="G23" s="526" t="s">
        <v>3921</v>
      </c>
      <c r="H23" s="257" t="s">
        <v>33</v>
      </c>
      <c r="I23" s="257" t="s">
        <v>125</v>
      </c>
      <c r="J23" s="526" t="s">
        <v>3922</v>
      </c>
      <c r="K23" s="14">
        <v>50000</v>
      </c>
      <c r="L23" s="14">
        <v>31500</v>
      </c>
      <c r="M23" s="567" t="s">
        <v>3923</v>
      </c>
      <c r="N23" s="14">
        <v>35000</v>
      </c>
      <c r="O23" s="14">
        <v>20</v>
      </c>
      <c r="P23" s="14">
        <v>35000</v>
      </c>
      <c r="Q23" s="14" t="s">
        <v>3924</v>
      </c>
      <c r="R23" s="14">
        <v>20</v>
      </c>
      <c r="S23" s="526" t="s">
        <v>3925</v>
      </c>
      <c r="T23" s="526" t="s">
        <v>3926</v>
      </c>
      <c r="U23" s="526" t="s">
        <v>3927</v>
      </c>
    </row>
    <row r="24" spans="1:21" ht="89.25">
      <c r="A24" s="14">
        <v>17</v>
      </c>
      <c r="B24" s="14"/>
      <c r="C24" s="526" t="s">
        <v>3928</v>
      </c>
      <c r="D24" s="526" t="s">
        <v>3929</v>
      </c>
      <c r="E24" s="259" t="s">
        <v>3930</v>
      </c>
      <c r="F24" s="127" t="s">
        <v>2</v>
      </c>
      <c r="G24" s="526" t="s">
        <v>3921</v>
      </c>
      <c r="H24" s="14" t="s">
        <v>4</v>
      </c>
      <c r="I24" s="257" t="s">
        <v>126</v>
      </c>
      <c r="J24" s="526" t="s">
        <v>3931</v>
      </c>
      <c r="K24" s="14">
        <v>50000</v>
      </c>
      <c r="L24" s="14">
        <v>31500</v>
      </c>
      <c r="M24" s="567" t="s">
        <v>3923</v>
      </c>
      <c r="N24" s="14">
        <v>35000</v>
      </c>
      <c r="O24" s="14">
        <v>20</v>
      </c>
      <c r="P24" s="14">
        <v>35000</v>
      </c>
      <c r="Q24" s="14" t="s">
        <v>3924</v>
      </c>
      <c r="R24" s="14">
        <v>20</v>
      </c>
      <c r="S24" s="526" t="s">
        <v>3932</v>
      </c>
      <c r="T24" s="526" t="s">
        <v>3933</v>
      </c>
      <c r="U24" s="526" t="s">
        <v>3934</v>
      </c>
    </row>
    <row r="25" spans="1:21" ht="89.25">
      <c r="A25" s="14">
        <v>18</v>
      </c>
      <c r="B25" s="14"/>
      <c r="C25" s="526" t="s">
        <v>3935</v>
      </c>
      <c r="D25" s="526" t="s">
        <v>3936</v>
      </c>
      <c r="E25" s="259" t="s">
        <v>3937</v>
      </c>
      <c r="F25" s="127" t="s">
        <v>2</v>
      </c>
      <c r="G25" s="526" t="s">
        <v>3921</v>
      </c>
      <c r="H25" s="14" t="s">
        <v>4</v>
      </c>
      <c r="I25" s="257" t="s">
        <v>126</v>
      </c>
      <c r="J25" s="526" t="s">
        <v>3938</v>
      </c>
      <c r="K25" s="14">
        <v>100000</v>
      </c>
      <c r="L25" s="14">
        <v>63000</v>
      </c>
      <c r="M25" s="567" t="s">
        <v>3923</v>
      </c>
      <c r="N25" s="14">
        <v>70000</v>
      </c>
      <c r="O25" s="14">
        <v>20</v>
      </c>
      <c r="P25" s="14">
        <v>70000</v>
      </c>
      <c r="Q25" s="14" t="s">
        <v>3924</v>
      </c>
      <c r="R25" s="14">
        <v>20</v>
      </c>
      <c r="S25" s="526" t="s">
        <v>3367</v>
      </c>
      <c r="T25" s="526" t="s">
        <v>3368</v>
      </c>
      <c r="U25" s="526" t="s">
        <v>3369</v>
      </c>
    </row>
    <row r="26" spans="1:21" ht="90">
      <c r="A26" s="14">
        <v>19</v>
      </c>
      <c r="B26" s="22"/>
      <c r="C26" s="22" t="s">
        <v>3939</v>
      </c>
      <c r="D26" s="22" t="s">
        <v>3940</v>
      </c>
      <c r="E26" s="22" t="s">
        <v>3941</v>
      </c>
      <c r="F26" s="8" t="s">
        <v>2</v>
      </c>
      <c r="G26" s="22" t="s">
        <v>3921</v>
      </c>
      <c r="H26" s="22" t="s">
        <v>3942</v>
      </c>
      <c r="I26" s="22" t="s">
        <v>3943</v>
      </c>
      <c r="J26" s="22" t="s">
        <v>3922</v>
      </c>
      <c r="K26" s="22">
        <v>400000</v>
      </c>
      <c r="L26" s="22">
        <v>252000</v>
      </c>
      <c r="M26" s="568" t="s">
        <v>3944</v>
      </c>
      <c r="N26" s="99">
        <v>280000</v>
      </c>
      <c r="O26" s="22">
        <v>20</v>
      </c>
      <c r="P26" s="99">
        <v>280000</v>
      </c>
      <c r="Q26" s="258" t="s">
        <v>3945</v>
      </c>
      <c r="R26" s="22">
        <v>20</v>
      </c>
      <c r="S26" s="537" t="s">
        <v>3946</v>
      </c>
      <c r="T26" s="569" t="s">
        <v>3947</v>
      </c>
      <c r="U26" s="537">
        <v>188910670</v>
      </c>
    </row>
    <row r="27" spans="1:21" ht="75">
      <c r="A27" s="14">
        <v>20</v>
      </c>
      <c r="B27" s="22"/>
      <c r="C27" s="536" t="s">
        <v>3948</v>
      </c>
      <c r="D27" s="536" t="s">
        <v>3949</v>
      </c>
      <c r="E27" s="536" t="s">
        <v>3950</v>
      </c>
      <c r="F27" s="8" t="s">
        <v>2</v>
      </c>
      <c r="G27" s="22" t="s">
        <v>3921</v>
      </c>
      <c r="H27" s="22" t="s">
        <v>3942</v>
      </c>
      <c r="I27" s="22" t="s">
        <v>3943</v>
      </c>
      <c r="J27" s="22" t="s">
        <v>3922</v>
      </c>
      <c r="K27" s="22">
        <v>400000</v>
      </c>
      <c r="L27" s="22">
        <v>252000</v>
      </c>
      <c r="M27" s="568" t="s">
        <v>3944</v>
      </c>
      <c r="N27" s="99">
        <v>280000</v>
      </c>
      <c r="O27" s="22">
        <v>20</v>
      </c>
      <c r="P27" s="99">
        <v>280000</v>
      </c>
      <c r="Q27" s="258" t="s">
        <v>3945</v>
      </c>
      <c r="R27" s="22">
        <v>20</v>
      </c>
      <c r="S27" s="540" t="s">
        <v>3951</v>
      </c>
      <c r="T27" s="569" t="s">
        <v>3952</v>
      </c>
      <c r="U27" s="537" t="s">
        <v>3953</v>
      </c>
    </row>
    <row r="28" spans="1:21" ht="105">
      <c r="A28" s="14">
        <v>21</v>
      </c>
      <c r="B28" s="22"/>
      <c r="C28" s="22" t="s">
        <v>3954</v>
      </c>
      <c r="D28" s="22" t="s">
        <v>3955</v>
      </c>
      <c r="E28" s="22" t="s">
        <v>3956</v>
      </c>
      <c r="F28" s="8" t="s">
        <v>2</v>
      </c>
      <c r="G28" s="22" t="s">
        <v>3921</v>
      </c>
      <c r="H28" s="22" t="s">
        <v>3942</v>
      </c>
      <c r="I28" s="22" t="s">
        <v>3943</v>
      </c>
      <c r="J28" s="22" t="s">
        <v>3922</v>
      </c>
      <c r="K28" s="22">
        <v>400000</v>
      </c>
      <c r="L28" s="22">
        <v>252000</v>
      </c>
      <c r="M28" s="568" t="s">
        <v>3944</v>
      </c>
      <c r="N28" s="99">
        <v>280000</v>
      </c>
      <c r="O28" s="22">
        <v>20</v>
      </c>
      <c r="P28" s="99">
        <v>280000</v>
      </c>
      <c r="Q28" s="258" t="s">
        <v>3945</v>
      </c>
      <c r="R28" s="22">
        <v>20</v>
      </c>
      <c r="S28" s="537" t="s">
        <v>3957</v>
      </c>
      <c r="T28" s="569" t="s">
        <v>3958</v>
      </c>
      <c r="U28" s="537" t="s">
        <v>3959</v>
      </c>
    </row>
    <row r="29" spans="1:21" ht="75">
      <c r="A29" s="14">
        <v>22</v>
      </c>
      <c r="B29" s="22"/>
      <c r="C29" s="22" t="s">
        <v>3960</v>
      </c>
      <c r="D29" s="22" t="s">
        <v>3961</v>
      </c>
      <c r="E29" s="22" t="s">
        <v>3962</v>
      </c>
      <c r="F29" s="8" t="s">
        <v>2</v>
      </c>
      <c r="G29" s="22" t="s">
        <v>3921</v>
      </c>
      <c r="H29" s="22" t="s">
        <v>4</v>
      </c>
      <c r="I29" s="22" t="s">
        <v>3943</v>
      </c>
      <c r="J29" s="22" t="s">
        <v>2459</v>
      </c>
      <c r="K29" s="22">
        <v>400000</v>
      </c>
      <c r="L29" s="22">
        <v>252000</v>
      </c>
      <c r="M29" s="568" t="s">
        <v>3944</v>
      </c>
      <c r="N29" s="99">
        <v>280000</v>
      </c>
      <c r="O29" s="22">
        <v>20</v>
      </c>
      <c r="P29" s="99">
        <v>280000</v>
      </c>
      <c r="Q29" s="258" t="s">
        <v>3945</v>
      </c>
      <c r="R29" s="22">
        <v>20</v>
      </c>
      <c r="S29" s="540" t="s">
        <v>3963</v>
      </c>
      <c r="T29" s="569" t="s">
        <v>3964</v>
      </c>
      <c r="U29" s="537" t="s">
        <v>3965</v>
      </c>
    </row>
    <row r="30" spans="1:21" ht="75">
      <c r="A30" s="14">
        <v>23</v>
      </c>
      <c r="B30" s="22"/>
      <c r="C30" s="22" t="s">
        <v>3966</v>
      </c>
      <c r="D30" s="22" t="s">
        <v>3929</v>
      </c>
      <c r="E30" s="22" t="s">
        <v>3967</v>
      </c>
      <c r="F30" s="8" t="s">
        <v>2</v>
      </c>
      <c r="G30" s="22" t="s">
        <v>3921</v>
      </c>
      <c r="H30" s="22" t="s">
        <v>3968</v>
      </c>
      <c r="I30" s="22" t="s">
        <v>3943</v>
      </c>
      <c r="J30" s="22" t="s">
        <v>2459</v>
      </c>
      <c r="K30" s="22">
        <v>400000</v>
      </c>
      <c r="L30" s="22">
        <v>252000</v>
      </c>
      <c r="M30" s="568" t="s">
        <v>3944</v>
      </c>
      <c r="N30" s="99">
        <v>280000</v>
      </c>
      <c r="O30" s="22">
        <v>20</v>
      </c>
      <c r="P30" s="99">
        <v>280000</v>
      </c>
      <c r="Q30" s="258" t="s">
        <v>3945</v>
      </c>
      <c r="R30" s="22">
        <v>20</v>
      </c>
      <c r="S30" s="540" t="s">
        <v>3969</v>
      </c>
      <c r="T30" s="569" t="s">
        <v>3970</v>
      </c>
      <c r="U30" s="537" t="s">
        <v>3971</v>
      </c>
    </row>
    <row r="31" spans="1:21" ht="75">
      <c r="A31" s="14">
        <v>24</v>
      </c>
      <c r="B31" s="22"/>
      <c r="C31" s="22" t="s">
        <v>3972</v>
      </c>
      <c r="D31" s="22" t="s">
        <v>3973</v>
      </c>
      <c r="E31" s="22" t="s">
        <v>3974</v>
      </c>
      <c r="F31" s="8" t="s">
        <v>2</v>
      </c>
      <c r="G31" s="22" t="s">
        <v>3921</v>
      </c>
      <c r="H31" s="22" t="s">
        <v>4</v>
      </c>
      <c r="I31" s="22" t="s">
        <v>3943</v>
      </c>
      <c r="J31" s="22" t="s">
        <v>2459</v>
      </c>
      <c r="K31" s="22">
        <v>400000</v>
      </c>
      <c r="L31" s="22">
        <v>252000</v>
      </c>
      <c r="M31" s="568" t="s">
        <v>3944</v>
      </c>
      <c r="N31" s="99">
        <v>280000</v>
      </c>
      <c r="O31" s="22">
        <v>20</v>
      </c>
      <c r="P31" s="99">
        <v>280000</v>
      </c>
      <c r="Q31" s="258" t="s">
        <v>3945</v>
      </c>
      <c r="R31" s="22">
        <v>20</v>
      </c>
      <c r="S31" s="537" t="s">
        <v>3975</v>
      </c>
      <c r="T31" s="569" t="s">
        <v>3976</v>
      </c>
      <c r="U31" s="537" t="s">
        <v>3977</v>
      </c>
    </row>
    <row r="32" spans="1:21" ht="150">
      <c r="A32" s="14">
        <v>25</v>
      </c>
      <c r="B32" s="22"/>
      <c r="C32" s="22" t="s">
        <v>3978</v>
      </c>
      <c r="D32" s="22" t="s">
        <v>3979</v>
      </c>
      <c r="E32" s="22" t="s">
        <v>3980</v>
      </c>
      <c r="F32" s="8" t="s">
        <v>2</v>
      </c>
      <c r="G32" s="22" t="s">
        <v>3921</v>
      </c>
      <c r="H32" s="22" t="s">
        <v>3942</v>
      </c>
      <c r="I32" s="22" t="s">
        <v>3943</v>
      </c>
      <c r="J32" s="22" t="s">
        <v>2459</v>
      </c>
      <c r="K32" s="22">
        <v>400000</v>
      </c>
      <c r="L32" s="22">
        <v>252000</v>
      </c>
      <c r="M32" s="568" t="s">
        <v>3944</v>
      </c>
      <c r="N32" s="99">
        <v>280000</v>
      </c>
      <c r="O32" s="22">
        <v>20</v>
      </c>
      <c r="P32" s="99">
        <v>280000</v>
      </c>
      <c r="Q32" s="258" t="s">
        <v>3945</v>
      </c>
      <c r="R32" s="22">
        <v>20</v>
      </c>
      <c r="S32" s="540" t="s">
        <v>3981</v>
      </c>
      <c r="T32" s="569" t="s">
        <v>3982</v>
      </c>
      <c r="U32" s="537" t="s">
        <v>3983</v>
      </c>
    </row>
    <row r="33" spans="1:21" ht="120">
      <c r="A33" s="14">
        <v>26</v>
      </c>
      <c r="B33" s="22"/>
      <c r="C33" s="22" t="s">
        <v>3984</v>
      </c>
      <c r="D33" s="22" t="s">
        <v>3985</v>
      </c>
      <c r="E33" s="22" t="s">
        <v>3986</v>
      </c>
      <c r="F33" s="8" t="s">
        <v>2</v>
      </c>
      <c r="G33" s="22" t="s">
        <v>3987</v>
      </c>
      <c r="H33" s="22" t="s">
        <v>3968</v>
      </c>
      <c r="I33" s="22" t="s">
        <v>3943</v>
      </c>
      <c r="J33" s="22" t="s">
        <v>3922</v>
      </c>
      <c r="K33" s="22">
        <v>400000</v>
      </c>
      <c r="L33" s="22">
        <v>252000</v>
      </c>
      <c r="M33" s="568" t="s">
        <v>3944</v>
      </c>
      <c r="N33" s="99">
        <v>280000</v>
      </c>
      <c r="O33" s="22">
        <v>20</v>
      </c>
      <c r="P33" s="99">
        <v>280000</v>
      </c>
      <c r="Q33" s="258" t="s">
        <v>3945</v>
      </c>
      <c r="R33" s="22">
        <v>20</v>
      </c>
      <c r="S33" s="537" t="s">
        <v>3988</v>
      </c>
      <c r="T33" s="544" t="s">
        <v>3989</v>
      </c>
      <c r="U33" s="537" t="s">
        <v>3990</v>
      </c>
    </row>
    <row r="34" spans="1:21" ht="75">
      <c r="A34" s="14">
        <v>27</v>
      </c>
      <c r="B34" s="22"/>
      <c r="C34" s="22" t="s">
        <v>3991</v>
      </c>
      <c r="D34" s="22" t="s">
        <v>3992</v>
      </c>
      <c r="E34" s="22" t="s">
        <v>3993</v>
      </c>
      <c r="F34" s="8" t="s">
        <v>2</v>
      </c>
      <c r="G34" s="22" t="s">
        <v>3987</v>
      </c>
      <c r="H34" s="22" t="s">
        <v>3942</v>
      </c>
      <c r="I34" s="22" t="s">
        <v>3943</v>
      </c>
      <c r="J34" s="22" t="s">
        <v>3994</v>
      </c>
      <c r="K34" s="22">
        <v>400000</v>
      </c>
      <c r="L34" s="22">
        <v>252000</v>
      </c>
      <c r="M34" s="568" t="s">
        <v>3944</v>
      </c>
      <c r="N34" s="99">
        <v>280000</v>
      </c>
      <c r="O34" s="22">
        <v>20</v>
      </c>
      <c r="P34" s="99">
        <v>280000</v>
      </c>
      <c r="Q34" s="258" t="s">
        <v>3945</v>
      </c>
      <c r="R34" s="22">
        <v>20</v>
      </c>
      <c r="S34" s="537" t="s">
        <v>3995</v>
      </c>
      <c r="T34" s="569" t="s">
        <v>3996</v>
      </c>
      <c r="U34" s="537" t="s">
        <v>3997</v>
      </c>
    </row>
    <row r="35" spans="1:21" ht="135">
      <c r="A35" s="14">
        <v>28</v>
      </c>
      <c r="B35" s="22"/>
      <c r="C35" s="22" t="s">
        <v>3998</v>
      </c>
      <c r="D35" s="22" t="s">
        <v>3999</v>
      </c>
      <c r="E35" s="22" t="s">
        <v>4000</v>
      </c>
      <c r="F35" s="8" t="s">
        <v>2</v>
      </c>
      <c r="G35" s="22" t="s">
        <v>3921</v>
      </c>
      <c r="H35" s="22" t="s">
        <v>3942</v>
      </c>
      <c r="I35" s="22" t="s">
        <v>3943</v>
      </c>
      <c r="J35" s="22" t="s">
        <v>4001</v>
      </c>
      <c r="K35" s="22">
        <v>400000</v>
      </c>
      <c r="L35" s="22">
        <v>252000</v>
      </c>
      <c r="M35" s="568" t="s">
        <v>3944</v>
      </c>
      <c r="N35" s="99">
        <v>280000</v>
      </c>
      <c r="O35" s="22">
        <v>20</v>
      </c>
      <c r="P35" s="99">
        <v>280000</v>
      </c>
      <c r="Q35" s="258" t="s">
        <v>3945</v>
      </c>
      <c r="R35" s="22">
        <v>20</v>
      </c>
      <c r="S35" s="540" t="s">
        <v>4002</v>
      </c>
      <c r="T35" s="569" t="s">
        <v>4003</v>
      </c>
      <c r="U35" s="537" t="s">
        <v>4004</v>
      </c>
    </row>
    <row r="36" spans="1:21" ht="90">
      <c r="A36" s="14">
        <v>29</v>
      </c>
      <c r="B36" s="22"/>
      <c r="C36" s="22" t="s">
        <v>4005</v>
      </c>
      <c r="D36" s="22" t="s">
        <v>4006</v>
      </c>
      <c r="E36" s="22" t="s">
        <v>4007</v>
      </c>
      <c r="F36" s="8" t="s">
        <v>2</v>
      </c>
      <c r="G36" s="22" t="s">
        <v>3987</v>
      </c>
      <c r="H36" s="22" t="s">
        <v>4</v>
      </c>
      <c r="I36" s="22" t="s">
        <v>3943</v>
      </c>
      <c r="J36" s="22" t="s">
        <v>4008</v>
      </c>
      <c r="K36" s="22">
        <v>100000</v>
      </c>
      <c r="L36" s="22">
        <v>63000</v>
      </c>
      <c r="M36" s="568" t="s">
        <v>3944</v>
      </c>
      <c r="N36" s="99">
        <v>70000</v>
      </c>
      <c r="O36" s="22">
        <v>20</v>
      </c>
      <c r="P36" s="99">
        <v>70000</v>
      </c>
      <c r="Q36" s="258" t="s">
        <v>3945</v>
      </c>
      <c r="R36" s="22">
        <v>20</v>
      </c>
      <c r="S36" s="540" t="s">
        <v>4009</v>
      </c>
      <c r="T36" s="569" t="s">
        <v>4010</v>
      </c>
      <c r="U36" s="537" t="s">
        <v>4011</v>
      </c>
    </row>
    <row r="37" spans="1:21" ht="90">
      <c r="A37" s="14">
        <v>30</v>
      </c>
      <c r="B37" s="22"/>
      <c r="C37" s="22" t="s">
        <v>4012</v>
      </c>
      <c r="D37" s="22" t="s">
        <v>4013</v>
      </c>
      <c r="E37" s="22" t="s">
        <v>4014</v>
      </c>
      <c r="F37" s="8" t="s">
        <v>2</v>
      </c>
      <c r="G37" s="22" t="s">
        <v>3921</v>
      </c>
      <c r="H37" s="22" t="s">
        <v>4</v>
      </c>
      <c r="I37" s="22" t="s">
        <v>3943</v>
      </c>
      <c r="J37" s="22" t="s">
        <v>4015</v>
      </c>
      <c r="K37" s="22">
        <v>400000</v>
      </c>
      <c r="L37" s="22">
        <v>252000</v>
      </c>
      <c r="M37" s="568" t="s">
        <v>3944</v>
      </c>
      <c r="N37" s="99">
        <v>280000</v>
      </c>
      <c r="O37" s="22">
        <v>20</v>
      </c>
      <c r="P37" s="99">
        <v>280000</v>
      </c>
      <c r="Q37" s="258" t="s">
        <v>3945</v>
      </c>
      <c r="R37" s="22">
        <v>20</v>
      </c>
      <c r="S37" s="540" t="s">
        <v>4016</v>
      </c>
      <c r="T37" s="569" t="s">
        <v>4017</v>
      </c>
      <c r="U37" s="537" t="s">
        <v>4018</v>
      </c>
    </row>
    <row r="38" spans="1:21" ht="75">
      <c r="A38" s="14">
        <v>31</v>
      </c>
      <c r="B38" s="22"/>
      <c r="C38" s="22" t="s">
        <v>4019</v>
      </c>
      <c r="D38" s="22" t="s">
        <v>4020</v>
      </c>
      <c r="E38" s="22" t="s">
        <v>4021</v>
      </c>
      <c r="F38" s="8" t="s">
        <v>2</v>
      </c>
      <c r="G38" s="22" t="s">
        <v>3921</v>
      </c>
      <c r="H38" s="22" t="s">
        <v>3942</v>
      </c>
      <c r="I38" s="22" t="s">
        <v>3943</v>
      </c>
      <c r="J38" s="22" t="s">
        <v>3922</v>
      </c>
      <c r="K38" s="22">
        <v>100000</v>
      </c>
      <c r="L38" s="22">
        <v>63000</v>
      </c>
      <c r="M38" s="568" t="s">
        <v>3944</v>
      </c>
      <c r="N38" s="99">
        <v>70000</v>
      </c>
      <c r="O38" s="22">
        <v>20</v>
      </c>
      <c r="P38" s="99">
        <v>70000</v>
      </c>
      <c r="Q38" s="258" t="s">
        <v>3945</v>
      </c>
      <c r="R38" s="22">
        <v>20</v>
      </c>
      <c r="S38" s="537" t="s">
        <v>4022</v>
      </c>
      <c r="T38" s="569" t="s">
        <v>4023</v>
      </c>
      <c r="U38" s="537" t="s">
        <v>4024</v>
      </c>
    </row>
    <row r="39" spans="1:21" ht="135">
      <c r="A39" s="14">
        <v>32</v>
      </c>
      <c r="B39" s="22"/>
      <c r="C39" s="22" t="s">
        <v>4025</v>
      </c>
      <c r="D39" s="22" t="s">
        <v>4026</v>
      </c>
      <c r="E39" s="22" t="s">
        <v>4027</v>
      </c>
      <c r="F39" s="8" t="s">
        <v>2</v>
      </c>
      <c r="G39" s="22" t="s">
        <v>3921</v>
      </c>
      <c r="H39" s="22" t="s">
        <v>4</v>
      </c>
      <c r="I39" s="22" t="s">
        <v>3943</v>
      </c>
      <c r="J39" s="22" t="s">
        <v>4028</v>
      </c>
      <c r="K39" s="22">
        <v>100000</v>
      </c>
      <c r="L39" s="22">
        <v>63000</v>
      </c>
      <c r="M39" s="568" t="s">
        <v>3944</v>
      </c>
      <c r="N39" s="99">
        <v>70000</v>
      </c>
      <c r="O39" s="22">
        <v>20</v>
      </c>
      <c r="P39" s="99">
        <v>70000</v>
      </c>
      <c r="Q39" s="258" t="s">
        <v>3945</v>
      </c>
      <c r="R39" s="22">
        <v>20</v>
      </c>
      <c r="S39" s="540" t="s">
        <v>4029</v>
      </c>
      <c r="T39" s="569" t="s">
        <v>4030</v>
      </c>
      <c r="U39" s="537" t="s">
        <v>4031</v>
      </c>
    </row>
    <row r="40" spans="1:21" ht="135">
      <c r="A40" s="14">
        <v>33</v>
      </c>
      <c r="B40" s="22"/>
      <c r="C40" s="22" t="s">
        <v>4032</v>
      </c>
      <c r="D40" s="22" t="s">
        <v>4033</v>
      </c>
      <c r="E40" s="22" t="s">
        <v>4034</v>
      </c>
      <c r="F40" s="8" t="s">
        <v>2</v>
      </c>
      <c r="G40" s="22" t="s">
        <v>3921</v>
      </c>
      <c r="H40" s="22" t="s">
        <v>3968</v>
      </c>
      <c r="I40" s="22" t="s">
        <v>3943</v>
      </c>
      <c r="J40" s="22" t="s">
        <v>4035</v>
      </c>
      <c r="K40" s="22">
        <v>200000</v>
      </c>
      <c r="L40" s="22">
        <v>126000</v>
      </c>
      <c r="M40" s="568" t="s">
        <v>3944</v>
      </c>
      <c r="N40" s="99">
        <v>140000</v>
      </c>
      <c r="O40" s="22">
        <v>20</v>
      </c>
      <c r="P40" s="99">
        <v>140000</v>
      </c>
      <c r="Q40" s="258" t="s">
        <v>3945</v>
      </c>
      <c r="R40" s="22">
        <v>20</v>
      </c>
      <c r="S40" s="540" t="s">
        <v>4036</v>
      </c>
      <c r="T40" s="569" t="s">
        <v>4037</v>
      </c>
      <c r="U40" s="537" t="s">
        <v>4038</v>
      </c>
    </row>
    <row r="41" spans="1:21" ht="105">
      <c r="A41" s="14">
        <v>34</v>
      </c>
      <c r="B41" s="22"/>
      <c r="C41" s="22" t="s">
        <v>4039</v>
      </c>
      <c r="D41" s="22" t="s">
        <v>4040</v>
      </c>
      <c r="E41" s="22" t="s">
        <v>4041</v>
      </c>
      <c r="F41" s="8" t="s">
        <v>2</v>
      </c>
      <c r="G41" s="22" t="s">
        <v>3921</v>
      </c>
      <c r="H41" s="22" t="s">
        <v>3968</v>
      </c>
      <c r="I41" s="22" t="s">
        <v>3943</v>
      </c>
      <c r="J41" s="22" t="s">
        <v>3922</v>
      </c>
      <c r="K41" s="22">
        <v>100000</v>
      </c>
      <c r="L41" s="22">
        <v>63000</v>
      </c>
      <c r="M41" s="568" t="s">
        <v>3944</v>
      </c>
      <c r="N41" s="99">
        <v>70000</v>
      </c>
      <c r="O41" s="22">
        <v>20</v>
      </c>
      <c r="P41" s="99">
        <v>70000</v>
      </c>
      <c r="Q41" s="258" t="s">
        <v>3945</v>
      </c>
      <c r="R41" s="22">
        <v>20</v>
      </c>
      <c r="S41" s="537" t="s">
        <v>4042</v>
      </c>
      <c r="T41" s="569" t="s">
        <v>4043</v>
      </c>
      <c r="U41" s="537" t="s">
        <v>4044</v>
      </c>
    </row>
    <row r="42" spans="1:21" ht="105">
      <c r="A42" s="14">
        <v>35</v>
      </c>
      <c r="B42" s="22"/>
      <c r="C42" s="536" t="s">
        <v>4045</v>
      </c>
      <c r="D42" s="536" t="s">
        <v>4046</v>
      </c>
      <c r="E42" s="536" t="s">
        <v>4047</v>
      </c>
      <c r="F42" s="8" t="s">
        <v>2</v>
      </c>
      <c r="G42" s="99" t="s">
        <v>3921</v>
      </c>
      <c r="H42" s="526" t="s">
        <v>3968</v>
      </c>
      <c r="I42" s="127" t="s">
        <v>4048</v>
      </c>
      <c r="J42" s="22" t="s">
        <v>3922</v>
      </c>
      <c r="K42" s="22">
        <v>400000</v>
      </c>
      <c r="L42" s="22">
        <v>252000</v>
      </c>
      <c r="M42" s="568" t="s">
        <v>3944</v>
      </c>
      <c r="N42" s="99">
        <v>280000</v>
      </c>
      <c r="O42" s="22">
        <v>20</v>
      </c>
      <c r="P42" s="99">
        <v>280000</v>
      </c>
      <c r="Q42" s="258" t="s">
        <v>3945</v>
      </c>
      <c r="R42" s="22">
        <v>20</v>
      </c>
      <c r="S42" s="540" t="s">
        <v>4049</v>
      </c>
      <c r="T42" s="569" t="s">
        <v>4050</v>
      </c>
      <c r="U42" s="537" t="s">
        <v>4051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7"/>
  <sheetViews>
    <sheetView topLeftCell="A26" workbookViewId="0">
      <selection activeCell="A8" sqref="A8:A27"/>
    </sheetView>
  </sheetViews>
  <sheetFormatPr defaultRowHeight="15"/>
  <sheetData>
    <row r="1" spans="1:21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</row>
    <row r="2" spans="1:21" ht="18.75">
      <c r="A2" s="659" t="s">
        <v>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</row>
    <row r="3" spans="1:21" ht="18.75">
      <c r="A3" s="659" t="s">
        <v>160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203"/>
      <c r="T3" s="183"/>
    </row>
    <row r="4" spans="1:21" ht="18.75">
      <c r="A4" s="728" t="s">
        <v>2532</v>
      </c>
      <c r="B4" s="728"/>
      <c r="C4" s="728"/>
      <c r="D4" s="728"/>
      <c r="E4" s="728"/>
      <c r="F4" s="728"/>
      <c r="G4" s="728"/>
      <c r="H4" s="274"/>
      <c r="I4" s="74"/>
      <c r="J4" s="74"/>
      <c r="K4" s="74"/>
      <c r="L4" s="521"/>
      <c r="M4" s="182"/>
      <c r="N4" s="179"/>
      <c r="O4" s="182"/>
      <c r="P4" s="199"/>
      <c r="Q4" s="76"/>
      <c r="R4" s="201" t="s">
        <v>1247</v>
      </c>
      <c r="S4" s="203"/>
      <c r="T4" s="183"/>
    </row>
    <row r="5" spans="1:21">
      <c r="A5" s="522"/>
      <c r="B5" s="523"/>
      <c r="C5" s="203"/>
      <c r="D5" s="522"/>
      <c r="E5" s="203"/>
      <c r="F5" s="275"/>
      <c r="G5" s="204"/>
      <c r="H5" s="275"/>
      <c r="I5" s="204"/>
      <c r="J5" s="522"/>
      <c r="K5" s="522"/>
      <c r="L5" s="522"/>
      <c r="M5" s="523"/>
      <c r="N5" s="186"/>
      <c r="O5" s="523"/>
      <c r="P5" s="186"/>
      <c r="Q5" s="731" t="s">
        <v>1332</v>
      </c>
      <c r="R5" s="731"/>
      <c r="S5" s="203"/>
      <c r="T5" s="183"/>
    </row>
    <row r="6" spans="1:21">
      <c r="A6" s="729" t="s">
        <v>1249</v>
      </c>
      <c r="B6" s="729"/>
      <c r="C6" s="203"/>
      <c r="D6" s="522"/>
      <c r="E6" s="203"/>
      <c r="F6" s="275"/>
      <c r="G6" s="204"/>
      <c r="H6" s="275"/>
      <c r="I6" s="204"/>
      <c r="J6" s="522"/>
      <c r="K6" s="522"/>
      <c r="L6" s="522"/>
      <c r="M6" s="523"/>
      <c r="N6" s="186"/>
      <c r="O6" s="523"/>
      <c r="P6" s="186"/>
      <c r="Q6" s="523"/>
      <c r="R6" s="522"/>
      <c r="S6" s="203"/>
      <c r="T6" s="183"/>
    </row>
    <row r="7" spans="1:21" ht="63">
      <c r="A7" s="276" t="s">
        <v>162</v>
      </c>
      <c r="B7" s="276" t="s">
        <v>163</v>
      </c>
      <c r="C7" s="160" t="s">
        <v>164</v>
      </c>
      <c r="D7" s="276" t="s">
        <v>165</v>
      </c>
      <c r="E7" s="160" t="s">
        <v>166</v>
      </c>
      <c r="F7" s="160" t="s">
        <v>129</v>
      </c>
      <c r="G7" s="276" t="s">
        <v>167</v>
      </c>
      <c r="H7" s="160" t="s">
        <v>168</v>
      </c>
      <c r="I7" s="276" t="s">
        <v>169</v>
      </c>
      <c r="J7" s="276" t="s">
        <v>604</v>
      </c>
      <c r="K7" s="276" t="s">
        <v>605</v>
      </c>
      <c r="L7" s="276" t="s">
        <v>606</v>
      </c>
      <c r="M7" s="276" t="s">
        <v>607</v>
      </c>
      <c r="N7" s="265" t="s">
        <v>608</v>
      </c>
      <c r="O7" s="276" t="s">
        <v>609</v>
      </c>
      <c r="P7" s="265" t="s">
        <v>174</v>
      </c>
      <c r="Q7" s="276" t="s">
        <v>173</v>
      </c>
      <c r="R7" s="276" t="s">
        <v>175</v>
      </c>
      <c r="S7" s="160" t="s">
        <v>1435</v>
      </c>
      <c r="T7" s="148" t="s">
        <v>1436</v>
      </c>
      <c r="U7" s="277" t="s">
        <v>2540</v>
      </c>
    </row>
    <row r="8" spans="1:21" ht="105">
      <c r="A8" s="257">
        <v>1</v>
      </c>
      <c r="B8" s="14"/>
      <c r="C8" s="99" t="s">
        <v>2596</v>
      </c>
      <c r="D8" s="99" t="s">
        <v>2597</v>
      </c>
      <c r="E8" s="99" t="s">
        <v>2598</v>
      </c>
      <c r="F8" s="257" t="s">
        <v>2</v>
      </c>
      <c r="G8" s="127" t="s">
        <v>113</v>
      </c>
      <c r="H8" s="99" t="s">
        <v>4</v>
      </c>
      <c r="I8" s="548" t="s">
        <v>126</v>
      </c>
      <c r="J8" s="99" t="s">
        <v>2599</v>
      </c>
      <c r="K8" s="99" t="s">
        <v>2600</v>
      </c>
      <c r="L8" s="257" t="s">
        <v>1256</v>
      </c>
      <c r="M8" s="257" t="s">
        <v>2591</v>
      </c>
      <c r="N8" s="14">
        <v>400000</v>
      </c>
      <c r="O8" s="531" t="s">
        <v>3756</v>
      </c>
      <c r="P8" s="257">
        <v>100000</v>
      </c>
      <c r="Q8" s="257" t="s">
        <v>3437</v>
      </c>
      <c r="R8" s="257" t="s">
        <v>3757</v>
      </c>
      <c r="S8" s="257">
        <v>61166401704</v>
      </c>
      <c r="T8" s="526" t="s">
        <v>2603</v>
      </c>
      <c r="U8" s="527" t="s">
        <v>3758</v>
      </c>
    </row>
    <row r="9" spans="1:21" ht="120">
      <c r="A9" s="257">
        <v>2</v>
      </c>
      <c r="B9" s="14"/>
      <c r="C9" s="99" t="s">
        <v>3792</v>
      </c>
      <c r="D9" s="99" t="s">
        <v>3793</v>
      </c>
      <c r="E9" s="99" t="s">
        <v>3794</v>
      </c>
      <c r="F9" s="127" t="s">
        <v>2</v>
      </c>
      <c r="G9" s="127" t="s">
        <v>113</v>
      </c>
      <c r="H9" s="99" t="s">
        <v>4</v>
      </c>
      <c r="I9" s="99" t="s">
        <v>126</v>
      </c>
      <c r="J9" s="99" t="s">
        <v>3795</v>
      </c>
      <c r="K9" s="529" t="s">
        <v>3796</v>
      </c>
      <c r="L9" s="99" t="s">
        <v>3797</v>
      </c>
      <c r="M9" s="257" t="s">
        <v>3725</v>
      </c>
      <c r="N9" s="14">
        <v>400000</v>
      </c>
      <c r="O9" s="14" t="s">
        <v>3437</v>
      </c>
      <c r="P9" s="257">
        <v>133333</v>
      </c>
      <c r="Q9" s="14" t="s">
        <v>3798</v>
      </c>
      <c r="R9" s="14" t="s">
        <v>1259</v>
      </c>
      <c r="S9" s="526" t="s">
        <v>3799</v>
      </c>
      <c r="T9" s="526" t="s">
        <v>3800</v>
      </c>
      <c r="U9" s="526" t="s">
        <v>3801</v>
      </c>
    </row>
    <row r="10" spans="1:21" ht="105">
      <c r="A10" s="257">
        <v>3</v>
      </c>
      <c r="B10" s="14"/>
      <c r="C10" s="99" t="s">
        <v>3802</v>
      </c>
      <c r="D10" s="99" t="s">
        <v>3803</v>
      </c>
      <c r="E10" s="99" t="s">
        <v>3804</v>
      </c>
      <c r="F10" s="127" t="s">
        <v>2</v>
      </c>
      <c r="G10" s="127" t="s">
        <v>2127</v>
      </c>
      <c r="H10" s="257" t="s">
        <v>33</v>
      </c>
      <c r="I10" s="99" t="s">
        <v>126</v>
      </c>
      <c r="J10" s="99" t="s">
        <v>3805</v>
      </c>
      <c r="K10" s="529" t="s">
        <v>3796</v>
      </c>
      <c r="L10" s="257" t="s">
        <v>1256</v>
      </c>
      <c r="M10" s="257" t="s">
        <v>2591</v>
      </c>
      <c r="N10" s="14">
        <v>200000</v>
      </c>
      <c r="O10" s="14" t="s">
        <v>3008</v>
      </c>
      <c r="P10" s="257">
        <v>70000</v>
      </c>
      <c r="Q10" s="14" t="s">
        <v>3798</v>
      </c>
      <c r="R10" s="14" t="s">
        <v>1259</v>
      </c>
      <c r="S10" s="526" t="s">
        <v>3806</v>
      </c>
      <c r="T10" s="526" t="s">
        <v>3807</v>
      </c>
      <c r="U10" s="526" t="s">
        <v>3808</v>
      </c>
    </row>
    <row r="11" spans="1:21" ht="105">
      <c r="A11" s="257">
        <v>4</v>
      </c>
      <c r="B11" s="14"/>
      <c r="C11" s="99" t="s">
        <v>3809</v>
      </c>
      <c r="D11" s="99" t="s">
        <v>3747</v>
      </c>
      <c r="E11" s="99" t="s">
        <v>3810</v>
      </c>
      <c r="F11" s="127" t="s">
        <v>2</v>
      </c>
      <c r="G11" s="127" t="s">
        <v>3</v>
      </c>
      <c r="H11" s="257" t="s">
        <v>33</v>
      </c>
      <c r="I11" s="99" t="s">
        <v>126</v>
      </c>
      <c r="J11" s="99" t="s">
        <v>3811</v>
      </c>
      <c r="K11" s="99" t="s">
        <v>3812</v>
      </c>
      <c r="L11" s="257" t="s">
        <v>3813</v>
      </c>
      <c r="M11" s="257" t="s">
        <v>3725</v>
      </c>
      <c r="N11" s="14">
        <v>100000</v>
      </c>
      <c r="O11" s="14" t="s">
        <v>2908</v>
      </c>
      <c r="P11" s="257">
        <v>33333</v>
      </c>
      <c r="Q11" s="14" t="s">
        <v>3798</v>
      </c>
      <c r="R11" s="14" t="s">
        <v>1259</v>
      </c>
      <c r="S11" s="526" t="s">
        <v>3814</v>
      </c>
      <c r="T11" s="526" t="s">
        <v>3815</v>
      </c>
      <c r="U11" s="526" t="s">
        <v>3816</v>
      </c>
    </row>
    <row r="12" spans="1:21" ht="120">
      <c r="A12" s="257">
        <v>5</v>
      </c>
      <c r="B12" s="14"/>
      <c r="C12" s="99" t="s">
        <v>2902</v>
      </c>
      <c r="D12" s="99" t="s">
        <v>2903</v>
      </c>
      <c r="E12" s="99" t="s">
        <v>3817</v>
      </c>
      <c r="F12" s="127" t="s">
        <v>2</v>
      </c>
      <c r="G12" s="127" t="s">
        <v>2127</v>
      </c>
      <c r="H12" s="99" t="s">
        <v>4</v>
      </c>
      <c r="I12" s="99" t="s">
        <v>126</v>
      </c>
      <c r="J12" s="127" t="s">
        <v>2905</v>
      </c>
      <c r="K12" s="529" t="s">
        <v>3796</v>
      </c>
      <c r="L12" s="99" t="s">
        <v>2907</v>
      </c>
      <c r="M12" s="257" t="s">
        <v>2591</v>
      </c>
      <c r="N12" s="14">
        <v>600000</v>
      </c>
      <c r="O12" s="14" t="s">
        <v>3008</v>
      </c>
      <c r="P12" s="257">
        <v>200000</v>
      </c>
      <c r="Q12" s="14" t="s">
        <v>3798</v>
      </c>
      <c r="R12" s="14" t="s">
        <v>1341</v>
      </c>
      <c r="S12" s="526" t="s">
        <v>2909</v>
      </c>
      <c r="T12" s="526" t="s">
        <v>2910</v>
      </c>
      <c r="U12" s="526" t="s">
        <v>2911</v>
      </c>
    </row>
    <row r="13" spans="1:21" ht="165">
      <c r="A13" s="257">
        <v>6</v>
      </c>
      <c r="B13" s="14"/>
      <c r="C13" s="551" t="s">
        <v>3818</v>
      </c>
      <c r="D13" s="551" t="s">
        <v>3819</v>
      </c>
      <c r="E13" s="551" t="s">
        <v>3820</v>
      </c>
      <c r="F13" s="127" t="s">
        <v>2</v>
      </c>
      <c r="G13" s="552" t="s">
        <v>3</v>
      </c>
      <c r="H13" s="553" t="s">
        <v>4</v>
      </c>
      <c r="I13" s="553" t="s">
        <v>125</v>
      </c>
      <c r="J13" s="551" t="s">
        <v>3821</v>
      </c>
      <c r="K13" s="551" t="s">
        <v>3822</v>
      </c>
      <c r="L13" s="551" t="s">
        <v>1407</v>
      </c>
      <c r="M13" s="554" t="s">
        <v>3725</v>
      </c>
      <c r="N13" s="18">
        <v>100000</v>
      </c>
      <c r="O13" s="18" t="s">
        <v>3008</v>
      </c>
      <c r="P13" s="554">
        <v>50000</v>
      </c>
      <c r="Q13" s="14" t="s">
        <v>3823</v>
      </c>
      <c r="R13" s="14" t="s">
        <v>1259</v>
      </c>
      <c r="S13" s="555" t="s">
        <v>3824</v>
      </c>
      <c r="T13" s="555" t="s">
        <v>3825</v>
      </c>
      <c r="U13" s="555" t="s">
        <v>3826</v>
      </c>
    </row>
    <row r="14" spans="1:21" ht="120">
      <c r="A14" s="257">
        <v>7</v>
      </c>
      <c r="B14" s="14"/>
      <c r="C14" s="551" t="s">
        <v>3827</v>
      </c>
      <c r="D14" s="551" t="s">
        <v>3828</v>
      </c>
      <c r="E14" s="551" t="s">
        <v>3829</v>
      </c>
      <c r="F14" s="127" t="s">
        <v>2</v>
      </c>
      <c r="G14" s="552" t="s">
        <v>3830</v>
      </c>
      <c r="H14" s="553" t="s">
        <v>33</v>
      </c>
      <c r="I14" s="553" t="s">
        <v>126</v>
      </c>
      <c r="J14" s="551" t="s">
        <v>3831</v>
      </c>
      <c r="K14" s="556" t="s">
        <v>3822</v>
      </c>
      <c r="L14" s="551" t="s">
        <v>1407</v>
      </c>
      <c r="M14" s="554" t="s">
        <v>3725</v>
      </c>
      <c r="N14" s="18">
        <v>300000</v>
      </c>
      <c r="O14" s="18" t="s">
        <v>3832</v>
      </c>
      <c r="P14" s="554">
        <v>75000</v>
      </c>
      <c r="Q14" s="14" t="s">
        <v>3823</v>
      </c>
      <c r="R14" s="14" t="s">
        <v>1259</v>
      </c>
      <c r="S14" s="555" t="s">
        <v>3833</v>
      </c>
      <c r="T14" s="555" t="s">
        <v>3834</v>
      </c>
      <c r="U14" s="555" t="s">
        <v>3835</v>
      </c>
    </row>
    <row r="15" spans="1:21" ht="90">
      <c r="A15" s="257">
        <v>8</v>
      </c>
      <c r="B15" s="14"/>
      <c r="C15" s="551" t="s">
        <v>3836</v>
      </c>
      <c r="D15" s="551" t="s">
        <v>3837</v>
      </c>
      <c r="E15" s="551" t="s">
        <v>3838</v>
      </c>
      <c r="F15" s="127" t="s">
        <v>2</v>
      </c>
      <c r="G15" s="557" t="s">
        <v>3</v>
      </c>
      <c r="H15" s="558" t="s">
        <v>4</v>
      </c>
      <c r="I15" s="553" t="s">
        <v>125</v>
      </c>
      <c r="J15" s="551" t="s">
        <v>3839</v>
      </c>
      <c r="K15" s="551" t="s">
        <v>3796</v>
      </c>
      <c r="L15" s="554" t="s">
        <v>1256</v>
      </c>
      <c r="M15" s="554" t="s">
        <v>2591</v>
      </c>
      <c r="N15" s="18">
        <v>100000</v>
      </c>
      <c r="O15" s="18" t="s">
        <v>3840</v>
      </c>
      <c r="P15" s="554">
        <v>75000</v>
      </c>
      <c r="Q15" s="14" t="s">
        <v>3823</v>
      </c>
      <c r="R15" s="14" t="s">
        <v>1341</v>
      </c>
      <c r="S15" s="555" t="s">
        <v>3841</v>
      </c>
      <c r="T15" s="555" t="s">
        <v>3842</v>
      </c>
      <c r="U15" s="555" t="s">
        <v>3843</v>
      </c>
    </row>
    <row r="16" spans="1:21" ht="120">
      <c r="A16" s="257">
        <v>9</v>
      </c>
      <c r="B16" s="14"/>
      <c r="C16" s="551" t="s">
        <v>3844</v>
      </c>
      <c r="D16" s="551" t="s">
        <v>3845</v>
      </c>
      <c r="E16" s="551" t="s">
        <v>3846</v>
      </c>
      <c r="F16" s="127" t="s">
        <v>2</v>
      </c>
      <c r="G16" s="552" t="s">
        <v>3</v>
      </c>
      <c r="H16" s="553" t="s">
        <v>4</v>
      </c>
      <c r="I16" s="553" t="s">
        <v>126</v>
      </c>
      <c r="J16" s="551" t="s">
        <v>3847</v>
      </c>
      <c r="K16" s="551" t="s">
        <v>3848</v>
      </c>
      <c r="L16" s="559" t="s">
        <v>1256</v>
      </c>
      <c r="M16" s="551" t="s">
        <v>2591</v>
      </c>
      <c r="N16" s="18">
        <v>500000</v>
      </c>
      <c r="O16" s="18" t="s">
        <v>3840</v>
      </c>
      <c r="P16" s="554">
        <v>100000</v>
      </c>
      <c r="Q16" s="14" t="s">
        <v>3823</v>
      </c>
      <c r="R16" s="14" t="s">
        <v>1341</v>
      </c>
      <c r="S16" s="555" t="s">
        <v>3849</v>
      </c>
      <c r="T16" s="555" t="s">
        <v>3850</v>
      </c>
      <c r="U16" s="555" t="s">
        <v>3851</v>
      </c>
    </row>
    <row r="17" spans="1:21" ht="120">
      <c r="A17" s="257">
        <v>10</v>
      </c>
      <c r="B17" s="14"/>
      <c r="C17" s="99" t="s">
        <v>2560</v>
      </c>
      <c r="D17" s="99" t="s">
        <v>4052</v>
      </c>
      <c r="E17" s="99" t="s">
        <v>4053</v>
      </c>
      <c r="F17" s="127" t="s">
        <v>2</v>
      </c>
      <c r="G17" s="127" t="s">
        <v>3</v>
      </c>
      <c r="H17" s="528" t="s">
        <v>4</v>
      </c>
      <c r="I17" s="528" t="s">
        <v>125</v>
      </c>
      <c r="J17" s="99" t="s">
        <v>4054</v>
      </c>
      <c r="K17" s="99" t="s">
        <v>1337</v>
      </c>
      <c r="L17" s="99" t="s">
        <v>1256</v>
      </c>
      <c r="M17" s="99" t="s">
        <v>2591</v>
      </c>
      <c r="N17" s="14">
        <v>278400</v>
      </c>
      <c r="O17" s="14" t="s">
        <v>4055</v>
      </c>
      <c r="P17" s="14">
        <v>50000</v>
      </c>
      <c r="Q17" s="197" t="s">
        <v>4056</v>
      </c>
      <c r="R17" s="14" t="s">
        <v>1341</v>
      </c>
      <c r="S17" s="526" t="s">
        <v>2566</v>
      </c>
      <c r="T17" s="527" t="s">
        <v>2567</v>
      </c>
      <c r="U17" s="526" t="s">
        <v>4057</v>
      </c>
    </row>
    <row r="18" spans="1:21" ht="150">
      <c r="A18" s="257">
        <v>11</v>
      </c>
      <c r="B18" s="14"/>
      <c r="C18" s="99" t="s">
        <v>2977</v>
      </c>
      <c r="D18" s="99" t="s">
        <v>2978</v>
      </c>
      <c r="E18" s="99" t="s">
        <v>2979</v>
      </c>
      <c r="F18" s="127" t="s">
        <v>2</v>
      </c>
      <c r="G18" s="257" t="s">
        <v>2127</v>
      </c>
      <c r="H18" s="528" t="s">
        <v>4</v>
      </c>
      <c r="I18" s="528" t="s">
        <v>126</v>
      </c>
      <c r="J18" s="99" t="s">
        <v>4058</v>
      </c>
      <c r="K18" s="99" t="s">
        <v>4059</v>
      </c>
      <c r="L18" s="99" t="s">
        <v>1267</v>
      </c>
      <c r="M18" s="99" t="s">
        <v>2982</v>
      </c>
      <c r="N18" s="14">
        <v>200000</v>
      </c>
      <c r="O18" s="127" t="s">
        <v>2983</v>
      </c>
      <c r="P18" s="14">
        <v>50000</v>
      </c>
      <c r="Q18" s="197" t="s">
        <v>4060</v>
      </c>
      <c r="R18" s="14" t="s">
        <v>1341</v>
      </c>
      <c r="S18" s="526" t="s">
        <v>2985</v>
      </c>
      <c r="T18" s="527" t="s">
        <v>2986</v>
      </c>
      <c r="U18" s="527" t="s">
        <v>2987</v>
      </c>
    </row>
    <row r="19" spans="1:21" ht="90">
      <c r="A19" s="257">
        <v>12</v>
      </c>
      <c r="B19" s="14"/>
      <c r="C19" s="99" t="s">
        <v>4061</v>
      </c>
      <c r="D19" s="99" t="s">
        <v>4062</v>
      </c>
      <c r="E19" s="99" t="s">
        <v>4063</v>
      </c>
      <c r="F19" s="127" t="s">
        <v>2</v>
      </c>
      <c r="G19" s="257" t="s">
        <v>113</v>
      </c>
      <c r="H19" s="257" t="s">
        <v>4</v>
      </c>
      <c r="I19" s="257" t="s">
        <v>126</v>
      </c>
      <c r="J19" s="22" t="s">
        <v>4064</v>
      </c>
      <c r="K19" s="191" t="s">
        <v>4064</v>
      </c>
      <c r="L19" s="99" t="s">
        <v>4065</v>
      </c>
      <c r="M19" s="99" t="s">
        <v>4066</v>
      </c>
      <c r="N19" s="14">
        <v>400000</v>
      </c>
      <c r="O19" s="14" t="s">
        <v>3008</v>
      </c>
      <c r="P19" s="14">
        <v>100000</v>
      </c>
      <c r="Q19" s="14" t="s">
        <v>4067</v>
      </c>
      <c r="R19" s="14" t="s">
        <v>1341</v>
      </c>
      <c r="S19" s="527" t="s">
        <v>3045</v>
      </c>
      <c r="T19" s="526" t="s">
        <v>3046</v>
      </c>
      <c r="U19" s="527" t="s">
        <v>4068</v>
      </c>
    </row>
    <row r="20" spans="1:21" ht="30">
      <c r="A20" s="257">
        <v>13</v>
      </c>
      <c r="B20" s="14"/>
      <c r="C20" s="99" t="s">
        <v>4069</v>
      </c>
      <c r="D20" s="99" t="s">
        <v>4070</v>
      </c>
      <c r="E20" s="257" t="s">
        <v>9</v>
      </c>
      <c r="F20" s="14" t="s">
        <v>2</v>
      </c>
      <c r="G20" s="78" t="s">
        <v>3</v>
      </c>
      <c r="H20" s="78" t="s">
        <v>33</v>
      </c>
      <c r="I20" s="528" t="s">
        <v>126</v>
      </c>
      <c r="J20" s="99" t="s">
        <v>4071</v>
      </c>
      <c r="K20" s="99" t="s">
        <v>4071</v>
      </c>
      <c r="L20" s="257" t="s">
        <v>4072</v>
      </c>
      <c r="M20" s="528" t="s">
        <v>1338</v>
      </c>
      <c r="N20" s="14">
        <v>200000</v>
      </c>
      <c r="O20" s="14" t="s">
        <v>4073</v>
      </c>
      <c r="P20" s="14">
        <v>50000</v>
      </c>
      <c r="Q20" s="14" t="s">
        <v>3864</v>
      </c>
      <c r="R20" s="14" t="s">
        <v>1294</v>
      </c>
      <c r="S20" s="570" t="s">
        <v>4074</v>
      </c>
      <c r="T20" s="527" t="s">
        <v>4075</v>
      </c>
      <c r="U20" s="526" t="s">
        <v>4076</v>
      </c>
    </row>
    <row r="21" spans="1:21" ht="105">
      <c r="A21" s="257">
        <v>14</v>
      </c>
      <c r="B21" s="14"/>
      <c r="C21" s="133" t="s">
        <v>4077</v>
      </c>
      <c r="D21" s="133" t="s">
        <v>4078</v>
      </c>
      <c r="E21" s="534" t="s">
        <v>4079</v>
      </c>
      <c r="F21" s="535" t="s">
        <v>2</v>
      </c>
      <c r="G21" s="549" t="s">
        <v>3</v>
      </c>
      <c r="H21" s="549" t="s">
        <v>4</v>
      </c>
      <c r="I21" s="549" t="s">
        <v>125</v>
      </c>
      <c r="J21" s="133" t="s">
        <v>4080</v>
      </c>
      <c r="K21" s="133" t="s">
        <v>4080</v>
      </c>
      <c r="L21" s="133" t="s">
        <v>4081</v>
      </c>
      <c r="M21" s="133" t="s">
        <v>4082</v>
      </c>
      <c r="N21" s="14">
        <v>400000</v>
      </c>
      <c r="O21" s="571" t="s">
        <v>2601</v>
      </c>
      <c r="P21" s="26">
        <v>100000</v>
      </c>
      <c r="Q21" s="14" t="s">
        <v>4083</v>
      </c>
      <c r="R21" s="14" t="s">
        <v>1294</v>
      </c>
      <c r="S21" s="537" t="s">
        <v>4084</v>
      </c>
      <c r="T21" s="537" t="s">
        <v>2603</v>
      </c>
      <c r="U21" s="537" t="s">
        <v>3758</v>
      </c>
    </row>
    <row r="22" spans="1:21" ht="140.25">
      <c r="A22" s="257">
        <v>15</v>
      </c>
      <c r="B22" s="14"/>
      <c r="C22" s="133" t="s">
        <v>4085</v>
      </c>
      <c r="D22" s="133" t="s">
        <v>4086</v>
      </c>
      <c r="E22" s="534" t="s">
        <v>4087</v>
      </c>
      <c r="F22" s="535" t="s">
        <v>2</v>
      </c>
      <c r="G22" s="549" t="s">
        <v>3</v>
      </c>
      <c r="H22" s="549" t="s">
        <v>4</v>
      </c>
      <c r="I22" s="549" t="s">
        <v>125</v>
      </c>
      <c r="J22" s="133" t="s">
        <v>4088</v>
      </c>
      <c r="K22" s="133" t="s">
        <v>4089</v>
      </c>
      <c r="L22" s="133" t="s">
        <v>4090</v>
      </c>
      <c r="M22" s="133" t="s">
        <v>4082</v>
      </c>
      <c r="N22" s="14">
        <v>200000</v>
      </c>
      <c r="O22" s="571" t="s">
        <v>4073</v>
      </c>
      <c r="P22" s="133">
        <v>50000</v>
      </c>
      <c r="Q22" s="14" t="s">
        <v>4083</v>
      </c>
      <c r="R22" s="14" t="s">
        <v>1368</v>
      </c>
      <c r="S22" s="537" t="s">
        <v>3023</v>
      </c>
      <c r="T22" s="537" t="s">
        <v>3024</v>
      </c>
      <c r="U22" s="537" t="s">
        <v>3025</v>
      </c>
    </row>
    <row r="23" spans="1:21" ht="153">
      <c r="A23" s="257">
        <v>16</v>
      </c>
      <c r="B23" s="14"/>
      <c r="C23" s="572" t="s">
        <v>4091</v>
      </c>
      <c r="D23" s="572" t="s">
        <v>4092</v>
      </c>
      <c r="E23" s="573" t="s">
        <v>4093</v>
      </c>
      <c r="F23" s="535" t="s">
        <v>2</v>
      </c>
      <c r="G23" s="549" t="s">
        <v>3</v>
      </c>
      <c r="H23" s="549" t="s">
        <v>4</v>
      </c>
      <c r="I23" s="133" t="s">
        <v>126</v>
      </c>
      <c r="J23" s="22" t="s">
        <v>4094</v>
      </c>
      <c r="K23" s="22" t="s">
        <v>4094</v>
      </c>
      <c r="L23" s="99" t="s">
        <v>4095</v>
      </c>
      <c r="M23" s="99" t="s">
        <v>4082</v>
      </c>
      <c r="N23" s="14">
        <v>200000</v>
      </c>
      <c r="O23" s="197" t="s">
        <v>4073</v>
      </c>
      <c r="P23" s="113">
        <v>50000</v>
      </c>
      <c r="Q23" s="14" t="s">
        <v>3924</v>
      </c>
      <c r="R23" s="14" t="s">
        <v>1368</v>
      </c>
      <c r="S23" s="526" t="s">
        <v>3023</v>
      </c>
      <c r="T23" s="526" t="s">
        <v>3024</v>
      </c>
      <c r="U23" s="527" t="s">
        <v>3025</v>
      </c>
    </row>
    <row r="24" spans="1:21" ht="105">
      <c r="A24" s="257">
        <v>17</v>
      </c>
      <c r="B24" s="14"/>
      <c r="C24" s="22" t="s">
        <v>4096</v>
      </c>
      <c r="D24" s="22" t="s">
        <v>4097</v>
      </c>
      <c r="E24" s="191" t="s">
        <v>4098</v>
      </c>
      <c r="F24" s="535" t="s">
        <v>2</v>
      </c>
      <c r="G24" s="549" t="s">
        <v>3</v>
      </c>
      <c r="H24" s="549" t="s">
        <v>4</v>
      </c>
      <c r="I24" s="133" t="s">
        <v>126</v>
      </c>
      <c r="J24" s="22" t="s">
        <v>4099</v>
      </c>
      <c r="K24" s="22" t="s">
        <v>4100</v>
      </c>
      <c r="L24" s="22" t="s">
        <v>4101</v>
      </c>
      <c r="M24" s="22" t="s">
        <v>4082</v>
      </c>
      <c r="N24" s="14"/>
      <c r="O24" s="574" t="s">
        <v>3840</v>
      </c>
      <c r="P24" s="575">
        <v>100000</v>
      </c>
      <c r="Q24" s="14" t="s">
        <v>3924</v>
      </c>
      <c r="R24" s="14" t="s">
        <v>1294</v>
      </c>
      <c r="S24" s="544" t="s">
        <v>3849</v>
      </c>
      <c r="T24" s="544" t="s">
        <v>3850</v>
      </c>
      <c r="U24" s="576" t="s">
        <v>3851</v>
      </c>
    </row>
    <row r="25" spans="1:21" ht="150">
      <c r="A25" s="257">
        <v>18</v>
      </c>
      <c r="B25" s="577"/>
      <c r="C25" s="99" t="s">
        <v>4102</v>
      </c>
      <c r="D25" s="99" t="s">
        <v>4103</v>
      </c>
      <c r="E25" s="254" t="s">
        <v>4104</v>
      </c>
      <c r="F25" s="127" t="s">
        <v>2</v>
      </c>
      <c r="G25" s="257" t="s">
        <v>4105</v>
      </c>
      <c r="H25" s="257" t="s">
        <v>3942</v>
      </c>
      <c r="I25" s="14" t="s">
        <v>126</v>
      </c>
      <c r="J25" s="99" t="s">
        <v>4106</v>
      </c>
      <c r="K25" s="99" t="s">
        <v>4100</v>
      </c>
      <c r="L25" s="99" t="s">
        <v>4107</v>
      </c>
      <c r="M25" s="99" t="s">
        <v>4082</v>
      </c>
      <c r="N25" s="577">
        <v>200000</v>
      </c>
      <c r="O25" s="127" t="s">
        <v>4108</v>
      </c>
      <c r="P25" s="577">
        <v>50000</v>
      </c>
      <c r="Q25" s="577" t="s">
        <v>4109</v>
      </c>
      <c r="R25" s="577" t="s">
        <v>1341</v>
      </c>
      <c r="S25" s="526" t="s">
        <v>3717</v>
      </c>
      <c r="T25" s="526" t="s">
        <v>3718</v>
      </c>
      <c r="U25" s="526" t="s">
        <v>3719</v>
      </c>
    </row>
    <row r="26" spans="1:21" ht="105">
      <c r="A26" s="257">
        <v>19</v>
      </c>
      <c r="B26" s="14"/>
      <c r="C26" s="99" t="s">
        <v>4110</v>
      </c>
      <c r="D26" s="99" t="s">
        <v>4111</v>
      </c>
      <c r="E26" s="99" t="s">
        <v>4112</v>
      </c>
      <c r="F26" s="127" t="s">
        <v>2</v>
      </c>
      <c r="G26" s="257" t="s">
        <v>3987</v>
      </c>
      <c r="H26" s="257" t="s">
        <v>3968</v>
      </c>
      <c r="I26" s="14" t="s">
        <v>126</v>
      </c>
      <c r="J26" s="99" t="s">
        <v>4113</v>
      </c>
      <c r="K26" s="99" t="s">
        <v>4114</v>
      </c>
      <c r="L26" s="99" t="s">
        <v>4065</v>
      </c>
      <c r="M26" s="99" t="s">
        <v>4082</v>
      </c>
      <c r="N26" s="14">
        <v>200000</v>
      </c>
      <c r="O26" s="127" t="s">
        <v>2601</v>
      </c>
      <c r="P26" s="14">
        <v>50000</v>
      </c>
      <c r="Q26" s="14" t="s">
        <v>4115</v>
      </c>
      <c r="R26" s="14" t="s">
        <v>1341</v>
      </c>
      <c r="S26" s="526" t="s">
        <v>3002</v>
      </c>
      <c r="T26" s="526" t="s">
        <v>3003</v>
      </c>
      <c r="U26" s="526" t="s">
        <v>3004</v>
      </c>
    </row>
    <row r="27" spans="1:21" ht="150">
      <c r="A27" s="257">
        <v>20</v>
      </c>
      <c r="B27" s="14"/>
      <c r="C27" s="99" t="s">
        <v>4116</v>
      </c>
      <c r="D27" s="99" t="s">
        <v>4117</v>
      </c>
      <c r="E27" s="99" t="s">
        <v>4118</v>
      </c>
      <c r="F27" s="127" t="s">
        <v>2</v>
      </c>
      <c r="G27" s="257" t="s">
        <v>4105</v>
      </c>
      <c r="H27" s="257" t="s">
        <v>3942</v>
      </c>
      <c r="I27" s="14" t="s">
        <v>126</v>
      </c>
      <c r="J27" s="99" t="s">
        <v>4119</v>
      </c>
      <c r="K27" s="99" t="s">
        <v>4100</v>
      </c>
      <c r="L27" s="99" t="s">
        <v>4065</v>
      </c>
      <c r="M27" s="99" t="s">
        <v>4082</v>
      </c>
      <c r="N27" s="14">
        <v>200000</v>
      </c>
      <c r="O27" s="127" t="s">
        <v>3008</v>
      </c>
      <c r="P27" s="14">
        <v>100000</v>
      </c>
      <c r="Q27" s="14" t="s">
        <v>4120</v>
      </c>
      <c r="R27" s="14" t="s">
        <v>1341</v>
      </c>
      <c r="S27" s="526" t="s">
        <v>3734</v>
      </c>
      <c r="T27" s="526" t="s">
        <v>3735</v>
      </c>
      <c r="U27" s="526" t="s">
        <v>3736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2"/>
  <sheetViews>
    <sheetView topLeftCell="A26" workbookViewId="0">
      <selection activeCell="A9" sqref="A9:A28"/>
    </sheetView>
  </sheetViews>
  <sheetFormatPr defaultRowHeight="15"/>
  <cols>
    <col min="1" max="1" width="9.140625" style="777"/>
  </cols>
  <sheetData>
    <row r="1" spans="1:22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260"/>
      <c r="U1" s="260"/>
      <c r="V1" s="734"/>
    </row>
    <row r="2" spans="1:22" ht="18.75">
      <c r="A2" s="659" t="s">
        <v>4121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260"/>
      <c r="U2" s="260"/>
      <c r="V2" s="734"/>
    </row>
    <row r="3" spans="1:22" ht="18.75">
      <c r="A3" s="659" t="s">
        <v>4122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260"/>
      <c r="U3" s="260"/>
      <c r="V3" s="734"/>
    </row>
    <row r="4" spans="1:22" ht="18.75">
      <c r="A4" s="659" t="s">
        <v>4123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260"/>
      <c r="U4" s="260"/>
      <c r="V4" s="734"/>
    </row>
    <row r="5" spans="1:22" ht="18.75">
      <c r="A5" s="728" t="s">
        <v>4124</v>
      </c>
      <c r="B5" s="728"/>
      <c r="C5" s="728"/>
      <c r="D5" s="728"/>
      <c r="E5" s="728"/>
      <c r="F5" s="728"/>
      <c r="G5" s="728"/>
      <c r="H5" s="250"/>
      <c r="I5" s="250"/>
      <c r="J5" s="261"/>
      <c r="K5" s="735"/>
      <c r="L5" s="736"/>
      <c r="M5" s="179" t="s">
        <v>60</v>
      </c>
      <c r="N5" s="228"/>
      <c r="O5" s="737"/>
      <c r="P5" s="738"/>
      <c r="Q5" s="739"/>
      <c r="R5" s="739"/>
      <c r="S5" s="201" t="s">
        <v>1247</v>
      </c>
      <c r="T5" s="260"/>
      <c r="U5" s="260"/>
      <c r="V5" s="734"/>
    </row>
    <row r="6" spans="1:22" ht="15.75">
      <c r="A6" s="775"/>
      <c r="B6" s="183"/>
      <c r="C6" s="183"/>
      <c r="D6" s="183"/>
      <c r="E6" s="184"/>
      <c r="F6" s="741"/>
      <c r="G6" s="252"/>
      <c r="H6" s="742" t="s">
        <v>4125</v>
      </c>
      <c r="I6" s="742"/>
      <c r="J6" s="742"/>
      <c r="K6" s="743"/>
      <c r="L6" s="743"/>
      <c r="M6" s="744"/>
      <c r="N6" s="229"/>
      <c r="O6" s="745"/>
      <c r="P6" s="745"/>
      <c r="Q6" s="733" t="s">
        <v>1248</v>
      </c>
      <c r="R6" s="733"/>
      <c r="S6" s="733"/>
      <c r="T6" s="260"/>
      <c r="U6" s="260"/>
      <c r="V6" s="734"/>
    </row>
    <row r="7" spans="1:22" ht="15.75">
      <c r="A7" s="729" t="s">
        <v>1249</v>
      </c>
      <c r="B7" s="729"/>
      <c r="C7" s="729"/>
      <c r="D7" s="183"/>
      <c r="E7" s="184"/>
      <c r="F7" s="741"/>
      <c r="G7" s="252"/>
      <c r="H7" s="252"/>
      <c r="I7" s="252"/>
      <c r="J7" s="9"/>
      <c r="K7" s="743"/>
      <c r="L7" s="743"/>
      <c r="M7" s="744"/>
      <c r="N7" s="229"/>
      <c r="O7" s="745"/>
      <c r="P7" s="732" t="s">
        <v>1250</v>
      </c>
      <c r="Q7" s="732"/>
      <c r="R7" s="732"/>
      <c r="S7" s="732"/>
      <c r="T7" s="260"/>
      <c r="U7" s="260"/>
      <c r="V7" s="734"/>
    </row>
    <row r="8" spans="1:22" ht="60">
      <c r="A8" s="776" t="s">
        <v>162</v>
      </c>
      <c r="B8" s="536" t="s">
        <v>163</v>
      </c>
      <c r="C8" s="536" t="s">
        <v>164</v>
      </c>
      <c r="D8" s="536" t="s">
        <v>165</v>
      </c>
      <c r="E8" s="536" t="s">
        <v>166</v>
      </c>
      <c r="F8" s="536" t="s">
        <v>129</v>
      </c>
      <c r="G8" s="536" t="s">
        <v>167</v>
      </c>
      <c r="H8" s="536" t="s">
        <v>168</v>
      </c>
      <c r="I8" s="536" t="s">
        <v>169</v>
      </c>
      <c r="J8" s="536" t="s">
        <v>170</v>
      </c>
      <c r="K8" s="747" t="s">
        <v>171</v>
      </c>
      <c r="L8" s="748" t="s">
        <v>4126</v>
      </c>
      <c r="M8" s="536" t="s">
        <v>173</v>
      </c>
      <c r="N8" s="536" t="s">
        <v>174</v>
      </c>
      <c r="O8" s="536" t="s">
        <v>175</v>
      </c>
      <c r="P8" s="536" t="s">
        <v>174</v>
      </c>
      <c r="Q8" s="749" t="s">
        <v>173</v>
      </c>
      <c r="R8" s="750" t="s">
        <v>4127</v>
      </c>
      <c r="S8" s="536" t="s">
        <v>175</v>
      </c>
      <c r="T8" s="751" t="s">
        <v>1435</v>
      </c>
      <c r="U8" s="747" t="s">
        <v>1436</v>
      </c>
      <c r="V8" s="752" t="s">
        <v>2540</v>
      </c>
    </row>
    <row r="9" spans="1:22" ht="90">
      <c r="A9" s="554">
        <v>1</v>
      </c>
      <c r="B9" s="14"/>
      <c r="C9" s="99" t="s">
        <v>4128</v>
      </c>
      <c r="D9" s="99" t="s">
        <v>4129</v>
      </c>
      <c r="E9" s="126" t="s">
        <v>4130</v>
      </c>
      <c r="F9" s="26" t="s">
        <v>2</v>
      </c>
      <c r="G9" s="99" t="s">
        <v>3921</v>
      </c>
      <c r="H9" s="99" t="s">
        <v>3968</v>
      </c>
      <c r="I9" s="99" t="s">
        <v>3943</v>
      </c>
      <c r="J9" s="99" t="s">
        <v>2459</v>
      </c>
      <c r="K9" s="14">
        <v>400000</v>
      </c>
      <c r="L9" s="753">
        <v>252000</v>
      </c>
      <c r="M9" s="127" t="s">
        <v>3944</v>
      </c>
      <c r="N9" s="99">
        <v>280000</v>
      </c>
      <c r="O9" s="14">
        <v>20</v>
      </c>
      <c r="P9" s="99">
        <v>280000</v>
      </c>
      <c r="Q9" s="14" t="s">
        <v>4131</v>
      </c>
      <c r="R9" s="14"/>
      <c r="S9" s="14">
        <v>20</v>
      </c>
      <c r="T9" s="754" t="s">
        <v>4132</v>
      </c>
      <c r="U9" s="754" t="s">
        <v>4133</v>
      </c>
      <c r="V9" s="527" t="s">
        <v>4134</v>
      </c>
    </row>
    <row r="10" spans="1:22" ht="60">
      <c r="A10" s="554">
        <v>2</v>
      </c>
      <c r="B10" s="14"/>
      <c r="C10" s="99" t="s">
        <v>4135</v>
      </c>
      <c r="D10" s="99" t="s">
        <v>4136</v>
      </c>
      <c r="E10" s="126" t="s">
        <v>4137</v>
      </c>
      <c r="F10" s="26" t="s">
        <v>2</v>
      </c>
      <c r="G10" s="99" t="s">
        <v>3921</v>
      </c>
      <c r="H10" s="99" t="s">
        <v>3968</v>
      </c>
      <c r="I10" s="99" t="s">
        <v>3943</v>
      </c>
      <c r="J10" s="99" t="s">
        <v>2459</v>
      </c>
      <c r="K10" s="14">
        <v>300000</v>
      </c>
      <c r="L10" s="753">
        <v>189000</v>
      </c>
      <c r="M10" s="127" t="s">
        <v>3944</v>
      </c>
      <c r="N10" s="99">
        <v>210000</v>
      </c>
      <c r="O10" s="14">
        <v>20</v>
      </c>
      <c r="P10" s="99">
        <v>210000</v>
      </c>
      <c r="Q10" s="14" t="s">
        <v>4131</v>
      </c>
      <c r="R10" s="14"/>
      <c r="S10" s="14">
        <v>20</v>
      </c>
      <c r="T10" s="526" t="s">
        <v>4138</v>
      </c>
      <c r="U10" s="754" t="s">
        <v>4139</v>
      </c>
      <c r="V10" s="527" t="s">
        <v>4140</v>
      </c>
    </row>
    <row r="11" spans="1:22" ht="90">
      <c r="A11" s="554">
        <v>3</v>
      </c>
      <c r="B11" s="14"/>
      <c r="C11" s="99" t="s">
        <v>4141</v>
      </c>
      <c r="D11" s="99" t="s">
        <v>4142</v>
      </c>
      <c r="E11" s="126" t="s">
        <v>4143</v>
      </c>
      <c r="F11" s="26" t="s">
        <v>2</v>
      </c>
      <c r="G11" s="99" t="s">
        <v>3921</v>
      </c>
      <c r="H11" s="99" t="s">
        <v>3968</v>
      </c>
      <c r="I11" s="99" t="s">
        <v>3943</v>
      </c>
      <c r="J11" s="99" t="s">
        <v>4144</v>
      </c>
      <c r="K11" s="14">
        <v>250000</v>
      </c>
      <c r="L11" s="753">
        <v>157500</v>
      </c>
      <c r="M11" s="127" t="s">
        <v>3944</v>
      </c>
      <c r="N11" s="99">
        <v>175000</v>
      </c>
      <c r="O11" s="14">
        <v>20</v>
      </c>
      <c r="P11" s="99">
        <v>175000</v>
      </c>
      <c r="Q11" s="14" t="s">
        <v>4131</v>
      </c>
      <c r="R11" s="14"/>
      <c r="S11" s="14">
        <v>20</v>
      </c>
      <c r="T11" s="754" t="s">
        <v>4145</v>
      </c>
      <c r="U11" s="754" t="s">
        <v>4146</v>
      </c>
      <c r="V11" s="527" t="s">
        <v>4147</v>
      </c>
    </row>
    <row r="12" spans="1:22" ht="90">
      <c r="A12" s="554">
        <v>4</v>
      </c>
      <c r="B12" s="14"/>
      <c r="C12" s="99" t="s">
        <v>4148</v>
      </c>
      <c r="D12" s="99" t="s">
        <v>4149</v>
      </c>
      <c r="E12" s="126" t="s">
        <v>4150</v>
      </c>
      <c r="F12" s="26" t="s">
        <v>2</v>
      </c>
      <c r="G12" s="99" t="s">
        <v>3921</v>
      </c>
      <c r="H12" s="99" t="s">
        <v>3968</v>
      </c>
      <c r="I12" s="99" t="s">
        <v>3943</v>
      </c>
      <c r="J12" s="99" t="s">
        <v>3922</v>
      </c>
      <c r="K12" s="14">
        <v>400000</v>
      </c>
      <c r="L12" s="753">
        <v>252000</v>
      </c>
      <c r="M12" s="127" t="s">
        <v>3944</v>
      </c>
      <c r="N12" s="99">
        <v>280000</v>
      </c>
      <c r="O12" s="14">
        <v>20</v>
      </c>
      <c r="P12" s="99">
        <v>280000</v>
      </c>
      <c r="Q12" s="14" t="s">
        <v>4131</v>
      </c>
      <c r="R12" s="14"/>
      <c r="S12" s="14">
        <v>20</v>
      </c>
      <c r="T12" s="754" t="s">
        <v>4151</v>
      </c>
      <c r="U12" s="754" t="s">
        <v>4152</v>
      </c>
      <c r="V12" s="527" t="s">
        <v>4153</v>
      </c>
    </row>
    <row r="13" spans="1:22" ht="60">
      <c r="A13" s="554">
        <v>5</v>
      </c>
      <c r="B13" s="14"/>
      <c r="C13" s="99" t="s">
        <v>4154</v>
      </c>
      <c r="D13" s="99" t="s">
        <v>4155</v>
      </c>
      <c r="E13" s="126" t="s">
        <v>4156</v>
      </c>
      <c r="F13" s="26" t="s">
        <v>2</v>
      </c>
      <c r="G13" s="99" t="s">
        <v>3921</v>
      </c>
      <c r="H13" s="99" t="s">
        <v>3968</v>
      </c>
      <c r="I13" s="99" t="s">
        <v>3943</v>
      </c>
      <c r="J13" s="99" t="s">
        <v>4157</v>
      </c>
      <c r="K13" s="14">
        <v>100000</v>
      </c>
      <c r="L13" s="753">
        <v>63000</v>
      </c>
      <c r="M13" s="127" t="s">
        <v>3944</v>
      </c>
      <c r="N13" s="99">
        <v>70000</v>
      </c>
      <c r="O13" s="14">
        <v>20</v>
      </c>
      <c r="P13" s="99">
        <v>70000</v>
      </c>
      <c r="Q13" s="14" t="s">
        <v>4131</v>
      </c>
      <c r="R13" s="14"/>
      <c r="S13" s="14">
        <v>20</v>
      </c>
      <c r="T13" s="526" t="s">
        <v>4158</v>
      </c>
      <c r="U13" s="754" t="s">
        <v>4159</v>
      </c>
      <c r="V13" s="527" t="s">
        <v>4160</v>
      </c>
    </row>
    <row r="14" spans="1:22" ht="75">
      <c r="A14" s="554">
        <v>6</v>
      </c>
      <c r="B14" s="14"/>
      <c r="C14" s="99" t="s">
        <v>4161</v>
      </c>
      <c r="D14" s="99" t="s">
        <v>4162</v>
      </c>
      <c r="E14" s="126" t="s">
        <v>4163</v>
      </c>
      <c r="F14" s="26" t="s">
        <v>2</v>
      </c>
      <c r="G14" s="99" t="s">
        <v>3921</v>
      </c>
      <c r="H14" s="99" t="s">
        <v>4</v>
      </c>
      <c r="I14" s="99" t="s">
        <v>4048</v>
      </c>
      <c r="J14" s="99" t="s">
        <v>4157</v>
      </c>
      <c r="K14" s="14">
        <v>400000</v>
      </c>
      <c r="L14" s="753">
        <v>252000</v>
      </c>
      <c r="M14" s="127" t="s">
        <v>3944</v>
      </c>
      <c r="N14" s="99">
        <v>280000</v>
      </c>
      <c r="O14" s="14">
        <v>20</v>
      </c>
      <c r="P14" s="99">
        <v>280000</v>
      </c>
      <c r="Q14" s="14" t="s">
        <v>4131</v>
      </c>
      <c r="R14" s="14"/>
      <c r="S14" s="14">
        <v>20</v>
      </c>
      <c r="T14" s="526" t="s">
        <v>4164</v>
      </c>
      <c r="U14" s="754" t="s">
        <v>4165</v>
      </c>
      <c r="V14" s="527" t="s">
        <v>4166</v>
      </c>
    </row>
    <row r="15" spans="1:22" ht="90">
      <c r="A15" s="554">
        <v>7</v>
      </c>
      <c r="B15" s="14"/>
      <c r="C15" s="99" t="s">
        <v>4167</v>
      </c>
      <c r="D15" s="99" t="s">
        <v>4168</v>
      </c>
      <c r="E15" s="126" t="s">
        <v>4169</v>
      </c>
      <c r="F15" s="26" t="s">
        <v>2</v>
      </c>
      <c r="G15" s="99" t="s">
        <v>3921</v>
      </c>
      <c r="H15" s="99" t="s">
        <v>4</v>
      </c>
      <c r="I15" s="99" t="s">
        <v>3943</v>
      </c>
      <c r="J15" s="99" t="s">
        <v>4008</v>
      </c>
      <c r="K15" s="14">
        <v>100000</v>
      </c>
      <c r="L15" s="753">
        <v>63000</v>
      </c>
      <c r="M15" s="127" t="s">
        <v>3944</v>
      </c>
      <c r="N15" s="99">
        <v>70000</v>
      </c>
      <c r="O15" s="14">
        <v>20</v>
      </c>
      <c r="P15" s="99">
        <v>70000</v>
      </c>
      <c r="Q15" s="14" t="s">
        <v>4131</v>
      </c>
      <c r="R15" s="14"/>
      <c r="S15" s="14">
        <v>20</v>
      </c>
      <c r="T15" s="526" t="s">
        <v>4170</v>
      </c>
      <c r="U15" s="754" t="s">
        <v>4171</v>
      </c>
      <c r="V15" s="527" t="s">
        <v>4172</v>
      </c>
    </row>
    <row r="16" spans="1:22" ht="135">
      <c r="A16" s="554">
        <v>8</v>
      </c>
      <c r="B16" s="14"/>
      <c r="C16" s="99" t="s">
        <v>4173</v>
      </c>
      <c r="D16" s="99" t="s">
        <v>4174</v>
      </c>
      <c r="E16" s="126" t="s">
        <v>4175</v>
      </c>
      <c r="F16" s="26" t="s">
        <v>2</v>
      </c>
      <c r="G16" s="99" t="s">
        <v>3921</v>
      </c>
      <c r="H16" s="99" t="s">
        <v>3942</v>
      </c>
      <c r="I16" s="99" t="s">
        <v>3943</v>
      </c>
      <c r="J16" s="99" t="s">
        <v>4176</v>
      </c>
      <c r="K16" s="14">
        <v>100000</v>
      </c>
      <c r="L16" s="753">
        <v>63000</v>
      </c>
      <c r="M16" s="127" t="s">
        <v>3944</v>
      </c>
      <c r="N16" s="99">
        <v>70000</v>
      </c>
      <c r="O16" s="14">
        <v>20</v>
      </c>
      <c r="P16" s="99">
        <v>70000</v>
      </c>
      <c r="Q16" s="14" t="s">
        <v>4131</v>
      </c>
      <c r="R16" s="14"/>
      <c r="S16" s="14">
        <v>20</v>
      </c>
      <c r="T16" s="527" t="s">
        <v>4177</v>
      </c>
      <c r="U16" s="754" t="s">
        <v>4178</v>
      </c>
      <c r="V16" s="527" t="s">
        <v>4179</v>
      </c>
    </row>
    <row r="17" spans="1:22" ht="90">
      <c r="A17" s="554">
        <v>9</v>
      </c>
      <c r="B17" s="14"/>
      <c r="C17" s="99" t="s">
        <v>4180</v>
      </c>
      <c r="D17" s="99" t="s">
        <v>4181</v>
      </c>
      <c r="E17" s="126" t="s">
        <v>4182</v>
      </c>
      <c r="F17" s="26" t="s">
        <v>2</v>
      </c>
      <c r="G17" s="99" t="s">
        <v>3921</v>
      </c>
      <c r="H17" s="99" t="s">
        <v>3968</v>
      </c>
      <c r="I17" s="99" t="s">
        <v>3943</v>
      </c>
      <c r="J17" s="99" t="s">
        <v>3922</v>
      </c>
      <c r="K17" s="14">
        <v>100000</v>
      </c>
      <c r="L17" s="753">
        <v>63000</v>
      </c>
      <c r="M17" s="127" t="s">
        <v>3944</v>
      </c>
      <c r="N17" s="99">
        <v>70000</v>
      </c>
      <c r="O17" s="14">
        <v>20</v>
      </c>
      <c r="P17" s="99">
        <v>70000</v>
      </c>
      <c r="Q17" s="14" t="s">
        <v>4131</v>
      </c>
      <c r="R17" s="14"/>
      <c r="S17" s="14">
        <v>20</v>
      </c>
      <c r="T17" s="526" t="s">
        <v>4183</v>
      </c>
      <c r="U17" s="754" t="s">
        <v>4184</v>
      </c>
      <c r="V17" s="527" t="s">
        <v>4185</v>
      </c>
    </row>
    <row r="18" spans="1:22" ht="135">
      <c r="A18" s="554">
        <v>10</v>
      </c>
      <c r="B18" s="14"/>
      <c r="C18" s="99" t="s">
        <v>4186</v>
      </c>
      <c r="D18" s="99" t="s">
        <v>4187</v>
      </c>
      <c r="E18" s="126" t="s">
        <v>4188</v>
      </c>
      <c r="F18" s="26" t="s">
        <v>2</v>
      </c>
      <c r="G18" s="99" t="s">
        <v>3921</v>
      </c>
      <c r="H18" s="99" t="s">
        <v>3968</v>
      </c>
      <c r="I18" s="99" t="s">
        <v>3943</v>
      </c>
      <c r="J18" s="99" t="s">
        <v>3922</v>
      </c>
      <c r="K18" s="14">
        <v>100000</v>
      </c>
      <c r="L18" s="753">
        <v>63000</v>
      </c>
      <c r="M18" s="127" t="s">
        <v>3944</v>
      </c>
      <c r="N18" s="99">
        <v>70000</v>
      </c>
      <c r="O18" s="14">
        <v>20</v>
      </c>
      <c r="P18" s="99">
        <v>70000</v>
      </c>
      <c r="Q18" s="14" t="s">
        <v>4131</v>
      </c>
      <c r="R18" s="14"/>
      <c r="S18" s="14">
        <v>20</v>
      </c>
      <c r="T18" s="527" t="s">
        <v>4189</v>
      </c>
      <c r="U18" s="754" t="s">
        <v>4190</v>
      </c>
      <c r="V18" s="527" t="s">
        <v>4191</v>
      </c>
    </row>
    <row r="19" spans="1:22" ht="165">
      <c r="A19" s="554">
        <v>11</v>
      </c>
      <c r="B19" s="14"/>
      <c r="C19" s="99" t="s">
        <v>4192</v>
      </c>
      <c r="D19" s="99" t="s">
        <v>4193</v>
      </c>
      <c r="E19" s="126" t="s">
        <v>4194</v>
      </c>
      <c r="F19" s="26" t="s">
        <v>2</v>
      </c>
      <c r="G19" s="99" t="s">
        <v>3921</v>
      </c>
      <c r="H19" s="99" t="s">
        <v>3968</v>
      </c>
      <c r="I19" s="99" t="s">
        <v>3943</v>
      </c>
      <c r="J19" s="99" t="s">
        <v>4195</v>
      </c>
      <c r="K19" s="14">
        <v>100000</v>
      </c>
      <c r="L19" s="753">
        <v>63000</v>
      </c>
      <c r="M19" s="127" t="s">
        <v>3944</v>
      </c>
      <c r="N19" s="99">
        <v>70000</v>
      </c>
      <c r="O19" s="14">
        <v>20</v>
      </c>
      <c r="P19" s="99">
        <v>70000</v>
      </c>
      <c r="Q19" s="14" t="s">
        <v>4131</v>
      </c>
      <c r="R19" s="14"/>
      <c r="S19" s="14">
        <v>20</v>
      </c>
      <c r="T19" s="526" t="s">
        <v>4196</v>
      </c>
      <c r="U19" s="754" t="s">
        <v>4197</v>
      </c>
      <c r="V19" s="527" t="s">
        <v>4198</v>
      </c>
    </row>
    <row r="20" spans="1:22" ht="75">
      <c r="A20" s="554">
        <v>12</v>
      </c>
      <c r="B20" s="14"/>
      <c r="C20" s="99" t="s">
        <v>4199</v>
      </c>
      <c r="D20" s="99" t="s">
        <v>4200</v>
      </c>
      <c r="E20" s="126" t="s">
        <v>4201</v>
      </c>
      <c r="F20" s="26" t="s">
        <v>2</v>
      </c>
      <c r="G20" s="99" t="s">
        <v>3921</v>
      </c>
      <c r="H20" s="99" t="s">
        <v>3968</v>
      </c>
      <c r="I20" s="99" t="s">
        <v>3943</v>
      </c>
      <c r="J20" s="99" t="s">
        <v>2459</v>
      </c>
      <c r="K20" s="14">
        <v>400000</v>
      </c>
      <c r="L20" s="753">
        <v>252000</v>
      </c>
      <c r="M20" s="127" t="s">
        <v>3944</v>
      </c>
      <c r="N20" s="99">
        <v>280000</v>
      </c>
      <c r="O20" s="14">
        <v>20</v>
      </c>
      <c r="P20" s="99">
        <v>280000</v>
      </c>
      <c r="Q20" s="14" t="s">
        <v>4131</v>
      </c>
      <c r="R20" s="14"/>
      <c r="S20" s="14">
        <v>20</v>
      </c>
      <c r="T20" s="526" t="s">
        <v>4202</v>
      </c>
      <c r="U20" s="754" t="s">
        <v>4203</v>
      </c>
      <c r="V20" s="527" t="s">
        <v>4204</v>
      </c>
    </row>
    <row r="21" spans="1:22" ht="120">
      <c r="A21" s="554">
        <v>13</v>
      </c>
      <c r="B21" s="14"/>
      <c r="C21" s="99" t="s">
        <v>4205</v>
      </c>
      <c r="D21" s="99" t="s">
        <v>4206</v>
      </c>
      <c r="E21" s="126" t="s">
        <v>4207</v>
      </c>
      <c r="F21" s="26" t="s">
        <v>2</v>
      </c>
      <c r="G21" s="99" t="s">
        <v>3921</v>
      </c>
      <c r="H21" s="99" t="s">
        <v>3942</v>
      </c>
      <c r="I21" s="99" t="s">
        <v>3943</v>
      </c>
      <c r="J21" s="99" t="s">
        <v>3922</v>
      </c>
      <c r="K21" s="14">
        <v>100000</v>
      </c>
      <c r="L21" s="753">
        <v>63000</v>
      </c>
      <c r="M21" s="127" t="s">
        <v>3944</v>
      </c>
      <c r="N21" s="99">
        <v>70000</v>
      </c>
      <c r="O21" s="14">
        <v>20</v>
      </c>
      <c r="P21" s="99">
        <v>70000</v>
      </c>
      <c r="Q21" s="14" t="s">
        <v>4131</v>
      </c>
      <c r="R21" s="14"/>
      <c r="S21" s="14">
        <v>20</v>
      </c>
      <c r="T21" s="526" t="s">
        <v>4208</v>
      </c>
      <c r="U21" s="754" t="s">
        <v>4209</v>
      </c>
      <c r="V21" s="527" t="s">
        <v>4210</v>
      </c>
    </row>
    <row r="22" spans="1:22" ht="63.75">
      <c r="A22" s="554">
        <v>14</v>
      </c>
      <c r="B22" s="14"/>
      <c r="C22" s="126" t="s">
        <v>4211</v>
      </c>
      <c r="D22" s="126" t="s">
        <v>4212</v>
      </c>
      <c r="E22" s="755" t="s">
        <v>4213</v>
      </c>
      <c r="F22" s="536" t="s">
        <v>2</v>
      </c>
      <c r="G22" s="126" t="s">
        <v>3</v>
      </c>
      <c r="H22" s="248" t="s">
        <v>33</v>
      </c>
      <c r="I22" s="248" t="s">
        <v>126</v>
      </c>
      <c r="J22" s="126" t="s">
        <v>4214</v>
      </c>
      <c r="K22" s="14">
        <v>400000</v>
      </c>
      <c r="L22" s="14">
        <v>252000</v>
      </c>
      <c r="M22" s="126" t="s">
        <v>4215</v>
      </c>
      <c r="N22" s="126">
        <v>280000</v>
      </c>
      <c r="O22" s="14">
        <v>20</v>
      </c>
      <c r="P22" s="126">
        <v>280000</v>
      </c>
      <c r="Q22" s="14" t="s">
        <v>4215</v>
      </c>
      <c r="R22" s="14"/>
      <c r="S22" s="14">
        <v>20</v>
      </c>
      <c r="T22" s="542" t="s">
        <v>4216</v>
      </c>
      <c r="U22" s="542" t="s">
        <v>4217</v>
      </c>
      <c r="V22" s="542" t="s">
        <v>4218</v>
      </c>
    </row>
    <row r="23" spans="1:22" ht="63.75">
      <c r="A23" s="554">
        <v>15</v>
      </c>
      <c r="B23" s="14"/>
      <c r="C23" s="126" t="s">
        <v>4219</v>
      </c>
      <c r="D23" s="126" t="s">
        <v>4220</v>
      </c>
      <c r="E23" s="755" t="s">
        <v>4221</v>
      </c>
      <c r="F23" s="536" t="s">
        <v>2</v>
      </c>
      <c r="G23" s="126" t="s">
        <v>3</v>
      </c>
      <c r="H23" s="248" t="s">
        <v>33</v>
      </c>
      <c r="I23" s="248" t="s">
        <v>126</v>
      </c>
      <c r="J23" s="126" t="s">
        <v>4222</v>
      </c>
      <c r="K23" s="14">
        <v>400000</v>
      </c>
      <c r="L23" s="14">
        <v>252000</v>
      </c>
      <c r="M23" s="126" t="s">
        <v>4215</v>
      </c>
      <c r="N23" s="126">
        <v>280000</v>
      </c>
      <c r="O23" s="14">
        <v>20</v>
      </c>
      <c r="P23" s="126">
        <v>280000</v>
      </c>
      <c r="Q23" s="14" t="s">
        <v>4215</v>
      </c>
      <c r="R23" s="14"/>
      <c r="S23" s="14"/>
      <c r="T23" s="542" t="s">
        <v>4223</v>
      </c>
      <c r="U23" s="542" t="s">
        <v>4224</v>
      </c>
      <c r="V23" s="542" t="s">
        <v>4225</v>
      </c>
    </row>
    <row r="24" spans="1:22" ht="76.5">
      <c r="A24" s="554">
        <v>16</v>
      </c>
      <c r="B24" s="14"/>
      <c r="C24" s="548" t="s">
        <v>4226</v>
      </c>
      <c r="D24" s="548" t="s">
        <v>4227</v>
      </c>
      <c r="E24" s="756" t="s">
        <v>4228</v>
      </c>
      <c r="F24" s="757" t="s">
        <v>2</v>
      </c>
      <c r="G24" s="548" t="s">
        <v>3921</v>
      </c>
      <c r="H24" s="548" t="s">
        <v>3942</v>
      </c>
      <c r="I24" s="99" t="s">
        <v>126</v>
      </c>
      <c r="J24" s="548" t="s">
        <v>4229</v>
      </c>
      <c r="K24" s="14">
        <v>100000</v>
      </c>
      <c r="L24" s="14">
        <v>63000</v>
      </c>
      <c r="M24" s="548" t="s">
        <v>4230</v>
      </c>
      <c r="N24" s="14">
        <v>70000</v>
      </c>
      <c r="O24" s="14">
        <v>20</v>
      </c>
      <c r="P24" s="14">
        <v>70000</v>
      </c>
      <c r="Q24" s="14" t="s">
        <v>4231</v>
      </c>
      <c r="R24" s="14"/>
      <c r="S24" s="14">
        <v>20</v>
      </c>
      <c r="T24" s="758" t="s">
        <v>4232</v>
      </c>
      <c r="U24" s="758" t="s">
        <v>4233</v>
      </c>
      <c r="V24" s="526" t="s">
        <v>4234</v>
      </c>
    </row>
    <row r="25" spans="1:22" ht="89.25">
      <c r="A25" s="554">
        <v>17</v>
      </c>
      <c r="B25" s="14"/>
      <c r="C25" s="126" t="s">
        <v>4235</v>
      </c>
      <c r="D25" s="126" t="s">
        <v>4236</v>
      </c>
      <c r="E25" s="755" t="s">
        <v>4237</v>
      </c>
      <c r="F25" s="757" t="s">
        <v>2</v>
      </c>
      <c r="G25" s="549" t="s">
        <v>3921</v>
      </c>
      <c r="H25" s="549" t="s">
        <v>3968</v>
      </c>
      <c r="I25" s="549" t="s">
        <v>126</v>
      </c>
      <c r="J25" s="126" t="s">
        <v>4238</v>
      </c>
      <c r="K25" s="14">
        <v>250000</v>
      </c>
      <c r="L25" s="14">
        <v>157500</v>
      </c>
      <c r="M25" s="14" t="s">
        <v>4239</v>
      </c>
      <c r="N25" s="549">
        <v>175000</v>
      </c>
      <c r="O25" s="14">
        <v>20</v>
      </c>
      <c r="P25" s="549">
        <v>175000</v>
      </c>
      <c r="Q25" s="14" t="s">
        <v>4239</v>
      </c>
      <c r="R25" s="14"/>
      <c r="S25" s="14">
        <v>20</v>
      </c>
      <c r="T25" s="759" t="s">
        <v>4240</v>
      </c>
      <c r="U25" s="759" t="s">
        <v>4241</v>
      </c>
      <c r="V25" s="542" t="s">
        <v>4038</v>
      </c>
    </row>
    <row r="26" spans="1:22" ht="102">
      <c r="A26" s="554">
        <v>18</v>
      </c>
      <c r="B26" s="14"/>
      <c r="C26" s="126" t="s">
        <v>4242</v>
      </c>
      <c r="D26" s="126" t="s">
        <v>4243</v>
      </c>
      <c r="E26" s="755" t="s">
        <v>4244</v>
      </c>
      <c r="F26" s="757" t="s">
        <v>2</v>
      </c>
      <c r="G26" s="549" t="s">
        <v>3921</v>
      </c>
      <c r="H26" s="549" t="s">
        <v>3942</v>
      </c>
      <c r="I26" s="549" t="s">
        <v>126</v>
      </c>
      <c r="J26" s="126" t="s">
        <v>4245</v>
      </c>
      <c r="K26" s="14">
        <v>50000</v>
      </c>
      <c r="L26" s="14">
        <v>31500</v>
      </c>
      <c r="M26" s="14" t="s">
        <v>4239</v>
      </c>
      <c r="N26" s="549">
        <v>35000</v>
      </c>
      <c r="O26" s="14">
        <v>20</v>
      </c>
      <c r="P26" s="549">
        <v>35000</v>
      </c>
      <c r="Q26" s="14" t="s">
        <v>4239</v>
      </c>
      <c r="R26" s="14"/>
      <c r="S26" s="14">
        <v>20</v>
      </c>
      <c r="T26" s="759" t="s">
        <v>4246</v>
      </c>
      <c r="U26" s="759" t="s">
        <v>4247</v>
      </c>
      <c r="V26" s="542" t="s">
        <v>4248</v>
      </c>
    </row>
    <row r="27" spans="1:22" ht="165.75">
      <c r="A27" s="554">
        <v>19</v>
      </c>
      <c r="B27" s="14"/>
      <c r="C27" s="126" t="s">
        <v>4249</v>
      </c>
      <c r="D27" s="126" t="s">
        <v>4250</v>
      </c>
      <c r="E27" s="755" t="s">
        <v>4251</v>
      </c>
      <c r="F27" s="757" t="s">
        <v>2</v>
      </c>
      <c r="G27" s="549" t="s">
        <v>3921</v>
      </c>
      <c r="H27" s="549" t="s">
        <v>3968</v>
      </c>
      <c r="I27" s="549" t="s">
        <v>126</v>
      </c>
      <c r="J27" s="126" t="s">
        <v>4252</v>
      </c>
      <c r="K27" s="14">
        <v>100000</v>
      </c>
      <c r="L27" s="14">
        <v>63000</v>
      </c>
      <c r="M27" s="14" t="s">
        <v>4239</v>
      </c>
      <c r="N27" s="549">
        <v>70000</v>
      </c>
      <c r="O27" s="14">
        <v>20</v>
      </c>
      <c r="P27" s="549">
        <v>70000</v>
      </c>
      <c r="Q27" s="14" t="s">
        <v>4239</v>
      </c>
      <c r="R27" s="14"/>
      <c r="S27" s="14">
        <v>20</v>
      </c>
      <c r="T27" s="542" t="s">
        <v>4253</v>
      </c>
      <c r="U27" s="759" t="s">
        <v>4254</v>
      </c>
      <c r="V27" s="542" t="s">
        <v>4255</v>
      </c>
    </row>
    <row r="28" spans="1:22" ht="89.25">
      <c r="A28" s="554">
        <v>20</v>
      </c>
      <c r="B28" s="14"/>
      <c r="C28" s="126" t="s">
        <v>4256</v>
      </c>
      <c r="D28" s="126" t="s">
        <v>4257</v>
      </c>
      <c r="E28" s="755" t="s">
        <v>4258</v>
      </c>
      <c r="F28" s="757" t="s">
        <v>2</v>
      </c>
      <c r="G28" s="760" t="s">
        <v>3921</v>
      </c>
      <c r="H28" s="549" t="s">
        <v>3968</v>
      </c>
      <c r="I28" s="549" t="s">
        <v>126</v>
      </c>
      <c r="J28" s="126" t="s">
        <v>4259</v>
      </c>
      <c r="K28" s="14">
        <v>100000</v>
      </c>
      <c r="L28" s="14">
        <v>63000</v>
      </c>
      <c r="M28" s="14" t="s">
        <v>4239</v>
      </c>
      <c r="N28" s="549">
        <v>70000</v>
      </c>
      <c r="O28" s="14">
        <v>20</v>
      </c>
      <c r="P28" s="549">
        <v>70000</v>
      </c>
      <c r="Q28" s="14" t="s">
        <v>4239</v>
      </c>
      <c r="R28" s="14"/>
      <c r="S28" s="14">
        <v>20</v>
      </c>
      <c r="T28" s="759" t="s">
        <v>4260</v>
      </c>
      <c r="U28" s="759" t="s">
        <v>4261</v>
      </c>
      <c r="V28" s="542" t="s">
        <v>4262</v>
      </c>
    </row>
    <row r="29" spans="1:22" ht="60">
      <c r="A29" s="774">
        <v>21</v>
      </c>
      <c r="B29" s="22"/>
      <c r="C29" s="133" t="s">
        <v>4263</v>
      </c>
      <c r="D29" s="536" t="s">
        <v>4264</v>
      </c>
      <c r="E29" s="761" t="s">
        <v>4265</v>
      </c>
      <c r="F29" s="133" t="s">
        <v>2</v>
      </c>
      <c r="G29" s="536" t="s">
        <v>3987</v>
      </c>
      <c r="H29" s="536" t="s">
        <v>3968</v>
      </c>
      <c r="I29" s="536" t="s">
        <v>3943</v>
      </c>
      <c r="J29" s="133" t="s">
        <v>4266</v>
      </c>
      <c r="K29" s="22">
        <v>400000</v>
      </c>
      <c r="L29" s="22">
        <v>252000</v>
      </c>
      <c r="M29" s="224" t="s">
        <v>4267</v>
      </c>
      <c r="N29" s="113">
        <v>280000</v>
      </c>
      <c r="O29" s="22">
        <v>20</v>
      </c>
      <c r="P29" s="113">
        <v>280000</v>
      </c>
      <c r="Q29" s="224" t="s">
        <v>4267</v>
      </c>
      <c r="R29" s="224"/>
      <c r="S29" s="22">
        <v>20</v>
      </c>
      <c r="T29" s="537" t="s">
        <v>4268</v>
      </c>
      <c r="U29" s="537" t="s">
        <v>4269</v>
      </c>
      <c r="V29" s="576" t="s">
        <v>4270</v>
      </c>
    </row>
    <row r="30" spans="1:22" ht="48">
      <c r="A30" s="774">
        <v>22</v>
      </c>
      <c r="B30" s="22"/>
      <c r="C30" s="133" t="s">
        <v>4271</v>
      </c>
      <c r="D30" s="536" t="s">
        <v>4272</v>
      </c>
      <c r="E30" s="761" t="s">
        <v>4273</v>
      </c>
      <c r="F30" s="133" t="s">
        <v>2</v>
      </c>
      <c r="G30" s="536" t="s">
        <v>3</v>
      </c>
      <c r="H30" s="536" t="s">
        <v>3942</v>
      </c>
      <c r="I30" s="536" t="s">
        <v>3943</v>
      </c>
      <c r="J30" s="133" t="s">
        <v>4274</v>
      </c>
      <c r="K30" s="22">
        <v>100000</v>
      </c>
      <c r="L30" s="22">
        <v>63000</v>
      </c>
      <c r="M30" s="224" t="s">
        <v>4267</v>
      </c>
      <c r="N30" s="113">
        <v>70000</v>
      </c>
      <c r="O30" s="22">
        <v>20</v>
      </c>
      <c r="P30" s="113">
        <v>70000</v>
      </c>
      <c r="Q30" s="224" t="s">
        <v>4267</v>
      </c>
      <c r="R30" s="224"/>
      <c r="S30" s="22">
        <v>20</v>
      </c>
      <c r="T30" s="537" t="s">
        <v>4275</v>
      </c>
      <c r="U30" s="537" t="s">
        <v>4276</v>
      </c>
      <c r="V30" s="544" t="s">
        <v>4277</v>
      </c>
    </row>
    <row r="31" spans="1:22" ht="72">
      <c r="A31" s="774">
        <v>23</v>
      </c>
      <c r="B31" s="22"/>
      <c r="C31" s="133" t="s">
        <v>4278</v>
      </c>
      <c r="D31" s="133" t="s">
        <v>4279</v>
      </c>
      <c r="E31" s="761" t="s">
        <v>4280</v>
      </c>
      <c r="F31" s="133" t="s">
        <v>2</v>
      </c>
      <c r="G31" s="536" t="s">
        <v>3</v>
      </c>
      <c r="H31" s="536" t="s">
        <v>3968</v>
      </c>
      <c r="I31" s="536" t="s">
        <v>3943</v>
      </c>
      <c r="J31" s="133" t="s">
        <v>4281</v>
      </c>
      <c r="K31" s="22">
        <v>100000</v>
      </c>
      <c r="L31" s="22">
        <v>63000</v>
      </c>
      <c r="M31" s="224" t="s">
        <v>4267</v>
      </c>
      <c r="N31" s="113">
        <v>70000</v>
      </c>
      <c r="O31" s="22">
        <v>20</v>
      </c>
      <c r="P31" s="113">
        <v>70000</v>
      </c>
      <c r="Q31" s="224" t="s">
        <v>4267</v>
      </c>
      <c r="R31" s="224"/>
      <c r="S31" s="22">
        <v>20</v>
      </c>
      <c r="T31" s="537" t="s">
        <v>4282</v>
      </c>
      <c r="U31" s="537" t="s">
        <v>4283</v>
      </c>
      <c r="V31" s="544" t="s">
        <v>4284</v>
      </c>
    </row>
    <row r="32" spans="1:22" ht="120">
      <c r="A32" s="774">
        <v>24</v>
      </c>
      <c r="B32" s="22"/>
      <c r="C32" s="133" t="s">
        <v>3929</v>
      </c>
      <c r="D32" s="133" t="s">
        <v>4285</v>
      </c>
      <c r="E32" s="761" t="s">
        <v>4286</v>
      </c>
      <c r="F32" s="133" t="s">
        <v>2</v>
      </c>
      <c r="G32" s="536" t="s">
        <v>3</v>
      </c>
      <c r="H32" s="536" t="s">
        <v>3968</v>
      </c>
      <c r="I32" s="536" t="s">
        <v>3943</v>
      </c>
      <c r="J32" s="133" t="s">
        <v>4287</v>
      </c>
      <c r="K32" s="22">
        <v>100000</v>
      </c>
      <c r="L32" s="22">
        <v>63000</v>
      </c>
      <c r="M32" s="224" t="s">
        <v>4267</v>
      </c>
      <c r="N32" s="113">
        <v>70000</v>
      </c>
      <c r="O32" s="22">
        <v>20</v>
      </c>
      <c r="P32" s="113">
        <v>70000</v>
      </c>
      <c r="Q32" s="224" t="s">
        <v>4267</v>
      </c>
      <c r="R32" s="224"/>
      <c r="S32" s="22">
        <v>20</v>
      </c>
      <c r="T32" s="537" t="s">
        <v>4288</v>
      </c>
      <c r="U32" s="537" t="s">
        <v>4289</v>
      </c>
      <c r="V32" s="544" t="s">
        <v>4290</v>
      </c>
    </row>
    <row r="33" spans="1:22" ht="45">
      <c r="A33" s="774">
        <v>25</v>
      </c>
      <c r="B33" s="22"/>
      <c r="C33" s="133" t="s">
        <v>4291</v>
      </c>
      <c r="D33" s="133" t="s">
        <v>4292</v>
      </c>
      <c r="E33" s="761" t="s">
        <v>4293</v>
      </c>
      <c r="F33" s="133" t="s">
        <v>2</v>
      </c>
      <c r="G33" s="536" t="s">
        <v>3</v>
      </c>
      <c r="H33" s="536" t="s">
        <v>3942</v>
      </c>
      <c r="I33" s="536" t="s">
        <v>3943</v>
      </c>
      <c r="J33" s="133" t="s">
        <v>4238</v>
      </c>
      <c r="K33" s="22">
        <v>200000</v>
      </c>
      <c r="L33" s="22">
        <v>126000</v>
      </c>
      <c r="M33" s="224" t="s">
        <v>4267</v>
      </c>
      <c r="N33" s="113">
        <v>140000</v>
      </c>
      <c r="O33" s="22">
        <v>20</v>
      </c>
      <c r="P33" s="113">
        <v>140000</v>
      </c>
      <c r="Q33" s="224" t="s">
        <v>4267</v>
      </c>
      <c r="R33" s="224"/>
      <c r="S33" s="22">
        <v>20</v>
      </c>
      <c r="T33" s="537" t="s">
        <v>4294</v>
      </c>
      <c r="U33" s="537" t="s">
        <v>4295</v>
      </c>
      <c r="V33" s="544" t="s">
        <v>4296</v>
      </c>
    </row>
    <row r="34" spans="1:22" ht="96">
      <c r="A34" s="774">
        <v>26</v>
      </c>
      <c r="B34" s="22"/>
      <c r="C34" s="133" t="s">
        <v>4297</v>
      </c>
      <c r="D34" s="133" t="s">
        <v>4298</v>
      </c>
      <c r="E34" s="761" t="s">
        <v>4299</v>
      </c>
      <c r="F34" s="133" t="s">
        <v>2</v>
      </c>
      <c r="G34" s="536" t="s">
        <v>3</v>
      </c>
      <c r="H34" s="536" t="s">
        <v>3942</v>
      </c>
      <c r="I34" s="536" t="s">
        <v>3943</v>
      </c>
      <c r="J34" s="133" t="s">
        <v>4238</v>
      </c>
      <c r="K34" s="22">
        <v>100000</v>
      </c>
      <c r="L34" s="22">
        <v>63000</v>
      </c>
      <c r="M34" s="224" t="s">
        <v>4267</v>
      </c>
      <c r="N34" s="113">
        <v>70000</v>
      </c>
      <c r="O34" s="22">
        <v>20</v>
      </c>
      <c r="P34" s="113">
        <v>70000</v>
      </c>
      <c r="Q34" s="224" t="s">
        <v>4267</v>
      </c>
      <c r="R34" s="224"/>
      <c r="S34" s="22">
        <v>20</v>
      </c>
      <c r="T34" s="537" t="s">
        <v>4300</v>
      </c>
      <c r="U34" s="537" t="s">
        <v>4301</v>
      </c>
      <c r="V34" s="544" t="s">
        <v>4302</v>
      </c>
    </row>
    <row r="35" spans="1:22" ht="72">
      <c r="A35" s="774">
        <v>27</v>
      </c>
      <c r="B35" s="22"/>
      <c r="C35" s="133" t="s">
        <v>4303</v>
      </c>
      <c r="D35" s="133" t="s">
        <v>4304</v>
      </c>
      <c r="E35" s="761" t="s">
        <v>4305</v>
      </c>
      <c r="F35" s="133" t="s">
        <v>2</v>
      </c>
      <c r="G35" s="536" t="s">
        <v>3</v>
      </c>
      <c r="H35" s="536" t="s">
        <v>3968</v>
      </c>
      <c r="I35" s="536" t="s">
        <v>3943</v>
      </c>
      <c r="J35" s="133" t="s">
        <v>4306</v>
      </c>
      <c r="K35" s="22">
        <v>400000</v>
      </c>
      <c r="L35" s="22">
        <v>252000</v>
      </c>
      <c r="M35" s="224" t="s">
        <v>4267</v>
      </c>
      <c r="N35" s="113">
        <v>280000</v>
      </c>
      <c r="O35" s="22">
        <v>20</v>
      </c>
      <c r="P35" s="113">
        <v>280000</v>
      </c>
      <c r="Q35" s="224" t="s">
        <v>4267</v>
      </c>
      <c r="R35" s="224"/>
      <c r="S35" s="22">
        <v>20</v>
      </c>
      <c r="T35" s="537" t="s">
        <v>4307</v>
      </c>
      <c r="U35" s="537" t="s">
        <v>4308</v>
      </c>
      <c r="V35" s="544" t="s">
        <v>4309</v>
      </c>
    </row>
    <row r="36" spans="1:22" ht="60">
      <c r="A36" s="774">
        <v>28</v>
      </c>
      <c r="B36" s="22"/>
      <c r="C36" s="133" t="s">
        <v>4310</v>
      </c>
      <c r="D36" s="133" t="s">
        <v>4311</v>
      </c>
      <c r="E36" s="761" t="s">
        <v>4312</v>
      </c>
      <c r="F36" s="133" t="s">
        <v>2</v>
      </c>
      <c r="G36" s="536" t="s">
        <v>3</v>
      </c>
      <c r="H36" s="536" t="s">
        <v>3968</v>
      </c>
      <c r="I36" s="536" t="s">
        <v>4048</v>
      </c>
      <c r="J36" s="133" t="s">
        <v>4313</v>
      </c>
      <c r="K36" s="22">
        <v>100000</v>
      </c>
      <c r="L36" s="22">
        <v>63000</v>
      </c>
      <c r="M36" s="224" t="s">
        <v>4267</v>
      </c>
      <c r="N36" s="113">
        <v>70000</v>
      </c>
      <c r="O36" s="22">
        <v>20</v>
      </c>
      <c r="P36" s="113">
        <v>70000</v>
      </c>
      <c r="Q36" s="224" t="s">
        <v>4267</v>
      </c>
      <c r="R36" s="224"/>
      <c r="S36" s="22">
        <v>20</v>
      </c>
      <c r="T36" s="537" t="s">
        <v>4314</v>
      </c>
      <c r="U36" s="537" t="s">
        <v>4315</v>
      </c>
      <c r="V36" s="544" t="s">
        <v>4316</v>
      </c>
    </row>
    <row r="37" spans="1:22" ht="60">
      <c r="A37" s="774">
        <v>29</v>
      </c>
      <c r="B37" s="22"/>
      <c r="C37" s="133" t="s">
        <v>4317</v>
      </c>
      <c r="D37" s="133" t="s">
        <v>4318</v>
      </c>
      <c r="E37" s="761" t="s">
        <v>4319</v>
      </c>
      <c r="F37" s="133" t="s">
        <v>2</v>
      </c>
      <c r="G37" s="536" t="s">
        <v>3</v>
      </c>
      <c r="H37" s="536" t="s">
        <v>3968</v>
      </c>
      <c r="I37" s="536" t="s">
        <v>3943</v>
      </c>
      <c r="J37" s="133" t="s">
        <v>4320</v>
      </c>
      <c r="K37" s="22">
        <v>100000</v>
      </c>
      <c r="L37" s="22">
        <v>63000</v>
      </c>
      <c r="M37" s="224" t="s">
        <v>4267</v>
      </c>
      <c r="N37" s="113">
        <v>70000</v>
      </c>
      <c r="O37" s="22">
        <v>20</v>
      </c>
      <c r="P37" s="113">
        <v>70000</v>
      </c>
      <c r="Q37" s="224" t="s">
        <v>4267</v>
      </c>
      <c r="R37" s="224"/>
      <c r="S37" s="22">
        <v>20</v>
      </c>
      <c r="T37" s="537" t="s">
        <v>4321</v>
      </c>
      <c r="U37" s="537" t="s">
        <v>4322</v>
      </c>
      <c r="V37" s="544" t="s">
        <v>4323</v>
      </c>
    </row>
    <row r="38" spans="1:22" ht="60">
      <c r="A38" s="774">
        <v>30</v>
      </c>
      <c r="B38" s="22"/>
      <c r="C38" s="133" t="s">
        <v>4324</v>
      </c>
      <c r="D38" s="133" t="s">
        <v>4325</v>
      </c>
      <c r="E38" s="761" t="s">
        <v>4326</v>
      </c>
      <c r="F38" s="133" t="s">
        <v>2</v>
      </c>
      <c r="G38" s="536" t="s">
        <v>3987</v>
      </c>
      <c r="H38" s="536" t="s">
        <v>3968</v>
      </c>
      <c r="I38" s="536" t="s">
        <v>3943</v>
      </c>
      <c r="J38" s="133" t="s">
        <v>4327</v>
      </c>
      <c r="K38" s="22">
        <v>400000</v>
      </c>
      <c r="L38" s="22">
        <v>252000</v>
      </c>
      <c r="M38" s="224" t="s">
        <v>4267</v>
      </c>
      <c r="N38" s="113">
        <v>280000</v>
      </c>
      <c r="O38" s="22">
        <v>20</v>
      </c>
      <c r="P38" s="113">
        <v>280000</v>
      </c>
      <c r="Q38" s="224" t="s">
        <v>4267</v>
      </c>
      <c r="R38" s="224"/>
      <c r="S38" s="22">
        <v>20</v>
      </c>
      <c r="T38" s="537" t="s">
        <v>2187</v>
      </c>
      <c r="U38" s="537" t="s">
        <v>4328</v>
      </c>
      <c r="V38" s="544" t="s">
        <v>3736</v>
      </c>
    </row>
    <row r="39" spans="1:22" ht="72">
      <c r="A39" s="774">
        <v>31</v>
      </c>
      <c r="B39" s="22"/>
      <c r="C39" s="133" t="s">
        <v>4329</v>
      </c>
      <c r="D39" s="133" t="s">
        <v>4330</v>
      </c>
      <c r="E39" s="761" t="s">
        <v>4331</v>
      </c>
      <c r="F39" s="133" t="s">
        <v>2</v>
      </c>
      <c r="G39" s="536" t="s">
        <v>3987</v>
      </c>
      <c r="H39" s="536" t="s">
        <v>3942</v>
      </c>
      <c r="I39" s="536" t="s">
        <v>3943</v>
      </c>
      <c r="J39" s="133" t="s">
        <v>4332</v>
      </c>
      <c r="K39" s="22">
        <v>400000</v>
      </c>
      <c r="L39" s="22">
        <v>252000</v>
      </c>
      <c r="M39" s="224" t="s">
        <v>4267</v>
      </c>
      <c r="N39" s="113">
        <v>280000</v>
      </c>
      <c r="O39" s="22">
        <v>20</v>
      </c>
      <c r="P39" s="113">
        <v>280000</v>
      </c>
      <c r="Q39" s="224" t="s">
        <v>4267</v>
      </c>
      <c r="R39" s="224"/>
      <c r="S39" s="22">
        <v>20</v>
      </c>
      <c r="T39" s="537" t="s">
        <v>4333</v>
      </c>
      <c r="U39" s="537" t="s">
        <v>4334</v>
      </c>
      <c r="V39" s="544" t="s">
        <v>4335</v>
      </c>
    </row>
    <row r="40" spans="1:22" ht="108">
      <c r="A40" s="774">
        <v>32</v>
      </c>
      <c r="B40" s="22"/>
      <c r="C40" s="133" t="s">
        <v>4336</v>
      </c>
      <c r="D40" s="133" t="s">
        <v>4337</v>
      </c>
      <c r="E40" s="761" t="s">
        <v>4338</v>
      </c>
      <c r="F40" s="133" t="s">
        <v>2</v>
      </c>
      <c r="G40" s="536" t="s">
        <v>3987</v>
      </c>
      <c r="H40" s="536" t="s">
        <v>3942</v>
      </c>
      <c r="I40" s="536" t="s">
        <v>3943</v>
      </c>
      <c r="J40" s="133" t="s">
        <v>4144</v>
      </c>
      <c r="K40" s="22">
        <v>100000</v>
      </c>
      <c r="L40" s="22">
        <v>63000</v>
      </c>
      <c r="M40" s="224" t="s">
        <v>4267</v>
      </c>
      <c r="N40" s="113">
        <v>70000</v>
      </c>
      <c r="O40" s="22">
        <v>20</v>
      </c>
      <c r="P40" s="113">
        <v>70000</v>
      </c>
      <c r="Q40" s="224" t="s">
        <v>4267</v>
      </c>
      <c r="R40" s="224"/>
      <c r="S40" s="22">
        <v>20</v>
      </c>
      <c r="T40" s="537" t="s">
        <v>4339</v>
      </c>
      <c r="U40" s="537" t="s">
        <v>4340</v>
      </c>
      <c r="V40" s="544" t="s">
        <v>4341</v>
      </c>
    </row>
    <row r="41" spans="1:22" ht="60">
      <c r="A41" s="774">
        <v>33</v>
      </c>
      <c r="B41" s="22"/>
      <c r="C41" s="133" t="s">
        <v>4342</v>
      </c>
      <c r="D41" s="133" t="s">
        <v>4343</v>
      </c>
      <c r="E41" s="761" t="s">
        <v>4344</v>
      </c>
      <c r="F41" s="133" t="s">
        <v>2</v>
      </c>
      <c r="G41" s="536" t="s">
        <v>3</v>
      </c>
      <c r="H41" s="536" t="s">
        <v>3968</v>
      </c>
      <c r="I41" s="536" t="s">
        <v>3943</v>
      </c>
      <c r="J41" s="133" t="s">
        <v>4327</v>
      </c>
      <c r="K41" s="22">
        <v>100000</v>
      </c>
      <c r="L41" s="22">
        <v>63000</v>
      </c>
      <c r="M41" s="224" t="s">
        <v>4267</v>
      </c>
      <c r="N41" s="113">
        <v>70000</v>
      </c>
      <c r="O41" s="22">
        <v>20</v>
      </c>
      <c r="P41" s="113">
        <v>70000</v>
      </c>
      <c r="Q41" s="224" t="s">
        <v>4267</v>
      </c>
      <c r="R41" s="224"/>
      <c r="S41" s="22">
        <v>20</v>
      </c>
      <c r="T41" s="537" t="s">
        <v>4345</v>
      </c>
      <c r="U41" s="537" t="s">
        <v>4346</v>
      </c>
      <c r="V41" s="544" t="s">
        <v>4347</v>
      </c>
    </row>
    <row r="42" spans="1:22" ht="84">
      <c r="A42" s="554">
        <v>34</v>
      </c>
      <c r="B42" s="22"/>
      <c r="C42" s="133" t="s">
        <v>4348</v>
      </c>
      <c r="D42" s="133" t="s">
        <v>4349</v>
      </c>
      <c r="E42" s="761" t="s">
        <v>4350</v>
      </c>
      <c r="F42" s="133" t="s">
        <v>2</v>
      </c>
      <c r="G42" s="536" t="s">
        <v>4105</v>
      </c>
      <c r="H42" s="536" t="s">
        <v>3942</v>
      </c>
      <c r="I42" s="536" t="s">
        <v>3943</v>
      </c>
      <c r="J42" s="133" t="s">
        <v>4351</v>
      </c>
      <c r="K42" s="22">
        <v>100000</v>
      </c>
      <c r="L42" s="22">
        <v>63000</v>
      </c>
      <c r="M42" s="224" t="s">
        <v>4267</v>
      </c>
      <c r="N42" s="113">
        <v>70000</v>
      </c>
      <c r="O42" s="22">
        <v>20</v>
      </c>
      <c r="P42" s="113">
        <v>70000</v>
      </c>
      <c r="Q42" s="224" t="s">
        <v>4267</v>
      </c>
      <c r="R42" s="224"/>
      <c r="S42" s="22">
        <v>20</v>
      </c>
      <c r="T42" s="537" t="s">
        <v>4352</v>
      </c>
      <c r="U42" s="537" t="s">
        <v>4353</v>
      </c>
      <c r="V42" s="544" t="s">
        <v>4354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6"/>
  <sheetViews>
    <sheetView topLeftCell="A25" workbookViewId="0">
      <selection activeCell="E34" sqref="E34"/>
    </sheetView>
  </sheetViews>
  <sheetFormatPr defaultRowHeight="15"/>
  <sheetData>
    <row r="1" spans="1:21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260"/>
      <c r="T1" s="260"/>
      <c r="U1" s="734"/>
    </row>
    <row r="2" spans="1:21" ht="18.75">
      <c r="A2" s="659" t="s">
        <v>4121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260"/>
      <c r="T2" s="260"/>
      <c r="U2" s="734"/>
    </row>
    <row r="3" spans="1:21" ht="18.75">
      <c r="A3" s="659" t="s">
        <v>4122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260"/>
      <c r="T3" s="260"/>
      <c r="U3" s="734"/>
    </row>
    <row r="4" spans="1:21" ht="18.75">
      <c r="A4" s="659" t="s">
        <v>4123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260"/>
      <c r="T4" s="260"/>
      <c r="U4" s="734"/>
    </row>
    <row r="5" spans="1:21" ht="18.75">
      <c r="A5" s="728" t="s">
        <v>4124</v>
      </c>
      <c r="B5" s="728"/>
      <c r="C5" s="728"/>
      <c r="D5" s="728"/>
      <c r="E5" s="728"/>
      <c r="F5" s="728"/>
      <c r="G5" s="728"/>
      <c r="H5" s="250"/>
      <c r="I5" s="250"/>
      <c r="J5" s="261"/>
      <c r="K5" s="735"/>
      <c r="L5" s="736"/>
      <c r="M5" s="262"/>
      <c r="N5" s="228"/>
      <c r="O5" s="762"/>
      <c r="P5" s="738"/>
      <c r="Q5" s="763"/>
      <c r="R5" s="201" t="s">
        <v>1247</v>
      </c>
      <c r="S5" s="260"/>
      <c r="T5" s="260"/>
      <c r="U5" s="734"/>
    </row>
    <row r="6" spans="1:21" ht="15.75">
      <c r="A6" s="740"/>
      <c r="B6" s="183"/>
      <c r="C6" s="183"/>
      <c r="D6" s="183"/>
      <c r="E6" s="184"/>
      <c r="F6" s="252"/>
      <c r="G6" s="252"/>
      <c r="H6" s="252"/>
      <c r="I6" s="252"/>
      <c r="J6" s="9"/>
      <c r="K6" s="743"/>
      <c r="L6" s="743"/>
      <c r="M6" s="764" t="s">
        <v>156</v>
      </c>
      <c r="N6" s="764"/>
      <c r="O6" s="765"/>
      <c r="P6" s="745"/>
      <c r="Q6" s="731" t="s">
        <v>1332</v>
      </c>
      <c r="R6" s="731"/>
      <c r="S6" s="260"/>
      <c r="T6" s="260"/>
      <c r="U6" s="734"/>
    </row>
    <row r="7" spans="1:21" ht="15.75">
      <c r="A7" s="729" t="s">
        <v>1249</v>
      </c>
      <c r="B7" s="729"/>
      <c r="C7" s="729"/>
      <c r="D7" s="183"/>
      <c r="E7" s="184"/>
      <c r="F7" s="252"/>
      <c r="G7" s="252"/>
      <c r="H7" s="252"/>
      <c r="I7" s="252"/>
      <c r="J7" s="9"/>
      <c r="K7" s="743"/>
      <c r="L7" s="743"/>
      <c r="M7" s="264"/>
      <c r="N7" s="229"/>
      <c r="O7" s="765"/>
      <c r="P7" s="732" t="s">
        <v>1250</v>
      </c>
      <c r="Q7" s="732"/>
      <c r="R7" s="732"/>
      <c r="S7" s="260"/>
      <c r="T7" s="260"/>
      <c r="U7" s="734"/>
    </row>
    <row r="8" spans="1:21" ht="60">
      <c r="A8" s="126" t="s">
        <v>162</v>
      </c>
      <c r="B8" s="126" t="s">
        <v>163</v>
      </c>
      <c r="C8" s="536" t="s">
        <v>164</v>
      </c>
      <c r="D8" s="126" t="s">
        <v>165</v>
      </c>
      <c r="E8" s="536" t="s">
        <v>166</v>
      </c>
      <c r="F8" s="536" t="s">
        <v>129</v>
      </c>
      <c r="G8" s="126" t="s">
        <v>167</v>
      </c>
      <c r="H8" s="536" t="s">
        <v>168</v>
      </c>
      <c r="I8" s="126" t="s">
        <v>169</v>
      </c>
      <c r="J8" s="126" t="s">
        <v>604</v>
      </c>
      <c r="K8" s="126" t="s">
        <v>605</v>
      </c>
      <c r="L8" s="126" t="s">
        <v>606</v>
      </c>
      <c r="M8" s="126" t="s">
        <v>607</v>
      </c>
      <c r="N8" s="126" t="s">
        <v>608</v>
      </c>
      <c r="O8" s="126" t="s">
        <v>609</v>
      </c>
      <c r="P8" s="746" t="s">
        <v>174</v>
      </c>
      <c r="Q8" s="126" t="s">
        <v>173</v>
      </c>
      <c r="R8" s="126" t="s">
        <v>175</v>
      </c>
      <c r="S8" s="747" t="s">
        <v>1435</v>
      </c>
      <c r="T8" s="766" t="s">
        <v>4355</v>
      </c>
      <c r="U8" s="766" t="s">
        <v>2540</v>
      </c>
    </row>
    <row r="9" spans="1:21" ht="120">
      <c r="A9" s="554">
        <v>1</v>
      </c>
      <c r="B9" s="25"/>
      <c r="C9" s="126" t="s">
        <v>4356</v>
      </c>
      <c r="D9" s="126" t="s">
        <v>4357</v>
      </c>
      <c r="E9" s="755" t="s">
        <v>4358</v>
      </c>
      <c r="F9" s="126" t="s">
        <v>2</v>
      </c>
      <c r="G9" s="549" t="s">
        <v>3987</v>
      </c>
      <c r="H9" s="549" t="s">
        <v>3968</v>
      </c>
      <c r="I9" s="528" t="s">
        <v>126</v>
      </c>
      <c r="J9" s="126" t="s">
        <v>4359</v>
      </c>
      <c r="K9" s="126" t="s">
        <v>4360</v>
      </c>
      <c r="L9" s="126" t="s">
        <v>4065</v>
      </c>
      <c r="M9" s="126" t="s">
        <v>4082</v>
      </c>
      <c r="N9" s="126">
        <v>600000</v>
      </c>
      <c r="O9" s="126" t="s">
        <v>4215</v>
      </c>
      <c r="P9" s="549">
        <v>200000</v>
      </c>
      <c r="Q9" s="25" t="s">
        <v>4361</v>
      </c>
      <c r="R9" s="126" t="s">
        <v>1294</v>
      </c>
      <c r="S9" s="542" t="s">
        <v>2909</v>
      </c>
      <c r="T9" s="542" t="s">
        <v>2910</v>
      </c>
      <c r="U9" s="542" t="s">
        <v>2911</v>
      </c>
    </row>
    <row r="10" spans="1:21" ht="102">
      <c r="A10" s="554">
        <v>2</v>
      </c>
      <c r="B10" s="25"/>
      <c r="C10" s="126" t="s">
        <v>4362</v>
      </c>
      <c r="D10" s="126" t="s">
        <v>4363</v>
      </c>
      <c r="E10" s="755" t="s">
        <v>4364</v>
      </c>
      <c r="F10" s="126" t="s">
        <v>2</v>
      </c>
      <c r="G10" s="549" t="s">
        <v>4105</v>
      </c>
      <c r="H10" s="549" t="s">
        <v>3968</v>
      </c>
      <c r="I10" s="528" t="s">
        <v>126</v>
      </c>
      <c r="J10" s="126" t="s">
        <v>4365</v>
      </c>
      <c r="K10" s="126" t="s">
        <v>4366</v>
      </c>
      <c r="L10" s="126" t="s">
        <v>4367</v>
      </c>
      <c r="M10" s="126" t="s">
        <v>4082</v>
      </c>
      <c r="N10" s="126">
        <v>400000</v>
      </c>
      <c r="O10" s="126" t="s">
        <v>4215</v>
      </c>
      <c r="P10" s="549">
        <v>100000</v>
      </c>
      <c r="Q10" s="25" t="s">
        <v>4361</v>
      </c>
      <c r="R10" s="126" t="s">
        <v>1294</v>
      </c>
      <c r="S10" s="542" t="s">
        <v>4368</v>
      </c>
      <c r="T10" s="542" t="s">
        <v>3046</v>
      </c>
      <c r="U10" s="542" t="s">
        <v>4068</v>
      </c>
    </row>
    <row r="11" spans="1:21" ht="135">
      <c r="A11" s="554">
        <v>3</v>
      </c>
      <c r="B11" s="25"/>
      <c r="C11" s="126" t="s">
        <v>4369</v>
      </c>
      <c r="D11" s="126" t="s">
        <v>4370</v>
      </c>
      <c r="E11" s="755" t="s">
        <v>4371</v>
      </c>
      <c r="F11" s="126" t="s">
        <v>2</v>
      </c>
      <c r="G11" s="126" t="s">
        <v>3921</v>
      </c>
      <c r="H11" s="126" t="s">
        <v>3942</v>
      </c>
      <c r="I11" s="528" t="s">
        <v>126</v>
      </c>
      <c r="J11" s="126" t="s">
        <v>4372</v>
      </c>
      <c r="K11" s="126" t="s">
        <v>4373</v>
      </c>
      <c r="L11" s="126" t="s">
        <v>4374</v>
      </c>
      <c r="M11" s="126" t="s">
        <v>4082</v>
      </c>
      <c r="N11" s="126"/>
      <c r="O11" s="126" t="s">
        <v>4215</v>
      </c>
      <c r="P11" s="126">
        <v>50000</v>
      </c>
      <c r="Q11" s="25" t="s">
        <v>4361</v>
      </c>
      <c r="R11" s="126" t="s">
        <v>1294</v>
      </c>
      <c r="S11" s="542" t="s">
        <v>4375</v>
      </c>
      <c r="T11" s="542" t="s">
        <v>4376</v>
      </c>
      <c r="U11" s="542" t="s">
        <v>4377</v>
      </c>
    </row>
    <row r="12" spans="1:21" ht="90">
      <c r="A12" s="554">
        <v>4</v>
      </c>
      <c r="B12" s="25"/>
      <c r="C12" s="126" t="s">
        <v>4378</v>
      </c>
      <c r="D12" s="126" t="s">
        <v>4379</v>
      </c>
      <c r="E12" s="755" t="s">
        <v>4380</v>
      </c>
      <c r="F12" s="126" t="s">
        <v>2</v>
      </c>
      <c r="G12" s="549" t="s">
        <v>3987</v>
      </c>
      <c r="H12" s="549" t="s">
        <v>3942</v>
      </c>
      <c r="I12" s="528" t="s">
        <v>126</v>
      </c>
      <c r="J12" s="126" t="s">
        <v>4381</v>
      </c>
      <c r="K12" s="126" t="s">
        <v>4373</v>
      </c>
      <c r="L12" s="126" t="s">
        <v>4374</v>
      </c>
      <c r="M12" s="126" t="s">
        <v>4082</v>
      </c>
      <c r="N12" s="126">
        <v>300000</v>
      </c>
      <c r="O12" s="126" t="s">
        <v>4215</v>
      </c>
      <c r="P12" s="549">
        <v>75000</v>
      </c>
      <c r="Q12" s="25" t="s">
        <v>4361</v>
      </c>
      <c r="R12" s="126" t="s">
        <v>1341</v>
      </c>
      <c r="S12" s="542" t="s">
        <v>3833</v>
      </c>
      <c r="T12" s="542" t="s">
        <v>3834</v>
      </c>
      <c r="U12" s="542" t="s">
        <v>3835</v>
      </c>
    </row>
    <row r="13" spans="1:21" ht="90">
      <c r="A13" s="554">
        <v>5</v>
      </c>
      <c r="B13" s="25"/>
      <c r="C13" s="126" t="s">
        <v>4382</v>
      </c>
      <c r="D13" s="126" t="s">
        <v>4383</v>
      </c>
      <c r="E13" s="755" t="s">
        <v>4384</v>
      </c>
      <c r="F13" s="126" t="s">
        <v>2</v>
      </c>
      <c r="G13" s="126" t="s">
        <v>3921</v>
      </c>
      <c r="H13" s="126" t="s">
        <v>3968</v>
      </c>
      <c r="I13" s="528" t="s">
        <v>126</v>
      </c>
      <c r="J13" s="126" t="s">
        <v>4385</v>
      </c>
      <c r="K13" s="126" t="s">
        <v>4373</v>
      </c>
      <c r="L13" s="126" t="s">
        <v>4386</v>
      </c>
      <c r="M13" s="126" t="s">
        <v>4082</v>
      </c>
      <c r="N13" s="126">
        <v>400000</v>
      </c>
      <c r="O13" s="126" t="s">
        <v>4215</v>
      </c>
      <c r="P13" s="126">
        <v>100000</v>
      </c>
      <c r="Q13" s="25" t="s">
        <v>4361</v>
      </c>
      <c r="R13" s="126" t="s">
        <v>1341</v>
      </c>
      <c r="S13" s="542" t="s">
        <v>4387</v>
      </c>
      <c r="T13" s="542" t="s">
        <v>3728</v>
      </c>
      <c r="U13" s="542" t="s">
        <v>3729</v>
      </c>
    </row>
    <row r="14" spans="1:21" ht="165">
      <c r="A14" s="554">
        <v>6</v>
      </c>
      <c r="B14" s="14"/>
      <c r="C14" s="99" t="s">
        <v>4388</v>
      </c>
      <c r="D14" s="99" t="s">
        <v>4389</v>
      </c>
      <c r="E14" s="99" t="s">
        <v>4390</v>
      </c>
      <c r="F14" s="127" t="s">
        <v>2</v>
      </c>
      <c r="G14" s="257" t="s">
        <v>3</v>
      </c>
      <c r="H14" s="99" t="s">
        <v>4</v>
      </c>
      <c r="I14" s="257" t="s">
        <v>126</v>
      </c>
      <c r="J14" s="99" t="s">
        <v>4391</v>
      </c>
      <c r="K14" s="99" t="s">
        <v>4392</v>
      </c>
      <c r="L14" s="767" t="s">
        <v>4065</v>
      </c>
      <c r="M14" s="99" t="s">
        <v>4082</v>
      </c>
      <c r="N14" s="14">
        <v>300000</v>
      </c>
      <c r="O14" s="127" t="s">
        <v>4393</v>
      </c>
      <c r="P14" s="14">
        <v>75000</v>
      </c>
      <c r="Q14" s="14" t="s">
        <v>4393</v>
      </c>
      <c r="R14" s="14" t="s">
        <v>1341</v>
      </c>
      <c r="S14" s="526" t="s">
        <v>3841</v>
      </c>
      <c r="T14" s="526" t="s">
        <v>3842</v>
      </c>
      <c r="U14" s="526" t="s">
        <v>3843</v>
      </c>
    </row>
    <row r="15" spans="1:21" ht="89.25">
      <c r="A15" s="554">
        <v>7</v>
      </c>
      <c r="B15" s="14"/>
      <c r="C15" s="99" t="s">
        <v>4394</v>
      </c>
      <c r="D15" s="99" t="s">
        <v>4395</v>
      </c>
      <c r="E15" s="254" t="s">
        <v>4396</v>
      </c>
      <c r="F15" s="127" t="s">
        <v>2</v>
      </c>
      <c r="G15" s="528" t="s">
        <v>3</v>
      </c>
      <c r="H15" s="208" t="s">
        <v>4</v>
      </c>
      <c r="I15" s="208" t="s">
        <v>125</v>
      </c>
      <c r="J15" s="254" t="s">
        <v>4397</v>
      </c>
      <c r="K15" s="254" t="s">
        <v>4373</v>
      </c>
      <c r="L15" s="99" t="s">
        <v>4374</v>
      </c>
      <c r="M15" s="99" t="s">
        <v>4082</v>
      </c>
      <c r="N15" s="14">
        <v>100000</v>
      </c>
      <c r="O15" s="127" t="s">
        <v>4398</v>
      </c>
      <c r="P15" s="14">
        <v>50000</v>
      </c>
      <c r="Q15" s="14" t="s">
        <v>4399</v>
      </c>
      <c r="R15" s="14" t="s">
        <v>1341</v>
      </c>
      <c r="S15" s="526" t="s">
        <v>3824</v>
      </c>
      <c r="T15" s="526" t="s">
        <v>3825</v>
      </c>
      <c r="U15" s="526" t="s">
        <v>3826</v>
      </c>
    </row>
    <row r="16" spans="1:21" ht="114.75">
      <c r="A16" s="554">
        <v>8</v>
      </c>
      <c r="B16" s="14"/>
      <c r="C16" s="99" t="s">
        <v>4400</v>
      </c>
      <c r="D16" s="99" t="s">
        <v>4401</v>
      </c>
      <c r="E16" s="254" t="s">
        <v>4402</v>
      </c>
      <c r="F16" s="127" t="s">
        <v>2</v>
      </c>
      <c r="G16" s="528" t="s">
        <v>3</v>
      </c>
      <c r="H16" s="208" t="s">
        <v>4</v>
      </c>
      <c r="I16" s="528" t="s">
        <v>126</v>
      </c>
      <c r="J16" s="254" t="s">
        <v>4403</v>
      </c>
      <c r="K16" s="254" t="s">
        <v>4100</v>
      </c>
      <c r="L16" s="99" t="s">
        <v>4065</v>
      </c>
      <c r="M16" s="99" t="s">
        <v>4082</v>
      </c>
      <c r="N16" s="14">
        <v>200000</v>
      </c>
      <c r="O16" s="127" t="s">
        <v>4398</v>
      </c>
      <c r="P16" s="14">
        <v>50000</v>
      </c>
      <c r="Q16" s="14" t="s">
        <v>4399</v>
      </c>
      <c r="R16" s="14" t="s">
        <v>1368</v>
      </c>
      <c r="S16" s="526" t="s">
        <v>3017</v>
      </c>
      <c r="T16" s="526" t="s">
        <v>3018</v>
      </c>
      <c r="U16" s="526" t="s">
        <v>3019</v>
      </c>
    </row>
    <row r="17" spans="1:21" ht="153">
      <c r="A17" s="554">
        <v>9</v>
      </c>
      <c r="B17" s="14"/>
      <c r="C17" s="99" t="s">
        <v>3984</v>
      </c>
      <c r="D17" s="99" t="s">
        <v>4404</v>
      </c>
      <c r="E17" s="254" t="s">
        <v>4405</v>
      </c>
      <c r="F17" s="127" t="s">
        <v>2</v>
      </c>
      <c r="G17" s="257" t="s">
        <v>3987</v>
      </c>
      <c r="H17" s="528" t="s">
        <v>4</v>
      </c>
      <c r="I17" s="528" t="s">
        <v>126</v>
      </c>
      <c r="J17" s="254" t="s">
        <v>4406</v>
      </c>
      <c r="K17" s="254" t="s">
        <v>4100</v>
      </c>
      <c r="L17" s="99" t="s">
        <v>4065</v>
      </c>
      <c r="M17" s="99" t="s">
        <v>4082</v>
      </c>
      <c r="N17" s="14">
        <v>400000</v>
      </c>
      <c r="O17" s="127" t="s">
        <v>4407</v>
      </c>
      <c r="P17" s="14">
        <v>100000</v>
      </c>
      <c r="Q17" s="14" t="s">
        <v>4408</v>
      </c>
      <c r="R17" s="78" t="s">
        <v>1259</v>
      </c>
      <c r="S17" s="526" t="s">
        <v>4409</v>
      </c>
      <c r="T17" s="526" t="s">
        <v>4410</v>
      </c>
      <c r="U17" s="526" t="s">
        <v>4411</v>
      </c>
    </row>
    <row r="18" spans="1:21" ht="114.75">
      <c r="A18" s="554">
        <v>10</v>
      </c>
      <c r="B18" s="14"/>
      <c r="C18" s="99" t="s">
        <v>4412</v>
      </c>
      <c r="D18" s="99" t="s">
        <v>4413</v>
      </c>
      <c r="E18" s="254" t="s">
        <v>4414</v>
      </c>
      <c r="F18" s="127" t="s">
        <v>2</v>
      </c>
      <c r="G18" s="257" t="s">
        <v>3921</v>
      </c>
      <c r="H18" s="528" t="s">
        <v>4</v>
      </c>
      <c r="I18" s="528" t="s">
        <v>126</v>
      </c>
      <c r="J18" s="254" t="s">
        <v>4415</v>
      </c>
      <c r="K18" s="254" t="s">
        <v>4100</v>
      </c>
      <c r="L18" s="99" t="s">
        <v>4065</v>
      </c>
      <c r="M18" s="99" t="s">
        <v>4082</v>
      </c>
      <c r="N18" s="14">
        <v>400000</v>
      </c>
      <c r="O18" s="127" t="s">
        <v>4407</v>
      </c>
      <c r="P18" s="14">
        <v>100000</v>
      </c>
      <c r="Q18" s="14" t="s">
        <v>4408</v>
      </c>
      <c r="R18" s="78" t="s">
        <v>1259</v>
      </c>
      <c r="S18" s="526" t="s">
        <v>4416</v>
      </c>
      <c r="T18" s="526" t="s">
        <v>4417</v>
      </c>
      <c r="U18" s="526" t="s">
        <v>4418</v>
      </c>
    </row>
    <row r="19" spans="1:21" ht="140.25">
      <c r="A19" s="554">
        <v>11</v>
      </c>
      <c r="B19" s="14"/>
      <c r="C19" s="99" t="s">
        <v>4419</v>
      </c>
      <c r="D19" s="99" t="s">
        <v>4420</v>
      </c>
      <c r="E19" s="254" t="s">
        <v>4421</v>
      </c>
      <c r="F19" s="127" t="s">
        <v>2</v>
      </c>
      <c r="G19" s="257" t="s">
        <v>3921</v>
      </c>
      <c r="H19" s="528" t="s">
        <v>4</v>
      </c>
      <c r="I19" s="528" t="s">
        <v>126</v>
      </c>
      <c r="J19" s="254" t="s">
        <v>4113</v>
      </c>
      <c r="K19" s="254" t="s">
        <v>4100</v>
      </c>
      <c r="L19" s="99" t="s">
        <v>4065</v>
      </c>
      <c r="M19" s="99" t="s">
        <v>4082</v>
      </c>
      <c r="N19" s="14">
        <v>400000</v>
      </c>
      <c r="O19" s="127" t="s">
        <v>4407</v>
      </c>
      <c r="P19" s="14">
        <v>100000</v>
      </c>
      <c r="Q19" s="14" t="s">
        <v>4408</v>
      </c>
      <c r="R19" s="78" t="s">
        <v>1259</v>
      </c>
      <c r="S19" s="526" t="s">
        <v>4422</v>
      </c>
      <c r="T19" s="526" t="s">
        <v>4423</v>
      </c>
      <c r="U19" s="526" t="s">
        <v>4424</v>
      </c>
    </row>
    <row r="20" spans="1:21" ht="76.5">
      <c r="A20" s="554">
        <v>12</v>
      </c>
      <c r="B20" s="14"/>
      <c r="C20" s="234" t="s">
        <v>3746</v>
      </c>
      <c r="D20" s="234" t="s">
        <v>3747</v>
      </c>
      <c r="E20" s="768" t="s">
        <v>3748</v>
      </c>
      <c r="F20" s="127" t="s">
        <v>2</v>
      </c>
      <c r="G20" s="532" t="s">
        <v>3</v>
      </c>
      <c r="H20" s="528" t="s">
        <v>33</v>
      </c>
      <c r="I20" s="528" t="s">
        <v>126</v>
      </c>
      <c r="J20" s="768" t="s">
        <v>3749</v>
      </c>
      <c r="K20" s="768" t="s">
        <v>3750</v>
      </c>
      <c r="L20" s="234" t="s">
        <v>1407</v>
      </c>
      <c r="M20" s="234" t="s">
        <v>2591</v>
      </c>
      <c r="N20" s="14">
        <v>70000</v>
      </c>
      <c r="O20" s="562" t="s">
        <v>4425</v>
      </c>
      <c r="P20" s="14">
        <v>70000</v>
      </c>
      <c r="Q20" s="14" t="s">
        <v>4408</v>
      </c>
      <c r="R20" s="14" t="s">
        <v>1341</v>
      </c>
      <c r="S20" s="238" t="s">
        <v>4426</v>
      </c>
      <c r="T20" s="238" t="s">
        <v>3754</v>
      </c>
      <c r="U20" s="238" t="s">
        <v>3755</v>
      </c>
    </row>
    <row r="21" spans="1:21" ht="90">
      <c r="A21" s="554">
        <v>13</v>
      </c>
      <c r="B21" s="14"/>
      <c r="C21" s="562" t="s">
        <v>4427</v>
      </c>
      <c r="D21" s="562" t="s">
        <v>4428</v>
      </c>
      <c r="E21" s="127" t="s">
        <v>4429</v>
      </c>
      <c r="F21" s="14" t="s">
        <v>2</v>
      </c>
      <c r="G21" s="248" t="s">
        <v>2127</v>
      </c>
      <c r="H21" s="769" t="s">
        <v>4</v>
      </c>
      <c r="I21" s="769" t="s">
        <v>126</v>
      </c>
      <c r="J21" s="248"/>
      <c r="K21" s="248"/>
      <c r="L21" s="562" t="s">
        <v>73</v>
      </c>
      <c r="M21" s="248" t="s">
        <v>1338</v>
      </c>
      <c r="N21" s="14">
        <v>400000</v>
      </c>
      <c r="O21" s="14" t="s">
        <v>4430</v>
      </c>
      <c r="P21" s="248">
        <v>100000</v>
      </c>
      <c r="Q21" s="14" t="s">
        <v>4431</v>
      </c>
      <c r="R21" s="14" t="s">
        <v>1259</v>
      </c>
      <c r="S21" s="526" t="s">
        <v>4432</v>
      </c>
      <c r="T21" s="526" t="s">
        <v>4433</v>
      </c>
      <c r="U21" s="567" t="s">
        <v>4434</v>
      </c>
    </row>
    <row r="22" spans="1:21" ht="120">
      <c r="A22" s="554">
        <v>14</v>
      </c>
      <c r="B22" s="14"/>
      <c r="C22" s="562" t="s">
        <v>3792</v>
      </c>
      <c r="D22" s="562" t="s">
        <v>3793</v>
      </c>
      <c r="E22" s="127" t="s">
        <v>4435</v>
      </c>
      <c r="F22" s="14" t="s">
        <v>2</v>
      </c>
      <c r="G22" s="248" t="s">
        <v>113</v>
      </c>
      <c r="H22" s="769" t="s">
        <v>4</v>
      </c>
      <c r="I22" s="769" t="s">
        <v>126</v>
      </c>
      <c r="J22" s="99" t="s">
        <v>3795</v>
      </c>
      <c r="K22" s="529" t="s">
        <v>3796</v>
      </c>
      <c r="L22" s="562" t="s">
        <v>4436</v>
      </c>
      <c r="M22" s="126" t="s">
        <v>4437</v>
      </c>
      <c r="N22" s="14">
        <v>400000</v>
      </c>
      <c r="O22" s="14" t="s">
        <v>4430</v>
      </c>
      <c r="P22" s="248">
        <v>133333</v>
      </c>
      <c r="Q22" s="14" t="s">
        <v>4431</v>
      </c>
      <c r="R22" s="78" t="s">
        <v>1341</v>
      </c>
      <c r="S22" s="526" t="s">
        <v>3799</v>
      </c>
      <c r="T22" s="526" t="s">
        <v>3800</v>
      </c>
      <c r="U22" s="567" t="s">
        <v>4438</v>
      </c>
    </row>
    <row r="23" spans="1:21" ht="144">
      <c r="A23" s="554">
        <v>15</v>
      </c>
      <c r="B23" s="14"/>
      <c r="C23" s="234" t="s">
        <v>4439</v>
      </c>
      <c r="D23" s="234" t="s">
        <v>4440</v>
      </c>
      <c r="E23" s="770" t="s">
        <v>4441</v>
      </c>
      <c r="F23" s="562" t="s">
        <v>2</v>
      </c>
      <c r="G23" s="532" t="s">
        <v>4105</v>
      </c>
      <c r="H23" s="528" t="s">
        <v>4</v>
      </c>
      <c r="I23" s="528" t="s">
        <v>126</v>
      </c>
      <c r="J23" s="768" t="s">
        <v>4442</v>
      </c>
      <c r="K23" s="768" t="s">
        <v>4100</v>
      </c>
      <c r="L23" s="234" t="s">
        <v>4065</v>
      </c>
      <c r="M23" s="234" t="s">
        <v>4082</v>
      </c>
      <c r="N23" s="14">
        <v>400000</v>
      </c>
      <c r="O23" s="771" t="s">
        <v>4443</v>
      </c>
      <c r="P23" s="14">
        <v>100000</v>
      </c>
      <c r="Q23" s="197" t="s">
        <v>4444</v>
      </c>
      <c r="R23" s="14" t="s">
        <v>1368</v>
      </c>
      <c r="S23" s="772" t="s">
        <v>4084</v>
      </c>
      <c r="T23" s="238" t="s">
        <v>2603</v>
      </c>
      <c r="U23" s="238" t="s">
        <v>3758</v>
      </c>
    </row>
    <row r="24" spans="1:21" ht="78.75">
      <c r="A24" s="554">
        <v>16</v>
      </c>
      <c r="B24" s="14"/>
      <c r="C24" s="208" t="s">
        <v>4362</v>
      </c>
      <c r="D24" s="99" t="s">
        <v>4363</v>
      </c>
      <c r="E24" s="767" t="s">
        <v>4364</v>
      </c>
      <c r="F24" s="127" t="s">
        <v>2</v>
      </c>
      <c r="G24" s="257" t="s">
        <v>4105</v>
      </c>
      <c r="H24" s="257" t="s">
        <v>3968</v>
      </c>
      <c r="I24" s="234" t="s">
        <v>126</v>
      </c>
      <c r="J24" s="210" t="s">
        <v>4365</v>
      </c>
      <c r="K24" s="767" t="s">
        <v>4366</v>
      </c>
      <c r="L24" s="99" t="s">
        <v>4367</v>
      </c>
      <c r="M24" s="99" t="s">
        <v>4082</v>
      </c>
      <c r="N24" s="14">
        <v>400000</v>
      </c>
      <c r="O24" s="773" t="s">
        <v>4445</v>
      </c>
      <c r="P24" s="257">
        <v>100000</v>
      </c>
      <c r="Q24" s="135" t="s">
        <v>4446</v>
      </c>
      <c r="R24" s="99" t="s">
        <v>1376</v>
      </c>
      <c r="S24" s="527" t="s">
        <v>4368</v>
      </c>
      <c r="T24" s="526" t="s">
        <v>3046</v>
      </c>
      <c r="U24" s="526" t="s">
        <v>4068</v>
      </c>
    </row>
    <row r="25" spans="1:21" ht="56.25">
      <c r="A25" s="554">
        <v>17</v>
      </c>
      <c r="B25" s="14"/>
      <c r="C25" s="99" t="s">
        <v>4382</v>
      </c>
      <c r="D25" s="99" t="s">
        <v>4383</v>
      </c>
      <c r="E25" s="767" t="s">
        <v>4384</v>
      </c>
      <c r="F25" s="127" t="s">
        <v>2</v>
      </c>
      <c r="G25" s="99" t="s">
        <v>3921</v>
      </c>
      <c r="H25" s="99" t="s">
        <v>3968</v>
      </c>
      <c r="I25" s="234" t="s">
        <v>126</v>
      </c>
      <c r="J25" s="210" t="s">
        <v>4447</v>
      </c>
      <c r="K25" s="767" t="s">
        <v>4373</v>
      </c>
      <c r="L25" s="99" t="s">
        <v>4386</v>
      </c>
      <c r="M25" s="99" t="s">
        <v>4082</v>
      </c>
      <c r="N25" s="14">
        <v>400000</v>
      </c>
      <c r="O25" s="773" t="s">
        <v>4445</v>
      </c>
      <c r="P25" s="99">
        <v>100000</v>
      </c>
      <c r="Q25" s="135" t="s">
        <v>4446</v>
      </c>
      <c r="R25" s="99" t="s">
        <v>1257</v>
      </c>
      <c r="S25" s="527" t="s">
        <v>3727</v>
      </c>
      <c r="T25" s="526" t="s">
        <v>3728</v>
      </c>
      <c r="U25" s="526" t="s">
        <v>3729</v>
      </c>
    </row>
    <row r="26" spans="1:21" ht="60">
      <c r="A26" s="554">
        <v>18</v>
      </c>
      <c r="B26" s="14"/>
      <c r="C26" s="99" t="s">
        <v>4110</v>
      </c>
      <c r="D26" s="99" t="s">
        <v>4111</v>
      </c>
      <c r="E26" s="767" t="s">
        <v>4112</v>
      </c>
      <c r="F26" s="127" t="s">
        <v>2</v>
      </c>
      <c r="G26" s="257" t="s">
        <v>3987</v>
      </c>
      <c r="H26" s="257" t="s">
        <v>3968</v>
      </c>
      <c r="I26" s="234" t="s">
        <v>126</v>
      </c>
      <c r="J26" s="210" t="s">
        <v>4113</v>
      </c>
      <c r="K26" s="767" t="s">
        <v>4100</v>
      </c>
      <c r="L26" s="99" t="s">
        <v>4065</v>
      </c>
      <c r="M26" s="99" t="s">
        <v>4082</v>
      </c>
      <c r="N26" s="14">
        <v>200000</v>
      </c>
      <c r="O26" s="773" t="s">
        <v>4445</v>
      </c>
      <c r="P26" s="257">
        <v>50000</v>
      </c>
      <c r="Q26" s="135" t="s">
        <v>4446</v>
      </c>
      <c r="R26" s="99" t="s">
        <v>1376</v>
      </c>
      <c r="S26" s="527" t="s">
        <v>3002</v>
      </c>
      <c r="T26" s="526" t="s">
        <v>3003</v>
      </c>
      <c r="U26" s="526" t="s">
        <v>3004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2"/>
  <sheetViews>
    <sheetView topLeftCell="A7" workbookViewId="0">
      <selection activeCell="A13" sqref="A13"/>
    </sheetView>
  </sheetViews>
  <sheetFormatPr defaultRowHeight="15"/>
  <sheetData>
    <row r="1" spans="1:21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260"/>
      <c r="T1" s="260"/>
      <c r="U1" s="778"/>
    </row>
    <row r="2" spans="1:21" ht="18.75">
      <c r="A2" s="659" t="s">
        <v>4121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260"/>
      <c r="T2" s="260"/>
      <c r="U2" s="778"/>
    </row>
    <row r="3" spans="1:21" ht="18.75">
      <c r="A3" s="659" t="s">
        <v>4122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260"/>
      <c r="T3" s="260"/>
      <c r="U3" s="778"/>
    </row>
    <row r="4" spans="1:21" ht="18.75">
      <c r="A4" s="659" t="s">
        <v>4123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260"/>
      <c r="T4" s="260"/>
      <c r="U4" s="778"/>
    </row>
    <row r="5" spans="1:21" ht="18.75">
      <c r="A5" s="728" t="s">
        <v>4448</v>
      </c>
      <c r="B5" s="728"/>
      <c r="C5" s="728"/>
      <c r="D5" s="728"/>
      <c r="E5" s="728"/>
      <c r="F5" s="728"/>
      <c r="G5" s="728"/>
      <c r="H5" s="250"/>
      <c r="I5" s="250"/>
      <c r="J5" s="779"/>
      <c r="K5" s="735"/>
      <c r="L5" s="736"/>
      <c r="M5" s="181" t="s">
        <v>60</v>
      </c>
      <c r="N5" s="228"/>
      <c r="O5" s="737"/>
      <c r="P5" s="738"/>
      <c r="Q5" s="780"/>
      <c r="R5" s="201" t="s">
        <v>1247</v>
      </c>
      <c r="S5" s="260"/>
      <c r="T5" s="260"/>
      <c r="U5" s="778"/>
    </row>
    <row r="6" spans="1:21" ht="15.75">
      <c r="A6" s="740"/>
      <c r="B6" s="183"/>
      <c r="C6" s="183"/>
      <c r="D6" s="183"/>
      <c r="E6" s="188"/>
      <c r="F6" s="9"/>
      <c r="G6" s="252"/>
      <c r="H6" s="742" t="s">
        <v>4125</v>
      </c>
      <c r="I6" s="742"/>
      <c r="J6" s="742"/>
      <c r="K6" s="743"/>
      <c r="L6" s="743"/>
      <c r="M6" s="187"/>
      <c r="N6" s="229"/>
      <c r="O6" s="745"/>
      <c r="P6" s="745"/>
      <c r="Q6" s="733" t="s">
        <v>1248</v>
      </c>
      <c r="R6" s="733"/>
      <c r="S6" s="260"/>
      <c r="T6" s="260"/>
      <c r="U6" s="778"/>
    </row>
    <row r="7" spans="1:21" ht="15.75">
      <c r="A7" s="729" t="s">
        <v>1249</v>
      </c>
      <c r="B7" s="729"/>
      <c r="C7" s="729"/>
      <c r="D7" s="183"/>
      <c r="E7" s="188"/>
      <c r="F7" s="9"/>
      <c r="G7" s="252"/>
      <c r="H7" s="252"/>
      <c r="I7" s="252"/>
      <c r="J7" s="184"/>
      <c r="K7" s="743"/>
      <c r="L7" s="743"/>
      <c r="M7" s="187"/>
      <c r="N7" s="229"/>
      <c r="O7" s="745"/>
      <c r="P7" s="732" t="s">
        <v>1250</v>
      </c>
      <c r="Q7" s="732"/>
      <c r="R7" s="732"/>
      <c r="S7" s="260"/>
      <c r="T7" s="260"/>
      <c r="U7" s="778"/>
    </row>
    <row r="8" spans="1:21" ht="60">
      <c r="A8" s="746" t="s">
        <v>162</v>
      </c>
      <c r="B8" s="536" t="s">
        <v>163</v>
      </c>
      <c r="C8" s="536" t="s">
        <v>164</v>
      </c>
      <c r="D8" s="536" t="s">
        <v>165</v>
      </c>
      <c r="E8" s="536" t="s">
        <v>166</v>
      </c>
      <c r="F8" s="536" t="s">
        <v>129</v>
      </c>
      <c r="G8" s="536" t="s">
        <v>167</v>
      </c>
      <c r="H8" s="536" t="s">
        <v>168</v>
      </c>
      <c r="I8" s="536" t="s">
        <v>169</v>
      </c>
      <c r="J8" s="536" t="s">
        <v>170</v>
      </c>
      <c r="K8" s="747" t="s">
        <v>171</v>
      </c>
      <c r="L8" s="748" t="s">
        <v>4126</v>
      </c>
      <c r="M8" s="536" t="s">
        <v>173</v>
      </c>
      <c r="N8" s="536" t="s">
        <v>174</v>
      </c>
      <c r="O8" s="536" t="s">
        <v>175</v>
      </c>
      <c r="P8" s="536" t="s">
        <v>174</v>
      </c>
      <c r="Q8" s="536" t="s">
        <v>173</v>
      </c>
      <c r="R8" s="536" t="s">
        <v>175</v>
      </c>
      <c r="S8" s="747" t="s">
        <v>1435</v>
      </c>
      <c r="T8" s="747" t="s">
        <v>1436</v>
      </c>
      <c r="U8" s="752" t="s">
        <v>2540</v>
      </c>
    </row>
    <row r="9" spans="1:21" ht="67.5">
      <c r="A9" s="14">
        <v>1</v>
      </c>
      <c r="B9" s="14"/>
      <c r="C9" s="99" t="s">
        <v>4449</v>
      </c>
      <c r="D9" s="99" t="s">
        <v>4450</v>
      </c>
      <c r="E9" s="767" t="s">
        <v>4451</v>
      </c>
      <c r="F9" s="127" t="s">
        <v>2</v>
      </c>
      <c r="G9" s="781" t="s">
        <v>3</v>
      </c>
      <c r="H9" s="781" t="s">
        <v>33</v>
      </c>
      <c r="I9" s="781" t="s">
        <v>126</v>
      </c>
      <c r="J9" s="99" t="s">
        <v>4238</v>
      </c>
      <c r="K9" s="14">
        <v>100000</v>
      </c>
      <c r="L9" s="14">
        <v>63000</v>
      </c>
      <c r="M9" s="14" t="s">
        <v>4452</v>
      </c>
      <c r="N9" s="99">
        <v>70000</v>
      </c>
      <c r="O9" s="14">
        <v>20</v>
      </c>
      <c r="P9" s="99">
        <v>70000</v>
      </c>
      <c r="Q9" s="14" t="s">
        <v>4453</v>
      </c>
      <c r="R9" s="14">
        <v>20</v>
      </c>
      <c r="S9" s="526" t="s">
        <v>4454</v>
      </c>
      <c r="T9" s="526" t="s">
        <v>4455</v>
      </c>
      <c r="U9" s="526" t="s">
        <v>4456</v>
      </c>
    </row>
    <row r="10" spans="1:21" ht="60">
      <c r="A10" s="14">
        <v>2</v>
      </c>
      <c r="B10" s="14"/>
      <c r="C10" s="99" t="s">
        <v>4457</v>
      </c>
      <c r="D10" s="99" t="s">
        <v>4458</v>
      </c>
      <c r="E10" s="767" t="s">
        <v>4459</v>
      </c>
      <c r="F10" s="127" t="s">
        <v>2</v>
      </c>
      <c r="G10" s="781" t="s">
        <v>3</v>
      </c>
      <c r="H10" s="781" t="s">
        <v>4</v>
      </c>
      <c r="I10" s="781" t="s">
        <v>126</v>
      </c>
      <c r="J10" s="99" t="s">
        <v>4460</v>
      </c>
      <c r="K10" s="14">
        <v>100000</v>
      </c>
      <c r="L10" s="14">
        <v>63000</v>
      </c>
      <c r="M10" s="14" t="s">
        <v>4452</v>
      </c>
      <c r="N10" s="99">
        <v>70000</v>
      </c>
      <c r="O10" s="14">
        <v>20</v>
      </c>
      <c r="P10" s="99">
        <v>70000</v>
      </c>
      <c r="Q10" s="14" t="s">
        <v>4453</v>
      </c>
      <c r="R10" s="14">
        <v>20</v>
      </c>
      <c r="S10" s="526" t="s">
        <v>4461</v>
      </c>
      <c r="T10" s="526" t="s">
        <v>4462</v>
      </c>
      <c r="U10" s="526" t="s">
        <v>4463</v>
      </c>
    </row>
    <row r="11" spans="1:21" ht="90">
      <c r="A11" s="14">
        <v>3</v>
      </c>
      <c r="B11" s="14"/>
      <c r="C11" s="99" t="s">
        <v>4464</v>
      </c>
      <c r="D11" s="99" t="s">
        <v>4465</v>
      </c>
      <c r="E11" s="767" t="s">
        <v>4466</v>
      </c>
      <c r="F11" s="127" t="s">
        <v>2</v>
      </c>
      <c r="G11" s="781" t="s">
        <v>2127</v>
      </c>
      <c r="H11" s="781" t="s">
        <v>4</v>
      </c>
      <c r="I11" s="781" t="s">
        <v>126</v>
      </c>
      <c r="J11" s="99" t="s">
        <v>4467</v>
      </c>
      <c r="K11" s="14">
        <v>300000</v>
      </c>
      <c r="L11" s="14">
        <v>189000</v>
      </c>
      <c r="M11" s="14" t="s">
        <v>4452</v>
      </c>
      <c r="N11" s="99">
        <v>210000</v>
      </c>
      <c r="O11" s="14">
        <v>20</v>
      </c>
      <c r="P11" s="99">
        <v>210000</v>
      </c>
      <c r="Q11" s="14" t="s">
        <v>4453</v>
      </c>
      <c r="R11" s="14">
        <v>20</v>
      </c>
      <c r="S11" s="526" t="s">
        <v>4468</v>
      </c>
      <c r="T11" s="526" t="s">
        <v>4469</v>
      </c>
      <c r="U11" s="526" t="s">
        <v>4470</v>
      </c>
    </row>
    <row r="12" spans="1:21" ht="67.5">
      <c r="A12" s="14">
        <v>4</v>
      </c>
      <c r="B12" s="14"/>
      <c r="C12" s="248" t="s">
        <v>4471</v>
      </c>
      <c r="D12" s="248" t="s">
        <v>4472</v>
      </c>
      <c r="E12" s="782" t="s">
        <v>4473</v>
      </c>
      <c r="F12" s="127" t="s">
        <v>2</v>
      </c>
      <c r="G12" s="781" t="s">
        <v>3</v>
      </c>
      <c r="H12" s="781" t="s">
        <v>33</v>
      </c>
      <c r="I12" s="781" t="s">
        <v>126</v>
      </c>
      <c r="J12" s="248" t="s">
        <v>4008</v>
      </c>
      <c r="K12" s="14">
        <v>100000</v>
      </c>
      <c r="L12" s="14">
        <v>63000</v>
      </c>
      <c r="M12" s="14" t="s">
        <v>4452</v>
      </c>
      <c r="N12" s="248">
        <v>70000</v>
      </c>
      <c r="O12" s="14">
        <v>20</v>
      </c>
      <c r="P12" s="248">
        <v>70000</v>
      </c>
      <c r="Q12" s="14" t="s">
        <v>4453</v>
      </c>
      <c r="R12" s="14">
        <v>20</v>
      </c>
      <c r="S12" s="783" t="s">
        <v>4474</v>
      </c>
      <c r="T12" s="783" t="s">
        <v>4475</v>
      </c>
      <c r="U12" s="783" t="s">
        <v>4476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A14" workbookViewId="0">
      <selection activeCell="F18" sqref="F18"/>
    </sheetView>
  </sheetViews>
  <sheetFormatPr defaultRowHeight="15"/>
  <sheetData>
    <row r="1" spans="1:21" ht="18.75">
      <c r="A1" s="659" t="s">
        <v>120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260"/>
      <c r="T1" s="260"/>
      <c r="U1" s="734"/>
    </row>
    <row r="2" spans="1:21" ht="18.75">
      <c r="A2" s="659" t="s">
        <v>4121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260"/>
      <c r="T2" s="260"/>
      <c r="U2" s="734"/>
    </row>
    <row r="3" spans="1:21" ht="18.75">
      <c r="A3" s="659" t="s">
        <v>4122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260"/>
      <c r="T3" s="260"/>
      <c r="U3" s="734"/>
    </row>
    <row r="4" spans="1:21" ht="18.75">
      <c r="A4" s="659" t="s">
        <v>4123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260"/>
      <c r="T4" s="260"/>
      <c r="U4" s="734"/>
    </row>
    <row r="5" spans="1:21" ht="18">
      <c r="A5" s="728" t="s">
        <v>4448</v>
      </c>
      <c r="B5" s="728"/>
      <c r="C5" s="728"/>
      <c r="D5" s="728"/>
      <c r="E5" s="728"/>
      <c r="F5" s="728"/>
      <c r="G5" s="728"/>
      <c r="H5" s="250"/>
      <c r="I5" s="250"/>
      <c r="J5" s="784"/>
      <c r="K5" s="785"/>
      <c r="L5" s="785"/>
      <c r="M5" s="262"/>
      <c r="N5" s="228"/>
      <c r="O5" s="786"/>
      <c r="P5" s="738"/>
      <c r="Q5" s="739"/>
      <c r="R5" s="201" t="s">
        <v>1247</v>
      </c>
      <c r="S5" s="260"/>
      <c r="T5" s="260"/>
      <c r="U5" s="734"/>
    </row>
    <row r="6" spans="1:21" ht="15.75">
      <c r="A6" s="740"/>
      <c r="B6" s="183"/>
      <c r="C6" s="183"/>
      <c r="D6" s="183"/>
      <c r="E6" s="188"/>
      <c r="F6" s="787"/>
      <c r="G6" s="252"/>
      <c r="H6" s="252"/>
      <c r="I6" s="252"/>
      <c r="J6" s="188"/>
      <c r="K6" s="788"/>
      <c r="L6" s="788"/>
      <c r="M6" s="764" t="s">
        <v>156</v>
      </c>
      <c r="N6" s="764"/>
      <c r="O6" s="789"/>
      <c r="P6" s="745"/>
      <c r="Q6" s="731" t="s">
        <v>1332</v>
      </c>
      <c r="R6" s="731"/>
      <c r="S6" s="260"/>
      <c r="T6" s="260"/>
      <c r="U6" s="734"/>
    </row>
    <row r="7" spans="1:21" ht="15.75">
      <c r="A7" s="729" t="s">
        <v>1249</v>
      </c>
      <c r="B7" s="729"/>
      <c r="C7" s="729"/>
      <c r="D7" s="183"/>
      <c r="E7" s="188"/>
      <c r="F7" s="787"/>
      <c r="G7" s="252"/>
      <c r="H7" s="252"/>
      <c r="I7" s="252"/>
      <c r="J7" s="188"/>
      <c r="K7" s="788"/>
      <c r="L7" s="788"/>
      <c r="M7" s="264"/>
      <c r="N7" s="229"/>
      <c r="O7" s="789"/>
      <c r="P7" s="732" t="s">
        <v>1250</v>
      </c>
      <c r="Q7" s="732"/>
      <c r="R7" s="732"/>
      <c r="S7" s="260"/>
      <c r="T7" s="260"/>
      <c r="U7" s="734"/>
    </row>
    <row r="8" spans="1:21" ht="60">
      <c r="A8" s="126" t="s">
        <v>162</v>
      </c>
      <c r="B8" s="126" t="s">
        <v>163</v>
      </c>
      <c r="C8" s="536" t="s">
        <v>164</v>
      </c>
      <c r="D8" s="126" t="s">
        <v>165</v>
      </c>
      <c r="E8" s="536" t="s">
        <v>166</v>
      </c>
      <c r="F8" s="776" t="s">
        <v>129</v>
      </c>
      <c r="G8" s="126" t="s">
        <v>167</v>
      </c>
      <c r="H8" s="536" t="s">
        <v>168</v>
      </c>
      <c r="I8" s="126" t="s">
        <v>169</v>
      </c>
      <c r="J8" s="126" t="s">
        <v>604</v>
      </c>
      <c r="K8" s="126" t="s">
        <v>605</v>
      </c>
      <c r="L8" s="126" t="s">
        <v>606</v>
      </c>
      <c r="M8" s="126" t="s">
        <v>607</v>
      </c>
      <c r="N8" s="126" t="s">
        <v>608</v>
      </c>
      <c r="O8" s="126" t="s">
        <v>609</v>
      </c>
      <c r="P8" s="746" t="s">
        <v>174</v>
      </c>
      <c r="Q8" s="126" t="s">
        <v>173</v>
      </c>
      <c r="R8" s="126" t="s">
        <v>175</v>
      </c>
      <c r="S8" s="747" t="s">
        <v>1435</v>
      </c>
      <c r="T8" s="766" t="s">
        <v>4355</v>
      </c>
      <c r="U8" s="766" t="s">
        <v>2540</v>
      </c>
    </row>
    <row r="9" spans="1:21" ht="67.5">
      <c r="A9" s="14">
        <v>1</v>
      </c>
      <c r="B9" s="14"/>
      <c r="C9" s="99" t="s">
        <v>1358</v>
      </c>
      <c r="D9" s="99" t="s">
        <v>1359</v>
      </c>
      <c r="E9" s="767" t="s">
        <v>4477</v>
      </c>
      <c r="F9" s="552" t="s">
        <v>2</v>
      </c>
      <c r="G9" s="257" t="s">
        <v>3</v>
      </c>
      <c r="H9" s="257" t="s">
        <v>33</v>
      </c>
      <c r="I9" s="257" t="s">
        <v>126</v>
      </c>
      <c r="J9" s="767" t="s">
        <v>3812</v>
      </c>
      <c r="K9" s="767" t="s">
        <v>3812</v>
      </c>
      <c r="L9" s="99" t="s">
        <v>4478</v>
      </c>
      <c r="M9" s="99" t="s">
        <v>2591</v>
      </c>
      <c r="N9" s="14">
        <v>200000</v>
      </c>
      <c r="O9" s="773" t="s">
        <v>4479</v>
      </c>
      <c r="P9" s="257">
        <v>50000</v>
      </c>
      <c r="Q9" s="135" t="s">
        <v>4480</v>
      </c>
      <c r="R9" s="99" t="s">
        <v>1376</v>
      </c>
      <c r="S9" s="526" t="s">
        <v>4375</v>
      </c>
      <c r="T9" s="526" t="s">
        <v>4376</v>
      </c>
      <c r="U9" s="259" t="s">
        <v>4377</v>
      </c>
    </row>
    <row r="10" spans="1:21" ht="67.5">
      <c r="A10" s="14">
        <v>2</v>
      </c>
      <c r="B10" s="14"/>
      <c r="C10" s="99" t="s">
        <v>4481</v>
      </c>
      <c r="D10" s="99" t="s">
        <v>3828</v>
      </c>
      <c r="E10" s="767" t="s">
        <v>4482</v>
      </c>
      <c r="F10" s="552" t="s">
        <v>2</v>
      </c>
      <c r="G10" s="257" t="s">
        <v>2127</v>
      </c>
      <c r="H10" s="257" t="s">
        <v>33</v>
      </c>
      <c r="I10" s="257" t="s">
        <v>126</v>
      </c>
      <c r="J10" s="767" t="s">
        <v>4483</v>
      </c>
      <c r="K10" s="767" t="s">
        <v>3812</v>
      </c>
      <c r="L10" s="99" t="s">
        <v>4478</v>
      </c>
      <c r="M10" s="99" t="s">
        <v>2591</v>
      </c>
      <c r="N10" s="14">
        <v>300000</v>
      </c>
      <c r="O10" s="773" t="s">
        <v>4479</v>
      </c>
      <c r="P10" s="257">
        <v>75000</v>
      </c>
      <c r="Q10" s="135" t="s">
        <v>4480</v>
      </c>
      <c r="R10" s="99" t="s">
        <v>1257</v>
      </c>
      <c r="S10" s="526" t="s">
        <v>3833</v>
      </c>
      <c r="T10" s="526" t="s">
        <v>3834</v>
      </c>
      <c r="U10" s="259" t="s">
        <v>3835</v>
      </c>
    </row>
    <row r="11" spans="1:21" ht="45">
      <c r="A11" s="14">
        <v>3</v>
      </c>
      <c r="B11" s="14"/>
      <c r="C11" s="99" t="s">
        <v>2998</v>
      </c>
      <c r="D11" s="99" t="s">
        <v>4484</v>
      </c>
      <c r="E11" s="767" t="s">
        <v>4485</v>
      </c>
      <c r="F11" s="552" t="s">
        <v>2</v>
      </c>
      <c r="G11" s="257" t="s">
        <v>2127</v>
      </c>
      <c r="H11" s="126" t="s">
        <v>4</v>
      </c>
      <c r="I11" s="257" t="s">
        <v>126</v>
      </c>
      <c r="J11" s="767" t="s">
        <v>4486</v>
      </c>
      <c r="K11" s="767" t="s">
        <v>1337</v>
      </c>
      <c r="L11" s="99" t="s">
        <v>1256</v>
      </c>
      <c r="M11" s="99" t="s">
        <v>2591</v>
      </c>
      <c r="N11" s="14">
        <v>200000</v>
      </c>
      <c r="O11" s="773" t="s">
        <v>4479</v>
      </c>
      <c r="P11" s="257">
        <v>50000</v>
      </c>
      <c r="Q11" s="135" t="s">
        <v>4480</v>
      </c>
      <c r="R11" s="99" t="s">
        <v>1376</v>
      </c>
      <c r="S11" s="526" t="s">
        <v>3002</v>
      </c>
      <c r="T11" s="526" t="s">
        <v>3003</v>
      </c>
      <c r="U11" s="259" t="s">
        <v>3004</v>
      </c>
    </row>
    <row r="12" spans="1:21" ht="90">
      <c r="A12" s="14">
        <v>4</v>
      </c>
      <c r="B12" s="14"/>
      <c r="C12" s="99" t="s">
        <v>4487</v>
      </c>
      <c r="D12" s="99" t="s">
        <v>1468</v>
      </c>
      <c r="E12" s="767" t="s">
        <v>4488</v>
      </c>
      <c r="F12" s="552" t="s">
        <v>2</v>
      </c>
      <c r="G12" s="257" t="s">
        <v>3</v>
      </c>
      <c r="H12" s="126" t="s">
        <v>4</v>
      </c>
      <c r="I12" s="257" t="s">
        <v>126</v>
      </c>
      <c r="J12" s="767" t="s">
        <v>4489</v>
      </c>
      <c r="K12" s="767" t="s">
        <v>4490</v>
      </c>
      <c r="L12" s="99" t="s">
        <v>4491</v>
      </c>
      <c r="M12" s="99" t="s">
        <v>2591</v>
      </c>
      <c r="N12" s="14">
        <v>300000</v>
      </c>
      <c r="O12" s="773" t="s">
        <v>4479</v>
      </c>
      <c r="P12" s="257">
        <v>75000</v>
      </c>
      <c r="Q12" s="135" t="s">
        <v>4480</v>
      </c>
      <c r="R12" s="99" t="s">
        <v>1257</v>
      </c>
      <c r="S12" s="526" t="s">
        <v>3841</v>
      </c>
      <c r="T12" s="526" t="s">
        <v>3842</v>
      </c>
      <c r="U12" s="259" t="s">
        <v>3843</v>
      </c>
    </row>
    <row r="13" spans="1:21" ht="90">
      <c r="A13" s="14">
        <v>5</v>
      </c>
      <c r="B13" s="14"/>
      <c r="C13" s="99" t="s">
        <v>4492</v>
      </c>
      <c r="D13" s="99" t="s">
        <v>4493</v>
      </c>
      <c r="E13" s="767" t="s">
        <v>4494</v>
      </c>
      <c r="F13" s="552" t="s">
        <v>2</v>
      </c>
      <c r="G13" s="257" t="s">
        <v>2127</v>
      </c>
      <c r="H13" s="126" t="s">
        <v>4</v>
      </c>
      <c r="I13" s="257" t="s">
        <v>126</v>
      </c>
      <c r="J13" s="767" t="s">
        <v>4495</v>
      </c>
      <c r="K13" s="790" t="s">
        <v>4496</v>
      </c>
      <c r="L13" s="99" t="s">
        <v>1256</v>
      </c>
      <c r="M13" s="99" t="s">
        <v>2591</v>
      </c>
      <c r="N13" s="14">
        <v>400000</v>
      </c>
      <c r="O13" s="773" t="s">
        <v>4479</v>
      </c>
      <c r="P13" s="257">
        <v>100000</v>
      </c>
      <c r="Q13" s="135" t="s">
        <v>4480</v>
      </c>
      <c r="R13" s="99" t="s">
        <v>3757</v>
      </c>
      <c r="S13" s="526" t="s">
        <v>4409</v>
      </c>
      <c r="T13" s="526" t="s">
        <v>4410</v>
      </c>
      <c r="U13" s="259" t="s">
        <v>4497</v>
      </c>
    </row>
    <row r="14" spans="1:21" ht="56.25">
      <c r="A14" s="14">
        <v>6</v>
      </c>
      <c r="B14" s="14"/>
      <c r="C14" s="99" t="s">
        <v>4498</v>
      </c>
      <c r="D14" s="99" t="s">
        <v>4499</v>
      </c>
      <c r="E14" s="767" t="s">
        <v>4500</v>
      </c>
      <c r="F14" s="552" t="s">
        <v>2</v>
      </c>
      <c r="G14" s="257" t="s">
        <v>3</v>
      </c>
      <c r="H14" s="126" t="s">
        <v>4</v>
      </c>
      <c r="I14" s="257" t="s">
        <v>126</v>
      </c>
      <c r="J14" s="767" t="s">
        <v>4486</v>
      </c>
      <c r="K14" s="767" t="s">
        <v>1337</v>
      </c>
      <c r="L14" s="99" t="s">
        <v>1256</v>
      </c>
      <c r="M14" s="99" t="s">
        <v>2591</v>
      </c>
      <c r="N14" s="14">
        <v>400000</v>
      </c>
      <c r="O14" s="773" t="s">
        <v>4479</v>
      </c>
      <c r="P14" s="257">
        <v>100000</v>
      </c>
      <c r="Q14" s="135" t="s">
        <v>4480</v>
      </c>
      <c r="R14" s="99" t="s">
        <v>1271</v>
      </c>
      <c r="S14" s="526" t="s">
        <v>4422</v>
      </c>
      <c r="T14" s="526" t="s">
        <v>4423</v>
      </c>
      <c r="U14" s="259" t="s">
        <v>3816</v>
      </c>
    </row>
    <row r="15" spans="1:21" ht="67.5">
      <c r="A15" s="14">
        <v>7</v>
      </c>
      <c r="B15" s="14"/>
      <c r="C15" s="99" t="s">
        <v>4501</v>
      </c>
      <c r="D15" s="99" t="s">
        <v>4502</v>
      </c>
      <c r="E15" s="767" t="s">
        <v>4503</v>
      </c>
      <c r="F15" s="552" t="s">
        <v>2</v>
      </c>
      <c r="G15" s="257" t="s">
        <v>3</v>
      </c>
      <c r="H15" s="126" t="s">
        <v>4</v>
      </c>
      <c r="I15" s="257" t="s">
        <v>126</v>
      </c>
      <c r="J15" s="767" t="s">
        <v>4504</v>
      </c>
      <c r="K15" s="767" t="s">
        <v>1337</v>
      </c>
      <c r="L15" s="99" t="s">
        <v>1256</v>
      </c>
      <c r="M15" s="99" t="s">
        <v>2591</v>
      </c>
      <c r="N15" s="14">
        <v>400000</v>
      </c>
      <c r="O15" s="773" t="s">
        <v>4479</v>
      </c>
      <c r="P15" s="257">
        <v>100000</v>
      </c>
      <c r="Q15" s="135" t="s">
        <v>4480</v>
      </c>
      <c r="R15" s="99" t="s">
        <v>1271</v>
      </c>
      <c r="S15" s="526" t="s">
        <v>4416</v>
      </c>
      <c r="T15" s="526" t="s">
        <v>4417</v>
      </c>
      <c r="U15" s="259" t="s">
        <v>3898</v>
      </c>
    </row>
    <row r="16" spans="1:21" ht="67.5">
      <c r="A16" s="14">
        <v>8</v>
      </c>
      <c r="B16" s="14"/>
      <c r="C16" s="99" t="s">
        <v>3792</v>
      </c>
      <c r="D16" s="99" t="s">
        <v>3793</v>
      </c>
      <c r="E16" s="767" t="s">
        <v>4505</v>
      </c>
      <c r="F16" s="552" t="s">
        <v>2</v>
      </c>
      <c r="G16" s="257" t="s">
        <v>113</v>
      </c>
      <c r="H16" s="126" t="s">
        <v>4</v>
      </c>
      <c r="I16" s="257" t="s">
        <v>126</v>
      </c>
      <c r="J16" s="767" t="s">
        <v>4506</v>
      </c>
      <c r="K16" s="791" t="s">
        <v>4507</v>
      </c>
      <c r="L16" s="99" t="s">
        <v>4508</v>
      </c>
      <c r="M16" s="99" t="s">
        <v>3725</v>
      </c>
      <c r="N16" s="14">
        <v>400000</v>
      </c>
      <c r="O16" s="773" t="s">
        <v>4479</v>
      </c>
      <c r="P16" s="257">
        <v>133333</v>
      </c>
      <c r="Q16" s="135" t="s">
        <v>4480</v>
      </c>
      <c r="R16" s="99" t="s">
        <v>1257</v>
      </c>
      <c r="S16" s="526" t="s">
        <v>3799</v>
      </c>
      <c r="T16" s="526" t="s">
        <v>3800</v>
      </c>
      <c r="U16" s="259" t="s">
        <v>4438</v>
      </c>
    </row>
    <row r="17" spans="1:21" ht="67.5">
      <c r="A17" s="14">
        <v>9</v>
      </c>
      <c r="B17" s="14"/>
      <c r="C17" s="99" t="s">
        <v>4427</v>
      </c>
      <c r="D17" s="99" t="s">
        <v>4428</v>
      </c>
      <c r="E17" s="767" t="s">
        <v>4509</v>
      </c>
      <c r="F17" s="552" t="s">
        <v>2</v>
      </c>
      <c r="G17" s="257" t="s">
        <v>2127</v>
      </c>
      <c r="H17" s="126" t="s">
        <v>4</v>
      </c>
      <c r="I17" s="257" t="s">
        <v>126</v>
      </c>
      <c r="J17" s="767" t="s">
        <v>4510</v>
      </c>
      <c r="K17" s="791" t="s">
        <v>4511</v>
      </c>
      <c r="L17" s="99" t="s">
        <v>1256</v>
      </c>
      <c r="M17" s="99" t="s">
        <v>2591</v>
      </c>
      <c r="N17" s="14">
        <v>400000</v>
      </c>
      <c r="O17" s="773" t="s">
        <v>4479</v>
      </c>
      <c r="P17" s="257">
        <v>100000</v>
      </c>
      <c r="Q17" s="135" t="s">
        <v>4480</v>
      </c>
      <c r="R17" s="99" t="s">
        <v>1257</v>
      </c>
      <c r="S17" s="526" t="s">
        <v>4432</v>
      </c>
      <c r="T17" s="526" t="s">
        <v>4433</v>
      </c>
      <c r="U17" s="259" t="s">
        <v>4512</v>
      </c>
    </row>
    <row r="18" spans="1:21" ht="67.5">
      <c r="A18" s="14">
        <v>10</v>
      </c>
      <c r="B18" s="14"/>
      <c r="C18" s="99" t="s">
        <v>4513</v>
      </c>
      <c r="D18" s="99" t="s">
        <v>4514</v>
      </c>
      <c r="E18" s="767" t="s">
        <v>4515</v>
      </c>
      <c r="F18" s="552" t="s">
        <v>2</v>
      </c>
      <c r="G18" s="257" t="s">
        <v>2127</v>
      </c>
      <c r="H18" s="257" t="s">
        <v>33</v>
      </c>
      <c r="I18" s="546" t="s">
        <v>125</v>
      </c>
      <c r="J18" s="767" t="s">
        <v>4516</v>
      </c>
      <c r="K18" s="767" t="s">
        <v>4516</v>
      </c>
      <c r="L18" s="99" t="s">
        <v>4517</v>
      </c>
      <c r="M18" s="99" t="s">
        <v>2982</v>
      </c>
      <c r="N18" s="14">
        <v>1000000</v>
      </c>
      <c r="O18" s="773" t="s">
        <v>4479</v>
      </c>
      <c r="P18" s="257">
        <v>500000</v>
      </c>
      <c r="Q18" s="135" t="s">
        <v>4480</v>
      </c>
      <c r="R18" s="99" t="s">
        <v>1259</v>
      </c>
      <c r="S18" s="526" t="s">
        <v>4518</v>
      </c>
      <c r="T18" s="526" t="s">
        <v>4519</v>
      </c>
      <c r="U18" s="259" t="s">
        <v>4520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hyperlinks>
    <hyperlink ref="K13" r:id="rId1" display="https://www.getmyuni.com/university/dr-a-p-j-abdul-kalam-technical-university-apjaktu-luckno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6"/>
  <sheetViews>
    <sheetView workbookViewId="0">
      <selection activeCell="E17" sqref="E17"/>
    </sheetView>
  </sheetViews>
  <sheetFormatPr defaultRowHeight="15"/>
  <sheetData>
    <row r="1" spans="1:127" ht="27" thickBot="1">
      <c r="A1" s="597" t="s">
        <v>2604</v>
      </c>
      <c r="B1" s="597"/>
      <c r="C1" s="597"/>
      <c r="D1" s="597"/>
      <c r="E1" s="597"/>
      <c r="F1" s="597"/>
      <c r="G1" s="597"/>
      <c r="H1" s="597"/>
      <c r="I1" s="597"/>
      <c r="J1" s="278"/>
      <c r="K1" s="278"/>
      <c r="L1" s="279"/>
      <c r="M1" s="278"/>
      <c r="N1" s="278"/>
      <c r="O1" s="278"/>
      <c r="P1" s="278"/>
      <c r="Q1" s="280"/>
      <c r="R1" s="280"/>
      <c r="S1" s="280"/>
      <c r="T1" s="280"/>
      <c r="U1" s="280"/>
      <c r="V1" s="280"/>
      <c r="W1" s="280"/>
      <c r="X1" s="280"/>
      <c r="Y1" s="280"/>
      <c r="Z1" s="281"/>
      <c r="AA1" s="280"/>
      <c r="AB1" s="280"/>
      <c r="AC1" s="280"/>
      <c r="AD1" s="280"/>
      <c r="AE1" s="280"/>
      <c r="AF1" s="280"/>
      <c r="AG1" s="280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613" t="s">
        <v>2605</v>
      </c>
      <c r="CU1" s="614"/>
      <c r="CV1" s="597"/>
      <c r="CW1" s="597"/>
      <c r="CX1" s="597"/>
      <c r="CY1" s="597"/>
      <c r="CZ1" s="597"/>
      <c r="DA1" s="597"/>
      <c r="DB1" s="597"/>
      <c r="DC1" s="597"/>
      <c r="DD1" s="597"/>
      <c r="DE1" s="597"/>
      <c r="DF1" s="597"/>
      <c r="DG1" s="597"/>
      <c r="DH1" s="597"/>
      <c r="DI1" s="282"/>
      <c r="DJ1" s="282"/>
      <c r="DK1" s="282"/>
      <c r="DL1" s="282"/>
      <c r="DM1" s="282"/>
      <c r="DN1" s="282"/>
      <c r="DO1" s="282"/>
      <c r="DP1" s="282"/>
      <c r="DQ1" s="319"/>
      <c r="DR1" s="320"/>
      <c r="DS1" s="282"/>
      <c r="DT1" s="282"/>
      <c r="DU1" s="282"/>
      <c r="DV1" s="282"/>
      <c r="DW1" s="282"/>
    </row>
    <row r="2" spans="1:127" ht="19.5" thickBot="1">
      <c r="A2" s="598" t="s">
        <v>2732</v>
      </c>
      <c r="B2" s="598"/>
      <c r="C2" s="598"/>
      <c r="D2" s="598"/>
      <c r="E2" s="598"/>
      <c r="F2" s="598"/>
      <c r="G2" s="598"/>
      <c r="H2" s="598"/>
      <c r="I2" s="598"/>
      <c r="J2" s="316"/>
      <c r="K2" s="583" t="s">
        <v>2615</v>
      </c>
      <c r="L2" s="317"/>
      <c r="M2" s="316"/>
      <c r="N2" s="316"/>
      <c r="O2" s="316"/>
      <c r="P2" s="316"/>
      <c r="Q2" s="318"/>
      <c r="R2" s="318"/>
      <c r="S2" s="318"/>
      <c r="T2" s="318"/>
      <c r="U2" s="318"/>
      <c r="V2" s="318"/>
      <c r="W2" s="318"/>
      <c r="X2" s="318"/>
      <c r="Y2" s="318"/>
      <c r="Z2" s="281"/>
      <c r="AA2" s="318"/>
      <c r="AB2" s="318"/>
      <c r="AC2" s="318"/>
      <c r="AD2" s="318"/>
      <c r="AE2" s="318"/>
      <c r="AF2" s="318"/>
      <c r="AG2" s="318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90"/>
      <c r="CU2" s="290"/>
      <c r="CV2" s="289"/>
      <c r="CW2" s="289"/>
      <c r="CX2" s="321" t="s">
        <v>2644</v>
      </c>
      <c r="CY2" s="37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315"/>
      <c r="DR2" s="290"/>
      <c r="DS2" s="289"/>
      <c r="DT2" s="289"/>
      <c r="DU2" s="289"/>
      <c r="DV2" s="289"/>
      <c r="DW2" s="289"/>
    </row>
    <row r="3" spans="1:127" ht="16.5" thickBot="1">
      <c r="A3" s="599" t="s">
        <v>2607</v>
      </c>
      <c r="B3" s="601" t="s">
        <v>2645</v>
      </c>
      <c r="C3" s="583" t="s">
        <v>2608</v>
      </c>
      <c r="D3" s="601" t="s">
        <v>2609</v>
      </c>
      <c r="E3" s="601" t="s">
        <v>2610</v>
      </c>
      <c r="F3" s="601" t="s">
        <v>2611</v>
      </c>
      <c r="G3" s="583" t="s">
        <v>2733</v>
      </c>
      <c r="H3" s="583" t="s">
        <v>2612</v>
      </c>
      <c r="I3" s="601" t="s">
        <v>2613</v>
      </c>
      <c r="J3" s="583" t="s">
        <v>2734</v>
      </c>
      <c r="K3" s="584"/>
      <c r="L3" s="586" t="s">
        <v>2735</v>
      </c>
      <c r="M3" s="589" t="s">
        <v>2617</v>
      </c>
      <c r="N3" s="590"/>
      <c r="O3" s="591"/>
      <c r="P3" s="583" t="s">
        <v>2618</v>
      </c>
      <c r="Q3" s="595" t="s">
        <v>2619</v>
      </c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6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92"/>
      <c r="CU3" s="292"/>
      <c r="DQ3" s="322"/>
      <c r="DR3" s="292"/>
    </row>
    <row r="4" spans="1:127" ht="15.75" thickBot="1">
      <c r="A4" s="600"/>
      <c r="B4" s="602"/>
      <c r="C4" s="584"/>
      <c r="D4" s="602"/>
      <c r="E4" s="602"/>
      <c r="F4" s="602"/>
      <c r="G4" s="584"/>
      <c r="H4" s="584"/>
      <c r="I4" s="602"/>
      <c r="J4" s="584"/>
      <c r="K4" s="584"/>
      <c r="L4" s="587"/>
      <c r="M4" s="592"/>
      <c r="N4" s="593"/>
      <c r="O4" s="594"/>
      <c r="P4" s="584"/>
      <c r="Q4" s="578" t="s">
        <v>179</v>
      </c>
      <c r="R4" s="578"/>
      <c r="S4" s="578"/>
      <c r="T4" s="578"/>
      <c r="U4" s="578"/>
      <c r="V4" s="578" t="s">
        <v>1271</v>
      </c>
      <c r="W4" s="578"/>
      <c r="X4" s="578"/>
      <c r="Y4" s="578"/>
      <c r="Z4" s="578" t="s">
        <v>1257</v>
      </c>
      <c r="AA4" s="578"/>
      <c r="AB4" s="578"/>
      <c r="AC4" s="578"/>
      <c r="AD4" s="578" t="s">
        <v>1376</v>
      </c>
      <c r="AE4" s="578"/>
      <c r="AF4" s="578"/>
      <c r="AG4" s="579"/>
      <c r="AH4" s="578" t="s">
        <v>2620</v>
      </c>
      <c r="AI4" s="578"/>
      <c r="AJ4" s="578"/>
      <c r="AK4" s="579"/>
      <c r="AL4" s="578" t="s">
        <v>2621</v>
      </c>
      <c r="AM4" s="578"/>
      <c r="AN4" s="578"/>
      <c r="AO4" s="579"/>
      <c r="AP4" s="578" t="s">
        <v>2622</v>
      </c>
      <c r="AQ4" s="578"/>
      <c r="AR4" s="578"/>
      <c r="AS4" s="579"/>
      <c r="AT4" s="578" t="s">
        <v>2623</v>
      </c>
      <c r="AU4" s="578"/>
      <c r="AV4" s="578"/>
      <c r="AW4" s="579"/>
      <c r="AX4" s="578" t="s">
        <v>2624</v>
      </c>
      <c r="AY4" s="578"/>
      <c r="AZ4" s="578"/>
      <c r="BA4" s="579"/>
      <c r="BB4" s="578" t="s">
        <v>2625</v>
      </c>
      <c r="BC4" s="578"/>
      <c r="BD4" s="578"/>
      <c r="BE4" s="579"/>
      <c r="BF4" s="578" t="s">
        <v>2626</v>
      </c>
      <c r="BG4" s="578"/>
      <c r="BH4" s="578"/>
      <c r="BI4" s="579"/>
      <c r="BJ4" s="578" t="s">
        <v>2627</v>
      </c>
      <c r="BK4" s="578"/>
      <c r="BL4" s="578"/>
      <c r="BM4" s="579"/>
      <c r="BN4" s="578" t="s">
        <v>2628</v>
      </c>
      <c r="BO4" s="578"/>
      <c r="BP4" s="578"/>
      <c r="BQ4" s="579"/>
      <c r="BR4" s="578" t="s">
        <v>2629</v>
      </c>
      <c r="BS4" s="578"/>
      <c r="BT4" s="578"/>
      <c r="BU4" s="579"/>
      <c r="BV4" s="578" t="s">
        <v>2630</v>
      </c>
      <c r="BW4" s="578"/>
      <c r="BX4" s="578"/>
      <c r="BY4" s="579"/>
      <c r="BZ4" s="578" t="s">
        <v>2631</v>
      </c>
      <c r="CA4" s="578"/>
      <c r="CB4" s="578"/>
      <c r="CC4" s="579"/>
      <c r="CD4" s="578" t="s">
        <v>2632</v>
      </c>
      <c r="CE4" s="578"/>
      <c r="CF4" s="578"/>
      <c r="CG4" s="579"/>
      <c r="CH4" s="578" t="s">
        <v>2633</v>
      </c>
      <c r="CI4" s="578"/>
      <c r="CJ4" s="578"/>
      <c r="CK4" s="579"/>
      <c r="CL4" s="578" t="s">
        <v>2634</v>
      </c>
      <c r="CM4" s="578"/>
      <c r="CN4" s="578"/>
      <c r="CO4" s="579"/>
      <c r="CP4" s="578" t="s">
        <v>2635</v>
      </c>
      <c r="CQ4" s="578"/>
      <c r="CR4" s="578"/>
      <c r="CS4" s="579"/>
      <c r="CT4" s="580" t="s">
        <v>2636</v>
      </c>
      <c r="CU4" s="581"/>
      <c r="CV4" s="581"/>
      <c r="CW4" s="582"/>
      <c r="CX4" s="607" t="s">
        <v>2653</v>
      </c>
      <c r="CY4" s="581"/>
      <c r="CZ4" s="581"/>
      <c r="DA4" s="581"/>
      <c r="DB4" s="581"/>
      <c r="DC4" s="581"/>
      <c r="DD4" s="581"/>
      <c r="DE4" s="581"/>
      <c r="DF4" s="581"/>
      <c r="DG4" s="581"/>
      <c r="DH4" s="581"/>
      <c r="DI4" s="608"/>
      <c r="DJ4" s="323"/>
      <c r="DK4" s="323"/>
      <c r="DL4" s="323"/>
      <c r="DM4" s="323"/>
      <c r="DN4" s="323"/>
      <c r="DO4" s="323"/>
      <c r="DP4" s="323"/>
      <c r="DQ4" s="380"/>
      <c r="DR4" s="324"/>
      <c r="DS4" s="323"/>
      <c r="DT4" s="323"/>
      <c r="DU4" s="323"/>
      <c r="DV4" s="323"/>
      <c r="DW4" s="323"/>
    </row>
    <row r="5" spans="1:127" ht="26.25" thickBot="1">
      <c r="A5" s="600"/>
      <c r="B5" s="602"/>
      <c r="C5" s="585"/>
      <c r="D5" s="602"/>
      <c r="E5" s="602"/>
      <c r="F5" s="602"/>
      <c r="G5" s="585"/>
      <c r="H5" s="585"/>
      <c r="I5" s="602"/>
      <c r="J5" s="585"/>
      <c r="K5" s="585"/>
      <c r="L5" s="588"/>
      <c r="M5" s="295" t="s">
        <v>2637</v>
      </c>
      <c r="N5" s="296" t="s">
        <v>2736</v>
      </c>
      <c r="O5" s="296" t="s">
        <v>2639</v>
      </c>
      <c r="P5" s="585"/>
      <c r="Q5" s="297" t="s">
        <v>2640</v>
      </c>
      <c r="R5" s="297" t="s">
        <v>2641</v>
      </c>
      <c r="S5" s="298" t="s">
        <v>2638</v>
      </c>
      <c r="T5" s="298" t="s">
        <v>2639</v>
      </c>
      <c r="U5" s="296" t="s">
        <v>2637</v>
      </c>
      <c r="V5" s="297" t="s">
        <v>2641</v>
      </c>
      <c r="W5" s="298" t="s">
        <v>2642</v>
      </c>
      <c r="X5" s="298" t="s">
        <v>2639</v>
      </c>
      <c r="Y5" s="296" t="s">
        <v>2637</v>
      </c>
      <c r="Z5" s="297" t="s">
        <v>2641</v>
      </c>
      <c r="AA5" s="298" t="s">
        <v>2642</v>
      </c>
      <c r="AB5" s="298" t="s">
        <v>2639</v>
      </c>
      <c r="AC5" s="296" t="s">
        <v>2637</v>
      </c>
      <c r="AD5" s="297" t="s">
        <v>2641</v>
      </c>
      <c r="AE5" s="298" t="s">
        <v>2642</v>
      </c>
      <c r="AF5" s="298" t="s">
        <v>2639</v>
      </c>
      <c r="AG5" s="299" t="s">
        <v>2637</v>
      </c>
      <c r="AH5" s="297" t="s">
        <v>2641</v>
      </c>
      <c r="AI5" s="298" t="s">
        <v>2642</v>
      </c>
      <c r="AJ5" s="298" t="s">
        <v>2639</v>
      </c>
      <c r="AK5" s="299" t="s">
        <v>2637</v>
      </c>
      <c r="AL5" s="297" t="s">
        <v>2641</v>
      </c>
      <c r="AM5" s="298" t="s">
        <v>2642</v>
      </c>
      <c r="AN5" s="298" t="s">
        <v>2639</v>
      </c>
      <c r="AO5" s="299" t="s">
        <v>2637</v>
      </c>
      <c r="AP5" s="297" t="s">
        <v>2641</v>
      </c>
      <c r="AQ5" s="298" t="s">
        <v>2642</v>
      </c>
      <c r="AR5" s="298" t="s">
        <v>2639</v>
      </c>
      <c r="AS5" s="299" t="s">
        <v>2637</v>
      </c>
      <c r="AT5" s="297" t="s">
        <v>2641</v>
      </c>
      <c r="AU5" s="298" t="s">
        <v>2642</v>
      </c>
      <c r="AV5" s="298" t="s">
        <v>2639</v>
      </c>
      <c r="AW5" s="299" t="s">
        <v>2637</v>
      </c>
      <c r="AX5" s="297" t="s">
        <v>2641</v>
      </c>
      <c r="AY5" s="298" t="s">
        <v>2642</v>
      </c>
      <c r="AZ5" s="298" t="s">
        <v>2639</v>
      </c>
      <c r="BA5" s="299" t="s">
        <v>2637</v>
      </c>
      <c r="BB5" s="297" t="s">
        <v>2641</v>
      </c>
      <c r="BC5" s="298" t="s">
        <v>2642</v>
      </c>
      <c r="BD5" s="298" t="s">
        <v>2639</v>
      </c>
      <c r="BE5" s="299" t="s">
        <v>2637</v>
      </c>
      <c r="BF5" s="297" t="s">
        <v>2641</v>
      </c>
      <c r="BG5" s="298" t="s">
        <v>2642</v>
      </c>
      <c r="BH5" s="298" t="s">
        <v>2639</v>
      </c>
      <c r="BI5" s="299" t="s">
        <v>2637</v>
      </c>
      <c r="BJ5" s="297" t="s">
        <v>2641</v>
      </c>
      <c r="BK5" s="298" t="s">
        <v>2642</v>
      </c>
      <c r="BL5" s="298" t="s">
        <v>2639</v>
      </c>
      <c r="BM5" s="299" t="s">
        <v>2637</v>
      </c>
      <c r="BN5" s="297" t="s">
        <v>2641</v>
      </c>
      <c r="BO5" s="298" t="s">
        <v>2642</v>
      </c>
      <c r="BP5" s="298" t="s">
        <v>2639</v>
      </c>
      <c r="BQ5" s="299" t="s">
        <v>2637</v>
      </c>
      <c r="BR5" s="297" t="s">
        <v>2641</v>
      </c>
      <c r="BS5" s="298" t="s">
        <v>2642</v>
      </c>
      <c r="BT5" s="298" t="s">
        <v>2639</v>
      </c>
      <c r="BU5" s="299" t="s">
        <v>2637</v>
      </c>
      <c r="BV5" s="297" t="s">
        <v>2641</v>
      </c>
      <c r="BW5" s="298" t="s">
        <v>2642</v>
      </c>
      <c r="BX5" s="298" t="s">
        <v>2639</v>
      </c>
      <c r="BY5" s="299" t="s">
        <v>2637</v>
      </c>
      <c r="BZ5" s="297" t="s">
        <v>2641</v>
      </c>
      <c r="CA5" s="298" t="s">
        <v>2642</v>
      </c>
      <c r="CB5" s="298" t="s">
        <v>2639</v>
      </c>
      <c r="CC5" s="299" t="s">
        <v>2637</v>
      </c>
      <c r="CD5" s="297" t="s">
        <v>2641</v>
      </c>
      <c r="CE5" s="298" t="s">
        <v>2642</v>
      </c>
      <c r="CF5" s="298" t="s">
        <v>2639</v>
      </c>
      <c r="CG5" s="299" t="s">
        <v>2637</v>
      </c>
      <c r="CH5" s="297" t="s">
        <v>2641</v>
      </c>
      <c r="CI5" s="298" t="s">
        <v>2642</v>
      </c>
      <c r="CJ5" s="298" t="s">
        <v>2639</v>
      </c>
      <c r="CK5" s="299" t="s">
        <v>2637</v>
      </c>
      <c r="CL5" s="297" t="s">
        <v>2641</v>
      </c>
      <c r="CM5" s="298" t="s">
        <v>2642</v>
      </c>
      <c r="CN5" s="298" t="s">
        <v>2639</v>
      </c>
      <c r="CO5" s="299" t="s">
        <v>2637</v>
      </c>
      <c r="CP5" s="297" t="s">
        <v>2641</v>
      </c>
      <c r="CQ5" s="298" t="s">
        <v>2642</v>
      </c>
      <c r="CR5" s="298" t="s">
        <v>2639</v>
      </c>
      <c r="CS5" s="300" t="s">
        <v>2637</v>
      </c>
      <c r="CT5" s="381" t="s">
        <v>4</v>
      </c>
      <c r="CU5" s="303" t="s">
        <v>2643</v>
      </c>
      <c r="CV5" s="303" t="s">
        <v>33</v>
      </c>
      <c r="CW5" s="303" t="s">
        <v>2643</v>
      </c>
      <c r="CX5" s="328" t="s">
        <v>2656</v>
      </c>
      <c r="CY5" s="303" t="s">
        <v>2643</v>
      </c>
      <c r="CZ5" s="328" t="s">
        <v>2657</v>
      </c>
      <c r="DA5" s="303" t="s">
        <v>2643</v>
      </c>
      <c r="DB5" s="328" t="s">
        <v>2658</v>
      </c>
      <c r="DC5" s="303" t="s">
        <v>2643</v>
      </c>
      <c r="DD5" s="328" t="s">
        <v>2659</v>
      </c>
      <c r="DE5" s="303" t="s">
        <v>2643</v>
      </c>
      <c r="DF5" s="328" t="s">
        <v>2660</v>
      </c>
      <c r="DG5" s="303" t="s">
        <v>2643</v>
      </c>
      <c r="DH5" s="328" t="s">
        <v>1371</v>
      </c>
      <c r="DI5" s="329" t="s">
        <v>2643</v>
      </c>
      <c r="DJ5" s="330" t="s">
        <v>2661</v>
      </c>
      <c r="DK5" s="330" t="s">
        <v>2661</v>
      </c>
      <c r="DL5" s="183" t="s">
        <v>2662</v>
      </c>
      <c r="DM5" s="183" t="s">
        <v>2643</v>
      </c>
      <c r="DN5" s="183" t="s">
        <v>2663</v>
      </c>
      <c r="DO5" s="183" t="s">
        <v>2643</v>
      </c>
      <c r="DP5" s="183"/>
      <c r="DQ5" s="382" t="s">
        <v>2655</v>
      </c>
      <c r="DR5" s="326"/>
      <c r="DS5" s="326"/>
      <c r="DT5" s="326"/>
      <c r="DU5" s="326"/>
      <c r="DV5" s="326"/>
      <c r="DW5" s="326"/>
    </row>
    <row r="6" spans="1:127" ht="15.75" thickBot="1">
      <c r="A6" s="383">
        <v>1</v>
      </c>
      <c r="B6" s="384">
        <v>2</v>
      </c>
      <c r="C6" s="384"/>
      <c r="D6" s="384">
        <v>3</v>
      </c>
      <c r="E6" s="385">
        <v>4</v>
      </c>
      <c r="F6" s="385">
        <v>5</v>
      </c>
      <c r="G6" s="385"/>
      <c r="H6" s="385">
        <v>6</v>
      </c>
      <c r="I6" s="385">
        <v>7</v>
      </c>
      <c r="J6" s="385">
        <v>8</v>
      </c>
      <c r="K6" s="385"/>
      <c r="L6" s="386">
        <v>9</v>
      </c>
      <c r="M6" s="385">
        <v>10</v>
      </c>
      <c r="N6" s="385"/>
      <c r="O6" s="385"/>
      <c r="P6" s="385">
        <v>11</v>
      </c>
      <c r="Q6" s="385">
        <v>6</v>
      </c>
      <c r="R6" s="385">
        <v>7</v>
      </c>
      <c r="S6" s="385">
        <v>8</v>
      </c>
      <c r="T6" s="385">
        <v>9</v>
      </c>
      <c r="U6" s="385">
        <v>10</v>
      </c>
      <c r="V6" s="385">
        <v>11</v>
      </c>
      <c r="W6" s="385">
        <v>12</v>
      </c>
      <c r="X6" s="385">
        <v>13</v>
      </c>
      <c r="Y6" s="385">
        <v>14</v>
      </c>
      <c r="Z6" s="385">
        <v>15</v>
      </c>
      <c r="AA6" s="385">
        <v>16</v>
      </c>
      <c r="AB6" s="385">
        <v>17</v>
      </c>
      <c r="AC6" s="385">
        <v>18</v>
      </c>
      <c r="AD6" s="385">
        <v>19</v>
      </c>
      <c r="AE6" s="385">
        <v>20</v>
      </c>
      <c r="AF6" s="385">
        <v>21</v>
      </c>
      <c r="AG6" s="387">
        <v>22</v>
      </c>
      <c r="AH6" s="385">
        <v>19</v>
      </c>
      <c r="AI6" s="385">
        <v>20</v>
      </c>
      <c r="AJ6" s="385">
        <v>21</v>
      </c>
      <c r="AK6" s="387">
        <v>22</v>
      </c>
      <c r="AL6" s="385">
        <v>19</v>
      </c>
      <c r="AM6" s="385">
        <v>20</v>
      </c>
      <c r="AN6" s="385">
        <v>21</v>
      </c>
      <c r="AO6" s="387">
        <v>22</v>
      </c>
      <c r="AP6" s="385">
        <v>19</v>
      </c>
      <c r="AQ6" s="385">
        <v>20</v>
      </c>
      <c r="AR6" s="385">
        <v>21</v>
      </c>
      <c r="AS6" s="387">
        <v>22</v>
      </c>
      <c r="AT6" s="385">
        <v>19</v>
      </c>
      <c r="AU6" s="385">
        <v>20</v>
      </c>
      <c r="AV6" s="385">
        <v>21</v>
      </c>
      <c r="AW6" s="387">
        <v>22</v>
      </c>
      <c r="AX6" s="385">
        <v>19</v>
      </c>
      <c r="AY6" s="385">
        <v>20</v>
      </c>
      <c r="AZ6" s="385">
        <v>21</v>
      </c>
      <c r="BA6" s="387">
        <v>22</v>
      </c>
      <c r="BB6" s="385">
        <v>19</v>
      </c>
      <c r="BC6" s="385">
        <v>20</v>
      </c>
      <c r="BD6" s="385">
        <v>21</v>
      </c>
      <c r="BE6" s="387">
        <v>22</v>
      </c>
      <c r="BF6" s="385">
        <v>19</v>
      </c>
      <c r="BG6" s="385">
        <v>20</v>
      </c>
      <c r="BH6" s="385">
        <v>21</v>
      </c>
      <c r="BI6" s="387">
        <v>22</v>
      </c>
      <c r="BJ6" s="385">
        <v>19</v>
      </c>
      <c r="BK6" s="385">
        <v>20</v>
      </c>
      <c r="BL6" s="385">
        <v>21</v>
      </c>
      <c r="BM6" s="387">
        <v>22</v>
      </c>
      <c r="BN6" s="385">
        <v>19</v>
      </c>
      <c r="BO6" s="385">
        <v>20</v>
      </c>
      <c r="BP6" s="385">
        <v>21</v>
      </c>
      <c r="BQ6" s="387">
        <v>22</v>
      </c>
      <c r="BR6" s="385">
        <v>19</v>
      </c>
      <c r="BS6" s="385">
        <v>20</v>
      </c>
      <c r="BT6" s="385">
        <v>21</v>
      </c>
      <c r="BU6" s="387">
        <v>22</v>
      </c>
      <c r="BV6" s="385">
        <v>19</v>
      </c>
      <c r="BW6" s="385">
        <v>20</v>
      </c>
      <c r="BX6" s="385">
        <v>21</v>
      </c>
      <c r="BY6" s="387">
        <v>22</v>
      </c>
      <c r="BZ6" s="385">
        <v>19</v>
      </c>
      <c r="CA6" s="385">
        <v>20</v>
      </c>
      <c r="CB6" s="385">
        <v>21</v>
      </c>
      <c r="CC6" s="387">
        <v>22</v>
      </c>
      <c r="CD6" s="385">
        <v>19</v>
      </c>
      <c r="CE6" s="385">
        <v>20</v>
      </c>
      <c r="CF6" s="385">
        <v>21</v>
      </c>
      <c r="CG6" s="387">
        <v>22</v>
      </c>
      <c r="CH6" s="385">
        <v>19</v>
      </c>
      <c r="CI6" s="385">
        <v>20</v>
      </c>
      <c r="CJ6" s="385">
        <v>21</v>
      </c>
      <c r="CK6" s="387">
        <v>22</v>
      </c>
      <c r="CL6" s="385">
        <v>19</v>
      </c>
      <c r="CM6" s="385">
        <v>20</v>
      </c>
      <c r="CN6" s="385">
        <v>21</v>
      </c>
      <c r="CO6" s="387">
        <v>22</v>
      </c>
      <c r="CP6" s="385">
        <v>19</v>
      </c>
      <c r="CQ6" s="385">
        <v>20</v>
      </c>
      <c r="CR6" s="385">
        <v>21</v>
      </c>
      <c r="CS6" s="388">
        <v>22</v>
      </c>
      <c r="CT6" s="389">
        <v>8</v>
      </c>
      <c r="CU6" s="342">
        <v>9</v>
      </c>
      <c r="CV6" s="342">
        <v>10</v>
      </c>
      <c r="CW6" s="342">
        <v>11</v>
      </c>
      <c r="CX6" s="342">
        <v>12</v>
      </c>
      <c r="CY6" s="342">
        <v>13</v>
      </c>
      <c r="CZ6" s="342">
        <v>14</v>
      </c>
      <c r="DA6" s="342">
        <v>15</v>
      </c>
      <c r="DB6" s="342">
        <v>16</v>
      </c>
      <c r="DC6" s="342">
        <v>17</v>
      </c>
      <c r="DD6" s="342">
        <v>18</v>
      </c>
      <c r="DE6" s="342">
        <v>19</v>
      </c>
      <c r="DF6" s="342">
        <v>20</v>
      </c>
      <c r="DG6" s="342">
        <v>21</v>
      </c>
      <c r="DH6" s="342">
        <v>22</v>
      </c>
      <c r="DI6" s="343">
        <v>23</v>
      </c>
      <c r="DQ6" s="332" t="s">
        <v>3</v>
      </c>
      <c r="DR6" s="333" t="s">
        <v>2664</v>
      </c>
      <c r="DS6" s="333" t="s">
        <v>2665</v>
      </c>
      <c r="DT6" s="333" t="s">
        <v>2664</v>
      </c>
      <c r="DU6" s="333" t="s">
        <v>2666</v>
      </c>
      <c r="DV6" s="333" t="s">
        <v>2667</v>
      </c>
      <c r="DW6" s="333" t="s">
        <v>2668</v>
      </c>
    </row>
    <row r="7" spans="1:127" ht="25.5">
      <c r="A7" s="390"/>
      <c r="B7" s="345" t="s">
        <v>2737</v>
      </c>
      <c r="C7" s="345"/>
      <c r="D7" s="346"/>
      <c r="E7" s="347" t="s">
        <v>60</v>
      </c>
      <c r="F7" s="347"/>
      <c r="G7" s="349" t="e">
        <f t="shared" ref="G7:G10" si="0">SUM(H7-E7/20)</f>
        <v>#VALUE!</v>
      </c>
      <c r="H7" s="348" t="s">
        <v>60</v>
      </c>
      <c r="I7" s="347"/>
      <c r="J7" s="347"/>
      <c r="K7" s="348" t="e">
        <f t="shared" ref="K7:K9" si="1">SUM(J7*G7)</f>
        <v>#VALUE!</v>
      </c>
      <c r="L7" s="348" t="s">
        <v>60</v>
      </c>
      <c r="M7" s="349"/>
      <c r="N7" s="349"/>
      <c r="O7" s="349"/>
      <c r="P7" s="348" t="s">
        <v>60</v>
      </c>
      <c r="Q7" s="347"/>
      <c r="R7" s="347"/>
      <c r="S7" s="347"/>
      <c r="T7" s="347"/>
      <c r="U7" s="353"/>
      <c r="V7" s="347"/>
      <c r="W7" s="347"/>
      <c r="X7" s="347"/>
      <c r="Y7" s="353"/>
      <c r="Z7" s="347"/>
      <c r="AA7" s="347"/>
      <c r="AB7" s="347"/>
      <c r="AC7" s="353"/>
      <c r="AD7" s="347"/>
      <c r="AE7" s="347"/>
      <c r="AF7" s="347"/>
      <c r="AG7" s="354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1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57"/>
      <c r="DJ7" s="355"/>
      <c r="DK7" s="355"/>
      <c r="DQ7" s="322"/>
      <c r="DR7" s="292"/>
    </row>
    <row r="8" spans="1:127" ht="51">
      <c r="A8" s="391">
        <v>1</v>
      </c>
      <c r="B8" s="392" t="s">
        <v>2738</v>
      </c>
      <c r="C8" s="392" t="s">
        <v>2739</v>
      </c>
      <c r="D8" s="392" t="s">
        <v>2740</v>
      </c>
      <c r="E8" s="360">
        <v>21250</v>
      </c>
      <c r="F8" s="360">
        <v>20</v>
      </c>
      <c r="G8" s="349">
        <f t="shared" si="0"/>
        <v>167.34375</v>
      </c>
      <c r="H8" s="348">
        <f>SUM((E8*6*21)/(8*20*100))+(E8/20)</f>
        <v>1229.84375</v>
      </c>
      <c r="I8" s="360" t="s">
        <v>2741</v>
      </c>
      <c r="J8" s="360">
        <v>20</v>
      </c>
      <c r="K8" s="348">
        <f t="shared" si="1"/>
        <v>3346.875</v>
      </c>
      <c r="L8" s="348">
        <f>SUM(J8*H8)</f>
        <v>24596.875</v>
      </c>
      <c r="M8" s="349">
        <f>SUM(N8:O8)</f>
        <v>10448</v>
      </c>
      <c r="N8" s="349">
        <f>SUM(S8,W8,AA8,AE8,AI8,AM8,AQ8,AU8,AY8,BC8,BG8,BK8,BO8,BS8,BW8,CA8,CE8,CI8,CM8,CQ8)</f>
        <v>9055</v>
      </c>
      <c r="O8" s="349">
        <f>SUM(T8,X8,AB8,AF8,AJ8,AN8,AR8,AV8,AZ8,BD8,BH8,BL8,BP8,BT8,BX8,CB8,CF8,CJ8,CN8,CR8)</f>
        <v>1393</v>
      </c>
      <c r="P8" s="348" t="s">
        <v>60</v>
      </c>
      <c r="Q8" s="349" t="s">
        <v>2742</v>
      </c>
      <c r="R8" s="361" t="s">
        <v>2676</v>
      </c>
      <c r="S8" s="349">
        <v>982</v>
      </c>
      <c r="T8" s="349">
        <v>168</v>
      </c>
      <c r="U8" s="362">
        <f>SUM(S8:T8)</f>
        <v>1150</v>
      </c>
      <c r="V8" s="361" t="s">
        <v>2676</v>
      </c>
      <c r="W8" s="349">
        <v>982</v>
      </c>
      <c r="X8" s="349">
        <v>168</v>
      </c>
      <c r="Y8" s="362">
        <f>SUM(W8:X8)</f>
        <v>1150</v>
      </c>
      <c r="Z8" s="361">
        <v>39451</v>
      </c>
      <c r="AA8" s="349">
        <v>1007</v>
      </c>
      <c r="AB8" s="349">
        <v>151</v>
      </c>
      <c r="AC8" s="362">
        <f>SUM(AA8:AB8)</f>
        <v>1158</v>
      </c>
      <c r="AD8" s="361">
        <v>39451</v>
      </c>
      <c r="AE8" s="349">
        <v>1007</v>
      </c>
      <c r="AF8" s="349">
        <v>151</v>
      </c>
      <c r="AG8" s="362">
        <f>SUM(AE8:AF8)</f>
        <v>1158</v>
      </c>
      <c r="AH8" s="365">
        <v>39451</v>
      </c>
      <c r="AI8" s="364">
        <v>1007</v>
      </c>
      <c r="AJ8" s="364">
        <v>151</v>
      </c>
      <c r="AK8" s="362">
        <f>SUM(AI8:AJ8)</f>
        <v>1158</v>
      </c>
      <c r="AL8" s="365">
        <v>39451</v>
      </c>
      <c r="AM8" s="364">
        <v>1049</v>
      </c>
      <c r="AN8" s="364">
        <v>151</v>
      </c>
      <c r="AO8" s="362">
        <f t="shared" ref="AO8" si="2">SUM(AM8:AN8)</f>
        <v>1200</v>
      </c>
      <c r="AP8" s="365">
        <v>39847</v>
      </c>
      <c r="AQ8" s="364">
        <v>1007</v>
      </c>
      <c r="AR8" s="364">
        <v>151</v>
      </c>
      <c r="AS8" s="362">
        <f>SUM(AQ8:AR8)</f>
        <v>1158</v>
      </c>
      <c r="AT8" s="365">
        <v>39847</v>
      </c>
      <c r="AU8" s="364">
        <v>1007</v>
      </c>
      <c r="AV8" s="364">
        <v>151</v>
      </c>
      <c r="AW8" s="362">
        <f>SUM(AU8:AV8)</f>
        <v>1158</v>
      </c>
      <c r="AX8" s="365">
        <v>39847</v>
      </c>
      <c r="AY8" s="364">
        <v>1007</v>
      </c>
      <c r="AZ8" s="364">
        <v>151</v>
      </c>
      <c r="BA8" s="362">
        <f>SUM(AY8:AZ8)</f>
        <v>1158</v>
      </c>
      <c r="BB8" s="364"/>
      <c r="BC8" s="364"/>
      <c r="BD8" s="364"/>
      <c r="BE8" s="362">
        <f>SUM(BC8:BD8)</f>
        <v>0</v>
      </c>
      <c r="BF8" s="364"/>
      <c r="BG8" s="364"/>
      <c r="BH8" s="364"/>
      <c r="BI8" s="362">
        <f>SUM(BG8:BH8)</f>
        <v>0</v>
      </c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0">
        <v>1</v>
      </c>
      <c r="CU8" s="349">
        <v>21250</v>
      </c>
      <c r="CV8" s="349"/>
      <c r="CW8" s="349"/>
      <c r="CX8" s="349"/>
      <c r="CY8" s="349"/>
      <c r="CZ8" s="349">
        <v>1</v>
      </c>
      <c r="DA8" s="349">
        <v>21250</v>
      </c>
      <c r="DB8" s="349"/>
      <c r="DC8" s="349"/>
      <c r="DD8" s="349"/>
      <c r="DE8" s="349"/>
      <c r="DF8" s="349"/>
      <c r="DG8" s="349"/>
      <c r="DH8" s="349"/>
      <c r="DI8" s="367"/>
      <c r="DJ8" s="368">
        <f t="shared" ref="DJ8:DK10" si="3">SUM(DH8,DF8,DD8,DB8,CZ8,CX8)</f>
        <v>1</v>
      </c>
      <c r="DK8" s="368">
        <f t="shared" si="3"/>
        <v>21250</v>
      </c>
      <c r="DL8" s="183">
        <v>1</v>
      </c>
      <c r="DM8" s="183">
        <v>21250</v>
      </c>
      <c r="DN8" s="183"/>
      <c r="DO8" s="183"/>
      <c r="DP8" s="183"/>
      <c r="DQ8" s="369">
        <v>1</v>
      </c>
      <c r="DR8" s="331">
        <v>21250</v>
      </c>
      <c r="DS8" s="183"/>
      <c r="DT8" s="183"/>
      <c r="DU8" s="183"/>
      <c r="DV8" s="183"/>
      <c r="DW8" s="183"/>
    </row>
    <row r="9" spans="1:127">
      <c r="A9" s="393"/>
      <c r="B9" s="345"/>
      <c r="C9" s="345"/>
      <c r="D9" s="346"/>
      <c r="E9" s="376"/>
      <c r="F9" s="347"/>
      <c r="G9" s="349">
        <f t="shared" si="0"/>
        <v>0</v>
      </c>
      <c r="H9" s="348"/>
      <c r="I9" s="347"/>
      <c r="J9" s="347"/>
      <c r="K9" s="348">
        <f t="shared" si="1"/>
        <v>0</v>
      </c>
      <c r="L9" s="374"/>
      <c r="M9" s="349">
        <f>SUM(N9:O9)</f>
        <v>0</v>
      </c>
      <c r="N9" s="349">
        <f>SUM(S9,W9,AA9,AE9,AI9,AM9,AQ9,AU9,AY9,BC9,BG9,BK9,BO9,BS9,BW9,CA9,CE9,CI9,CM9,CQ9)</f>
        <v>0</v>
      </c>
      <c r="O9" s="349">
        <f>SUM(T9,X9,AB9,AF9,AJ9,AN9,AR9,AV9,AZ9,BD9,BH9,BL9,BP9,BT9,BX9,CB9,CF9,CJ9,CN9,CR9)</f>
        <v>0</v>
      </c>
      <c r="P9" s="374"/>
      <c r="Q9" s="347"/>
      <c r="R9" s="347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62">
        <f>SUM(AE9:AF9)</f>
        <v>0</v>
      </c>
      <c r="AH9" s="394"/>
      <c r="AI9" s="394"/>
      <c r="AJ9" s="394"/>
      <c r="AK9" s="362">
        <f>SUM(AI9:AJ9)</f>
        <v>0</v>
      </c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55"/>
      <c r="CL9" s="355"/>
      <c r="CM9" s="355"/>
      <c r="CN9" s="355"/>
      <c r="CO9" s="355"/>
      <c r="CP9" s="355"/>
      <c r="CQ9" s="355"/>
      <c r="CR9" s="355"/>
      <c r="CS9" s="355"/>
      <c r="CT9" s="395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376"/>
      <c r="DI9" s="396"/>
      <c r="DJ9" s="368">
        <f t="shared" si="3"/>
        <v>0</v>
      </c>
      <c r="DK9" s="368">
        <f t="shared" si="3"/>
        <v>0</v>
      </c>
      <c r="DQ9" s="322"/>
      <c r="DR9" s="292"/>
    </row>
    <row r="10" spans="1:127">
      <c r="A10" s="393"/>
      <c r="B10" s="345" t="s">
        <v>2637</v>
      </c>
      <c r="C10" s="345"/>
      <c r="D10" s="346"/>
      <c r="E10" s="376">
        <f>SUM(E8:E9)</f>
        <v>21250</v>
      </c>
      <c r="F10" s="347"/>
      <c r="G10" s="349">
        <f t="shared" si="0"/>
        <v>167.34375</v>
      </c>
      <c r="H10" s="376">
        <f>SUM(H8:H9)</f>
        <v>1229.84375</v>
      </c>
      <c r="I10" s="347"/>
      <c r="J10" s="374">
        <f t="shared" ref="J10:BW10" si="4">SUM(J8:J9)</f>
        <v>20</v>
      </c>
      <c r="K10" s="374">
        <f t="shared" si="4"/>
        <v>3346.875</v>
      </c>
      <c r="L10" s="374">
        <f t="shared" si="4"/>
        <v>24596.875</v>
      </c>
      <c r="M10" s="376">
        <f t="shared" si="4"/>
        <v>10448</v>
      </c>
      <c r="N10" s="376">
        <f t="shared" si="4"/>
        <v>9055</v>
      </c>
      <c r="O10" s="376">
        <f t="shared" si="4"/>
        <v>1393</v>
      </c>
      <c r="P10" s="376">
        <f t="shared" si="4"/>
        <v>0</v>
      </c>
      <c r="Q10" s="376">
        <f t="shared" si="4"/>
        <v>0</v>
      </c>
      <c r="R10" s="376">
        <f t="shared" si="4"/>
        <v>0</v>
      </c>
      <c r="S10" s="376">
        <f t="shared" si="4"/>
        <v>982</v>
      </c>
      <c r="T10" s="376">
        <f t="shared" si="4"/>
        <v>168</v>
      </c>
      <c r="U10" s="376">
        <f t="shared" si="4"/>
        <v>1150</v>
      </c>
      <c r="V10" s="376">
        <f t="shared" si="4"/>
        <v>0</v>
      </c>
      <c r="W10" s="376">
        <f t="shared" si="4"/>
        <v>982</v>
      </c>
      <c r="X10" s="376">
        <f t="shared" si="4"/>
        <v>168</v>
      </c>
      <c r="Y10" s="376">
        <f t="shared" si="4"/>
        <v>1150</v>
      </c>
      <c r="Z10" s="376">
        <f t="shared" si="4"/>
        <v>39451</v>
      </c>
      <c r="AA10" s="376">
        <f t="shared" si="4"/>
        <v>1007</v>
      </c>
      <c r="AB10" s="376">
        <f t="shared" si="4"/>
        <v>151</v>
      </c>
      <c r="AC10" s="376">
        <f t="shared" si="4"/>
        <v>1158</v>
      </c>
      <c r="AD10" s="376">
        <f t="shared" si="4"/>
        <v>39451</v>
      </c>
      <c r="AE10" s="376">
        <f t="shared" si="4"/>
        <v>1007</v>
      </c>
      <c r="AF10" s="376">
        <f t="shared" si="4"/>
        <v>151</v>
      </c>
      <c r="AG10" s="376">
        <f t="shared" si="4"/>
        <v>1158</v>
      </c>
      <c r="AH10" s="376">
        <f t="shared" si="4"/>
        <v>39451</v>
      </c>
      <c r="AI10" s="376">
        <f t="shared" si="4"/>
        <v>1007</v>
      </c>
      <c r="AJ10" s="376">
        <f t="shared" si="4"/>
        <v>151</v>
      </c>
      <c r="AK10" s="376">
        <f t="shared" si="4"/>
        <v>1158</v>
      </c>
      <c r="AL10" s="376">
        <f t="shared" si="4"/>
        <v>39451</v>
      </c>
      <c r="AM10" s="376">
        <f t="shared" si="4"/>
        <v>1049</v>
      </c>
      <c r="AN10" s="376">
        <f t="shared" si="4"/>
        <v>151</v>
      </c>
      <c r="AO10" s="376">
        <f t="shared" si="4"/>
        <v>1200</v>
      </c>
      <c r="AP10" s="376">
        <f t="shared" si="4"/>
        <v>39847</v>
      </c>
      <c r="AQ10" s="376">
        <f t="shared" si="4"/>
        <v>1007</v>
      </c>
      <c r="AR10" s="376">
        <f t="shared" si="4"/>
        <v>151</v>
      </c>
      <c r="AS10" s="376">
        <f t="shared" si="4"/>
        <v>1158</v>
      </c>
      <c r="AT10" s="376">
        <f t="shared" si="4"/>
        <v>39847</v>
      </c>
      <c r="AU10" s="376">
        <f t="shared" si="4"/>
        <v>1007</v>
      </c>
      <c r="AV10" s="376">
        <f t="shared" si="4"/>
        <v>151</v>
      </c>
      <c r="AW10" s="376">
        <f t="shared" si="4"/>
        <v>1158</v>
      </c>
      <c r="AX10" s="376">
        <f t="shared" si="4"/>
        <v>39847</v>
      </c>
      <c r="AY10" s="376">
        <f t="shared" si="4"/>
        <v>1007</v>
      </c>
      <c r="AZ10" s="376">
        <f t="shared" si="4"/>
        <v>151</v>
      </c>
      <c r="BA10" s="376">
        <f t="shared" si="4"/>
        <v>1158</v>
      </c>
      <c r="BB10" s="376">
        <f t="shared" si="4"/>
        <v>0</v>
      </c>
      <c r="BC10" s="376">
        <f t="shared" si="4"/>
        <v>0</v>
      </c>
      <c r="BD10" s="376">
        <f t="shared" si="4"/>
        <v>0</v>
      </c>
      <c r="BE10" s="376">
        <f t="shared" si="4"/>
        <v>0</v>
      </c>
      <c r="BF10" s="376">
        <f t="shared" si="4"/>
        <v>0</v>
      </c>
      <c r="BG10" s="376">
        <f t="shared" si="4"/>
        <v>0</v>
      </c>
      <c r="BH10" s="376">
        <f t="shared" si="4"/>
        <v>0</v>
      </c>
      <c r="BI10" s="376">
        <f t="shared" si="4"/>
        <v>0</v>
      </c>
      <c r="BJ10" s="376">
        <f t="shared" si="4"/>
        <v>0</v>
      </c>
      <c r="BK10" s="376">
        <f t="shared" si="4"/>
        <v>0</v>
      </c>
      <c r="BL10" s="376">
        <f t="shared" si="4"/>
        <v>0</v>
      </c>
      <c r="BM10" s="376">
        <f t="shared" si="4"/>
        <v>0</v>
      </c>
      <c r="BN10" s="376">
        <f t="shared" si="4"/>
        <v>0</v>
      </c>
      <c r="BO10" s="376">
        <f t="shared" si="4"/>
        <v>0</v>
      </c>
      <c r="BP10" s="376">
        <f t="shared" si="4"/>
        <v>0</v>
      </c>
      <c r="BQ10" s="376">
        <f t="shared" si="4"/>
        <v>0</v>
      </c>
      <c r="BR10" s="376">
        <f t="shared" si="4"/>
        <v>0</v>
      </c>
      <c r="BS10" s="376">
        <f t="shared" si="4"/>
        <v>0</v>
      </c>
      <c r="BT10" s="376">
        <f t="shared" si="4"/>
        <v>0</v>
      </c>
      <c r="BU10" s="376">
        <f t="shared" si="4"/>
        <v>0</v>
      </c>
      <c r="BV10" s="376">
        <f t="shared" si="4"/>
        <v>0</v>
      </c>
      <c r="BW10" s="376">
        <f t="shared" si="4"/>
        <v>0</v>
      </c>
      <c r="BX10" s="376">
        <f t="shared" ref="BX10:DI10" si="5">SUM(BX8:BX9)</f>
        <v>0</v>
      </c>
      <c r="BY10" s="376">
        <f t="shared" si="5"/>
        <v>0</v>
      </c>
      <c r="BZ10" s="376">
        <f t="shared" si="5"/>
        <v>0</v>
      </c>
      <c r="CA10" s="376">
        <f t="shared" si="5"/>
        <v>0</v>
      </c>
      <c r="CB10" s="376">
        <f t="shared" si="5"/>
        <v>0</v>
      </c>
      <c r="CC10" s="376">
        <f t="shared" si="5"/>
        <v>0</v>
      </c>
      <c r="CD10" s="376">
        <f t="shared" si="5"/>
        <v>0</v>
      </c>
      <c r="CE10" s="376">
        <f t="shared" si="5"/>
        <v>0</v>
      </c>
      <c r="CF10" s="376">
        <f t="shared" si="5"/>
        <v>0</v>
      </c>
      <c r="CG10" s="376">
        <f t="shared" si="5"/>
        <v>0</v>
      </c>
      <c r="CH10" s="376">
        <f t="shared" si="5"/>
        <v>0</v>
      </c>
      <c r="CI10" s="376">
        <f t="shared" si="5"/>
        <v>0</v>
      </c>
      <c r="CJ10" s="376">
        <f t="shared" si="5"/>
        <v>0</v>
      </c>
      <c r="CK10" s="376">
        <f t="shared" si="5"/>
        <v>0</v>
      </c>
      <c r="CL10" s="376">
        <f t="shared" si="5"/>
        <v>0</v>
      </c>
      <c r="CM10" s="376">
        <f t="shared" si="5"/>
        <v>0</v>
      </c>
      <c r="CN10" s="376">
        <f t="shared" si="5"/>
        <v>0</v>
      </c>
      <c r="CO10" s="376">
        <f t="shared" si="5"/>
        <v>0</v>
      </c>
      <c r="CP10" s="376">
        <f t="shared" si="5"/>
        <v>0</v>
      </c>
      <c r="CQ10" s="376">
        <f t="shared" si="5"/>
        <v>0</v>
      </c>
      <c r="CR10" s="376">
        <f t="shared" si="5"/>
        <v>0</v>
      </c>
      <c r="CS10" s="397">
        <f t="shared" si="5"/>
        <v>0</v>
      </c>
      <c r="CT10" s="395">
        <f t="shared" si="5"/>
        <v>1</v>
      </c>
      <c r="CU10" s="376">
        <f t="shared" si="5"/>
        <v>21250</v>
      </c>
      <c r="CV10" s="376">
        <f t="shared" si="5"/>
        <v>0</v>
      </c>
      <c r="CW10" s="376">
        <f t="shared" si="5"/>
        <v>0</v>
      </c>
      <c r="CX10" s="376">
        <f t="shared" si="5"/>
        <v>0</v>
      </c>
      <c r="CY10" s="376">
        <f t="shared" si="5"/>
        <v>0</v>
      </c>
      <c r="CZ10" s="376">
        <f t="shared" si="5"/>
        <v>1</v>
      </c>
      <c r="DA10" s="376">
        <f t="shared" si="5"/>
        <v>21250</v>
      </c>
      <c r="DB10" s="376">
        <f t="shared" si="5"/>
        <v>0</v>
      </c>
      <c r="DC10" s="376">
        <f t="shared" si="5"/>
        <v>0</v>
      </c>
      <c r="DD10" s="376">
        <f t="shared" si="5"/>
        <v>0</v>
      </c>
      <c r="DE10" s="376">
        <f t="shared" si="5"/>
        <v>0</v>
      </c>
      <c r="DF10" s="376">
        <f t="shared" si="5"/>
        <v>0</v>
      </c>
      <c r="DG10" s="376">
        <f t="shared" si="5"/>
        <v>0</v>
      </c>
      <c r="DH10" s="376">
        <f t="shared" si="5"/>
        <v>0</v>
      </c>
      <c r="DI10" s="376">
        <f t="shared" si="5"/>
        <v>0</v>
      </c>
      <c r="DJ10" s="368">
        <f t="shared" si="3"/>
        <v>1</v>
      </c>
      <c r="DK10" s="368">
        <f t="shared" si="3"/>
        <v>21250</v>
      </c>
      <c r="DL10" s="376">
        <f>SUM(DL8:DL9)</f>
        <v>1</v>
      </c>
      <c r="DM10" s="376">
        <f>SUM(DM8:DM9)</f>
        <v>21250</v>
      </c>
      <c r="DN10" s="376">
        <f>SUM(DN8:DN9)</f>
        <v>0</v>
      </c>
      <c r="DO10" s="376">
        <f>SUM(DO8:DO9)</f>
        <v>0</v>
      </c>
      <c r="DQ10" s="322"/>
      <c r="DR10" s="292"/>
    </row>
    <row r="12" spans="1:127">
      <c r="E12">
        <f>E10/85*100</f>
        <v>25000</v>
      </c>
    </row>
    <row r="13" spans="1:127">
      <c r="E13">
        <f>E12*0.1</f>
        <v>2500</v>
      </c>
    </row>
    <row r="14" spans="1:127">
      <c r="E14">
        <f>E13+E10</f>
        <v>23750</v>
      </c>
    </row>
    <row r="16" spans="1:127">
      <c r="E16">
        <f>E14/100000</f>
        <v>0.23749999999999999</v>
      </c>
    </row>
  </sheetData>
  <mergeCells count="40"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8"/>
  <sheetViews>
    <sheetView workbookViewId="0">
      <selection sqref="A1:XFD8"/>
    </sheetView>
  </sheetViews>
  <sheetFormatPr defaultRowHeight="15"/>
  <sheetData>
    <row r="1" spans="1:149" ht="26.25">
      <c r="A1" s="597" t="s">
        <v>2604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311"/>
      <c r="M1" s="311"/>
      <c r="N1" s="312"/>
      <c r="O1" s="311"/>
      <c r="P1" s="311"/>
      <c r="Q1" s="311"/>
      <c r="R1" s="311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3"/>
      <c r="AF1" s="313"/>
      <c r="AG1" s="313"/>
      <c r="AH1" s="313"/>
      <c r="AI1" s="313"/>
      <c r="AJ1" s="313"/>
      <c r="AK1" s="313"/>
      <c r="AL1" s="313"/>
      <c r="AM1" s="313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398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39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613" t="s">
        <v>2605</v>
      </c>
      <c r="DQ1" s="614"/>
      <c r="DR1" s="597"/>
      <c r="DS1" s="597"/>
      <c r="DT1" s="597"/>
      <c r="DU1" s="597"/>
      <c r="DV1" s="597"/>
      <c r="DW1" s="597"/>
      <c r="DX1" s="597"/>
      <c r="DY1" s="597"/>
      <c r="DZ1" s="597"/>
      <c r="EA1" s="597"/>
      <c r="EB1" s="597"/>
      <c r="EC1" s="597"/>
      <c r="ED1" s="597"/>
      <c r="EE1" s="289"/>
      <c r="EF1" s="289"/>
      <c r="EG1" s="289"/>
      <c r="EH1" s="315"/>
      <c r="EI1" s="289"/>
      <c r="EJ1" s="289"/>
      <c r="EK1" s="289"/>
      <c r="EL1" s="289"/>
      <c r="EM1" s="315"/>
      <c r="EN1" s="289"/>
      <c r="EO1" s="289"/>
      <c r="EP1" s="289"/>
      <c r="EQ1" s="289"/>
      <c r="ER1" s="289"/>
      <c r="ES1" s="289"/>
    </row>
    <row r="2" spans="1:149" ht="19.5" thickBot="1">
      <c r="A2" s="598" t="s">
        <v>2606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316"/>
      <c r="M2" s="316"/>
      <c r="N2" s="317"/>
      <c r="O2" s="316"/>
      <c r="P2" s="316"/>
      <c r="Q2" s="316"/>
      <c r="R2" s="316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281"/>
      <c r="AE2" s="318"/>
      <c r="AF2" s="318"/>
      <c r="AG2" s="318"/>
      <c r="AH2" s="318"/>
      <c r="AI2" s="318"/>
      <c r="AJ2" s="318"/>
      <c r="AK2" s="318"/>
      <c r="AL2" s="318"/>
      <c r="AM2" s="318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400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401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319"/>
      <c r="DQ2" s="320"/>
      <c r="DR2" s="282"/>
      <c r="DS2" s="282"/>
      <c r="DT2" s="321" t="s">
        <v>2644</v>
      </c>
      <c r="DU2" s="321"/>
      <c r="DV2" s="282"/>
      <c r="DW2" s="282"/>
      <c r="DX2" s="282"/>
      <c r="DY2" s="282"/>
      <c r="DZ2" s="282"/>
      <c r="EA2" s="282"/>
      <c r="EB2" s="282"/>
      <c r="EC2" s="282"/>
      <c r="ED2" s="282"/>
      <c r="EE2" s="289"/>
      <c r="EF2" s="289"/>
      <c r="EG2" s="289"/>
      <c r="EH2" s="315"/>
      <c r="EI2" s="289"/>
      <c r="EJ2" s="289"/>
      <c r="EK2" s="289"/>
      <c r="EL2" s="289"/>
      <c r="EM2" s="315"/>
      <c r="EN2" s="289"/>
      <c r="EO2" s="289"/>
      <c r="EP2" s="289"/>
      <c r="EQ2" s="289"/>
      <c r="ER2" s="289"/>
      <c r="ES2" s="289"/>
    </row>
    <row r="3" spans="1:149" ht="16.5" thickBot="1">
      <c r="A3" s="627" t="s">
        <v>2607</v>
      </c>
      <c r="B3" s="617" t="s">
        <v>2645</v>
      </c>
      <c r="C3" s="617" t="s">
        <v>2608</v>
      </c>
      <c r="D3" s="617" t="s">
        <v>2609</v>
      </c>
      <c r="E3" s="617" t="s">
        <v>2610</v>
      </c>
      <c r="F3" s="617" t="s">
        <v>2743</v>
      </c>
      <c r="G3" s="617" t="s">
        <v>2744</v>
      </c>
      <c r="H3" s="628" t="s">
        <v>2611</v>
      </c>
      <c r="I3" s="583" t="s">
        <v>2733</v>
      </c>
      <c r="J3" s="630" t="s">
        <v>2612</v>
      </c>
      <c r="K3" s="601" t="s">
        <v>2613</v>
      </c>
      <c r="L3" s="583" t="s">
        <v>2745</v>
      </c>
      <c r="M3" s="583" t="s">
        <v>2615</v>
      </c>
      <c r="N3" s="586" t="s">
        <v>2746</v>
      </c>
      <c r="O3" s="589" t="s">
        <v>2617</v>
      </c>
      <c r="P3" s="590"/>
      <c r="Q3" s="591"/>
      <c r="R3" s="623" t="s">
        <v>2743</v>
      </c>
      <c r="S3" s="595" t="s">
        <v>2619</v>
      </c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626"/>
      <c r="AM3" s="596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400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401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322"/>
      <c r="DQ3" s="292"/>
      <c r="EH3" s="322"/>
      <c r="EM3" s="322"/>
    </row>
    <row r="4" spans="1:149" ht="26.25" thickBot="1">
      <c r="A4" s="600"/>
      <c r="B4" s="602"/>
      <c r="C4" s="617"/>
      <c r="D4" s="602"/>
      <c r="E4" s="602"/>
      <c r="F4" s="617"/>
      <c r="G4" s="617"/>
      <c r="H4" s="629"/>
      <c r="I4" s="584"/>
      <c r="J4" s="631"/>
      <c r="K4" s="602"/>
      <c r="L4" s="584"/>
      <c r="M4" s="584"/>
      <c r="N4" s="587"/>
      <c r="O4" s="592"/>
      <c r="P4" s="593"/>
      <c r="Q4" s="594"/>
      <c r="R4" s="624"/>
      <c r="S4" s="578" t="s">
        <v>179</v>
      </c>
      <c r="T4" s="578"/>
      <c r="U4" s="578"/>
      <c r="V4" s="578"/>
      <c r="W4" s="578"/>
      <c r="X4" s="578"/>
      <c r="Y4" s="578" t="s">
        <v>1271</v>
      </c>
      <c r="Z4" s="578"/>
      <c r="AA4" s="578"/>
      <c r="AB4" s="578"/>
      <c r="AC4" s="578"/>
      <c r="AD4" s="578" t="s">
        <v>1257</v>
      </c>
      <c r="AE4" s="578"/>
      <c r="AF4" s="578"/>
      <c r="AG4" s="578"/>
      <c r="AH4" s="578"/>
      <c r="AI4" s="578" t="s">
        <v>1376</v>
      </c>
      <c r="AJ4" s="578"/>
      <c r="AK4" s="578"/>
      <c r="AL4" s="622"/>
      <c r="AM4" s="579"/>
      <c r="AN4" s="578" t="s">
        <v>2620</v>
      </c>
      <c r="AO4" s="578"/>
      <c r="AP4" s="578"/>
      <c r="AQ4" s="622"/>
      <c r="AR4" s="579"/>
      <c r="AS4" s="578" t="s">
        <v>2621</v>
      </c>
      <c r="AT4" s="578"/>
      <c r="AU4" s="578"/>
      <c r="AV4" s="622"/>
      <c r="AW4" s="579"/>
      <c r="AX4" s="578" t="s">
        <v>2622</v>
      </c>
      <c r="AY4" s="578"/>
      <c r="AZ4" s="578"/>
      <c r="BA4" s="622"/>
      <c r="BB4" s="579"/>
      <c r="BC4" s="578" t="s">
        <v>2623</v>
      </c>
      <c r="BD4" s="578"/>
      <c r="BE4" s="578"/>
      <c r="BF4" s="622"/>
      <c r="BG4" s="579"/>
      <c r="BH4" s="578" t="s">
        <v>2624</v>
      </c>
      <c r="BI4" s="578"/>
      <c r="BJ4" s="578"/>
      <c r="BK4" s="622"/>
      <c r="BL4" s="579"/>
      <c r="BM4" s="578" t="s">
        <v>2625</v>
      </c>
      <c r="BN4" s="578"/>
      <c r="BO4" s="578"/>
      <c r="BP4" s="622"/>
      <c r="BQ4" s="579"/>
      <c r="BR4" s="578" t="s">
        <v>2626</v>
      </c>
      <c r="BS4" s="578"/>
      <c r="BT4" s="578"/>
      <c r="BU4" s="622"/>
      <c r="BV4" s="579"/>
      <c r="BW4" s="578" t="s">
        <v>2627</v>
      </c>
      <c r="BX4" s="578"/>
      <c r="BY4" s="578"/>
      <c r="BZ4" s="622"/>
      <c r="CA4" s="579"/>
      <c r="CB4" s="578" t="s">
        <v>2628</v>
      </c>
      <c r="CC4" s="578"/>
      <c r="CD4" s="578"/>
      <c r="CE4" s="622"/>
      <c r="CF4" s="579"/>
      <c r="CG4" s="578" t="s">
        <v>2629</v>
      </c>
      <c r="CH4" s="578"/>
      <c r="CI4" s="578"/>
      <c r="CJ4" s="622"/>
      <c r="CK4" s="579"/>
      <c r="CL4" s="578" t="s">
        <v>2630</v>
      </c>
      <c r="CM4" s="578"/>
      <c r="CN4" s="578"/>
      <c r="CO4" s="622"/>
      <c r="CP4" s="579"/>
      <c r="CQ4" s="578" t="s">
        <v>2631</v>
      </c>
      <c r="CR4" s="578"/>
      <c r="CS4" s="578"/>
      <c r="CT4" s="622"/>
      <c r="CU4" s="579"/>
      <c r="CV4" s="578" t="s">
        <v>2632</v>
      </c>
      <c r="CW4" s="578"/>
      <c r="CX4" s="578"/>
      <c r="CY4" s="622"/>
      <c r="CZ4" s="579"/>
      <c r="DA4" s="578" t="s">
        <v>2633</v>
      </c>
      <c r="DB4" s="578"/>
      <c r="DC4" s="578"/>
      <c r="DD4" s="622"/>
      <c r="DE4" s="579"/>
      <c r="DF4" s="578" t="s">
        <v>2634</v>
      </c>
      <c r="DG4" s="578"/>
      <c r="DH4" s="578"/>
      <c r="DI4" s="622"/>
      <c r="DJ4" s="579"/>
      <c r="DK4" s="578" t="s">
        <v>2635</v>
      </c>
      <c r="DL4" s="578"/>
      <c r="DM4" s="578"/>
      <c r="DN4" s="622"/>
      <c r="DO4" s="579"/>
      <c r="DP4" s="580" t="s">
        <v>2636</v>
      </c>
      <c r="DQ4" s="581"/>
      <c r="DR4" s="581"/>
      <c r="DS4" s="582"/>
      <c r="DT4" s="607" t="s">
        <v>2653</v>
      </c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608"/>
      <c r="EF4" s="323"/>
      <c r="EG4" s="323"/>
      <c r="EH4" s="380"/>
      <c r="EI4" s="323"/>
      <c r="EJ4" s="323"/>
      <c r="EK4" s="323"/>
      <c r="EL4" s="323"/>
      <c r="EM4" s="325" t="s">
        <v>2655</v>
      </c>
      <c r="EN4" s="326"/>
      <c r="EO4" s="326"/>
      <c r="EP4" s="326"/>
      <c r="EQ4" s="326"/>
      <c r="ER4" s="326"/>
      <c r="ES4" s="326"/>
    </row>
    <row r="5" spans="1:149" ht="26.25" thickBot="1">
      <c r="A5" s="600"/>
      <c r="B5" s="602"/>
      <c r="C5" s="617"/>
      <c r="D5" s="602"/>
      <c r="E5" s="602"/>
      <c r="F5" s="617"/>
      <c r="G5" s="617"/>
      <c r="H5" s="629"/>
      <c r="I5" s="585"/>
      <c r="J5" s="632"/>
      <c r="K5" s="602"/>
      <c r="L5" s="585"/>
      <c r="M5" s="584"/>
      <c r="N5" s="588"/>
      <c r="O5" s="295" t="s">
        <v>2637</v>
      </c>
      <c r="P5" s="296" t="s">
        <v>2638</v>
      </c>
      <c r="Q5" s="296" t="s">
        <v>2639</v>
      </c>
      <c r="R5" s="625"/>
      <c r="S5" s="297" t="s">
        <v>2640</v>
      </c>
      <c r="T5" s="297" t="s">
        <v>2641</v>
      </c>
      <c r="U5" s="298" t="s">
        <v>2638</v>
      </c>
      <c r="V5" s="298" t="s">
        <v>2639</v>
      </c>
      <c r="W5" s="298" t="s">
        <v>2743</v>
      </c>
      <c r="X5" s="296" t="s">
        <v>2637</v>
      </c>
      <c r="Y5" s="297" t="s">
        <v>2641</v>
      </c>
      <c r="Z5" s="298" t="s">
        <v>2642</v>
      </c>
      <c r="AA5" s="298" t="s">
        <v>2639</v>
      </c>
      <c r="AB5" s="298" t="s">
        <v>2743</v>
      </c>
      <c r="AC5" s="296" t="s">
        <v>2637</v>
      </c>
      <c r="AD5" s="297" t="s">
        <v>2641</v>
      </c>
      <c r="AE5" s="298" t="s">
        <v>2642</v>
      </c>
      <c r="AF5" s="298" t="s">
        <v>2639</v>
      </c>
      <c r="AG5" s="298" t="s">
        <v>2743</v>
      </c>
      <c r="AH5" s="296" t="s">
        <v>2637</v>
      </c>
      <c r="AI5" s="297" t="s">
        <v>2641</v>
      </c>
      <c r="AJ5" s="298" t="s">
        <v>2642</v>
      </c>
      <c r="AK5" s="298" t="s">
        <v>2639</v>
      </c>
      <c r="AL5" s="298" t="s">
        <v>2743</v>
      </c>
      <c r="AM5" s="299" t="s">
        <v>2637</v>
      </c>
      <c r="AN5" s="297" t="s">
        <v>2641</v>
      </c>
      <c r="AO5" s="298" t="s">
        <v>2642</v>
      </c>
      <c r="AP5" s="298" t="s">
        <v>2639</v>
      </c>
      <c r="AQ5" s="298" t="s">
        <v>2743</v>
      </c>
      <c r="AR5" s="299" t="s">
        <v>2637</v>
      </c>
      <c r="AS5" s="297" t="s">
        <v>2641</v>
      </c>
      <c r="AT5" s="298" t="s">
        <v>2642</v>
      </c>
      <c r="AU5" s="298" t="s">
        <v>2639</v>
      </c>
      <c r="AV5" s="298" t="s">
        <v>2743</v>
      </c>
      <c r="AW5" s="299" t="s">
        <v>2637</v>
      </c>
      <c r="AX5" s="297" t="s">
        <v>2641</v>
      </c>
      <c r="AY5" s="298" t="s">
        <v>2642</v>
      </c>
      <c r="AZ5" s="298" t="s">
        <v>2639</v>
      </c>
      <c r="BA5" s="298" t="s">
        <v>2743</v>
      </c>
      <c r="BB5" s="299" t="s">
        <v>2637</v>
      </c>
      <c r="BC5" s="297" t="s">
        <v>2641</v>
      </c>
      <c r="BD5" s="298" t="s">
        <v>2642</v>
      </c>
      <c r="BE5" s="298" t="s">
        <v>2639</v>
      </c>
      <c r="BF5" s="298" t="s">
        <v>2743</v>
      </c>
      <c r="BG5" s="299" t="s">
        <v>2637</v>
      </c>
      <c r="BH5" s="297" t="s">
        <v>2641</v>
      </c>
      <c r="BI5" s="298" t="s">
        <v>2642</v>
      </c>
      <c r="BJ5" s="298" t="s">
        <v>2639</v>
      </c>
      <c r="BK5" s="298" t="s">
        <v>2743</v>
      </c>
      <c r="BL5" s="299" t="s">
        <v>2637</v>
      </c>
      <c r="BM5" s="297" t="s">
        <v>2641</v>
      </c>
      <c r="BN5" s="298" t="s">
        <v>2642</v>
      </c>
      <c r="BO5" s="298" t="s">
        <v>2639</v>
      </c>
      <c r="BP5" s="298" t="s">
        <v>2743</v>
      </c>
      <c r="BQ5" s="299" t="s">
        <v>2637</v>
      </c>
      <c r="BR5" s="297" t="s">
        <v>2641</v>
      </c>
      <c r="BS5" s="298" t="s">
        <v>2642</v>
      </c>
      <c r="BT5" s="298" t="s">
        <v>2639</v>
      </c>
      <c r="BU5" s="298" t="s">
        <v>2743</v>
      </c>
      <c r="BV5" s="299" t="s">
        <v>2637</v>
      </c>
      <c r="BW5" s="298" t="s">
        <v>2641</v>
      </c>
      <c r="BX5" s="298" t="s">
        <v>2642</v>
      </c>
      <c r="BY5" s="298" t="s">
        <v>2639</v>
      </c>
      <c r="BZ5" s="298" t="s">
        <v>2743</v>
      </c>
      <c r="CA5" s="299" t="s">
        <v>2637</v>
      </c>
      <c r="CB5" s="297" t="s">
        <v>2641</v>
      </c>
      <c r="CC5" s="298" t="s">
        <v>2642</v>
      </c>
      <c r="CD5" s="298" t="s">
        <v>2639</v>
      </c>
      <c r="CE5" s="298" t="s">
        <v>2743</v>
      </c>
      <c r="CF5" s="299" t="s">
        <v>2637</v>
      </c>
      <c r="CG5" s="297" t="s">
        <v>2641</v>
      </c>
      <c r="CH5" s="298" t="s">
        <v>2642</v>
      </c>
      <c r="CI5" s="298" t="s">
        <v>2639</v>
      </c>
      <c r="CJ5" s="298" t="s">
        <v>2743</v>
      </c>
      <c r="CK5" s="299" t="s">
        <v>2637</v>
      </c>
      <c r="CL5" s="297" t="s">
        <v>2641</v>
      </c>
      <c r="CM5" s="298" t="s">
        <v>2642</v>
      </c>
      <c r="CN5" s="298" t="s">
        <v>2639</v>
      </c>
      <c r="CO5" s="298" t="s">
        <v>2743</v>
      </c>
      <c r="CP5" s="299" t="s">
        <v>2637</v>
      </c>
      <c r="CQ5" s="297" t="s">
        <v>2641</v>
      </c>
      <c r="CR5" s="298" t="s">
        <v>2642</v>
      </c>
      <c r="CS5" s="298" t="s">
        <v>2639</v>
      </c>
      <c r="CT5" s="298" t="s">
        <v>2743</v>
      </c>
      <c r="CU5" s="299" t="s">
        <v>2637</v>
      </c>
      <c r="CV5" s="297" t="s">
        <v>2641</v>
      </c>
      <c r="CW5" s="298" t="s">
        <v>2642</v>
      </c>
      <c r="CX5" s="298" t="s">
        <v>2639</v>
      </c>
      <c r="CY5" s="298" t="s">
        <v>2743</v>
      </c>
      <c r="CZ5" s="299" t="s">
        <v>2637</v>
      </c>
      <c r="DA5" s="297" t="s">
        <v>2641</v>
      </c>
      <c r="DB5" s="298" t="s">
        <v>2642</v>
      </c>
      <c r="DC5" s="298" t="s">
        <v>2639</v>
      </c>
      <c r="DD5" s="298" t="s">
        <v>2743</v>
      </c>
      <c r="DE5" s="299" t="s">
        <v>2637</v>
      </c>
      <c r="DF5" s="297" t="s">
        <v>2641</v>
      </c>
      <c r="DG5" s="298" t="s">
        <v>2642</v>
      </c>
      <c r="DH5" s="298" t="s">
        <v>2639</v>
      </c>
      <c r="DI5" s="298" t="s">
        <v>2743</v>
      </c>
      <c r="DJ5" s="299" t="s">
        <v>2637</v>
      </c>
      <c r="DK5" s="297" t="s">
        <v>2641</v>
      </c>
      <c r="DL5" s="298" t="s">
        <v>2642</v>
      </c>
      <c r="DM5" s="298" t="s">
        <v>2639</v>
      </c>
      <c r="DN5" s="298" t="s">
        <v>2743</v>
      </c>
      <c r="DO5" s="300" t="s">
        <v>2637</v>
      </c>
      <c r="DP5" s="327" t="s">
        <v>4</v>
      </c>
      <c r="DQ5" s="303" t="s">
        <v>2643</v>
      </c>
      <c r="DR5" s="303" t="s">
        <v>33</v>
      </c>
      <c r="DS5" s="303" t="s">
        <v>2643</v>
      </c>
      <c r="DT5" s="328" t="s">
        <v>2656</v>
      </c>
      <c r="DU5" s="303" t="s">
        <v>2643</v>
      </c>
      <c r="DV5" s="328" t="s">
        <v>2657</v>
      </c>
      <c r="DW5" s="303" t="s">
        <v>2643</v>
      </c>
      <c r="DX5" s="328" t="s">
        <v>2658</v>
      </c>
      <c r="DY5" s="303" t="s">
        <v>2643</v>
      </c>
      <c r="DZ5" s="328" t="s">
        <v>2659</v>
      </c>
      <c r="EA5" s="303" t="s">
        <v>2643</v>
      </c>
      <c r="EB5" s="328" t="s">
        <v>2660</v>
      </c>
      <c r="EC5" s="303" t="s">
        <v>2643</v>
      </c>
      <c r="ED5" s="328" t="s">
        <v>1371</v>
      </c>
      <c r="EE5" s="329" t="s">
        <v>2643</v>
      </c>
      <c r="EF5" s="330" t="s">
        <v>2661</v>
      </c>
      <c r="EG5" s="330" t="s">
        <v>2661</v>
      </c>
      <c r="EH5" s="369" t="s">
        <v>2747</v>
      </c>
      <c r="EI5" s="183" t="s">
        <v>2643</v>
      </c>
      <c r="EJ5" s="183" t="s">
        <v>2748</v>
      </c>
      <c r="EK5" s="183" t="s">
        <v>2643</v>
      </c>
      <c r="EL5" s="183"/>
      <c r="EM5" s="332" t="s">
        <v>3</v>
      </c>
      <c r="EN5" s="333" t="s">
        <v>2664</v>
      </c>
      <c r="EO5" s="333" t="s">
        <v>2665</v>
      </c>
      <c r="EP5" s="333" t="s">
        <v>2664</v>
      </c>
      <c r="EQ5" s="333" t="s">
        <v>2666</v>
      </c>
      <c r="ER5" s="333" t="s">
        <v>2667</v>
      </c>
      <c r="ES5" s="333" t="s">
        <v>2668</v>
      </c>
    </row>
    <row r="6" spans="1:149">
      <c r="A6" s="383">
        <v>1</v>
      </c>
      <c r="B6" s="384">
        <v>2</v>
      </c>
      <c r="C6" s="384"/>
      <c r="D6" s="384">
        <v>3</v>
      </c>
      <c r="E6" s="385">
        <v>4</v>
      </c>
      <c r="F6" s="385">
        <v>5</v>
      </c>
      <c r="G6" s="385">
        <v>6</v>
      </c>
      <c r="H6" s="402">
        <v>5</v>
      </c>
      <c r="I6" s="402"/>
      <c r="J6" s="403">
        <v>6</v>
      </c>
      <c r="K6" s="385">
        <v>7</v>
      </c>
      <c r="L6" s="385">
        <v>8</v>
      </c>
      <c r="M6" s="404"/>
      <c r="N6" s="386">
        <v>9</v>
      </c>
      <c r="O6" s="385">
        <v>10</v>
      </c>
      <c r="P6" s="385"/>
      <c r="Q6" s="385"/>
      <c r="R6" s="385">
        <v>11</v>
      </c>
      <c r="S6" s="385">
        <v>6</v>
      </c>
      <c r="T6" s="385">
        <v>7</v>
      </c>
      <c r="U6" s="385">
        <v>8</v>
      </c>
      <c r="V6" s="385">
        <v>9</v>
      </c>
      <c r="W6" s="385"/>
      <c r="X6" s="385">
        <v>10</v>
      </c>
      <c r="Y6" s="385">
        <v>11</v>
      </c>
      <c r="Z6" s="385">
        <v>12</v>
      </c>
      <c r="AA6" s="385">
        <v>13</v>
      </c>
      <c r="AB6" s="385"/>
      <c r="AC6" s="385">
        <v>14</v>
      </c>
      <c r="AD6" s="385">
        <v>15</v>
      </c>
      <c r="AE6" s="385">
        <v>16</v>
      </c>
      <c r="AF6" s="385">
        <v>17</v>
      </c>
      <c r="AG6" s="385"/>
      <c r="AH6" s="385">
        <v>18</v>
      </c>
      <c r="AI6" s="385">
        <v>19</v>
      </c>
      <c r="AJ6" s="385">
        <v>20</v>
      </c>
      <c r="AK6" s="385">
        <v>21</v>
      </c>
      <c r="AL6" s="388"/>
      <c r="AM6" s="387">
        <v>22</v>
      </c>
      <c r="AN6" s="385">
        <v>19</v>
      </c>
      <c r="AO6" s="385">
        <v>20</v>
      </c>
      <c r="AP6" s="385">
        <v>21</v>
      </c>
      <c r="AQ6" s="388"/>
      <c r="AR6" s="387">
        <v>22</v>
      </c>
      <c r="AS6" s="385">
        <v>19</v>
      </c>
      <c r="AT6" s="385">
        <v>20</v>
      </c>
      <c r="AU6" s="385">
        <v>21</v>
      </c>
      <c r="AV6" s="388"/>
      <c r="AW6" s="387">
        <v>22</v>
      </c>
      <c r="AX6" s="385">
        <v>19</v>
      </c>
      <c r="AY6" s="385">
        <v>20</v>
      </c>
      <c r="AZ6" s="385">
        <v>21</v>
      </c>
      <c r="BA6" s="388"/>
      <c r="BB6" s="387">
        <v>22</v>
      </c>
      <c r="BC6" s="385">
        <v>19</v>
      </c>
      <c r="BD6" s="385">
        <v>20</v>
      </c>
      <c r="BE6" s="385">
        <v>21</v>
      </c>
      <c r="BF6" s="388"/>
      <c r="BG6" s="387">
        <v>22</v>
      </c>
      <c r="BH6" s="385">
        <v>19</v>
      </c>
      <c r="BI6" s="385">
        <v>20</v>
      </c>
      <c r="BJ6" s="385">
        <v>21</v>
      </c>
      <c r="BK6" s="388"/>
      <c r="BL6" s="387">
        <v>22</v>
      </c>
      <c r="BM6" s="385">
        <v>19</v>
      </c>
      <c r="BN6" s="385">
        <v>20</v>
      </c>
      <c r="BO6" s="385">
        <v>21</v>
      </c>
      <c r="BP6" s="388"/>
      <c r="BQ6" s="387">
        <v>22</v>
      </c>
      <c r="BR6" s="385">
        <v>19</v>
      </c>
      <c r="BS6" s="385">
        <v>20</v>
      </c>
      <c r="BT6" s="385">
        <v>21</v>
      </c>
      <c r="BU6" s="388"/>
      <c r="BV6" s="387">
        <v>22</v>
      </c>
      <c r="BW6" s="385">
        <v>19</v>
      </c>
      <c r="BX6" s="385">
        <v>20</v>
      </c>
      <c r="BY6" s="385">
        <v>21</v>
      </c>
      <c r="BZ6" s="388"/>
      <c r="CA6" s="387">
        <v>22</v>
      </c>
      <c r="CB6" s="385">
        <v>19</v>
      </c>
      <c r="CC6" s="385">
        <v>20</v>
      </c>
      <c r="CD6" s="385">
        <v>21</v>
      </c>
      <c r="CE6" s="388"/>
      <c r="CF6" s="387">
        <v>22</v>
      </c>
      <c r="CG6" s="385">
        <v>19</v>
      </c>
      <c r="CH6" s="385">
        <v>20</v>
      </c>
      <c r="CI6" s="385">
        <v>21</v>
      </c>
      <c r="CJ6" s="388"/>
      <c r="CK6" s="387">
        <v>22</v>
      </c>
      <c r="CL6" s="405">
        <v>19</v>
      </c>
      <c r="CM6" s="385">
        <v>20</v>
      </c>
      <c r="CN6" s="385">
        <v>21</v>
      </c>
      <c r="CO6" s="388"/>
      <c r="CP6" s="387">
        <v>22</v>
      </c>
      <c r="CQ6" s="385">
        <v>19</v>
      </c>
      <c r="CR6" s="385">
        <v>20</v>
      </c>
      <c r="CS6" s="385">
        <v>21</v>
      </c>
      <c r="CT6" s="388"/>
      <c r="CU6" s="387">
        <v>22</v>
      </c>
      <c r="CV6" s="385">
        <v>19</v>
      </c>
      <c r="CW6" s="385">
        <v>20</v>
      </c>
      <c r="CX6" s="385">
        <v>21</v>
      </c>
      <c r="CY6" s="388"/>
      <c r="CZ6" s="387">
        <v>22</v>
      </c>
      <c r="DA6" s="385">
        <v>19</v>
      </c>
      <c r="DB6" s="385">
        <v>20</v>
      </c>
      <c r="DC6" s="385">
        <v>21</v>
      </c>
      <c r="DD6" s="388"/>
      <c r="DE6" s="387">
        <v>22</v>
      </c>
      <c r="DF6" s="385">
        <v>19</v>
      </c>
      <c r="DG6" s="385">
        <v>20</v>
      </c>
      <c r="DH6" s="385">
        <v>21</v>
      </c>
      <c r="DI6" s="388"/>
      <c r="DJ6" s="387">
        <v>22</v>
      </c>
      <c r="DK6" s="385">
        <v>19</v>
      </c>
      <c r="DL6" s="385">
        <v>20</v>
      </c>
      <c r="DM6" s="385">
        <v>21</v>
      </c>
      <c r="DN6" s="388"/>
      <c r="DO6" s="388">
        <v>22</v>
      </c>
      <c r="DP6" s="341">
        <v>8</v>
      </c>
      <c r="DQ6" s="342">
        <v>9</v>
      </c>
      <c r="DR6" s="342">
        <v>10</v>
      </c>
      <c r="DS6" s="342">
        <v>11</v>
      </c>
      <c r="DT6" s="342">
        <v>12</v>
      </c>
      <c r="DU6" s="342">
        <v>13</v>
      </c>
      <c r="DV6" s="342">
        <v>14</v>
      </c>
      <c r="DW6" s="342">
        <v>15</v>
      </c>
      <c r="DX6" s="342">
        <v>16</v>
      </c>
      <c r="DY6" s="342">
        <v>17</v>
      </c>
      <c r="DZ6" s="342">
        <v>18</v>
      </c>
      <c r="EA6" s="342">
        <v>19</v>
      </c>
      <c r="EB6" s="342">
        <v>20</v>
      </c>
      <c r="EC6" s="342">
        <v>21</v>
      </c>
      <c r="ED6" s="342">
        <v>22</v>
      </c>
      <c r="EE6" s="343">
        <v>23</v>
      </c>
      <c r="EH6" s="322"/>
      <c r="EM6" s="322"/>
    </row>
    <row r="8" spans="1:149">
      <c r="C8" t="s">
        <v>610</v>
      </c>
    </row>
  </sheetData>
  <mergeCells count="42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4"/>
  <sheetViews>
    <sheetView topLeftCell="A7" workbookViewId="0">
      <selection activeCell="G14" sqref="G14"/>
    </sheetView>
  </sheetViews>
  <sheetFormatPr defaultRowHeight="15"/>
  <sheetData>
    <row r="1" spans="1:150" ht="18.75">
      <c r="A1" s="633" t="s">
        <v>2604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318"/>
      <c r="M1" s="406"/>
      <c r="N1" s="407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08"/>
      <c r="CD1" s="408"/>
      <c r="CE1" s="408"/>
      <c r="CF1" s="408"/>
      <c r="CG1" s="408"/>
      <c r="CH1" s="408"/>
      <c r="CI1" s="408"/>
      <c r="CJ1" s="408"/>
      <c r="CK1" s="408"/>
      <c r="CL1" s="408"/>
      <c r="CM1" s="408"/>
      <c r="CN1" s="408"/>
      <c r="CO1" s="408"/>
      <c r="CP1" s="408"/>
      <c r="CQ1" s="408"/>
      <c r="CR1" s="408"/>
      <c r="CS1" s="408"/>
      <c r="CT1" s="408"/>
      <c r="CU1" s="408"/>
      <c r="CV1" s="408"/>
      <c r="CW1" s="408"/>
      <c r="CX1" s="408"/>
      <c r="CY1" s="408"/>
      <c r="CZ1" s="408"/>
      <c r="DA1" s="408"/>
      <c r="DB1" s="408"/>
      <c r="DC1" s="408"/>
      <c r="DD1" s="408"/>
      <c r="DE1" s="408"/>
      <c r="DF1" s="408"/>
      <c r="DG1" s="408"/>
      <c r="DH1" s="408"/>
      <c r="DI1" s="408"/>
      <c r="DJ1" s="408"/>
      <c r="DK1" s="408"/>
      <c r="DL1" s="408"/>
      <c r="DM1" s="408"/>
      <c r="DN1" s="408"/>
      <c r="DO1" s="408"/>
      <c r="DP1" s="634" t="s">
        <v>2605</v>
      </c>
      <c r="DQ1" s="635"/>
      <c r="DR1" s="633"/>
      <c r="DS1" s="633"/>
      <c r="DT1" s="633"/>
      <c r="DU1" s="633"/>
      <c r="DV1" s="633"/>
      <c r="DW1" s="633"/>
      <c r="DX1" s="633"/>
      <c r="DY1" s="633"/>
      <c r="DZ1" s="633"/>
      <c r="EA1" s="633"/>
      <c r="EB1" s="633"/>
      <c r="EC1" s="633"/>
      <c r="ED1" s="633"/>
      <c r="EE1" s="409"/>
      <c r="EF1" s="409"/>
      <c r="EG1" s="409"/>
      <c r="EH1" s="409"/>
      <c r="EI1" s="409"/>
      <c r="EJ1" s="409"/>
      <c r="EK1" s="409"/>
      <c r="EL1" s="409"/>
      <c r="EM1" s="410"/>
      <c r="EN1" s="409"/>
      <c r="EO1" s="409"/>
      <c r="EP1" s="409"/>
      <c r="EQ1" s="409"/>
      <c r="ER1" s="409"/>
      <c r="ES1" s="409"/>
      <c r="ET1" s="409"/>
    </row>
    <row r="2" spans="1:150" ht="19.5" thickBot="1">
      <c r="A2" s="598" t="s">
        <v>2606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316"/>
      <c r="M2" s="316"/>
      <c r="N2" s="317"/>
      <c r="O2" s="316"/>
      <c r="P2" s="316"/>
      <c r="Q2" s="316"/>
      <c r="R2" s="316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281"/>
      <c r="AE2" s="318"/>
      <c r="AF2" s="318"/>
      <c r="AG2" s="318"/>
      <c r="AH2" s="318"/>
      <c r="AI2" s="318"/>
      <c r="AJ2" s="318"/>
      <c r="AK2" s="318"/>
      <c r="AL2" s="318"/>
      <c r="AM2" s="318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319"/>
      <c r="DQ2" s="320"/>
      <c r="DR2" s="282"/>
      <c r="DS2" s="282"/>
      <c r="DT2" s="321" t="s">
        <v>2644</v>
      </c>
      <c r="DU2" s="321"/>
      <c r="DV2" s="282"/>
      <c r="DW2" s="282"/>
      <c r="DX2" s="282"/>
      <c r="DY2" s="282"/>
      <c r="DZ2" s="282"/>
      <c r="EA2" s="282"/>
      <c r="EB2" s="282"/>
      <c r="EC2" s="282"/>
      <c r="ED2" s="282"/>
      <c r="EE2" s="289"/>
      <c r="EF2" s="289"/>
      <c r="EG2" s="289"/>
      <c r="EH2" s="289"/>
      <c r="EI2" s="289"/>
      <c r="EJ2" s="289"/>
      <c r="EK2" s="289"/>
      <c r="EL2" s="289"/>
      <c r="EM2" s="315"/>
      <c r="EN2" s="289"/>
      <c r="EO2" s="289"/>
      <c r="EP2" s="289"/>
      <c r="EQ2" s="289"/>
      <c r="ER2" s="289"/>
      <c r="ES2" s="289"/>
      <c r="ET2" s="289"/>
    </row>
    <row r="3" spans="1:150" ht="16.5" thickBot="1">
      <c r="A3" s="599" t="s">
        <v>2607</v>
      </c>
      <c r="B3" s="601" t="s">
        <v>2645</v>
      </c>
      <c r="C3" s="583" t="s">
        <v>2608</v>
      </c>
      <c r="D3" s="601" t="s">
        <v>2609</v>
      </c>
      <c r="E3" s="601" t="s">
        <v>2610</v>
      </c>
      <c r="F3" s="583" t="s">
        <v>2743</v>
      </c>
      <c r="G3" s="583" t="s">
        <v>2744</v>
      </c>
      <c r="H3" s="601" t="s">
        <v>2611</v>
      </c>
      <c r="I3" s="583" t="s">
        <v>2733</v>
      </c>
      <c r="J3" s="583" t="s">
        <v>2612</v>
      </c>
      <c r="K3" s="601" t="s">
        <v>2613</v>
      </c>
      <c r="L3" s="583" t="s">
        <v>2745</v>
      </c>
      <c r="M3" s="583" t="s">
        <v>2615</v>
      </c>
      <c r="N3" s="586" t="s">
        <v>2746</v>
      </c>
      <c r="O3" s="589" t="s">
        <v>2617</v>
      </c>
      <c r="P3" s="590"/>
      <c r="Q3" s="591"/>
      <c r="R3" s="282"/>
      <c r="S3" s="595" t="s">
        <v>2619</v>
      </c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626"/>
      <c r="AM3" s="596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322"/>
      <c r="DQ3" s="292"/>
      <c r="EM3" s="322"/>
    </row>
    <row r="4" spans="1:150" ht="26.25" thickBot="1">
      <c r="A4" s="600"/>
      <c r="B4" s="602"/>
      <c r="C4" s="584"/>
      <c r="D4" s="602"/>
      <c r="E4" s="602"/>
      <c r="F4" s="584"/>
      <c r="G4" s="584"/>
      <c r="H4" s="602"/>
      <c r="I4" s="584"/>
      <c r="J4" s="584"/>
      <c r="K4" s="602"/>
      <c r="L4" s="584"/>
      <c r="M4" s="584"/>
      <c r="N4" s="587"/>
      <c r="O4" s="592"/>
      <c r="P4" s="593"/>
      <c r="Q4" s="594"/>
      <c r="R4" s="411"/>
      <c r="S4" s="578" t="s">
        <v>179</v>
      </c>
      <c r="T4" s="578"/>
      <c r="U4" s="578"/>
      <c r="V4" s="578"/>
      <c r="W4" s="578"/>
      <c r="X4" s="578"/>
      <c r="Y4" s="578" t="s">
        <v>1271</v>
      </c>
      <c r="Z4" s="578"/>
      <c r="AA4" s="578"/>
      <c r="AB4" s="578"/>
      <c r="AC4" s="578"/>
      <c r="AD4" s="578" t="s">
        <v>1257</v>
      </c>
      <c r="AE4" s="578"/>
      <c r="AF4" s="578"/>
      <c r="AG4" s="578"/>
      <c r="AH4" s="578"/>
      <c r="AI4" s="578" t="s">
        <v>1376</v>
      </c>
      <c r="AJ4" s="578"/>
      <c r="AK4" s="578"/>
      <c r="AL4" s="622"/>
      <c r="AM4" s="579"/>
      <c r="AN4" s="578" t="s">
        <v>2620</v>
      </c>
      <c r="AO4" s="578"/>
      <c r="AP4" s="578"/>
      <c r="AQ4" s="622"/>
      <c r="AR4" s="579"/>
      <c r="AS4" s="578" t="s">
        <v>2621</v>
      </c>
      <c r="AT4" s="578"/>
      <c r="AU4" s="578"/>
      <c r="AV4" s="622"/>
      <c r="AW4" s="579"/>
      <c r="AX4" s="578" t="s">
        <v>2622</v>
      </c>
      <c r="AY4" s="578"/>
      <c r="AZ4" s="578"/>
      <c r="BA4" s="622"/>
      <c r="BB4" s="579"/>
      <c r="BC4" s="578" t="s">
        <v>2623</v>
      </c>
      <c r="BD4" s="578"/>
      <c r="BE4" s="578"/>
      <c r="BF4" s="622"/>
      <c r="BG4" s="579"/>
      <c r="BH4" s="578" t="s">
        <v>2624</v>
      </c>
      <c r="BI4" s="578"/>
      <c r="BJ4" s="578"/>
      <c r="BK4" s="622"/>
      <c r="BL4" s="579"/>
      <c r="BM4" s="578" t="s">
        <v>2625</v>
      </c>
      <c r="BN4" s="578"/>
      <c r="BO4" s="578"/>
      <c r="BP4" s="622"/>
      <c r="BQ4" s="579"/>
      <c r="BR4" s="578" t="s">
        <v>2626</v>
      </c>
      <c r="BS4" s="578"/>
      <c r="BT4" s="578"/>
      <c r="BU4" s="622"/>
      <c r="BV4" s="579"/>
      <c r="BW4" s="578" t="s">
        <v>2627</v>
      </c>
      <c r="BX4" s="578"/>
      <c r="BY4" s="578"/>
      <c r="BZ4" s="622"/>
      <c r="CA4" s="579"/>
      <c r="CB4" s="578" t="s">
        <v>2628</v>
      </c>
      <c r="CC4" s="578"/>
      <c r="CD4" s="578"/>
      <c r="CE4" s="622"/>
      <c r="CF4" s="579"/>
      <c r="CG4" s="578" t="s">
        <v>2629</v>
      </c>
      <c r="CH4" s="578"/>
      <c r="CI4" s="578"/>
      <c r="CJ4" s="622"/>
      <c r="CK4" s="579"/>
      <c r="CL4" s="578" t="s">
        <v>2630</v>
      </c>
      <c r="CM4" s="578"/>
      <c r="CN4" s="578"/>
      <c r="CO4" s="622"/>
      <c r="CP4" s="579"/>
      <c r="CQ4" s="578" t="s">
        <v>2631</v>
      </c>
      <c r="CR4" s="578"/>
      <c r="CS4" s="578"/>
      <c r="CT4" s="622"/>
      <c r="CU4" s="579"/>
      <c r="CV4" s="578" t="s">
        <v>2632</v>
      </c>
      <c r="CW4" s="578"/>
      <c r="CX4" s="578"/>
      <c r="CY4" s="622"/>
      <c r="CZ4" s="579"/>
      <c r="DA4" s="578" t="s">
        <v>2633</v>
      </c>
      <c r="DB4" s="578"/>
      <c r="DC4" s="578"/>
      <c r="DD4" s="622"/>
      <c r="DE4" s="579"/>
      <c r="DF4" s="578" t="s">
        <v>2634</v>
      </c>
      <c r="DG4" s="578"/>
      <c r="DH4" s="578"/>
      <c r="DI4" s="622"/>
      <c r="DJ4" s="579"/>
      <c r="DK4" s="578" t="s">
        <v>2635</v>
      </c>
      <c r="DL4" s="578"/>
      <c r="DM4" s="578"/>
      <c r="DN4" s="622"/>
      <c r="DO4" s="579"/>
      <c r="DP4" s="580" t="s">
        <v>2636</v>
      </c>
      <c r="DQ4" s="581"/>
      <c r="DR4" s="581"/>
      <c r="DS4" s="582"/>
      <c r="DT4" s="607" t="s">
        <v>2653</v>
      </c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608"/>
      <c r="EF4" s="323"/>
      <c r="EG4" s="323"/>
      <c r="EH4" s="323"/>
      <c r="EI4" s="323"/>
      <c r="EJ4" s="323"/>
      <c r="EK4" s="323"/>
      <c r="EL4" s="323"/>
      <c r="EM4" s="382" t="s">
        <v>2655</v>
      </c>
      <c r="EN4" s="326"/>
      <c r="EO4" s="326"/>
      <c r="EP4" s="326"/>
      <c r="EQ4" s="326"/>
      <c r="ER4" s="326"/>
      <c r="ES4" s="326"/>
      <c r="ET4" s="326"/>
    </row>
    <row r="5" spans="1:150" ht="26.25" thickBot="1">
      <c r="A5" s="600"/>
      <c r="B5" s="602"/>
      <c r="C5" s="585"/>
      <c r="D5" s="602"/>
      <c r="E5" s="602"/>
      <c r="F5" s="585"/>
      <c r="G5" s="585"/>
      <c r="H5" s="602"/>
      <c r="I5" s="585"/>
      <c r="J5" s="585"/>
      <c r="K5" s="602"/>
      <c r="L5" s="585"/>
      <c r="M5" s="584"/>
      <c r="N5" s="588"/>
      <c r="O5" s="295" t="s">
        <v>2637</v>
      </c>
      <c r="P5" s="296" t="s">
        <v>2638</v>
      </c>
      <c r="Q5" s="296" t="s">
        <v>2639</v>
      </c>
      <c r="R5" s="298" t="s">
        <v>2743</v>
      </c>
      <c r="S5" s="297" t="s">
        <v>2640</v>
      </c>
      <c r="T5" s="297" t="s">
        <v>2641</v>
      </c>
      <c r="U5" s="298" t="s">
        <v>2638</v>
      </c>
      <c r="V5" s="298" t="s">
        <v>2639</v>
      </c>
      <c r="W5" s="298" t="s">
        <v>2743</v>
      </c>
      <c r="X5" s="296" t="s">
        <v>2637</v>
      </c>
      <c r="Y5" s="297" t="s">
        <v>2641</v>
      </c>
      <c r="Z5" s="298" t="s">
        <v>2642</v>
      </c>
      <c r="AA5" s="298" t="s">
        <v>2639</v>
      </c>
      <c r="AB5" s="298" t="s">
        <v>2743</v>
      </c>
      <c r="AC5" s="296" t="s">
        <v>2637</v>
      </c>
      <c r="AD5" s="297" t="s">
        <v>2641</v>
      </c>
      <c r="AE5" s="298" t="s">
        <v>2642</v>
      </c>
      <c r="AF5" s="298" t="s">
        <v>2639</v>
      </c>
      <c r="AG5" s="298" t="s">
        <v>2743</v>
      </c>
      <c r="AH5" s="296" t="s">
        <v>2637</v>
      </c>
      <c r="AI5" s="297" t="s">
        <v>2641</v>
      </c>
      <c r="AJ5" s="298" t="s">
        <v>2642</v>
      </c>
      <c r="AK5" s="298" t="s">
        <v>2639</v>
      </c>
      <c r="AL5" s="298" t="s">
        <v>2743</v>
      </c>
      <c r="AM5" s="299" t="s">
        <v>2637</v>
      </c>
      <c r="AN5" s="297" t="s">
        <v>2641</v>
      </c>
      <c r="AO5" s="298" t="s">
        <v>2642</v>
      </c>
      <c r="AP5" s="298" t="s">
        <v>2639</v>
      </c>
      <c r="AQ5" s="298" t="s">
        <v>2743</v>
      </c>
      <c r="AR5" s="299" t="s">
        <v>2637</v>
      </c>
      <c r="AS5" s="297" t="s">
        <v>2641</v>
      </c>
      <c r="AT5" s="298" t="s">
        <v>2642</v>
      </c>
      <c r="AU5" s="298" t="s">
        <v>2639</v>
      </c>
      <c r="AV5" s="298" t="s">
        <v>2743</v>
      </c>
      <c r="AW5" s="299" t="s">
        <v>2637</v>
      </c>
      <c r="AX5" s="297" t="s">
        <v>2641</v>
      </c>
      <c r="AY5" s="298" t="s">
        <v>2642</v>
      </c>
      <c r="AZ5" s="298" t="s">
        <v>2639</v>
      </c>
      <c r="BA5" s="298" t="s">
        <v>2743</v>
      </c>
      <c r="BB5" s="299" t="s">
        <v>2637</v>
      </c>
      <c r="BC5" s="297" t="s">
        <v>2641</v>
      </c>
      <c r="BD5" s="298" t="s">
        <v>2642</v>
      </c>
      <c r="BE5" s="298" t="s">
        <v>2639</v>
      </c>
      <c r="BF5" s="298" t="s">
        <v>2743</v>
      </c>
      <c r="BG5" s="299" t="s">
        <v>2637</v>
      </c>
      <c r="BH5" s="297" t="s">
        <v>2641</v>
      </c>
      <c r="BI5" s="298" t="s">
        <v>2642</v>
      </c>
      <c r="BJ5" s="298" t="s">
        <v>2639</v>
      </c>
      <c r="BK5" s="298" t="s">
        <v>2743</v>
      </c>
      <c r="BL5" s="299" t="s">
        <v>2637</v>
      </c>
      <c r="BM5" s="297" t="s">
        <v>2641</v>
      </c>
      <c r="BN5" s="298" t="s">
        <v>2642</v>
      </c>
      <c r="BO5" s="298" t="s">
        <v>2639</v>
      </c>
      <c r="BP5" s="298" t="s">
        <v>2743</v>
      </c>
      <c r="BQ5" s="299" t="s">
        <v>2637</v>
      </c>
      <c r="BR5" s="297" t="s">
        <v>2641</v>
      </c>
      <c r="BS5" s="298" t="s">
        <v>2642</v>
      </c>
      <c r="BT5" s="298" t="s">
        <v>2639</v>
      </c>
      <c r="BU5" s="298" t="s">
        <v>2743</v>
      </c>
      <c r="BV5" s="299" t="s">
        <v>2637</v>
      </c>
      <c r="BW5" s="297" t="s">
        <v>2641</v>
      </c>
      <c r="BX5" s="298" t="s">
        <v>2642</v>
      </c>
      <c r="BY5" s="298" t="s">
        <v>2639</v>
      </c>
      <c r="BZ5" s="298" t="s">
        <v>2743</v>
      </c>
      <c r="CA5" s="299" t="s">
        <v>2637</v>
      </c>
      <c r="CB5" s="297" t="s">
        <v>2641</v>
      </c>
      <c r="CC5" s="298" t="s">
        <v>2642</v>
      </c>
      <c r="CD5" s="298" t="s">
        <v>2639</v>
      </c>
      <c r="CE5" s="298" t="s">
        <v>2743</v>
      </c>
      <c r="CF5" s="299" t="s">
        <v>2637</v>
      </c>
      <c r="CG5" s="297" t="s">
        <v>2641</v>
      </c>
      <c r="CH5" s="298" t="s">
        <v>2642</v>
      </c>
      <c r="CI5" s="298" t="s">
        <v>2639</v>
      </c>
      <c r="CJ5" s="298" t="s">
        <v>2743</v>
      </c>
      <c r="CK5" s="299" t="s">
        <v>2637</v>
      </c>
      <c r="CL5" s="297" t="s">
        <v>2641</v>
      </c>
      <c r="CM5" s="298" t="s">
        <v>2642</v>
      </c>
      <c r="CN5" s="298" t="s">
        <v>2639</v>
      </c>
      <c r="CO5" s="298" t="s">
        <v>2743</v>
      </c>
      <c r="CP5" s="299" t="s">
        <v>2637</v>
      </c>
      <c r="CQ5" s="297" t="s">
        <v>2641</v>
      </c>
      <c r="CR5" s="298" t="s">
        <v>2642</v>
      </c>
      <c r="CS5" s="298" t="s">
        <v>2639</v>
      </c>
      <c r="CT5" s="298" t="s">
        <v>2743</v>
      </c>
      <c r="CU5" s="299" t="s">
        <v>2637</v>
      </c>
      <c r="CV5" s="297" t="s">
        <v>2641</v>
      </c>
      <c r="CW5" s="298" t="s">
        <v>2642</v>
      </c>
      <c r="CX5" s="298" t="s">
        <v>2639</v>
      </c>
      <c r="CY5" s="298" t="s">
        <v>2743</v>
      </c>
      <c r="CZ5" s="299" t="s">
        <v>2637</v>
      </c>
      <c r="DA5" s="297" t="s">
        <v>2641</v>
      </c>
      <c r="DB5" s="298" t="s">
        <v>2642</v>
      </c>
      <c r="DC5" s="298" t="s">
        <v>2639</v>
      </c>
      <c r="DD5" s="298" t="s">
        <v>2743</v>
      </c>
      <c r="DE5" s="299" t="s">
        <v>2637</v>
      </c>
      <c r="DF5" s="297" t="s">
        <v>2641</v>
      </c>
      <c r="DG5" s="298" t="s">
        <v>2642</v>
      </c>
      <c r="DH5" s="298" t="s">
        <v>2639</v>
      </c>
      <c r="DI5" s="298" t="s">
        <v>2743</v>
      </c>
      <c r="DJ5" s="299" t="s">
        <v>2637</v>
      </c>
      <c r="DK5" s="297" t="s">
        <v>2641</v>
      </c>
      <c r="DL5" s="298" t="s">
        <v>2642</v>
      </c>
      <c r="DM5" s="298" t="s">
        <v>2639</v>
      </c>
      <c r="DN5" s="298" t="s">
        <v>2743</v>
      </c>
      <c r="DO5" s="300" t="s">
        <v>2637</v>
      </c>
      <c r="DP5" s="327" t="s">
        <v>4</v>
      </c>
      <c r="DQ5" s="303" t="s">
        <v>2643</v>
      </c>
      <c r="DR5" s="303" t="s">
        <v>33</v>
      </c>
      <c r="DS5" s="303" t="s">
        <v>2643</v>
      </c>
      <c r="DT5" s="328" t="s">
        <v>2656</v>
      </c>
      <c r="DU5" s="303" t="s">
        <v>2643</v>
      </c>
      <c r="DV5" s="328" t="s">
        <v>2657</v>
      </c>
      <c r="DW5" s="303" t="s">
        <v>2643</v>
      </c>
      <c r="DX5" s="328" t="s">
        <v>2658</v>
      </c>
      <c r="DY5" s="303" t="s">
        <v>2643</v>
      </c>
      <c r="DZ5" s="328" t="s">
        <v>2659</v>
      </c>
      <c r="EA5" s="303" t="s">
        <v>2643</v>
      </c>
      <c r="EB5" s="328" t="s">
        <v>2660</v>
      </c>
      <c r="EC5" s="303" t="s">
        <v>2643</v>
      </c>
      <c r="ED5" s="328" t="s">
        <v>1371</v>
      </c>
      <c r="EE5" s="329" t="s">
        <v>2643</v>
      </c>
      <c r="EF5" s="330" t="s">
        <v>2661</v>
      </c>
      <c r="EG5" s="330" t="s">
        <v>2661</v>
      </c>
      <c r="EH5" s="183" t="s">
        <v>2749</v>
      </c>
      <c r="EI5" s="183" t="s">
        <v>2643</v>
      </c>
      <c r="EJ5" s="183" t="s">
        <v>2750</v>
      </c>
      <c r="EK5" s="183" t="s">
        <v>2643</v>
      </c>
      <c r="EL5" s="183"/>
      <c r="EM5" s="332" t="s">
        <v>3</v>
      </c>
      <c r="EN5" s="333" t="s">
        <v>2664</v>
      </c>
      <c r="EO5" s="333" t="s">
        <v>2665</v>
      </c>
      <c r="EP5" s="333" t="s">
        <v>2664</v>
      </c>
      <c r="EQ5" s="333" t="s">
        <v>2666</v>
      </c>
      <c r="ER5" s="333" t="s">
        <v>2664</v>
      </c>
      <c r="ES5" s="333" t="s">
        <v>2667</v>
      </c>
      <c r="ET5" s="333" t="s">
        <v>2668</v>
      </c>
    </row>
    <row r="6" spans="1:150">
      <c r="A6" s="383">
        <v>1</v>
      </c>
      <c r="B6" s="384">
        <v>2</v>
      </c>
      <c r="C6" s="384"/>
      <c r="D6" s="384">
        <v>3</v>
      </c>
      <c r="E6" s="385">
        <v>4</v>
      </c>
      <c r="F6" s="385">
        <v>5</v>
      </c>
      <c r="G6" s="385">
        <v>6</v>
      </c>
      <c r="H6" s="385">
        <v>5</v>
      </c>
      <c r="I6" s="385"/>
      <c r="J6" s="385">
        <v>6</v>
      </c>
      <c r="K6" s="385">
        <v>7</v>
      </c>
      <c r="L6" s="385">
        <v>8</v>
      </c>
      <c r="M6" s="404"/>
      <c r="N6" s="386">
        <v>9</v>
      </c>
      <c r="O6" s="385">
        <v>10</v>
      </c>
      <c r="P6" s="385"/>
      <c r="Q6" s="385"/>
      <c r="R6" s="385">
        <v>11</v>
      </c>
      <c r="S6" s="385">
        <v>6</v>
      </c>
      <c r="T6" s="385">
        <v>7</v>
      </c>
      <c r="U6" s="385">
        <v>8</v>
      </c>
      <c r="V6" s="385">
        <v>9</v>
      </c>
      <c r="W6" s="385"/>
      <c r="X6" s="385">
        <v>10</v>
      </c>
      <c r="Y6" s="385">
        <v>11</v>
      </c>
      <c r="Z6" s="385">
        <v>12</v>
      </c>
      <c r="AA6" s="385">
        <v>13</v>
      </c>
      <c r="AB6" s="385"/>
      <c r="AC6" s="385">
        <v>14</v>
      </c>
      <c r="AD6" s="385">
        <v>15</v>
      </c>
      <c r="AE6" s="385">
        <v>16</v>
      </c>
      <c r="AF6" s="385">
        <v>17</v>
      </c>
      <c r="AG6" s="385"/>
      <c r="AH6" s="385">
        <v>18</v>
      </c>
      <c r="AI6" s="385">
        <v>19</v>
      </c>
      <c r="AJ6" s="385">
        <v>20</v>
      </c>
      <c r="AK6" s="385">
        <v>21</v>
      </c>
      <c r="AL6" s="388"/>
      <c r="AM6" s="387">
        <v>22</v>
      </c>
      <c r="AN6" s="385">
        <v>19</v>
      </c>
      <c r="AO6" s="385">
        <v>20</v>
      </c>
      <c r="AP6" s="385">
        <v>21</v>
      </c>
      <c r="AQ6" s="388"/>
      <c r="AR6" s="387">
        <v>22</v>
      </c>
      <c r="AS6" s="385">
        <v>19</v>
      </c>
      <c r="AT6" s="385">
        <v>20</v>
      </c>
      <c r="AU6" s="385">
        <v>21</v>
      </c>
      <c r="AV6" s="388"/>
      <c r="AW6" s="387">
        <v>22</v>
      </c>
      <c r="AX6" s="385">
        <v>19</v>
      </c>
      <c r="AY6" s="385">
        <v>20</v>
      </c>
      <c r="AZ6" s="385">
        <v>21</v>
      </c>
      <c r="BA6" s="388"/>
      <c r="BB6" s="387">
        <v>22</v>
      </c>
      <c r="BC6" s="385">
        <v>19</v>
      </c>
      <c r="BD6" s="385">
        <v>20</v>
      </c>
      <c r="BE6" s="385">
        <v>21</v>
      </c>
      <c r="BF6" s="388"/>
      <c r="BG6" s="387">
        <v>22</v>
      </c>
      <c r="BH6" s="385">
        <v>19</v>
      </c>
      <c r="BI6" s="385">
        <v>20</v>
      </c>
      <c r="BJ6" s="385">
        <v>21</v>
      </c>
      <c r="BK6" s="388"/>
      <c r="BL6" s="387">
        <v>22</v>
      </c>
      <c r="BM6" s="385">
        <v>19</v>
      </c>
      <c r="BN6" s="385">
        <v>20</v>
      </c>
      <c r="BO6" s="385">
        <v>21</v>
      </c>
      <c r="BP6" s="388"/>
      <c r="BQ6" s="387">
        <v>22</v>
      </c>
      <c r="BR6" s="385">
        <v>19</v>
      </c>
      <c r="BS6" s="385">
        <v>20</v>
      </c>
      <c r="BT6" s="385">
        <v>21</v>
      </c>
      <c r="BU6" s="388"/>
      <c r="BV6" s="387">
        <v>22</v>
      </c>
      <c r="BW6" s="385">
        <v>19</v>
      </c>
      <c r="BX6" s="385">
        <v>20</v>
      </c>
      <c r="BY6" s="385">
        <v>21</v>
      </c>
      <c r="BZ6" s="388"/>
      <c r="CA6" s="387">
        <v>22</v>
      </c>
      <c r="CB6" s="385">
        <v>19</v>
      </c>
      <c r="CC6" s="385">
        <v>20</v>
      </c>
      <c r="CD6" s="385">
        <v>21</v>
      </c>
      <c r="CE6" s="388"/>
      <c r="CF6" s="387">
        <v>22</v>
      </c>
      <c r="CG6" s="385">
        <v>19</v>
      </c>
      <c r="CH6" s="385">
        <v>20</v>
      </c>
      <c r="CI6" s="385">
        <v>21</v>
      </c>
      <c r="CJ6" s="388"/>
      <c r="CK6" s="387">
        <v>22</v>
      </c>
      <c r="CL6" s="385">
        <v>19</v>
      </c>
      <c r="CM6" s="385">
        <v>20</v>
      </c>
      <c r="CN6" s="385">
        <v>21</v>
      </c>
      <c r="CO6" s="388"/>
      <c r="CP6" s="387">
        <v>22</v>
      </c>
      <c r="CQ6" s="385">
        <v>19</v>
      </c>
      <c r="CR6" s="385">
        <v>20</v>
      </c>
      <c r="CS6" s="385">
        <v>21</v>
      </c>
      <c r="CT6" s="388"/>
      <c r="CU6" s="387">
        <v>22</v>
      </c>
      <c r="CV6" s="385">
        <v>19</v>
      </c>
      <c r="CW6" s="385">
        <v>20</v>
      </c>
      <c r="CX6" s="385">
        <v>21</v>
      </c>
      <c r="CY6" s="388"/>
      <c r="CZ6" s="387">
        <v>22</v>
      </c>
      <c r="DA6" s="385">
        <v>19</v>
      </c>
      <c r="DB6" s="385">
        <v>20</v>
      </c>
      <c r="DC6" s="385">
        <v>21</v>
      </c>
      <c r="DD6" s="388"/>
      <c r="DE6" s="387">
        <v>22</v>
      </c>
      <c r="DF6" s="385">
        <v>19</v>
      </c>
      <c r="DG6" s="385">
        <v>20</v>
      </c>
      <c r="DH6" s="385">
        <v>21</v>
      </c>
      <c r="DI6" s="388"/>
      <c r="DJ6" s="387">
        <v>22</v>
      </c>
      <c r="DK6" s="385">
        <v>19</v>
      </c>
      <c r="DL6" s="385">
        <v>20</v>
      </c>
      <c r="DM6" s="385">
        <v>21</v>
      </c>
      <c r="DN6" s="388"/>
      <c r="DO6" s="388">
        <v>22</v>
      </c>
      <c r="DP6" s="341">
        <v>8</v>
      </c>
      <c r="DQ6" s="342">
        <v>9</v>
      </c>
      <c r="DR6" s="342">
        <v>10</v>
      </c>
      <c r="DS6" s="342">
        <v>11</v>
      </c>
      <c r="DT6" s="342">
        <v>12</v>
      </c>
      <c r="DU6" s="342">
        <v>13</v>
      </c>
      <c r="DV6" s="342">
        <v>14</v>
      </c>
      <c r="DW6" s="342">
        <v>15</v>
      </c>
      <c r="DX6" s="342">
        <v>16</v>
      </c>
      <c r="DY6" s="342">
        <v>17</v>
      </c>
      <c r="DZ6" s="342">
        <v>18</v>
      </c>
      <c r="EA6" s="342">
        <v>19</v>
      </c>
      <c r="EB6" s="342">
        <v>20</v>
      </c>
      <c r="EC6" s="342">
        <v>21</v>
      </c>
      <c r="ED6" s="342">
        <v>22</v>
      </c>
      <c r="EE6" s="343">
        <v>23</v>
      </c>
      <c r="EM6" s="322"/>
    </row>
    <row r="7" spans="1:150" ht="25.5">
      <c r="A7" s="390"/>
      <c r="B7" s="345" t="s">
        <v>2751</v>
      </c>
      <c r="C7" s="345"/>
      <c r="D7" s="346"/>
      <c r="E7" s="347" t="s">
        <v>60</v>
      </c>
      <c r="F7" s="347"/>
      <c r="G7" s="347"/>
      <c r="H7" s="347"/>
      <c r="I7" s="348">
        <f t="shared" ref="I7:I14" si="0">SUM(J7-G7/20)</f>
        <v>0</v>
      </c>
      <c r="J7" s="348">
        <f t="shared" ref="J7:J14" si="1">SUM((G7*6*21)/(8*20*100))+(G7/20)</f>
        <v>0</v>
      </c>
      <c r="K7" s="347"/>
      <c r="L7" s="412"/>
      <c r="M7" s="413">
        <f t="shared" ref="M7:M13" si="2">SUM(L7*I7)</f>
        <v>0</v>
      </c>
      <c r="N7" s="348" t="s">
        <v>60</v>
      </c>
      <c r="O7" s="349"/>
      <c r="P7" s="349"/>
      <c r="Q7" s="349"/>
      <c r="R7" s="348" t="s">
        <v>60</v>
      </c>
      <c r="S7" s="347"/>
      <c r="T7" s="347"/>
      <c r="U7" s="347"/>
      <c r="V7" s="347"/>
      <c r="W7" s="347"/>
      <c r="X7" s="353"/>
      <c r="Y7" s="347"/>
      <c r="Z7" s="347"/>
      <c r="AA7" s="347"/>
      <c r="AB7" s="347"/>
      <c r="AC7" s="414">
        <f t="shared" ref="AC7:AC13" si="3">SUM(Z7:AB7)</f>
        <v>0</v>
      </c>
      <c r="AD7" s="347"/>
      <c r="AE7" s="347"/>
      <c r="AF7" s="347"/>
      <c r="AG7" s="347"/>
      <c r="AH7" s="353"/>
      <c r="AI7" s="347"/>
      <c r="AJ7" s="347"/>
      <c r="AK7" s="347"/>
      <c r="AL7" s="415"/>
      <c r="AM7" s="354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6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57"/>
      <c r="EF7" s="355"/>
      <c r="EG7" s="355"/>
      <c r="EM7" s="322"/>
    </row>
    <row r="8" spans="1:150" ht="76.5">
      <c r="A8" s="359">
        <v>1</v>
      </c>
      <c r="B8" s="416" t="s">
        <v>2752</v>
      </c>
      <c r="C8" s="416" t="s">
        <v>2753</v>
      </c>
      <c r="D8" s="416" t="s">
        <v>2692</v>
      </c>
      <c r="E8" s="417">
        <v>25500</v>
      </c>
      <c r="F8" s="418">
        <v>3000</v>
      </c>
      <c r="G8" s="417">
        <f t="shared" ref="G8:G13" si="4">SUM(E8:F8)</f>
        <v>28500</v>
      </c>
      <c r="H8" s="349">
        <v>20</v>
      </c>
      <c r="I8" s="348">
        <f t="shared" si="0"/>
        <v>224.4375</v>
      </c>
      <c r="J8" s="348">
        <f t="shared" si="1"/>
        <v>1649.4375</v>
      </c>
      <c r="K8" s="419" t="s">
        <v>2754</v>
      </c>
      <c r="L8" s="420">
        <v>18</v>
      </c>
      <c r="M8" s="413">
        <f t="shared" si="2"/>
        <v>4039.875</v>
      </c>
      <c r="N8" s="348">
        <f>SUM(L8*J8)</f>
        <v>29689.875</v>
      </c>
      <c r="O8" s="349">
        <f t="shared" ref="O8:O13" si="5">SUM(P8:Q8)</f>
        <v>0</v>
      </c>
      <c r="P8" s="349">
        <f t="shared" ref="P8:R13" si="6">SUM(U8,Z8,AE8,AJ8,AO8,AT8,AY8,BD8,BI8,BN8,BS8,BX8,CC8,CH8,CM8,CR8,CW8,DB8,DG8,DL8)</f>
        <v>0</v>
      </c>
      <c r="Q8" s="349">
        <f t="shared" si="6"/>
        <v>0</v>
      </c>
      <c r="R8" s="349">
        <f t="shared" si="6"/>
        <v>0</v>
      </c>
      <c r="S8" s="421" t="s">
        <v>2755</v>
      </c>
      <c r="T8" s="422"/>
      <c r="U8" s="422"/>
      <c r="V8" s="422"/>
      <c r="W8" s="422"/>
      <c r="X8" s="362">
        <f t="shared" ref="X8:X13" si="7">SUM(U8:V8)</f>
        <v>0</v>
      </c>
      <c r="Y8" s="422"/>
      <c r="Z8" s="422"/>
      <c r="AA8" s="422"/>
      <c r="AB8" s="422"/>
      <c r="AC8" s="414">
        <f t="shared" si="3"/>
        <v>0</v>
      </c>
      <c r="AD8" s="422"/>
      <c r="AE8" s="422"/>
      <c r="AF8" s="422"/>
      <c r="AG8" s="422"/>
      <c r="AH8" s="362">
        <f>SUM(AE8:AG8)</f>
        <v>0</v>
      </c>
      <c r="AI8" s="422"/>
      <c r="AJ8" s="422"/>
      <c r="AK8" s="422"/>
      <c r="AL8" s="423"/>
      <c r="AM8" s="424"/>
      <c r="AN8" s="425"/>
      <c r="AO8" s="425"/>
      <c r="AP8" s="425"/>
      <c r="AQ8" s="425"/>
      <c r="AR8" s="362">
        <f>SUM(AO8:AQ8)</f>
        <v>0</v>
      </c>
      <c r="AS8" s="425"/>
      <c r="AT8" s="425"/>
      <c r="AU8" s="425"/>
      <c r="AV8" s="425"/>
      <c r="AW8" s="362">
        <f>SUM(AT8:AV8)</f>
        <v>0</v>
      </c>
      <c r="AX8" s="425"/>
      <c r="AY8" s="425"/>
      <c r="AZ8" s="425"/>
      <c r="BA8" s="425"/>
      <c r="BB8" s="362">
        <f>SUM(AY8:BA8)</f>
        <v>0</v>
      </c>
      <c r="BC8" s="425"/>
      <c r="BD8" s="425"/>
      <c r="BE8" s="425"/>
      <c r="BF8" s="425"/>
      <c r="BG8" s="362">
        <f>SUM(BD8:BF8)</f>
        <v>0</v>
      </c>
      <c r="BH8" s="425"/>
      <c r="BI8" s="425"/>
      <c r="BJ8" s="425"/>
      <c r="BK8" s="425"/>
      <c r="BL8" s="362">
        <f>SUM(BI8:BK8)</f>
        <v>0</v>
      </c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5"/>
      <c r="DG8" s="425"/>
      <c r="DH8" s="425"/>
      <c r="DI8" s="425"/>
      <c r="DJ8" s="425"/>
      <c r="DK8" s="425"/>
      <c r="DL8" s="425"/>
      <c r="DM8" s="425"/>
      <c r="DN8" s="425"/>
      <c r="DO8" s="425"/>
      <c r="DP8" s="426">
        <v>1</v>
      </c>
      <c r="DQ8" s="422">
        <v>28500</v>
      </c>
      <c r="DR8" s="422"/>
      <c r="DS8" s="422"/>
      <c r="DT8" s="422"/>
      <c r="DU8" s="422"/>
      <c r="DV8" s="422">
        <v>1</v>
      </c>
      <c r="DW8" s="422">
        <v>28500</v>
      </c>
      <c r="DX8" s="422"/>
      <c r="DY8" s="422"/>
      <c r="DZ8" s="422"/>
      <c r="EA8" s="422"/>
      <c r="EB8" s="422"/>
      <c r="EC8" s="422"/>
      <c r="ED8" s="422"/>
      <c r="EE8" s="427"/>
      <c r="EF8" s="368">
        <f t="shared" ref="EF8:EG13" si="8">SUM(ED8,EB8,DZ8,DX8,DV8,DT8)</f>
        <v>1</v>
      </c>
      <c r="EG8" s="368">
        <f t="shared" si="8"/>
        <v>28500</v>
      </c>
      <c r="EH8" s="198">
        <v>1</v>
      </c>
      <c r="EI8" s="198">
        <v>28500</v>
      </c>
      <c r="EJ8" s="198"/>
      <c r="EK8" s="198"/>
      <c r="EL8" s="198"/>
      <c r="EM8" s="428">
        <v>1</v>
      </c>
      <c r="EN8" s="198"/>
      <c r="EO8" s="198"/>
      <c r="EP8" s="198"/>
      <c r="EQ8" s="198"/>
      <c r="ER8" s="198"/>
      <c r="ES8" s="198"/>
      <c r="ET8" s="198"/>
    </row>
    <row r="9" spans="1:150" ht="51">
      <c r="A9" s="294">
        <v>2</v>
      </c>
      <c r="B9" s="429" t="s">
        <v>2756</v>
      </c>
      <c r="C9" s="429" t="s">
        <v>2757</v>
      </c>
      <c r="D9" s="429" t="s">
        <v>36</v>
      </c>
      <c r="E9" s="430">
        <v>25500</v>
      </c>
      <c r="F9" s="431">
        <v>3000</v>
      </c>
      <c r="G9" s="417">
        <f t="shared" si="4"/>
        <v>28500</v>
      </c>
      <c r="H9" s="349">
        <v>20</v>
      </c>
      <c r="I9" s="348">
        <f t="shared" si="0"/>
        <v>224.4375</v>
      </c>
      <c r="J9" s="348">
        <f t="shared" si="1"/>
        <v>1649.4375</v>
      </c>
      <c r="K9" s="419" t="s">
        <v>2754</v>
      </c>
      <c r="L9" s="420">
        <v>18</v>
      </c>
      <c r="M9" s="413">
        <f t="shared" si="2"/>
        <v>4039.875</v>
      </c>
      <c r="N9" s="348">
        <f>SUM(L9*J9)</f>
        <v>29689.875</v>
      </c>
      <c r="O9" s="349">
        <f t="shared" si="5"/>
        <v>13184</v>
      </c>
      <c r="P9" s="349">
        <f t="shared" si="6"/>
        <v>11400</v>
      </c>
      <c r="Q9" s="349">
        <f t="shared" si="6"/>
        <v>1784</v>
      </c>
      <c r="R9" s="349">
        <f t="shared" si="6"/>
        <v>0</v>
      </c>
      <c r="S9" s="421" t="s">
        <v>2755</v>
      </c>
      <c r="T9" s="432">
        <v>39451</v>
      </c>
      <c r="U9" s="422">
        <v>1425</v>
      </c>
      <c r="V9" s="422">
        <v>223</v>
      </c>
      <c r="W9" s="422"/>
      <c r="X9" s="362">
        <f t="shared" si="7"/>
        <v>1648</v>
      </c>
      <c r="Y9" s="432">
        <v>39451</v>
      </c>
      <c r="Z9" s="422">
        <v>1425</v>
      </c>
      <c r="AA9" s="422">
        <v>223</v>
      </c>
      <c r="AB9" s="422"/>
      <c r="AC9" s="362">
        <f t="shared" si="3"/>
        <v>1648</v>
      </c>
      <c r="AD9" s="432">
        <v>39451</v>
      </c>
      <c r="AE9" s="422">
        <v>1425</v>
      </c>
      <c r="AF9" s="422">
        <v>223</v>
      </c>
      <c r="AG9" s="422"/>
      <c r="AH9" s="362">
        <f>SUM(AE9:AG9)</f>
        <v>1648</v>
      </c>
      <c r="AI9" s="432">
        <v>39451</v>
      </c>
      <c r="AJ9" s="422">
        <v>1425</v>
      </c>
      <c r="AK9" s="422">
        <v>223</v>
      </c>
      <c r="AL9" s="423"/>
      <c r="AM9" s="362">
        <f>SUM(AJ9:AL9)</f>
        <v>1648</v>
      </c>
      <c r="AN9" s="433">
        <v>39847</v>
      </c>
      <c r="AO9" s="425">
        <v>1425</v>
      </c>
      <c r="AP9" s="425">
        <v>223</v>
      </c>
      <c r="AQ9" s="425"/>
      <c r="AR9" s="362">
        <f>SUM(AO9:AQ9)</f>
        <v>1648</v>
      </c>
      <c r="AS9" s="433">
        <v>39847</v>
      </c>
      <c r="AT9" s="425">
        <v>1425</v>
      </c>
      <c r="AU9" s="425">
        <v>223</v>
      </c>
      <c r="AV9" s="425"/>
      <c r="AW9" s="362">
        <f>SUM(AT9:AV9)</f>
        <v>1648</v>
      </c>
      <c r="AX9" s="433">
        <v>40429</v>
      </c>
      <c r="AY9" s="425">
        <v>1425</v>
      </c>
      <c r="AZ9" s="425">
        <v>223</v>
      </c>
      <c r="BA9" s="425"/>
      <c r="BB9" s="362">
        <f>SUM(AY9:BA9)</f>
        <v>1648</v>
      </c>
      <c r="BC9" s="425" t="s">
        <v>2721</v>
      </c>
      <c r="BD9" s="425">
        <v>1425</v>
      </c>
      <c r="BE9" s="425">
        <v>223</v>
      </c>
      <c r="BF9" s="425"/>
      <c r="BG9" s="362">
        <f>SUM(BD9:BF9)</f>
        <v>1648</v>
      </c>
      <c r="BH9" s="425"/>
      <c r="BI9" s="425"/>
      <c r="BJ9" s="425"/>
      <c r="BK9" s="425"/>
      <c r="BL9" s="362">
        <f>SUM(BI9:BK9)</f>
        <v>0</v>
      </c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6">
        <v>1</v>
      </c>
      <c r="DQ9" s="422">
        <v>28500</v>
      </c>
      <c r="DR9" s="422"/>
      <c r="DS9" s="422"/>
      <c r="DT9" s="422"/>
      <c r="DU9" s="422"/>
      <c r="DV9" s="422">
        <v>1</v>
      </c>
      <c r="DW9" s="422">
        <v>28500</v>
      </c>
      <c r="DX9" s="422"/>
      <c r="DY9" s="422"/>
      <c r="DZ9" s="422"/>
      <c r="EA9" s="422"/>
      <c r="EB9" s="422"/>
      <c r="EC9" s="422"/>
      <c r="ED9" s="422"/>
      <c r="EE9" s="427"/>
      <c r="EF9" s="368">
        <f t="shared" si="8"/>
        <v>1</v>
      </c>
      <c r="EG9" s="368">
        <f t="shared" si="8"/>
        <v>28500</v>
      </c>
      <c r="EH9" s="198">
        <v>1</v>
      </c>
      <c r="EI9" s="198">
        <v>28500</v>
      </c>
      <c r="EJ9" s="198"/>
      <c r="EK9" s="198"/>
      <c r="EL9" s="198"/>
      <c r="EM9" s="428">
        <v>1</v>
      </c>
      <c r="EN9" s="198"/>
      <c r="EO9" s="198"/>
      <c r="EP9" s="198"/>
      <c r="EQ9" s="198"/>
      <c r="ER9" s="198"/>
      <c r="ES9" s="198"/>
      <c r="ET9" s="198"/>
    </row>
    <row r="10" spans="1:150" ht="38.25">
      <c r="A10" s="359">
        <v>3</v>
      </c>
      <c r="B10" s="429" t="s">
        <v>2758</v>
      </c>
      <c r="C10" s="429" t="s">
        <v>2759</v>
      </c>
      <c r="D10" s="429" t="s">
        <v>2692</v>
      </c>
      <c r="E10" s="430">
        <v>25500</v>
      </c>
      <c r="F10" s="431">
        <v>3000</v>
      </c>
      <c r="G10" s="417">
        <f t="shared" si="4"/>
        <v>28500</v>
      </c>
      <c r="H10" s="349">
        <v>20</v>
      </c>
      <c r="I10" s="348">
        <f t="shared" si="0"/>
        <v>224.4375</v>
      </c>
      <c r="J10" s="348">
        <f t="shared" si="1"/>
        <v>1649.4375</v>
      </c>
      <c r="K10" s="419" t="s">
        <v>2754</v>
      </c>
      <c r="L10" s="420">
        <v>18</v>
      </c>
      <c r="M10" s="413">
        <f t="shared" si="2"/>
        <v>4039.875</v>
      </c>
      <c r="N10" s="348">
        <f>SUM(L10*J10)</f>
        <v>29689.875</v>
      </c>
      <c r="O10" s="349">
        <f t="shared" si="5"/>
        <v>14832</v>
      </c>
      <c r="P10" s="349">
        <f t="shared" si="6"/>
        <v>12825</v>
      </c>
      <c r="Q10" s="349">
        <f t="shared" si="6"/>
        <v>2007</v>
      </c>
      <c r="R10" s="349">
        <f t="shared" si="6"/>
        <v>0</v>
      </c>
      <c r="S10" s="421" t="s">
        <v>2755</v>
      </c>
      <c r="T10" s="432">
        <v>39451</v>
      </c>
      <c r="U10" s="422">
        <v>1425</v>
      </c>
      <c r="V10" s="422">
        <v>223</v>
      </c>
      <c r="W10" s="422"/>
      <c r="X10" s="362">
        <f t="shared" si="7"/>
        <v>1648</v>
      </c>
      <c r="Y10" s="432">
        <v>39451</v>
      </c>
      <c r="Z10" s="422">
        <v>1425</v>
      </c>
      <c r="AA10" s="422">
        <v>223</v>
      </c>
      <c r="AB10" s="422"/>
      <c r="AC10" s="362">
        <f t="shared" si="3"/>
        <v>1648</v>
      </c>
      <c r="AD10" s="432">
        <v>39451</v>
      </c>
      <c r="AE10" s="422">
        <v>1425</v>
      </c>
      <c r="AF10" s="422">
        <v>223</v>
      </c>
      <c r="AG10" s="422"/>
      <c r="AH10" s="362">
        <f>SUM(AE10:AG10)</f>
        <v>1648</v>
      </c>
      <c r="AI10" s="432">
        <v>39451</v>
      </c>
      <c r="AJ10" s="422">
        <v>1425</v>
      </c>
      <c r="AK10" s="422">
        <v>223</v>
      </c>
      <c r="AL10" s="423"/>
      <c r="AM10" s="362">
        <f>SUM(AJ10:AL10)</f>
        <v>1648</v>
      </c>
      <c r="AN10" s="433">
        <v>39847</v>
      </c>
      <c r="AO10" s="425">
        <v>1425</v>
      </c>
      <c r="AP10" s="425">
        <v>223</v>
      </c>
      <c r="AQ10" s="425"/>
      <c r="AR10" s="362">
        <f>SUM(AO10:AQ10)</f>
        <v>1648</v>
      </c>
      <c r="AS10" s="433">
        <v>39847</v>
      </c>
      <c r="AT10" s="425">
        <v>1425</v>
      </c>
      <c r="AU10" s="425">
        <v>223</v>
      </c>
      <c r="AV10" s="425"/>
      <c r="AW10" s="362">
        <f>SUM(AT10:AV10)</f>
        <v>1648</v>
      </c>
      <c r="AX10" s="433">
        <v>39847</v>
      </c>
      <c r="AY10" s="425">
        <v>1425</v>
      </c>
      <c r="AZ10" s="425">
        <v>223</v>
      </c>
      <c r="BA10" s="425"/>
      <c r="BB10" s="362">
        <f>SUM(AY10:BA10)</f>
        <v>1648</v>
      </c>
      <c r="BC10" s="433" t="s">
        <v>2721</v>
      </c>
      <c r="BD10" s="425">
        <v>1425</v>
      </c>
      <c r="BE10" s="425">
        <v>223</v>
      </c>
      <c r="BF10" s="425"/>
      <c r="BG10" s="362">
        <f>SUM(BD10:BF10)</f>
        <v>1648</v>
      </c>
      <c r="BH10" s="425" t="s">
        <v>2721</v>
      </c>
      <c r="BI10" s="425">
        <v>1425</v>
      </c>
      <c r="BJ10" s="425">
        <v>223</v>
      </c>
      <c r="BK10" s="425"/>
      <c r="BL10" s="362">
        <f>SUM(BI10:BK10)</f>
        <v>1648</v>
      </c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  <c r="CD10" s="425"/>
      <c r="CE10" s="425"/>
      <c r="CF10" s="425"/>
      <c r="CG10" s="425"/>
      <c r="CH10" s="425"/>
      <c r="CI10" s="425"/>
      <c r="CJ10" s="425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425"/>
      <c r="CV10" s="425"/>
      <c r="CW10" s="425"/>
      <c r="CX10" s="425"/>
      <c r="CY10" s="425"/>
      <c r="CZ10" s="425"/>
      <c r="DA10" s="425"/>
      <c r="DB10" s="425"/>
      <c r="DC10" s="425"/>
      <c r="DD10" s="425"/>
      <c r="DE10" s="425"/>
      <c r="DF10" s="425"/>
      <c r="DG10" s="425"/>
      <c r="DH10" s="425"/>
      <c r="DI10" s="425"/>
      <c r="DJ10" s="425"/>
      <c r="DK10" s="425"/>
      <c r="DL10" s="425"/>
      <c r="DM10" s="425"/>
      <c r="DN10" s="425"/>
      <c r="DO10" s="425"/>
      <c r="DP10" s="426">
        <v>1</v>
      </c>
      <c r="DQ10" s="422">
        <v>28500</v>
      </c>
      <c r="DR10" s="422"/>
      <c r="DS10" s="422"/>
      <c r="DT10" s="422"/>
      <c r="DU10" s="422"/>
      <c r="DV10" s="422">
        <v>1</v>
      </c>
      <c r="DW10" s="422">
        <v>28500</v>
      </c>
      <c r="DX10" s="422"/>
      <c r="DY10" s="422"/>
      <c r="DZ10" s="422"/>
      <c r="EA10" s="422"/>
      <c r="EB10" s="422"/>
      <c r="EC10" s="422"/>
      <c r="ED10" s="422"/>
      <c r="EE10" s="427"/>
      <c r="EF10" s="368">
        <f t="shared" si="8"/>
        <v>1</v>
      </c>
      <c r="EG10" s="368">
        <f t="shared" si="8"/>
        <v>28500</v>
      </c>
      <c r="EH10" s="198">
        <v>1</v>
      </c>
      <c r="EI10" s="198">
        <v>28500</v>
      </c>
      <c r="EJ10" s="198"/>
      <c r="EK10" s="198"/>
      <c r="EL10" s="198"/>
      <c r="EM10" s="428">
        <v>1</v>
      </c>
      <c r="EN10" s="198"/>
      <c r="EO10" s="198"/>
      <c r="EP10" s="198"/>
      <c r="EQ10" s="198"/>
      <c r="ER10" s="198"/>
      <c r="ES10" s="198"/>
      <c r="ET10" s="198"/>
    </row>
    <row r="11" spans="1:150" ht="39" thickBot="1">
      <c r="A11" s="294">
        <v>4</v>
      </c>
      <c r="B11" s="429" t="s">
        <v>2760</v>
      </c>
      <c r="C11" s="429" t="s">
        <v>2761</v>
      </c>
      <c r="D11" s="429" t="s">
        <v>2762</v>
      </c>
      <c r="E11" s="430">
        <v>25500</v>
      </c>
      <c r="F11" s="431">
        <v>3000</v>
      </c>
      <c r="G11" s="417">
        <f t="shared" si="4"/>
        <v>28500</v>
      </c>
      <c r="H11" s="349">
        <v>20</v>
      </c>
      <c r="I11" s="348">
        <f t="shared" si="0"/>
        <v>224.4375</v>
      </c>
      <c r="J11" s="348">
        <f t="shared" si="1"/>
        <v>1649.4375</v>
      </c>
      <c r="K11" s="419" t="s">
        <v>2754</v>
      </c>
      <c r="L11" s="420">
        <v>18</v>
      </c>
      <c r="M11" s="413">
        <f t="shared" si="2"/>
        <v>4039.875</v>
      </c>
      <c r="N11" s="348">
        <f>SUM(L11*J11)</f>
        <v>29689.875</v>
      </c>
      <c r="O11" s="349">
        <f t="shared" si="5"/>
        <v>5300</v>
      </c>
      <c r="P11" s="349">
        <f t="shared" si="6"/>
        <v>4450</v>
      </c>
      <c r="Q11" s="349">
        <f t="shared" si="6"/>
        <v>850</v>
      </c>
      <c r="R11" s="349">
        <f t="shared" si="6"/>
        <v>0</v>
      </c>
      <c r="S11" s="421" t="s">
        <v>2763</v>
      </c>
      <c r="T11" s="432">
        <v>39451</v>
      </c>
      <c r="U11" s="422">
        <v>1425</v>
      </c>
      <c r="V11" s="422">
        <v>225</v>
      </c>
      <c r="W11" s="422"/>
      <c r="X11" s="362">
        <f t="shared" si="7"/>
        <v>1650</v>
      </c>
      <c r="Y11" s="432">
        <v>39451</v>
      </c>
      <c r="Z11" s="422">
        <v>1425</v>
      </c>
      <c r="AA11" s="422">
        <v>225</v>
      </c>
      <c r="AB11" s="422"/>
      <c r="AC11" s="414">
        <f t="shared" si="3"/>
        <v>1650</v>
      </c>
      <c r="AD11" s="432">
        <v>40429</v>
      </c>
      <c r="AE11" s="422">
        <v>1600</v>
      </c>
      <c r="AF11" s="422">
        <v>400</v>
      </c>
      <c r="AG11" s="422"/>
      <c r="AH11" s="362">
        <f>SUM(AE11:AG11)</f>
        <v>2000</v>
      </c>
      <c r="AI11" s="422"/>
      <c r="AJ11" s="422"/>
      <c r="AK11" s="422"/>
      <c r="AL11" s="423"/>
      <c r="AM11" s="424"/>
      <c r="AN11" s="425"/>
      <c r="AO11" s="425"/>
      <c r="AP11" s="425"/>
      <c r="AQ11" s="425"/>
      <c r="AR11" s="362">
        <f>SUM(AO11:AQ11)</f>
        <v>0</v>
      </c>
      <c r="AS11" s="425"/>
      <c r="AT11" s="425"/>
      <c r="AU11" s="425"/>
      <c r="AV11" s="425"/>
      <c r="AW11" s="362">
        <f>SUM(AT11:AV11)</f>
        <v>0</v>
      </c>
      <c r="AX11" s="425"/>
      <c r="AY11" s="425"/>
      <c r="AZ11" s="425"/>
      <c r="BA11" s="425"/>
      <c r="BB11" s="362">
        <f>SUM(AY11:BA11)</f>
        <v>0</v>
      </c>
      <c r="BC11" s="425"/>
      <c r="BD11" s="425"/>
      <c r="BE11" s="425"/>
      <c r="BF11" s="425"/>
      <c r="BG11" s="362">
        <f>SUM(BD11:BF11)</f>
        <v>0</v>
      </c>
      <c r="BH11" s="425"/>
      <c r="BI11" s="425"/>
      <c r="BJ11" s="425"/>
      <c r="BK11" s="425"/>
      <c r="BL11" s="362">
        <f>SUM(BI11:BK11)</f>
        <v>0</v>
      </c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5"/>
      <c r="DB11" s="425"/>
      <c r="DC11" s="425"/>
      <c r="DD11" s="425"/>
      <c r="DE11" s="425"/>
      <c r="DF11" s="425"/>
      <c r="DG11" s="425"/>
      <c r="DH11" s="425"/>
      <c r="DI11" s="425"/>
      <c r="DJ11" s="425"/>
      <c r="DK11" s="425"/>
      <c r="DL11" s="425"/>
      <c r="DM11" s="425"/>
      <c r="DN11" s="425"/>
      <c r="DO11" s="425"/>
      <c r="DP11" s="426">
        <v>1</v>
      </c>
      <c r="DQ11" s="422">
        <v>28500</v>
      </c>
      <c r="DR11" s="422"/>
      <c r="DS11" s="422"/>
      <c r="DT11" s="422"/>
      <c r="DU11" s="422"/>
      <c r="DV11" s="422">
        <v>1</v>
      </c>
      <c r="DW11" s="422">
        <v>28500</v>
      </c>
      <c r="DX11" s="422"/>
      <c r="DY11" s="422"/>
      <c r="DZ11" s="422"/>
      <c r="EA11" s="422"/>
      <c r="EB11" s="422"/>
      <c r="EC11" s="422"/>
      <c r="ED11" s="422"/>
      <c r="EE11" s="427"/>
      <c r="EF11" s="368">
        <f t="shared" si="8"/>
        <v>1</v>
      </c>
      <c r="EG11" s="368">
        <f t="shared" si="8"/>
        <v>28500</v>
      </c>
      <c r="EH11" s="198">
        <v>1</v>
      </c>
      <c r="EI11" s="198">
        <v>28500</v>
      </c>
      <c r="EJ11" s="198"/>
      <c r="EK11" s="198"/>
      <c r="EL11" s="198"/>
      <c r="EM11" s="428">
        <v>1</v>
      </c>
      <c r="EN11" s="198"/>
      <c r="EO11" s="198"/>
      <c r="EP11" s="198"/>
      <c r="EQ11" s="198"/>
      <c r="ER11" s="198"/>
      <c r="ES11" s="198"/>
      <c r="ET11" s="198"/>
    </row>
    <row r="12" spans="1:150" ht="39" thickBot="1">
      <c r="A12" s="359">
        <v>5</v>
      </c>
      <c r="B12" s="435" t="s">
        <v>2764</v>
      </c>
      <c r="C12" s="435" t="s">
        <v>18</v>
      </c>
      <c r="D12" s="435" t="s">
        <v>2765</v>
      </c>
      <c r="E12" s="436">
        <v>42500</v>
      </c>
      <c r="F12" s="333">
        <v>5000</v>
      </c>
      <c r="G12" s="417">
        <f t="shared" si="4"/>
        <v>47500</v>
      </c>
      <c r="H12" s="349">
        <v>20</v>
      </c>
      <c r="I12" s="348">
        <f t="shared" si="0"/>
        <v>374.0625</v>
      </c>
      <c r="J12" s="348">
        <f t="shared" si="1"/>
        <v>2749.0625</v>
      </c>
      <c r="K12" s="437" t="s">
        <v>2766</v>
      </c>
      <c r="L12" s="438">
        <v>17</v>
      </c>
      <c r="M12" s="413">
        <f t="shared" si="2"/>
        <v>6359.0625</v>
      </c>
      <c r="N12" s="348">
        <f>SUM(L12*J12)</f>
        <v>46734.0625</v>
      </c>
      <c r="O12" s="349">
        <f t="shared" si="5"/>
        <v>8250</v>
      </c>
      <c r="P12" s="349">
        <f t="shared" si="6"/>
        <v>7375</v>
      </c>
      <c r="Q12" s="349">
        <f t="shared" si="6"/>
        <v>875</v>
      </c>
      <c r="R12" s="349">
        <f t="shared" si="6"/>
        <v>0</v>
      </c>
      <c r="S12" s="421" t="s">
        <v>2767</v>
      </c>
      <c r="T12" s="432">
        <v>39451</v>
      </c>
      <c r="U12" s="422">
        <v>2375</v>
      </c>
      <c r="V12" s="422">
        <v>375</v>
      </c>
      <c r="W12" s="422"/>
      <c r="X12" s="362">
        <f t="shared" si="7"/>
        <v>2750</v>
      </c>
      <c r="Y12" s="432">
        <v>39847</v>
      </c>
      <c r="Z12" s="422">
        <v>5000</v>
      </c>
      <c r="AA12" s="422">
        <v>500</v>
      </c>
      <c r="AB12" s="422"/>
      <c r="AC12" s="414">
        <f t="shared" si="3"/>
        <v>5500</v>
      </c>
      <c r="AD12" s="422"/>
      <c r="AE12" s="422"/>
      <c r="AF12" s="422"/>
      <c r="AG12" s="422"/>
      <c r="AH12" s="362">
        <f>SUM(AE12:AG12)</f>
        <v>0</v>
      </c>
      <c r="AI12" s="422"/>
      <c r="AJ12" s="422"/>
      <c r="AK12" s="422"/>
      <c r="AL12" s="423"/>
      <c r="AM12" s="424"/>
      <c r="AN12" s="425"/>
      <c r="AO12" s="425"/>
      <c r="AP12" s="425"/>
      <c r="AQ12" s="425"/>
      <c r="AR12" s="362">
        <f>SUM(AO12:AQ12)</f>
        <v>0</v>
      </c>
      <c r="AS12" s="425"/>
      <c r="AT12" s="425"/>
      <c r="AU12" s="425"/>
      <c r="AV12" s="425"/>
      <c r="AW12" s="362">
        <f>SUM(AT12:AV12)</f>
        <v>0</v>
      </c>
      <c r="AX12" s="425"/>
      <c r="AY12" s="425"/>
      <c r="AZ12" s="425"/>
      <c r="BA12" s="425"/>
      <c r="BB12" s="362">
        <f>SUM(AY12:BA12)</f>
        <v>0</v>
      </c>
      <c r="BC12" s="425"/>
      <c r="BD12" s="425"/>
      <c r="BE12" s="425"/>
      <c r="BF12" s="425"/>
      <c r="BG12" s="362">
        <f>SUM(BD12:BF12)</f>
        <v>0</v>
      </c>
      <c r="BH12" s="425"/>
      <c r="BI12" s="425"/>
      <c r="BJ12" s="425"/>
      <c r="BK12" s="425"/>
      <c r="BL12" s="362">
        <f>SUM(BI12:BK12)</f>
        <v>0</v>
      </c>
      <c r="BM12" s="425"/>
      <c r="BN12" s="425"/>
      <c r="BO12" s="425"/>
      <c r="BP12" s="425"/>
      <c r="BQ12" s="425"/>
      <c r="BR12" s="425"/>
      <c r="BS12" s="425"/>
      <c r="BT12" s="425"/>
      <c r="BU12" s="425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5"/>
      <c r="CJ12" s="425"/>
      <c r="CK12" s="425"/>
      <c r="CL12" s="425"/>
      <c r="CM12" s="425"/>
      <c r="CN12" s="425"/>
      <c r="CO12" s="425"/>
      <c r="CP12" s="425"/>
      <c r="CQ12" s="425"/>
      <c r="CR12" s="425"/>
      <c r="CS12" s="425"/>
      <c r="CT12" s="425"/>
      <c r="CU12" s="425"/>
      <c r="CV12" s="425"/>
      <c r="CW12" s="425"/>
      <c r="CX12" s="425"/>
      <c r="CY12" s="425"/>
      <c r="CZ12" s="425"/>
      <c r="DA12" s="425"/>
      <c r="DB12" s="425"/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425"/>
      <c r="DN12" s="425"/>
      <c r="DO12" s="425"/>
      <c r="DP12" s="426">
        <v>1</v>
      </c>
      <c r="DQ12" s="422">
        <v>47500</v>
      </c>
      <c r="DR12" s="422"/>
      <c r="DS12" s="422"/>
      <c r="DT12" s="422"/>
      <c r="DU12" s="422"/>
      <c r="DV12" s="422">
        <v>1</v>
      </c>
      <c r="DW12" s="422">
        <v>47500</v>
      </c>
      <c r="DX12" s="422"/>
      <c r="DY12" s="422"/>
      <c r="DZ12" s="422"/>
      <c r="EA12" s="422"/>
      <c r="EB12" s="422"/>
      <c r="EC12" s="422"/>
      <c r="ED12" s="422"/>
      <c r="EE12" s="427"/>
      <c r="EF12" s="368">
        <f t="shared" si="8"/>
        <v>1</v>
      </c>
      <c r="EG12" s="368">
        <f t="shared" si="8"/>
        <v>47500</v>
      </c>
      <c r="EH12" s="198">
        <v>1</v>
      </c>
      <c r="EI12" s="198">
        <v>47500</v>
      </c>
      <c r="EJ12" s="198"/>
      <c r="EK12" s="198"/>
      <c r="EL12" s="198"/>
      <c r="EM12" s="428">
        <v>1</v>
      </c>
      <c r="EN12" s="198"/>
      <c r="EO12" s="198"/>
      <c r="EP12" s="198"/>
      <c r="EQ12" s="198"/>
      <c r="ER12" s="198"/>
      <c r="ES12" s="198"/>
      <c r="ET12" s="198"/>
    </row>
    <row r="13" spans="1:150">
      <c r="A13" s="128"/>
      <c r="B13" s="345"/>
      <c r="C13" s="345"/>
      <c r="D13" s="439"/>
      <c r="E13" s="376"/>
      <c r="F13" s="376"/>
      <c r="G13" s="417">
        <f t="shared" si="4"/>
        <v>0</v>
      </c>
      <c r="H13" s="422"/>
      <c r="I13" s="348">
        <f t="shared" si="0"/>
        <v>0</v>
      </c>
      <c r="J13" s="348">
        <f t="shared" si="1"/>
        <v>0</v>
      </c>
      <c r="K13" s="422"/>
      <c r="L13" s="440"/>
      <c r="M13" s="413">
        <f t="shared" si="2"/>
        <v>0</v>
      </c>
      <c r="N13" s="374"/>
      <c r="O13" s="349">
        <f t="shared" si="5"/>
        <v>0</v>
      </c>
      <c r="P13" s="349">
        <f t="shared" si="6"/>
        <v>0</v>
      </c>
      <c r="Q13" s="349">
        <f t="shared" si="6"/>
        <v>0</v>
      </c>
      <c r="R13" s="349">
        <f t="shared" si="6"/>
        <v>0</v>
      </c>
      <c r="S13" s="422"/>
      <c r="T13" s="422"/>
      <c r="U13" s="376"/>
      <c r="V13" s="376"/>
      <c r="W13" s="376"/>
      <c r="X13" s="362">
        <f t="shared" si="7"/>
        <v>0</v>
      </c>
      <c r="Y13" s="376"/>
      <c r="Z13" s="376"/>
      <c r="AA13" s="376"/>
      <c r="AB13" s="376"/>
      <c r="AC13" s="414">
        <f t="shared" si="3"/>
        <v>0</v>
      </c>
      <c r="AD13" s="376"/>
      <c r="AE13" s="376"/>
      <c r="AF13" s="376"/>
      <c r="AG13" s="376"/>
      <c r="AH13" s="376"/>
      <c r="AI13" s="376"/>
      <c r="AJ13" s="376"/>
      <c r="AK13" s="376"/>
      <c r="AL13" s="397"/>
      <c r="AM13" s="397"/>
      <c r="AN13" s="394"/>
      <c r="AO13" s="394"/>
      <c r="AP13" s="394"/>
      <c r="AQ13" s="394"/>
      <c r="AR13" s="362">
        <f>SUM(AO13:AP13)</f>
        <v>0</v>
      </c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425"/>
      <c r="DF13" s="425"/>
      <c r="DG13" s="425"/>
      <c r="DH13" s="425"/>
      <c r="DI13" s="425"/>
      <c r="DJ13" s="425"/>
      <c r="DK13" s="425"/>
      <c r="DL13" s="425"/>
      <c r="DM13" s="425"/>
      <c r="DN13" s="425"/>
      <c r="DO13" s="425"/>
      <c r="DP13" s="441"/>
      <c r="DQ13" s="376"/>
      <c r="DR13" s="376"/>
      <c r="DS13" s="376"/>
      <c r="DT13" s="376"/>
      <c r="DU13" s="376"/>
      <c r="DV13" s="376"/>
      <c r="DW13" s="376"/>
      <c r="DX13" s="376"/>
      <c r="DY13" s="376"/>
      <c r="DZ13" s="376"/>
      <c r="EA13" s="376"/>
      <c r="EB13" s="376"/>
      <c r="EC13" s="376"/>
      <c r="ED13" s="376"/>
      <c r="EE13" s="396"/>
      <c r="EF13" s="368">
        <f t="shared" si="8"/>
        <v>0</v>
      </c>
      <c r="EG13" s="368">
        <f t="shared" si="8"/>
        <v>0</v>
      </c>
      <c r="EH13" s="198"/>
      <c r="EI13" s="198"/>
      <c r="EJ13" s="198"/>
      <c r="EK13" s="198"/>
      <c r="EL13" s="198"/>
      <c r="EM13" s="428"/>
      <c r="EN13" s="198"/>
      <c r="EO13" s="198"/>
      <c r="EP13" s="198"/>
      <c r="EQ13" s="198"/>
      <c r="ER13" s="198"/>
      <c r="ES13" s="198"/>
      <c r="ET13" s="198"/>
    </row>
    <row r="14" spans="1:150">
      <c r="A14" s="393"/>
      <c r="B14" s="345" t="s">
        <v>2637</v>
      </c>
      <c r="C14" s="345"/>
      <c r="D14" s="346"/>
      <c r="E14" s="376">
        <f>SUM(E8:E13)</f>
        <v>144500</v>
      </c>
      <c r="F14" s="376">
        <f>SUM(F8:F13)</f>
        <v>17000</v>
      </c>
      <c r="G14" s="376">
        <f>SUM(G8:G13)</f>
        <v>161500</v>
      </c>
      <c r="H14" s="347"/>
      <c r="I14" s="348">
        <f t="shared" si="0"/>
        <v>1271.8125</v>
      </c>
      <c r="J14" s="374">
        <f t="shared" si="1"/>
        <v>9346.8125</v>
      </c>
      <c r="K14" s="347"/>
      <c r="L14" s="442">
        <f t="shared" ref="L14:V14" si="9">SUM(L8:L13)</f>
        <v>89</v>
      </c>
      <c r="M14" s="374">
        <f t="shared" si="9"/>
        <v>22518.5625</v>
      </c>
      <c r="N14" s="374">
        <f t="shared" si="9"/>
        <v>165493.5625</v>
      </c>
      <c r="O14" s="376">
        <f t="shared" si="9"/>
        <v>41566</v>
      </c>
      <c r="P14" s="376">
        <f t="shared" si="9"/>
        <v>36050</v>
      </c>
      <c r="Q14" s="376">
        <f t="shared" si="9"/>
        <v>5516</v>
      </c>
      <c r="R14" s="376">
        <f t="shared" si="9"/>
        <v>0</v>
      </c>
      <c r="S14" s="376">
        <f t="shared" si="9"/>
        <v>0</v>
      </c>
      <c r="T14" s="376">
        <f t="shared" si="9"/>
        <v>157804</v>
      </c>
      <c r="U14" s="376">
        <f t="shared" si="9"/>
        <v>6650</v>
      </c>
      <c r="V14" s="376">
        <f t="shared" si="9"/>
        <v>1046</v>
      </c>
      <c r="W14" s="376"/>
      <c r="X14" s="376">
        <f>SUM(X8:X13)</f>
        <v>7696</v>
      </c>
      <c r="Y14" s="376">
        <f>SUM(Y8:Y13)</f>
        <v>158200</v>
      </c>
      <c r="Z14" s="376">
        <f>SUM(Z8:Z13)</f>
        <v>9275</v>
      </c>
      <c r="AA14" s="376">
        <f>SUM(AA8:AA13)</f>
        <v>1171</v>
      </c>
      <c r="AB14" s="376"/>
      <c r="AC14" s="376">
        <f>SUM(AC8:AC13)</f>
        <v>10446</v>
      </c>
      <c r="AD14" s="376">
        <f>SUM(AD8:AD13)</f>
        <v>119331</v>
      </c>
      <c r="AE14" s="376">
        <f>SUM(AE8:AE13)</f>
        <v>4450</v>
      </c>
      <c r="AF14" s="376">
        <f>SUM(AF8:AF13)</f>
        <v>846</v>
      </c>
      <c r="AG14" s="376"/>
      <c r="AH14" s="376">
        <f>SUM(AH8:AH13)</f>
        <v>5296</v>
      </c>
      <c r="AI14" s="376">
        <f>SUM(AI8:AI13)</f>
        <v>78902</v>
      </c>
      <c r="AJ14" s="376">
        <f>SUM(AJ8:AJ13)</f>
        <v>2850</v>
      </c>
      <c r="AK14" s="376">
        <f>SUM(AK8:AK13)</f>
        <v>446</v>
      </c>
      <c r="AL14" s="376"/>
      <c r="AM14" s="376">
        <f>SUM(AM8:AM13)</f>
        <v>3296</v>
      </c>
      <c r="AN14" s="376">
        <f>SUM(AN8:AN13)</f>
        <v>79694</v>
      </c>
      <c r="AO14" s="376">
        <f>SUM(AO8:AO13)</f>
        <v>2850</v>
      </c>
      <c r="AP14" s="376">
        <f>SUM(AP8:AP13)</f>
        <v>446</v>
      </c>
      <c r="AQ14" s="376"/>
      <c r="AR14" s="376">
        <f>SUM(AR8:AR13)</f>
        <v>3296</v>
      </c>
      <c r="AS14" s="376">
        <f>SUM(AS8:AS13)</f>
        <v>79694</v>
      </c>
      <c r="AT14" s="376">
        <f>SUM(AT8:AT13)</f>
        <v>2850</v>
      </c>
      <c r="AU14" s="376">
        <f>SUM(AU8:AU13)</f>
        <v>446</v>
      </c>
      <c r="AV14" s="376"/>
      <c r="AW14" s="376">
        <f>SUM(AW8:AW13)</f>
        <v>3296</v>
      </c>
      <c r="AX14" s="376">
        <f>SUM(AX8:AX13)</f>
        <v>80276</v>
      </c>
      <c r="AY14" s="376">
        <f>SUM(AY8:AY13)</f>
        <v>2850</v>
      </c>
      <c r="AZ14" s="376">
        <f>SUM(AZ8:AZ13)</f>
        <v>446</v>
      </c>
      <c r="BA14" s="376"/>
      <c r="BB14" s="376">
        <f>SUM(BB8:BB13)</f>
        <v>3296</v>
      </c>
      <c r="BC14" s="376">
        <f>SUM(BC8:BC13)</f>
        <v>0</v>
      </c>
      <c r="BD14" s="376">
        <f>SUM(BD8:BD13)</f>
        <v>2850</v>
      </c>
      <c r="BE14" s="376">
        <f>SUM(BE8:BE13)</f>
        <v>446</v>
      </c>
      <c r="BF14" s="376"/>
      <c r="BG14" s="376">
        <f>SUM(BG8:BG13)</f>
        <v>3296</v>
      </c>
      <c r="BH14" s="376">
        <f>SUM(BH8:BH13)</f>
        <v>0</v>
      </c>
      <c r="BI14" s="376">
        <f>SUM(BI8:BI13)</f>
        <v>1425</v>
      </c>
      <c r="BJ14" s="376">
        <f>SUM(BJ8:BJ13)</f>
        <v>223</v>
      </c>
      <c r="BK14" s="376"/>
      <c r="BL14" s="376">
        <f>SUM(BL8:BL13)</f>
        <v>1648</v>
      </c>
      <c r="BM14" s="376">
        <f>SUM(BM8:BM13)</f>
        <v>0</v>
      </c>
      <c r="BN14" s="376">
        <f>SUM(BN8:BN13)</f>
        <v>0</v>
      </c>
      <c r="BO14" s="376">
        <f>SUM(BO8:BO13)</f>
        <v>0</v>
      </c>
      <c r="BP14" s="376"/>
      <c r="BQ14" s="376">
        <f>SUM(BQ8:BQ13)</f>
        <v>0</v>
      </c>
      <c r="BR14" s="376">
        <f>SUM(BR8:BR13)</f>
        <v>0</v>
      </c>
      <c r="BS14" s="376">
        <f>SUM(BS8:BS13)</f>
        <v>0</v>
      </c>
      <c r="BT14" s="376">
        <f>SUM(BT8:BT13)</f>
        <v>0</v>
      </c>
      <c r="BU14" s="376"/>
      <c r="BV14" s="376">
        <f>SUM(BV8:BV13)</f>
        <v>0</v>
      </c>
      <c r="BW14" s="376">
        <f>SUM(BW8:BW13)</f>
        <v>0</v>
      </c>
      <c r="BX14" s="376">
        <f>SUM(BX8:BX13)</f>
        <v>0</v>
      </c>
      <c r="BY14" s="376">
        <f>SUM(BY8:BY13)</f>
        <v>0</v>
      </c>
      <c r="BZ14" s="376"/>
      <c r="CA14" s="376">
        <f>SUM(CA8:CA13)</f>
        <v>0</v>
      </c>
      <c r="CB14" s="376">
        <f>SUM(CB8:CB13)</f>
        <v>0</v>
      </c>
      <c r="CC14" s="376">
        <f>SUM(CC8:CC13)</f>
        <v>0</v>
      </c>
      <c r="CD14" s="376">
        <f>SUM(CD8:CD13)</f>
        <v>0</v>
      </c>
      <c r="CE14" s="376"/>
      <c r="CF14" s="376">
        <f>SUM(CF8:CF13)</f>
        <v>0</v>
      </c>
      <c r="CG14" s="376">
        <f>SUM(CG8:CG13)</f>
        <v>0</v>
      </c>
      <c r="CH14" s="376">
        <f>SUM(CH8:CH13)</f>
        <v>0</v>
      </c>
      <c r="CI14" s="376">
        <f>SUM(CI8:CI13)</f>
        <v>0</v>
      </c>
      <c r="CJ14" s="376"/>
      <c r="CK14" s="376">
        <f>SUM(CK8:CK13)</f>
        <v>0</v>
      </c>
      <c r="CL14" s="376">
        <f>SUM(CL8:CL13)</f>
        <v>0</v>
      </c>
      <c r="CM14" s="376">
        <f>SUM(CM8:CM13)</f>
        <v>0</v>
      </c>
      <c r="CN14" s="376">
        <f>SUM(CN8:CN13)</f>
        <v>0</v>
      </c>
      <c r="CO14" s="376"/>
      <c r="CP14" s="376">
        <f>SUM(CP8:CP13)</f>
        <v>0</v>
      </c>
      <c r="CQ14" s="376">
        <f>SUM(CQ8:CQ13)</f>
        <v>0</v>
      </c>
      <c r="CR14" s="376">
        <f>SUM(CR8:CR13)</f>
        <v>0</v>
      </c>
      <c r="CS14" s="376">
        <f>SUM(CS8:CS13)</f>
        <v>0</v>
      </c>
      <c r="CT14" s="376"/>
      <c r="CU14" s="376">
        <f>SUM(CU8:CU13)</f>
        <v>0</v>
      </c>
      <c r="CV14" s="376">
        <f>SUM(CV8:CV13)</f>
        <v>0</v>
      </c>
      <c r="CW14" s="376">
        <f>SUM(CW8:CW13)</f>
        <v>0</v>
      </c>
      <c r="CX14" s="376">
        <f>SUM(CX8:CX13)</f>
        <v>0</v>
      </c>
      <c r="CY14" s="376"/>
      <c r="CZ14" s="376">
        <f>SUM(CZ8:CZ13)</f>
        <v>0</v>
      </c>
      <c r="DA14" s="376">
        <f>SUM(DA8:DA13)</f>
        <v>0</v>
      </c>
      <c r="DB14" s="376">
        <f>SUM(DB8:DB13)</f>
        <v>0</v>
      </c>
      <c r="DC14" s="376">
        <f>SUM(DC8:DC13)</f>
        <v>0</v>
      </c>
      <c r="DD14" s="376"/>
      <c r="DE14" s="376">
        <f>SUM(DE8:DE13)</f>
        <v>0</v>
      </c>
      <c r="DF14" s="376">
        <f>SUM(DF8:DF13)</f>
        <v>0</v>
      </c>
      <c r="DG14" s="376">
        <f>SUM(DG8:DG13)</f>
        <v>0</v>
      </c>
      <c r="DH14" s="376">
        <f>SUM(DH8:DH13)</f>
        <v>0</v>
      </c>
      <c r="DI14" s="376"/>
      <c r="DJ14" s="376">
        <f>SUM(DJ8:DJ13)</f>
        <v>0</v>
      </c>
      <c r="DK14" s="376">
        <f>SUM(DK8:DK13)</f>
        <v>0</v>
      </c>
      <c r="DL14" s="376">
        <f>SUM(DL8:DL13)</f>
        <v>0</v>
      </c>
      <c r="DM14" s="376">
        <f>SUM(DM8:DM13)</f>
        <v>0</v>
      </c>
      <c r="DN14" s="376"/>
      <c r="DO14" s="376">
        <f t="shared" ref="DO14:EE14" si="10">SUM(DO8:DO13)</f>
        <v>0</v>
      </c>
      <c r="DP14" s="376">
        <f t="shared" si="10"/>
        <v>5</v>
      </c>
      <c r="DQ14" s="376">
        <f t="shared" si="10"/>
        <v>161500</v>
      </c>
      <c r="DR14" s="376">
        <f t="shared" si="10"/>
        <v>0</v>
      </c>
      <c r="DS14" s="376">
        <f t="shared" si="10"/>
        <v>0</v>
      </c>
      <c r="DT14" s="376">
        <f t="shared" si="10"/>
        <v>0</v>
      </c>
      <c r="DU14" s="376">
        <f t="shared" si="10"/>
        <v>0</v>
      </c>
      <c r="DV14" s="376">
        <f t="shared" si="10"/>
        <v>5</v>
      </c>
      <c r="DW14" s="376">
        <f t="shared" si="10"/>
        <v>161500</v>
      </c>
      <c r="DX14" s="376">
        <f t="shared" si="10"/>
        <v>0</v>
      </c>
      <c r="DY14" s="376">
        <f t="shared" si="10"/>
        <v>0</v>
      </c>
      <c r="DZ14" s="376">
        <f t="shared" si="10"/>
        <v>0</v>
      </c>
      <c r="EA14" s="376">
        <f t="shared" si="10"/>
        <v>0</v>
      </c>
      <c r="EB14" s="376">
        <f t="shared" si="10"/>
        <v>0</v>
      </c>
      <c r="EC14" s="376">
        <f t="shared" si="10"/>
        <v>0</v>
      </c>
      <c r="ED14" s="376">
        <f t="shared" si="10"/>
        <v>0</v>
      </c>
      <c r="EE14" s="376">
        <f t="shared" si="10"/>
        <v>0</v>
      </c>
      <c r="EF14" s="368">
        <f>SUM(ED14,EB14,DZ14,DX14,DV14,DT14)</f>
        <v>5</v>
      </c>
      <c r="EG14" s="368">
        <f>SUM(EE14,EC14,EA14,DY14,DW14,DU14)</f>
        <v>161500</v>
      </c>
      <c r="EH14" s="376">
        <f>SUM(EH8:EH13)</f>
        <v>5</v>
      </c>
      <c r="EI14" s="376">
        <f>SUM(EI8:EI13)</f>
        <v>161500</v>
      </c>
      <c r="EJ14" s="376">
        <f>SUM(EJ8:EJ13)</f>
        <v>0</v>
      </c>
      <c r="EK14" s="376">
        <f>SUM(EK8:EK13)</f>
        <v>0</v>
      </c>
      <c r="EM14" s="322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18"/>
  <sheetViews>
    <sheetView topLeftCell="A4" workbookViewId="0">
      <selection activeCell="G9" sqref="G9"/>
    </sheetView>
  </sheetViews>
  <sheetFormatPr defaultRowHeight="15"/>
  <sheetData>
    <row r="1" spans="1:150" ht="18.75">
      <c r="A1" s="640" t="s">
        <v>2604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443"/>
      <c r="M1" s="444"/>
      <c r="N1" s="445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640" t="s">
        <v>2605</v>
      </c>
      <c r="DQ1" s="640"/>
      <c r="DR1" s="640"/>
      <c r="DS1" s="640"/>
      <c r="DT1" s="640"/>
      <c r="DU1" s="640"/>
      <c r="DV1" s="640"/>
      <c r="DW1" s="640"/>
      <c r="DX1" s="640"/>
      <c r="DY1" s="640"/>
      <c r="DZ1" s="640"/>
      <c r="EA1" s="640"/>
      <c r="EB1" s="640"/>
      <c r="EC1" s="640"/>
      <c r="ED1" s="640"/>
      <c r="EE1" s="447"/>
      <c r="EF1" s="447"/>
      <c r="EG1" s="447"/>
      <c r="EH1" s="447"/>
      <c r="EI1" s="447"/>
      <c r="EJ1" s="447"/>
      <c r="EK1" s="447"/>
      <c r="EL1" s="447"/>
      <c r="EM1" s="448"/>
      <c r="EN1" s="447"/>
      <c r="EO1" s="447"/>
      <c r="EP1" s="447"/>
      <c r="EQ1" s="447"/>
      <c r="ER1" s="447"/>
      <c r="ES1" s="447"/>
      <c r="ET1" s="447"/>
    </row>
    <row r="2" spans="1:150" ht="19.5" thickBot="1">
      <c r="A2" s="641" t="s">
        <v>2768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444"/>
      <c r="M2" s="444"/>
      <c r="N2" s="449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50"/>
      <c r="AE2" s="444"/>
      <c r="AF2" s="444"/>
      <c r="AG2" s="444"/>
      <c r="AH2" s="444"/>
      <c r="AI2" s="444"/>
      <c r="AJ2" s="444"/>
      <c r="AK2" s="444"/>
      <c r="AL2" s="444"/>
      <c r="AM2" s="444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2"/>
      <c r="DQ2" s="451"/>
      <c r="DR2" s="451"/>
      <c r="DS2" s="451"/>
      <c r="DT2" s="453" t="s">
        <v>2644</v>
      </c>
      <c r="DU2" s="453"/>
      <c r="DV2" s="451"/>
      <c r="DW2" s="451"/>
      <c r="DX2" s="451"/>
      <c r="DY2" s="451"/>
      <c r="DZ2" s="451"/>
      <c r="EA2" s="451"/>
      <c r="EB2" s="451"/>
      <c r="EC2" s="451"/>
      <c r="ED2" s="451"/>
      <c r="EE2" s="454"/>
      <c r="EF2" s="454"/>
      <c r="EG2" s="454"/>
      <c r="EH2" s="454"/>
      <c r="EI2" s="454"/>
      <c r="EJ2" s="454"/>
      <c r="EK2" s="454"/>
      <c r="EL2" s="454"/>
      <c r="EM2" s="455"/>
      <c r="EN2" s="454"/>
      <c r="EO2" s="454"/>
      <c r="EP2" s="454"/>
      <c r="EQ2" s="454"/>
      <c r="ER2" s="454"/>
      <c r="ES2" s="454"/>
      <c r="ET2" s="454"/>
    </row>
    <row r="3" spans="1:150" ht="15.75">
      <c r="A3" s="627" t="s">
        <v>2607</v>
      </c>
      <c r="B3" s="617" t="s">
        <v>2645</v>
      </c>
      <c r="C3" s="617" t="s">
        <v>2608</v>
      </c>
      <c r="D3" s="617" t="s">
        <v>2609</v>
      </c>
      <c r="E3" s="617" t="s">
        <v>2610</v>
      </c>
      <c r="F3" s="617" t="s">
        <v>2743</v>
      </c>
      <c r="G3" s="617" t="s">
        <v>2744</v>
      </c>
      <c r="H3" s="583" t="s">
        <v>2733</v>
      </c>
      <c r="I3" s="617" t="s">
        <v>2611</v>
      </c>
      <c r="J3" s="617" t="s">
        <v>2612</v>
      </c>
      <c r="K3" s="617" t="s">
        <v>2613</v>
      </c>
      <c r="L3" s="583" t="s">
        <v>2615</v>
      </c>
      <c r="M3" s="617" t="s">
        <v>2769</v>
      </c>
      <c r="N3" s="637" t="s">
        <v>2770</v>
      </c>
      <c r="O3" s="638" t="s">
        <v>2617</v>
      </c>
      <c r="P3" s="638"/>
      <c r="Q3" s="638"/>
      <c r="R3" s="451"/>
      <c r="S3" s="639" t="s">
        <v>2619</v>
      </c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56"/>
      <c r="DP3" s="457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458"/>
      <c r="EM3" s="428"/>
      <c r="EN3" s="458"/>
      <c r="EO3" s="458"/>
      <c r="EP3" s="458"/>
      <c r="EQ3" s="458"/>
      <c r="ER3" s="458"/>
      <c r="ES3" s="458"/>
      <c r="ET3" s="458"/>
    </row>
    <row r="4" spans="1:150" ht="26.25" thickBot="1">
      <c r="A4" s="600"/>
      <c r="B4" s="602"/>
      <c r="C4" s="617"/>
      <c r="D4" s="602"/>
      <c r="E4" s="602"/>
      <c r="F4" s="617"/>
      <c r="G4" s="617"/>
      <c r="H4" s="584"/>
      <c r="I4" s="602"/>
      <c r="J4" s="617"/>
      <c r="K4" s="602"/>
      <c r="L4" s="584"/>
      <c r="M4" s="617"/>
      <c r="N4" s="587"/>
      <c r="O4" s="638"/>
      <c r="P4" s="638"/>
      <c r="Q4" s="638"/>
      <c r="R4" s="296"/>
      <c r="S4" s="578" t="s">
        <v>179</v>
      </c>
      <c r="T4" s="578"/>
      <c r="U4" s="578"/>
      <c r="V4" s="578"/>
      <c r="W4" s="578"/>
      <c r="X4" s="578"/>
      <c r="Y4" s="578" t="s">
        <v>1271</v>
      </c>
      <c r="Z4" s="578"/>
      <c r="AA4" s="578"/>
      <c r="AB4" s="578"/>
      <c r="AC4" s="578"/>
      <c r="AD4" s="578" t="s">
        <v>1257</v>
      </c>
      <c r="AE4" s="578"/>
      <c r="AF4" s="578"/>
      <c r="AG4" s="578"/>
      <c r="AH4" s="578"/>
      <c r="AI4" s="578" t="s">
        <v>1376</v>
      </c>
      <c r="AJ4" s="578"/>
      <c r="AK4" s="578"/>
      <c r="AL4" s="578"/>
      <c r="AM4" s="578"/>
      <c r="AN4" s="578" t="s">
        <v>2620</v>
      </c>
      <c r="AO4" s="578"/>
      <c r="AP4" s="578"/>
      <c r="AQ4" s="578"/>
      <c r="AR4" s="578"/>
      <c r="AS4" s="578" t="s">
        <v>2621</v>
      </c>
      <c r="AT4" s="578"/>
      <c r="AU4" s="578"/>
      <c r="AV4" s="578"/>
      <c r="AW4" s="578"/>
      <c r="AX4" s="578" t="s">
        <v>2622</v>
      </c>
      <c r="AY4" s="578"/>
      <c r="AZ4" s="578"/>
      <c r="BA4" s="578"/>
      <c r="BB4" s="578"/>
      <c r="BC4" s="578" t="s">
        <v>2623</v>
      </c>
      <c r="BD4" s="578"/>
      <c r="BE4" s="578"/>
      <c r="BF4" s="578"/>
      <c r="BG4" s="578"/>
      <c r="BH4" s="578" t="s">
        <v>2624</v>
      </c>
      <c r="BI4" s="578"/>
      <c r="BJ4" s="578"/>
      <c r="BK4" s="578"/>
      <c r="BL4" s="578"/>
      <c r="BM4" s="578" t="s">
        <v>2625</v>
      </c>
      <c r="BN4" s="578"/>
      <c r="BO4" s="578"/>
      <c r="BP4" s="578"/>
      <c r="BQ4" s="578"/>
      <c r="BR4" s="578" t="s">
        <v>2626</v>
      </c>
      <c r="BS4" s="578"/>
      <c r="BT4" s="578"/>
      <c r="BU4" s="578"/>
      <c r="BV4" s="578"/>
      <c r="BW4" s="578" t="s">
        <v>2627</v>
      </c>
      <c r="BX4" s="578"/>
      <c r="BY4" s="578"/>
      <c r="BZ4" s="578"/>
      <c r="CA4" s="578"/>
      <c r="CB4" s="578" t="s">
        <v>2628</v>
      </c>
      <c r="CC4" s="578"/>
      <c r="CD4" s="578"/>
      <c r="CE4" s="578"/>
      <c r="CF4" s="578"/>
      <c r="CG4" s="578" t="s">
        <v>2629</v>
      </c>
      <c r="CH4" s="578"/>
      <c r="CI4" s="578"/>
      <c r="CJ4" s="578"/>
      <c r="CK4" s="578"/>
      <c r="CL4" s="578" t="s">
        <v>2630</v>
      </c>
      <c r="CM4" s="578"/>
      <c r="CN4" s="578"/>
      <c r="CO4" s="578"/>
      <c r="CP4" s="578"/>
      <c r="CQ4" s="578" t="s">
        <v>2631</v>
      </c>
      <c r="CR4" s="578"/>
      <c r="CS4" s="578"/>
      <c r="CT4" s="578"/>
      <c r="CU4" s="578"/>
      <c r="CV4" s="578" t="s">
        <v>2632</v>
      </c>
      <c r="CW4" s="578"/>
      <c r="CX4" s="578"/>
      <c r="CY4" s="578"/>
      <c r="CZ4" s="578"/>
      <c r="DA4" s="578" t="s">
        <v>2633</v>
      </c>
      <c r="DB4" s="578"/>
      <c r="DC4" s="578"/>
      <c r="DD4" s="578"/>
      <c r="DE4" s="578"/>
      <c r="DF4" s="578" t="s">
        <v>2634</v>
      </c>
      <c r="DG4" s="578"/>
      <c r="DH4" s="578"/>
      <c r="DI4" s="578"/>
      <c r="DJ4" s="578"/>
      <c r="DK4" s="578" t="s">
        <v>2635</v>
      </c>
      <c r="DL4" s="578"/>
      <c r="DM4" s="578"/>
      <c r="DN4" s="578"/>
      <c r="DO4" s="578"/>
      <c r="DP4" s="636" t="s">
        <v>2636</v>
      </c>
      <c r="DQ4" s="636"/>
      <c r="DR4" s="636"/>
      <c r="DS4" s="636"/>
      <c r="DT4" s="636" t="s">
        <v>2653</v>
      </c>
      <c r="DU4" s="636"/>
      <c r="DV4" s="636"/>
      <c r="DW4" s="636"/>
      <c r="DX4" s="636"/>
      <c r="DY4" s="636"/>
      <c r="DZ4" s="636"/>
      <c r="EA4" s="636"/>
      <c r="EB4" s="636"/>
      <c r="EC4" s="636"/>
      <c r="ED4" s="636"/>
      <c r="EE4" s="636"/>
      <c r="EF4" s="459"/>
      <c r="EG4" s="459"/>
      <c r="EH4" s="459"/>
      <c r="EI4" s="460" t="s">
        <v>2771</v>
      </c>
      <c r="EJ4" s="359"/>
      <c r="EK4" s="359" t="s">
        <v>2772</v>
      </c>
      <c r="EL4" s="461"/>
      <c r="EM4" s="382" t="s">
        <v>2655</v>
      </c>
      <c r="EN4" s="326"/>
      <c r="EO4" s="326"/>
      <c r="EP4" s="326"/>
      <c r="EQ4" s="326"/>
      <c r="ER4" s="326"/>
      <c r="ES4" s="326"/>
      <c r="ET4" s="326"/>
    </row>
    <row r="5" spans="1:150" ht="26.25" thickBot="1">
      <c r="A5" s="600"/>
      <c r="B5" s="602"/>
      <c r="C5" s="617"/>
      <c r="D5" s="602"/>
      <c r="E5" s="602"/>
      <c r="F5" s="617"/>
      <c r="G5" s="617"/>
      <c r="H5" s="585"/>
      <c r="I5" s="602"/>
      <c r="J5" s="617"/>
      <c r="K5" s="602"/>
      <c r="L5" s="584"/>
      <c r="M5" s="617"/>
      <c r="N5" s="588"/>
      <c r="O5" s="295" t="s">
        <v>2637</v>
      </c>
      <c r="P5" s="296" t="s">
        <v>2638</v>
      </c>
      <c r="Q5" s="296" t="s">
        <v>2639</v>
      </c>
      <c r="R5" s="296" t="s">
        <v>2743</v>
      </c>
      <c r="S5" s="297" t="s">
        <v>2773</v>
      </c>
      <c r="T5" s="297" t="s">
        <v>2641</v>
      </c>
      <c r="U5" s="298" t="s">
        <v>2736</v>
      </c>
      <c r="V5" s="298" t="s">
        <v>2639</v>
      </c>
      <c r="W5" s="298" t="s">
        <v>2743</v>
      </c>
      <c r="X5" s="296" t="s">
        <v>2637</v>
      </c>
      <c r="Y5" s="297" t="s">
        <v>2641</v>
      </c>
      <c r="Z5" s="298" t="s">
        <v>2736</v>
      </c>
      <c r="AA5" s="298" t="s">
        <v>2639</v>
      </c>
      <c r="AB5" s="298" t="s">
        <v>2743</v>
      </c>
      <c r="AC5" s="296" t="s">
        <v>2637</v>
      </c>
      <c r="AD5" s="297" t="s">
        <v>2641</v>
      </c>
      <c r="AE5" s="298" t="s">
        <v>2774</v>
      </c>
      <c r="AF5" s="298" t="s">
        <v>2639</v>
      </c>
      <c r="AG5" s="298" t="s">
        <v>2743</v>
      </c>
      <c r="AH5" s="296" t="s">
        <v>2637</v>
      </c>
      <c r="AI5" s="297" t="s">
        <v>2641</v>
      </c>
      <c r="AJ5" s="298" t="s">
        <v>2774</v>
      </c>
      <c r="AK5" s="298" t="s">
        <v>2639</v>
      </c>
      <c r="AL5" s="298" t="s">
        <v>2743</v>
      </c>
      <c r="AM5" s="296" t="s">
        <v>2637</v>
      </c>
      <c r="AN5" s="297" t="s">
        <v>2641</v>
      </c>
      <c r="AO5" s="298" t="s">
        <v>2774</v>
      </c>
      <c r="AP5" s="298" t="s">
        <v>2639</v>
      </c>
      <c r="AQ5" s="298" t="s">
        <v>2743</v>
      </c>
      <c r="AR5" s="296" t="s">
        <v>2637</v>
      </c>
      <c r="AS5" s="297" t="s">
        <v>2641</v>
      </c>
      <c r="AT5" s="298" t="s">
        <v>2774</v>
      </c>
      <c r="AU5" s="298" t="s">
        <v>2639</v>
      </c>
      <c r="AV5" s="298" t="s">
        <v>2743</v>
      </c>
      <c r="AW5" s="296" t="s">
        <v>2637</v>
      </c>
      <c r="AX5" s="297" t="s">
        <v>2641</v>
      </c>
      <c r="AY5" s="298" t="s">
        <v>2774</v>
      </c>
      <c r="AZ5" s="298" t="s">
        <v>2639</v>
      </c>
      <c r="BA5" s="298" t="s">
        <v>2743</v>
      </c>
      <c r="BB5" s="296" t="s">
        <v>2637</v>
      </c>
      <c r="BC5" s="297" t="s">
        <v>2641</v>
      </c>
      <c r="BD5" s="298" t="s">
        <v>2774</v>
      </c>
      <c r="BE5" s="298" t="s">
        <v>2639</v>
      </c>
      <c r="BF5" s="298" t="s">
        <v>2743</v>
      </c>
      <c r="BG5" s="296" t="s">
        <v>2637</v>
      </c>
      <c r="BH5" s="297" t="s">
        <v>2641</v>
      </c>
      <c r="BI5" s="298" t="s">
        <v>2774</v>
      </c>
      <c r="BJ5" s="298" t="s">
        <v>2639</v>
      </c>
      <c r="BK5" s="298" t="s">
        <v>2743</v>
      </c>
      <c r="BL5" s="296" t="s">
        <v>2637</v>
      </c>
      <c r="BM5" s="297" t="s">
        <v>2641</v>
      </c>
      <c r="BN5" s="298" t="s">
        <v>2774</v>
      </c>
      <c r="BO5" s="298" t="s">
        <v>2639</v>
      </c>
      <c r="BP5" s="298" t="s">
        <v>2743</v>
      </c>
      <c r="BQ5" s="296" t="s">
        <v>2637</v>
      </c>
      <c r="BR5" s="297" t="s">
        <v>2641</v>
      </c>
      <c r="BS5" s="298" t="s">
        <v>2774</v>
      </c>
      <c r="BT5" s="298" t="s">
        <v>2639</v>
      </c>
      <c r="BU5" s="298" t="s">
        <v>2743</v>
      </c>
      <c r="BV5" s="296" t="s">
        <v>2637</v>
      </c>
      <c r="BW5" s="297" t="s">
        <v>2641</v>
      </c>
      <c r="BX5" s="298" t="s">
        <v>2774</v>
      </c>
      <c r="BY5" s="298" t="s">
        <v>2639</v>
      </c>
      <c r="BZ5" s="298" t="s">
        <v>2743</v>
      </c>
      <c r="CA5" s="296" t="s">
        <v>2637</v>
      </c>
      <c r="CB5" s="297" t="s">
        <v>2641</v>
      </c>
      <c r="CC5" s="298" t="s">
        <v>2774</v>
      </c>
      <c r="CD5" s="298" t="s">
        <v>2639</v>
      </c>
      <c r="CE5" s="298" t="s">
        <v>2743</v>
      </c>
      <c r="CF5" s="296" t="s">
        <v>2637</v>
      </c>
      <c r="CG5" s="297" t="s">
        <v>2641</v>
      </c>
      <c r="CH5" s="298" t="s">
        <v>2774</v>
      </c>
      <c r="CI5" s="298" t="s">
        <v>2639</v>
      </c>
      <c r="CJ5" s="298" t="s">
        <v>2743</v>
      </c>
      <c r="CK5" s="296" t="s">
        <v>2637</v>
      </c>
      <c r="CL5" s="297" t="s">
        <v>2641</v>
      </c>
      <c r="CM5" s="298" t="s">
        <v>2774</v>
      </c>
      <c r="CN5" s="298" t="s">
        <v>2639</v>
      </c>
      <c r="CO5" s="298" t="s">
        <v>2743</v>
      </c>
      <c r="CP5" s="296" t="s">
        <v>2637</v>
      </c>
      <c r="CQ5" s="297" t="s">
        <v>2641</v>
      </c>
      <c r="CR5" s="298" t="s">
        <v>2774</v>
      </c>
      <c r="CS5" s="298" t="s">
        <v>2639</v>
      </c>
      <c r="CT5" s="298" t="s">
        <v>2743</v>
      </c>
      <c r="CU5" s="296" t="s">
        <v>2637</v>
      </c>
      <c r="CV5" s="297" t="s">
        <v>2641</v>
      </c>
      <c r="CW5" s="298" t="s">
        <v>2774</v>
      </c>
      <c r="CX5" s="298" t="s">
        <v>2639</v>
      </c>
      <c r="CY5" s="298" t="s">
        <v>2743</v>
      </c>
      <c r="CZ5" s="296" t="s">
        <v>2637</v>
      </c>
      <c r="DA5" s="297" t="s">
        <v>2641</v>
      </c>
      <c r="DB5" s="298" t="s">
        <v>2774</v>
      </c>
      <c r="DC5" s="298" t="s">
        <v>2639</v>
      </c>
      <c r="DD5" s="298" t="s">
        <v>2743</v>
      </c>
      <c r="DE5" s="296" t="s">
        <v>2637</v>
      </c>
      <c r="DF5" s="297" t="s">
        <v>2641</v>
      </c>
      <c r="DG5" s="298" t="s">
        <v>2774</v>
      </c>
      <c r="DH5" s="298" t="s">
        <v>2639</v>
      </c>
      <c r="DI5" s="298" t="s">
        <v>2743</v>
      </c>
      <c r="DJ5" s="296" t="s">
        <v>2637</v>
      </c>
      <c r="DK5" s="297" t="s">
        <v>2641</v>
      </c>
      <c r="DL5" s="298" t="s">
        <v>2774</v>
      </c>
      <c r="DM5" s="298" t="s">
        <v>2639</v>
      </c>
      <c r="DN5" s="298" t="s">
        <v>2743</v>
      </c>
      <c r="DO5" s="300" t="s">
        <v>2637</v>
      </c>
      <c r="DP5" s="457" t="s">
        <v>4</v>
      </c>
      <c r="DQ5" s="462" t="s">
        <v>2643</v>
      </c>
      <c r="DR5" s="462" t="s">
        <v>33</v>
      </c>
      <c r="DS5" s="462" t="s">
        <v>2643</v>
      </c>
      <c r="DT5" s="463" t="s">
        <v>2656</v>
      </c>
      <c r="DU5" s="462" t="s">
        <v>2643</v>
      </c>
      <c r="DV5" s="463" t="s">
        <v>2657</v>
      </c>
      <c r="DW5" s="462" t="s">
        <v>2643</v>
      </c>
      <c r="DX5" s="463" t="s">
        <v>2658</v>
      </c>
      <c r="DY5" s="462" t="s">
        <v>2643</v>
      </c>
      <c r="DZ5" s="463" t="s">
        <v>2659</v>
      </c>
      <c r="EA5" s="462" t="s">
        <v>2643</v>
      </c>
      <c r="EB5" s="463" t="s">
        <v>2660</v>
      </c>
      <c r="EC5" s="462" t="s">
        <v>2643</v>
      </c>
      <c r="ED5" s="463" t="s">
        <v>1371</v>
      </c>
      <c r="EE5" s="462" t="s">
        <v>2643</v>
      </c>
      <c r="EF5" s="464" t="s">
        <v>2661</v>
      </c>
      <c r="EG5" s="464" t="s">
        <v>2661</v>
      </c>
      <c r="EH5" s="190" t="s">
        <v>2749</v>
      </c>
      <c r="EI5" s="190" t="s">
        <v>2643</v>
      </c>
      <c r="EJ5" s="190" t="s">
        <v>2750</v>
      </c>
      <c r="EK5" s="190" t="s">
        <v>2643</v>
      </c>
      <c r="EL5" s="331"/>
      <c r="EM5" s="332" t="s">
        <v>3</v>
      </c>
      <c r="EN5" s="333" t="s">
        <v>2664</v>
      </c>
      <c r="EO5" s="333" t="s">
        <v>2665</v>
      </c>
      <c r="EP5" s="333" t="s">
        <v>2664</v>
      </c>
      <c r="EQ5" s="333" t="s">
        <v>2666</v>
      </c>
      <c r="ER5" s="333" t="s">
        <v>2664</v>
      </c>
      <c r="ES5" s="333" t="s">
        <v>2667</v>
      </c>
      <c r="ET5" s="333" t="s">
        <v>2668</v>
      </c>
    </row>
    <row r="6" spans="1:150">
      <c r="A6" s="465">
        <v>1</v>
      </c>
      <c r="B6" s="466">
        <v>2</v>
      </c>
      <c r="C6" s="466"/>
      <c r="D6" s="466">
        <v>3</v>
      </c>
      <c r="E6" s="467">
        <v>4</v>
      </c>
      <c r="F6" s="467">
        <v>5</v>
      </c>
      <c r="G6" s="467">
        <v>6</v>
      </c>
      <c r="H6" s="467"/>
      <c r="I6" s="467">
        <v>5</v>
      </c>
      <c r="J6" s="467">
        <v>6</v>
      </c>
      <c r="K6" s="467">
        <v>7</v>
      </c>
      <c r="L6" s="467"/>
      <c r="M6" s="467">
        <v>8</v>
      </c>
      <c r="N6" s="468">
        <v>9</v>
      </c>
      <c r="O6" s="467">
        <v>10</v>
      </c>
      <c r="P6" s="467"/>
      <c r="Q6" s="467"/>
      <c r="R6" s="467">
        <v>11</v>
      </c>
      <c r="S6" s="467">
        <v>6</v>
      </c>
      <c r="T6" s="467">
        <v>7</v>
      </c>
      <c r="U6" s="467">
        <v>8</v>
      </c>
      <c r="V6" s="467">
        <v>9</v>
      </c>
      <c r="W6" s="467"/>
      <c r="X6" s="467">
        <v>10</v>
      </c>
      <c r="Y6" s="467">
        <v>11</v>
      </c>
      <c r="Z6" s="467">
        <v>12</v>
      </c>
      <c r="AA6" s="467">
        <v>13</v>
      </c>
      <c r="AB6" s="467"/>
      <c r="AC6" s="467">
        <v>14</v>
      </c>
      <c r="AD6" s="467">
        <v>15</v>
      </c>
      <c r="AE6" s="467">
        <v>16</v>
      </c>
      <c r="AF6" s="467">
        <v>17</v>
      </c>
      <c r="AG6" s="467"/>
      <c r="AH6" s="467">
        <v>18</v>
      </c>
      <c r="AI6" s="467">
        <v>19</v>
      </c>
      <c r="AJ6" s="467">
        <v>20</v>
      </c>
      <c r="AK6" s="467">
        <v>21</v>
      </c>
      <c r="AL6" s="467"/>
      <c r="AM6" s="467">
        <v>22</v>
      </c>
      <c r="AN6" s="467">
        <v>19</v>
      </c>
      <c r="AO6" s="467">
        <v>20</v>
      </c>
      <c r="AP6" s="467">
        <v>21</v>
      </c>
      <c r="AQ6" s="467"/>
      <c r="AR6" s="467">
        <v>22</v>
      </c>
      <c r="AS6" s="467">
        <v>19</v>
      </c>
      <c r="AT6" s="467">
        <v>20</v>
      </c>
      <c r="AU6" s="467">
        <v>21</v>
      </c>
      <c r="AV6" s="467"/>
      <c r="AW6" s="467">
        <v>22</v>
      </c>
      <c r="AX6" s="467">
        <v>19</v>
      </c>
      <c r="AY6" s="467">
        <v>20</v>
      </c>
      <c r="AZ6" s="467">
        <v>21</v>
      </c>
      <c r="BA6" s="467"/>
      <c r="BB6" s="467">
        <v>22</v>
      </c>
      <c r="BC6" s="467">
        <v>19</v>
      </c>
      <c r="BD6" s="467">
        <v>20</v>
      </c>
      <c r="BE6" s="467">
        <v>21</v>
      </c>
      <c r="BF6" s="467"/>
      <c r="BG6" s="467">
        <v>22</v>
      </c>
      <c r="BH6" s="467">
        <v>19</v>
      </c>
      <c r="BI6" s="467">
        <v>20</v>
      </c>
      <c r="BJ6" s="467">
        <v>21</v>
      </c>
      <c r="BK6" s="467"/>
      <c r="BL6" s="467">
        <v>22</v>
      </c>
      <c r="BM6" s="467">
        <v>19</v>
      </c>
      <c r="BN6" s="467">
        <v>20</v>
      </c>
      <c r="BO6" s="467">
        <v>21</v>
      </c>
      <c r="BP6" s="467"/>
      <c r="BQ6" s="467">
        <v>22</v>
      </c>
      <c r="BR6" s="467">
        <v>19</v>
      </c>
      <c r="BS6" s="467">
        <v>20</v>
      </c>
      <c r="BT6" s="467">
        <v>21</v>
      </c>
      <c r="BU6" s="467"/>
      <c r="BV6" s="467">
        <v>22</v>
      </c>
      <c r="BW6" s="467">
        <v>19</v>
      </c>
      <c r="BX6" s="467">
        <v>20</v>
      </c>
      <c r="BY6" s="467">
        <v>21</v>
      </c>
      <c r="BZ6" s="467"/>
      <c r="CA6" s="467">
        <v>22</v>
      </c>
      <c r="CB6" s="467">
        <v>19</v>
      </c>
      <c r="CC6" s="467">
        <v>20</v>
      </c>
      <c r="CD6" s="467">
        <v>21</v>
      </c>
      <c r="CE6" s="467"/>
      <c r="CF6" s="467">
        <v>22</v>
      </c>
      <c r="CG6" s="467">
        <v>19</v>
      </c>
      <c r="CH6" s="467">
        <v>20</v>
      </c>
      <c r="CI6" s="467">
        <v>21</v>
      </c>
      <c r="CJ6" s="467"/>
      <c r="CK6" s="467">
        <v>22</v>
      </c>
      <c r="CL6" s="467">
        <v>19</v>
      </c>
      <c r="CM6" s="467">
        <v>20</v>
      </c>
      <c r="CN6" s="467">
        <v>21</v>
      </c>
      <c r="CO6" s="467"/>
      <c r="CP6" s="467">
        <v>22</v>
      </c>
      <c r="CQ6" s="467">
        <v>19</v>
      </c>
      <c r="CR6" s="467">
        <v>20</v>
      </c>
      <c r="CS6" s="467">
        <v>21</v>
      </c>
      <c r="CT6" s="467"/>
      <c r="CU6" s="467">
        <v>22</v>
      </c>
      <c r="CV6" s="467">
        <v>19</v>
      </c>
      <c r="CW6" s="467">
        <v>20</v>
      </c>
      <c r="CX6" s="467">
        <v>21</v>
      </c>
      <c r="CY6" s="467"/>
      <c r="CZ6" s="467">
        <v>22</v>
      </c>
      <c r="DA6" s="467">
        <v>19</v>
      </c>
      <c r="DB6" s="467">
        <v>20</v>
      </c>
      <c r="DC6" s="467">
        <v>21</v>
      </c>
      <c r="DD6" s="467"/>
      <c r="DE6" s="467">
        <v>22</v>
      </c>
      <c r="DF6" s="467">
        <v>19</v>
      </c>
      <c r="DG6" s="467">
        <v>20</v>
      </c>
      <c r="DH6" s="467">
        <v>21</v>
      </c>
      <c r="DI6" s="467"/>
      <c r="DJ6" s="467">
        <v>22</v>
      </c>
      <c r="DK6" s="467">
        <v>19</v>
      </c>
      <c r="DL6" s="467">
        <v>20</v>
      </c>
      <c r="DM6" s="467">
        <v>21</v>
      </c>
      <c r="DN6" s="467"/>
      <c r="DO6" s="469">
        <v>22</v>
      </c>
      <c r="DP6" s="457">
        <v>8</v>
      </c>
      <c r="DQ6" s="470">
        <v>9</v>
      </c>
      <c r="DR6" s="470">
        <v>10</v>
      </c>
      <c r="DS6" s="470">
        <v>11</v>
      </c>
      <c r="DT6" s="470">
        <v>12</v>
      </c>
      <c r="DU6" s="470">
        <v>13</v>
      </c>
      <c r="DV6" s="470">
        <v>14</v>
      </c>
      <c r="DW6" s="470">
        <v>15</v>
      </c>
      <c r="DX6" s="470">
        <v>16</v>
      </c>
      <c r="DY6" s="470">
        <v>17</v>
      </c>
      <c r="DZ6" s="470">
        <v>18</v>
      </c>
      <c r="EA6" s="470">
        <v>19</v>
      </c>
      <c r="EB6" s="470">
        <v>20</v>
      </c>
      <c r="EC6" s="470">
        <v>21</v>
      </c>
      <c r="ED6" s="470">
        <v>22</v>
      </c>
      <c r="EE6" s="470">
        <v>23</v>
      </c>
      <c r="EF6" s="78"/>
      <c r="EG6" s="78"/>
      <c r="EH6" s="78"/>
      <c r="EI6" s="78"/>
      <c r="EJ6" s="78"/>
      <c r="EK6" s="78"/>
      <c r="EL6" s="458"/>
      <c r="EM6" s="428"/>
      <c r="EN6" s="458"/>
      <c r="EO6" s="458"/>
      <c r="EP6" s="458"/>
      <c r="EQ6" s="458"/>
      <c r="ER6" s="458"/>
      <c r="ES6" s="458"/>
      <c r="ET6" s="458"/>
    </row>
    <row r="7" spans="1:150" ht="26.25" thickBot="1">
      <c r="A7" s="390"/>
      <c r="B7" s="345" t="s">
        <v>2751</v>
      </c>
      <c r="C7" s="345"/>
      <c r="D7" s="439"/>
      <c r="E7" s="422" t="s">
        <v>60</v>
      </c>
      <c r="F7" s="422"/>
      <c r="G7" s="422"/>
      <c r="H7" s="348">
        <f t="shared" ref="H7:H14" si="0">SUM((J7-G7/20))</f>
        <v>0</v>
      </c>
      <c r="I7" s="422"/>
      <c r="J7" s="348">
        <f t="shared" ref="J7:J13" si="1">SUM((G7*6*21)/(8*20*100))+(G7/20)</f>
        <v>0</v>
      </c>
      <c r="K7" s="422"/>
      <c r="L7" s="471">
        <f t="shared" ref="L7:L13" si="2">SUM(M7*H7)</f>
        <v>0</v>
      </c>
      <c r="M7" s="440"/>
      <c r="N7" s="348" t="s">
        <v>60</v>
      </c>
      <c r="O7" s="349"/>
      <c r="P7" s="349"/>
      <c r="Q7" s="349"/>
      <c r="R7" s="348" t="s">
        <v>60</v>
      </c>
      <c r="S7" s="422"/>
      <c r="T7" s="422"/>
      <c r="U7" s="422"/>
      <c r="V7" s="422"/>
      <c r="W7" s="422"/>
      <c r="X7" s="472"/>
      <c r="Y7" s="422"/>
      <c r="Z7" s="422"/>
      <c r="AA7" s="422"/>
      <c r="AB7" s="422"/>
      <c r="AC7" s="414">
        <f t="shared" ref="AC7:AC13" si="3">SUM(Z7:AB7)</f>
        <v>0</v>
      </c>
      <c r="AD7" s="422"/>
      <c r="AE7" s="422"/>
      <c r="AF7" s="422"/>
      <c r="AG7" s="422"/>
      <c r="AH7" s="472"/>
      <c r="AI7" s="422"/>
      <c r="AJ7" s="422"/>
      <c r="AK7" s="422"/>
      <c r="AL7" s="422"/>
      <c r="AM7" s="47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  <c r="DK7" s="422"/>
      <c r="DL7" s="422"/>
      <c r="DM7" s="422"/>
      <c r="DN7" s="422"/>
      <c r="DO7" s="423"/>
      <c r="DP7" s="426"/>
      <c r="DQ7" s="422"/>
      <c r="DR7" s="422"/>
      <c r="DS7" s="422"/>
      <c r="DT7" s="422"/>
      <c r="DU7" s="422"/>
      <c r="DV7" s="422"/>
      <c r="DW7" s="422"/>
      <c r="DX7" s="422"/>
      <c r="DY7" s="422"/>
      <c r="DZ7" s="422"/>
      <c r="EA7" s="422"/>
      <c r="EB7" s="422"/>
      <c r="EC7" s="422"/>
      <c r="ED7" s="422"/>
      <c r="EE7" s="422"/>
      <c r="EF7" s="422"/>
      <c r="EG7" s="422"/>
      <c r="EH7" s="473"/>
      <c r="EI7" s="473"/>
      <c r="EJ7" s="473"/>
      <c r="EK7" s="473"/>
      <c r="EL7" s="458"/>
      <c r="EM7" s="428"/>
      <c r="EN7" s="458"/>
      <c r="EO7" s="458"/>
      <c r="EP7" s="458"/>
      <c r="EQ7" s="458"/>
      <c r="ER7" s="458"/>
      <c r="ES7" s="458"/>
      <c r="ET7" s="458"/>
    </row>
    <row r="8" spans="1:150" ht="51.75" thickBot="1">
      <c r="A8" s="434">
        <v>1</v>
      </c>
      <c r="B8" s="435" t="s">
        <v>2775</v>
      </c>
      <c r="C8" s="435" t="s">
        <v>2776</v>
      </c>
      <c r="D8" s="474" t="s">
        <v>2777</v>
      </c>
      <c r="E8" s="475">
        <v>42500</v>
      </c>
      <c r="F8" s="476">
        <v>5000</v>
      </c>
      <c r="G8" s="477">
        <f t="shared" ref="G8:G13" si="4">SUM(E8:F8)</f>
        <v>47500</v>
      </c>
      <c r="H8" s="348">
        <f t="shared" si="0"/>
        <v>374.0625</v>
      </c>
      <c r="I8" s="349">
        <v>20</v>
      </c>
      <c r="J8" s="348">
        <f t="shared" si="1"/>
        <v>2749.0625</v>
      </c>
      <c r="K8" s="478" t="s">
        <v>2778</v>
      </c>
      <c r="L8" s="471">
        <f t="shared" si="2"/>
        <v>5236.875</v>
      </c>
      <c r="M8" s="420">
        <v>14</v>
      </c>
      <c r="N8" s="348">
        <f t="shared" ref="N8:N13" si="5">SUM(M8*J8)</f>
        <v>38486.875</v>
      </c>
      <c r="O8" s="349">
        <f t="shared" ref="O8:O13" si="6">SUM(P8:Q8)</f>
        <v>27460</v>
      </c>
      <c r="P8" s="349">
        <f t="shared" ref="P8:R13" si="7">SUM(U8,Z8,AE8,AJ8,AO8,AT8,AY8,BD8,BI8,BN8,BS8,BX8,CC8,CH8,CM8,CR8,CW8,DB8,DG8,DL8)</f>
        <v>23750</v>
      </c>
      <c r="Q8" s="349">
        <f t="shared" si="7"/>
        <v>3710</v>
      </c>
      <c r="R8" s="349">
        <f t="shared" si="7"/>
        <v>0</v>
      </c>
      <c r="S8" s="421" t="s">
        <v>2779</v>
      </c>
      <c r="T8" s="432">
        <v>39451</v>
      </c>
      <c r="U8" s="422">
        <v>2375</v>
      </c>
      <c r="V8" s="422">
        <v>371</v>
      </c>
      <c r="W8" s="422"/>
      <c r="X8" s="362">
        <f t="shared" ref="X8:X13" si="8">SUM(U8:V8)</f>
        <v>2746</v>
      </c>
      <c r="Y8" s="432">
        <v>39451</v>
      </c>
      <c r="Z8" s="422">
        <v>2375</v>
      </c>
      <c r="AA8" s="422">
        <v>371</v>
      </c>
      <c r="AB8" s="422"/>
      <c r="AC8" s="414">
        <f t="shared" si="3"/>
        <v>2746</v>
      </c>
      <c r="AD8" s="432">
        <v>39451</v>
      </c>
      <c r="AE8" s="422">
        <v>2375</v>
      </c>
      <c r="AF8" s="422">
        <v>371</v>
      </c>
      <c r="AG8" s="422"/>
      <c r="AH8" s="414">
        <f t="shared" ref="AH8:AH13" si="9">SUM(AE8:AG8)</f>
        <v>2746</v>
      </c>
      <c r="AI8" s="432">
        <v>39847</v>
      </c>
      <c r="AJ8" s="422">
        <v>2375</v>
      </c>
      <c r="AK8" s="422">
        <v>371</v>
      </c>
      <c r="AL8" s="422"/>
      <c r="AM8" s="362">
        <f t="shared" ref="AM8:AM13" si="10">SUM(AJ8:AL8)</f>
        <v>2746</v>
      </c>
      <c r="AN8" s="432">
        <v>40429</v>
      </c>
      <c r="AO8" s="422">
        <v>4750</v>
      </c>
      <c r="AP8" s="422">
        <v>742</v>
      </c>
      <c r="AQ8" s="422"/>
      <c r="AR8" s="362">
        <f t="shared" ref="AR8:AR13" si="11">SUM(AO8:AQ8)</f>
        <v>5492</v>
      </c>
      <c r="AS8" s="422" t="s">
        <v>2721</v>
      </c>
      <c r="AT8" s="422">
        <v>2375</v>
      </c>
      <c r="AU8" s="422">
        <v>371</v>
      </c>
      <c r="AV8" s="422"/>
      <c r="AW8" s="362">
        <f t="shared" ref="AW8:AW13" si="12">SUM(AT8:AV8)</f>
        <v>2746</v>
      </c>
      <c r="AX8" s="422" t="s">
        <v>2698</v>
      </c>
      <c r="AY8" s="422">
        <v>7125</v>
      </c>
      <c r="AZ8" s="422">
        <v>1113</v>
      </c>
      <c r="BA8" s="422"/>
      <c r="BB8" s="362">
        <f t="shared" ref="BB8:BB13" si="13">SUM(AY8:BA8)</f>
        <v>8238</v>
      </c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422"/>
      <c r="DL8" s="422"/>
      <c r="DM8" s="422"/>
      <c r="DN8" s="422"/>
      <c r="DO8" s="423"/>
      <c r="DP8" s="426" t="s">
        <v>60</v>
      </c>
      <c r="DQ8" s="422"/>
      <c r="DR8" s="422">
        <v>1</v>
      </c>
      <c r="DS8" s="422">
        <v>47500</v>
      </c>
      <c r="DT8" s="422"/>
      <c r="DU8" s="422"/>
      <c r="DV8" s="422">
        <v>1</v>
      </c>
      <c r="DW8" s="422">
        <v>47500</v>
      </c>
      <c r="DX8" s="422"/>
      <c r="DY8" s="422"/>
      <c r="DZ8" s="422"/>
      <c r="EA8" s="422"/>
      <c r="EB8" s="422"/>
      <c r="EC8" s="422"/>
      <c r="ED8" s="422"/>
      <c r="EE8" s="422"/>
      <c r="EF8" s="472">
        <f t="shared" ref="EF8:EG13" si="14">SUM(ED8,EB8,DZ8,DX8,DV8,DT8)</f>
        <v>1</v>
      </c>
      <c r="EG8" s="472">
        <f t="shared" si="14"/>
        <v>47500</v>
      </c>
      <c r="EH8" s="473">
        <v>1</v>
      </c>
      <c r="EI8" s="473">
        <v>47500</v>
      </c>
      <c r="EJ8" s="473"/>
      <c r="EK8" s="473"/>
      <c r="EL8" s="458"/>
      <c r="EM8" s="428">
        <v>1</v>
      </c>
      <c r="EN8" s="458"/>
      <c r="EO8" s="458"/>
      <c r="EP8" s="458"/>
      <c r="EQ8" s="458"/>
      <c r="ER8" s="458"/>
      <c r="ES8" s="458"/>
      <c r="ET8" s="458"/>
    </row>
    <row r="9" spans="1:150" ht="51.75" thickBot="1">
      <c r="A9" s="479">
        <v>2</v>
      </c>
      <c r="B9" s="480" t="s">
        <v>2780</v>
      </c>
      <c r="C9" s="480" t="s">
        <v>2781</v>
      </c>
      <c r="D9" s="524" t="s">
        <v>2782</v>
      </c>
      <c r="E9" s="481">
        <v>84690</v>
      </c>
      <c r="F9" s="476">
        <v>9410</v>
      </c>
      <c r="G9" s="477">
        <f t="shared" si="4"/>
        <v>94100</v>
      </c>
      <c r="H9" s="348">
        <f>SUM((J9-G9/60))</f>
        <v>352.875</v>
      </c>
      <c r="I9" s="349">
        <v>20</v>
      </c>
      <c r="J9" s="348">
        <f>SUM((G9*3*60)/(8*60*100))+(G9/60)</f>
        <v>1921.2083333333333</v>
      </c>
      <c r="K9" s="482" t="s">
        <v>2783</v>
      </c>
      <c r="L9" s="471">
        <f t="shared" si="2"/>
        <v>0</v>
      </c>
      <c r="M9" s="420"/>
      <c r="N9" s="348">
        <f t="shared" si="5"/>
        <v>0</v>
      </c>
      <c r="O9" s="349">
        <f t="shared" si="6"/>
        <v>96674</v>
      </c>
      <c r="P9" s="349">
        <f t="shared" si="7"/>
        <v>93000</v>
      </c>
      <c r="Q9" s="349">
        <f t="shared" si="7"/>
        <v>3674</v>
      </c>
      <c r="R9" s="349">
        <f t="shared" si="7"/>
        <v>0</v>
      </c>
      <c r="S9" s="422" t="s">
        <v>2784</v>
      </c>
      <c r="T9" s="432">
        <v>39451</v>
      </c>
      <c r="U9" s="422">
        <v>68000</v>
      </c>
      <c r="V9" s="422"/>
      <c r="W9" s="422"/>
      <c r="X9" s="362">
        <f t="shared" si="8"/>
        <v>68000</v>
      </c>
      <c r="Y9" s="432">
        <v>39847</v>
      </c>
      <c r="Z9" s="422">
        <v>25000</v>
      </c>
      <c r="AA9" s="422">
        <v>3674</v>
      </c>
      <c r="AB9" s="422"/>
      <c r="AC9" s="414">
        <f t="shared" si="3"/>
        <v>28674</v>
      </c>
      <c r="AD9" s="422"/>
      <c r="AE9" s="422"/>
      <c r="AF9" s="422"/>
      <c r="AG9" s="422"/>
      <c r="AH9" s="414">
        <f t="shared" si="9"/>
        <v>0</v>
      </c>
      <c r="AI9" s="422"/>
      <c r="AJ9" s="422"/>
      <c r="AK9" s="422"/>
      <c r="AL9" s="422"/>
      <c r="AM9" s="362">
        <f t="shared" si="10"/>
        <v>0</v>
      </c>
      <c r="AN9" s="422"/>
      <c r="AO9" s="422"/>
      <c r="AP9" s="422"/>
      <c r="AQ9" s="422"/>
      <c r="AR9" s="362">
        <f t="shared" si="11"/>
        <v>0</v>
      </c>
      <c r="AS9" s="422"/>
      <c r="AT9" s="422"/>
      <c r="AU9" s="422"/>
      <c r="AV9" s="422"/>
      <c r="AW9" s="362">
        <f t="shared" si="12"/>
        <v>0</v>
      </c>
      <c r="AX9" s="422"/>
      <c r="AY9" s="422"/>
      <c r="AZ9" s="422"/>
      <c r="BA9" s="422"/>
      <c r="BB9" s="362">
        <f t="shared" si="13"/>
        <v>0</v>
      </c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3"/>
      <c r="DP9" s="426">
        <v>1</v>
      </c>
      <c r="DQ9" s="422">
        <v>94100</v>
      </c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>
        <v>1</v>
      </c>
      <c r="EE9" s="422">
        <v>94100</v>
      </c>
      <c r="EF9" s="472">
        <f t="shared" si="14"/>
        <v>1</v>
      </c>
      <c r="EG9" s="472">
        <f t="shared" si="14"/>
        <v>94100</v>
      </c>
      <c r="EH9" s="473">
        <v>1</v>
      </c>
      <c r="EI9" s="473">
        <v>94100</v>
      </c>
      <c r="EJ9" s="473"/>
      <c r="EK9" s="473"/>
      <c r="EL9" s="458"/>
      <c r="EM9" s="428">
        <v>1</v>
      </c>
      <c r="EN9" s="458"/>
      <c r="EO9" s="458"/>
      <c r="EP9" s="458"/>
      <c r="EQ9" s="458"/>
      <c r="ER9" s="458"/>
      <c r="ES9" s="458"/>
      <c r="ET9" s="458"/>
    </row>
    <row r="10" spans="1:150" ht="83.25" thickBot="1">
      <c r="A10" s="434">
        <v>3</v>
      </c>
      <c r="B10" s="483" t="s">
        <v>2785</v>
      </c>
      <c r="C10" s="484" t="s">
        <v>2786</v>
      </c>
      <c r="D10" s="483" t="s">
        <v>2787</v>
      </c>
      <c r="E10" s="331">
        <v>42500</v>
      </c>
      <c r="F10" s="331">
        <v>5000</v>
      </c>
      <c r="G10" s="477">
        <f t="shared" si="4"/>
        <v>47500</v>
      </c>
      <c r="H10" s="348">
        <f t="shared" si="0"/>
        <v>374.0625</v>
      </c>
      <c r="I10" s="349">
        <v>20</v>
      </c>
      <c r="J10" s="348">
        <f t="shared" si="1"/>
        <v>2749.0625</v>
      </c>
      <c r="K10" s="485" t="s">
        <v>2788</v>
      </c>
      <c r="L10" s="471">
        <f t="shared" si="2"/>
        <v>4114.6875</v>
      </c>
      <c r="M10" s="420">
        <v>11</v>
      </c>
      <c r="N10" s="348">
        <f t="shared" si="5"/>
        <v>30239.6875</v>
      </c>
      <c r="O10" s="349">
        <f t="shared" si="6"/>
        <v>16596</v>
      </c>
      <c r="P10" s="349">
        <f t="shared" si="7"/>
        <v>14250</v>
      </c>
      <c r="Q10" s="349">
        <f t="shared" si="7"/>
        <v>2346</v>
      </c>
      <c r="R10" s="349">
        <f t="shared" si="7"/>
        <v>0</v>
      </c>
      <c r="S10" s="486" t="s">
        <v>2789</v>
      </c>
      <c r="T10" s="432">
        <v>39847</v>
      </c>
      <c r="U10" s="422">
        <v>2375</v>
      </c>
      <c r="V10" s="422">
        <v>391</v>
      </c>
      <c r="W10" s="422"/>
      <c r="X10" s="362">
        <f t="shared" si="8"/>
        <v>2766</v>
      </c>
      <c r="Y10" s="432">
        <v>39847</v>
      </c>
      <c r="Z10" s="422">
        <v>2375</v>
      </c>
      <c r="AA10" s="422">
        <v>391</v>
      </c>
      <c r="AB10" s="422"/>
      <c r="AC10" s="414">
        <f t="shared" si="3"/>
        <v>2766</v>
      </c>
      <c r="AD10" s="432">
        <v>39847</v>
      </c>
      <c r="AE10" s="422">
        <v>2375</v>
      </c>
      <c r="AF10" s="422">
        <v>391</v>
      </c>
      <c r="AG10" s="422"/>
      <c r="AH10" s="414">
        <f t="shared" si="9"/>
        <v>2766</v>
      </c>
      <c r="AI10" s="432">
        <v>40429</v>
      </c>
      <c r="AJ10" s="422">
        <v>2375</v>
      </c>
      <c r="AK10" s="422">
        <v>391</v>
      </c>
      <c r="AL10" s="422"/>
      <c r="AM10" s="362">
        <f t="shared" si="10"/>
        <v>2766</v>
      </c>
      <c r="AN10" s="422" t="s">
        <v>2721</v>
      </c>
      <c r="AO10" s="422">
        <v>4750</v>
      </c>
      <c r="AP10" s="422">
        <v>782</v>
      </c>
      <c r="AQ10" s="422"/>
      <c r="AR10" s="362">
        <f t="shared" si="11"/>
        <v>5532</v>
      </c>
      <c r="AS10" s="422"/>
      <c r="AT10" s="422"/>
      <c r="AU10" s="422"/>
      <c r="AV10" s="422"/>
      <c r="AW10" s="362">
        <f t="shared" si="12"/>
        <v>0</v>
      </c>
      <c r="AX10" s="422"/>
      <c r="AY10" s="422"/>
      <c r="AZ10" s="422"/>
      <c r="BA10" s="422"/>
      <c r="BB10" s="362">
        <f t="shared" si="13"/>
        <v>0</v>
      </c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3"/>
      <c r="DP10" s="426">
        <v>1</v>
      </c>
      <c r="DQ10" s="422">
        <v>47500</v>
      </c>
      <c r="DR10" s="422"/>
      <c r="DS10" s="422"/>
      <c r="DT10" s="422"/>
      <c r="DU10" s="422"/>
      <c r="DV10" s="422">
        <v>1</v>
      </c>
      <c r="DW10" s="422">
        <v>47500</v>
      </c>
      <c r="DX10" s="422"/>
      <c r="DY10" s="422"/>
      <c r="DZ10" s="422"/>
      <c r="EA10" s="422"/>
      <c r="EB10" s="422"/>
      <c r="EC10" s="422"/>
      <c r="ED10" s="422"/>
      <c r="EE10" s="422"/>
      <c r="EF10" s="472">
        <f t="shared" si="14"/>
        <v>1</v>
      </c>
      <c r="EG10" s="472">
        <f t="shared" si="14"/>
        <v>47500</v>
      </c>
      <c r="EH10" s="473">
        <v>1</v>
      </c>
      <c r="EI10" s="473">
        <v>47500</v>
      </c>
      <c r="EJ10" s="473"/>
      <c r="EK10" s="473"/>
      <c r="EL10" s="458"/>
      <c r="EM10" s="428">
        <v>1</v>
      </c>
      <c r="EN10" s="458"/>
      <c r="EO10" s="458"/>
      <c r="EP10" s="458"/>
      <c r="EQ10" s="458"/>
      <c r="ER10" s="458"/>
      <c r="ES10" s="458"/>
      <c r="ET10" s="458"/>
    </row>
    <row r="11" spans="1:150" ht="66.75" thickBot="1">
      <c r="A11" s="479">
        <v>4</v>
      </c>
      <c r="B11" s="483" t="s">
        <v>2790</v>
      </c>
      <c r="C11" s="484" t="s">
        <v>2791</v>
      </c>
      <c r="D11" s="483" t="s">
        <v>2792</v>
      </c>
      <c r="E11" s="331">
        <v>25500</v>
      </c>
      <c r="F11" s="331">
        <v>3000</v>
      </c>
      <c r="G11" s="477">
        <f t="shared" si="4"/>
        <v>28500</v>
      </c>
      <c r="H11" s="348">
        <f t="shared" si="0"/>
        <v>224.4375</v>
      </c>
      <c r="I11" s="349">
        <v>20</v>
      </c>
      <c r="J11" s="348">
        <f t="shared" si="1"/>
        <v>1649.4375</v>
      </c>
      <c r="K11" s="485" t="s">
        <v>2793</v>
      </c>
      <c r="L11" s="471">
        <f t="shared" si="2"/>
        <v>2468.8125</v>
      </c>
      <c r="M11" s="420">
        <v>11</v>
      </c>
      <c r="N11" s="348">
        <f t="shared" si="5"/>
        <v>18143.8125</v>
      </c>
      <c r="O11" s="349">
        <f t="shared" si="6"/>
        <v>11585</v>
      </c>
      <c r="P11" s="349">
        <f t="shared" si="7"/>
        <v>9975</v>
      </c>
      <c r="Q11" s="349">
        <f t="shared" si="7"/>
        <v>1610</v>
      </c>
      <c r="R11" s="349">
        <f t="shared" si="7"/>
        <v>0</v>
      </c>
      <c r="S11" s="486" t="s">
        <v>2789</v>
      </c>
      <c r="T11" s="432">
        <v>39847</v>
      </c>
      <c r="U11" s="422">
        <v>1425</v>
      </c>
      <c r="V11" s="422">
        <v>230</v>
      </c>
      <c r="W11" s="422"/>
      <c r="X11" s="362">
        <f t="shared" si="8"/>
        <v>1655</v>
      </c>
      <c r="Y11" s="432">
        <v>39847</v>
      </c>
      <c r="Z11" s="422">
        <v>1425</v>
      </c>
      <c r="AA11" s="422">
        <v>230</v>
      </c>
      <c r="AB11" s="422"/>
      <c r="AC11" s="414">
        <f t="shared" si="3"/>
        <v>1655</v>
      </c>
      <c r="AD11" s="432">
        <v>39847</v>
      </c>
      <c r="AE11" s="422">
        <v>1425</v>
      </c>
      <c r="AF11" s="422">
        <v>230</v>
      </c>
      <c r="AG11" s="422"/>
      <c r="AH11" s="362">
        <f t="shared" si="9"/>
        <v>1655</v>
      </c>
      <c r="AI11" s="432">
        <v>40429</v>
      </c>
      <c r="AJ11" s="422">
        <v>2850</v>
      </c>
      <c r="AK11" s="422">
        <v>460</v>
      </c>
      <c r="AL11" s="422"/>
      <c r="AM11" s="362">
        <f t="shared" si="10"/>
        <v>3310</v>
      </c>
      <c r="AN11" s="422" t="s">
        <v>2721</v>
      </c>
      <c r="AO11" s="422">
        <v>2850</v>
      </c>
      <c r="AP11" s="422">
        <v>460</v>
      </c>
      <c r="AQ11" s="422"/>
      <c r="AR11" s="362">
        <f t="shared" si="11"/>
        <v>3310</v>
      </c>
      <c r="AS11" s="422"/>
      <c r="AT11" s="422"/>
      <c r="AU11" s="422"/>
      <c r="AV11" s="422"/>
      <c r="AW11" s="362">
        <f t="shared" si="12"/>
        <v>0</v>
      </c>
      <c r="AX11" s="422"/>
      <c r="AY11" s="422"/>
      <c r="AZ11" s="422"/>
      <c r="BA11" s="422"/>
      <c r="BB11" s="362">
        <f t="shared" si="13"/>
        <v>0</v>
      </c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422"/>
      <c r="DL11" s="422"/>
      <c r="DM11" s="422"/>
      <c r="DN11" s="422"/>
      <c r="DO11" s="423"/>
      <c r="DP11" s="426">
        <v>1</v>
      </c>
      <c r="DQ11" s="422">
        <v>28500</v>
      </c>
      <c r="DR11" s="422"/>
      <c r="DS11" s="422"/>
      <c r="DT11" s="422"/>
      <c r="DU11" s="422"/>
      <c r="DV11" s="422">
        <v>1</v>
      </c>
      <c r="DW11" s="422">
        <v>28500</v>
      </c>
      <c r="DX11" s="422"/>
      <c r="DY11" s="422"/>
      <c r="DZ11" s="422"/>
      <c r="EA11" s="422"/>
      <c r="EB11" s="422"/>
      <c r="EC11" s="422"/>
      <c r="ED11" s="422"/>
      <c r="EE11" s="422"/>
      <c r="EF11" s="472">
        <f t="shared" si="14"/>
        <v>1</v>
      </c>
      <c r="EG11" s="472">
        <f t="shared" si="14"/>
        <v>28500</v>
      </c>
      <c r="EH11" s="473">
        <v>1</v>
      </c>
      <c r="EI11" s="473">
        <v>28500</v>
      </c>
      <c r="EJ11" s="473"/>
      <c r="EK11" s="473"/>
      <c r="EL11" s="458"/>
      <c r="EM11" s="428">
        <v>1</v>
      </c>
      <c r="EN11" s="458"/>
      <c r="EO11" s="458"/>
      <c r="EP11" s="458"/>
      <c r="EQ11" s="458"/>
      <c r="ER11" s="458"/>
      <c r="ES11" s="458"/>
      <c r="ET11" s="458"/>
    </row>
    <row r="12" spans="1:150" ht="48" thickBot="1">
      <c r="A12" s="434">
        <v>5</v>
      </c>
      <c r="B12" s="483" t="s">
        <v>2794</v>
      </c>
      <c r="C12" s="484" t="s">
        <v>2795</v>
      </c>
      <c r="D12" s="483" t="s">
        <v>2796</v>
      </c>
      <c r="E12" s="331">
        <v>42500</v>
      </c>
      <c r="F12" s="331">
        <v>5000</v>
      </c>
      <c r="G12" s="477">
        <f t="shared" si="4"/>
        <v>47500</v>
      </c>
      <c r="H12" s="348">
        <f t="shared" si="0"/>
        <v>374.0625</v>
      </c>
      <c r="I12" s="349">
        <v>20</v>
      </c>
      <c r="J12" s="348">
        <f t="shared" si="1"/>
        <v>2749.0625</v>
      </c>
      <c r="K12" s="485" t="s">
        <v>2797</v>
      </c>
      <c r="L12" s="471">
        <f t="shared" si="2"/>
        <v>4114.6875</v>
      </c>
      <c r="M12" s="440">
        <v>11</v>
      </c>
      <c r="N12" s="348">
        <f t="shared" si="5"/>
        <v>30239.6875</v>
      </c>
      <c r="O12" s="349">
        <f t="shared" si="6"/>
        <v>5173</v>
      </c>
      <c r="P12" s="349">
        <f t="shared" si="7"/>
        <v>4750</v>
      </c>
      <c r="Q12" s="349">
        <f t="shared" si="7"/>
        <v>423</v>
      </c>
      <c r="R12" s="349">
        <f t="shared" si="7"/>
        <v>0</v>
      </c>
      <c r="S12" s="486" t="s">
        <v>2789</v>
      </c>
      <c r="T12" s="432">
        <v>40429</v>
      </c>
      <c r="U12" s="422">
        <v>4750</v>
      </c>
      <c r="V12" s="422">
        <v>423</v>
      </c>
      <c r="W12" s="422"/>
      <c r="X12" s="362">
        <f t="shared" si="8"/>
        <v>5173</v>
      </c>
      <c r="Y12" s="422"/>
      <c r="Z12" s="422"/>
      <c r="AA12" s="422"/>
      <c r="AB12" s="422"/>
      <c r="AC12" s="414">
        <f t="shared" si="3"/>
        <v>0</v>
      </c>
      <c r="AD12" s="422"/>
      <c r="AE12" s="422"/>
      <c r="AF12" s="422"/>
      <c r="AG12" s="422"/>
      <c r="AH12" s="414">
        <f t="shared" si="9"/>
        <v>0</v>
      </c>
      <c r="AI12" s="422"/>
      <c r="AJ12" s="422"/>
      <c r="AK12" s="422"/>
      <c r="AL12" s="422"/>
      <c r="AM12" s="362">
        <f t="shared" si="10"/>
        <v>0</v>
      </c>
      <c r="AN12" s="422"/>
      <c r="AO12" s="422"/>
      <c r="AP12" s="422"/>
      <c r="AQ12" s="422"/>
      <c r="AR12" s="362">
        <f t="shared" si="11"/>
        <v>0</v>
      </c>
      <c r="AS12" s="422"/>
      <c r="AT12" s="422"/>
      <c r="AU12" s="422"/>
      <c r="AV12" s="422"/>
      <c r="AW12" s="362">
        <f t="shared" si="12"/>
        <v>0</v>
      </c>
      <c r="AX12" s="422"/>
      <c r="AY12" s="422"/>
      <c r="AZ12" s="422"/>
      <c r="BA12" s="422"/>
      <c r="BB12" s="362">
        <f t="shared" si="13"/>
        <v>0</v>
      </c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2"/>
      <c r="CG12" s="422"/>
      <c r="CH12" s="422"/>
      <c r="CI12" s="422"/>
      <c r="CJ12" s="422"/>
      <c r="CK12" s="422"/>
      <c r="CL12" s="422"/>
      <c r="CM12" s="422"/>
      <c r="CN12" s="422"/>
      <c r="CO12" s="422"/>
      <c r="CP12" s="422"/>
      <c r="CQ12" s="422"/>
      <c r="CR12" s="422"/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22"/>
      <c r="DO12" s="423"/>
      <c r="DP12" s="426">
        <v>1</v>
      </c>
      <c r="DQ12" s="422">
        <v>47500</v>
      </c>
      <c r="DR12" s="422"/>
      <c r="DS12" s="422"/>
      <c r="DT12" s="422"/>
      <c r="DU12" s="422"/>
      <c r="DV12" s="422">
        <v>1</v>
      </c>
      <c r="DW12" s="422">
        <v>47500</v>
      </c>
      <c r="DX12" s="422"/>
      <c r="DY12" s="422"/>
      <c r="DZ12" s="422"/>
      <c r="EA12" s="422"/>
      <c r="EB12" s="422"/>
      <c r="EC12" s="422"/>
      <c r="ED12" s="422"/>
      <c r="EE12" s="422"/>
      <c r="EF12" s="472">
        <f t="shared" si="14"/>
        <v>1</v>
      </c>
      <c r="EG12" s="472">
        <f t="shared" si="14"/>
        <v>47500</v>
      </c>
      <c r="EH12" s="473">
        <v>1</v>
      </c>
      <c r="EI12" s="473">
        <v>47500</v>
      </c>
      <c r="EJ12" s="473"/>
      <c r="EK12" s="473"/>
      <c r="EL12" s="458"/>
      <c r="EM12" s="428">
        <v>1</v>
      </c>
      <c r="EN12" s="458"/>
      <c r="EO12" s="458"/>
      <c r="EP12" s="458"/>
      <c r="EQ12" s="458"/>
      <c r="ER12" s="458"/>
      <c r="ES12" s="458"/>
      <c r="ET12" s="458"/>
    </row>
    <row r="13" spans="1:150" ht="79.5" thickBot="1">
      <c r="A13" s="479">
        <v>6</v>
      </c>
      <c r="B13" s="487" t="s">
        <v>2798</v>
      </c>
      <c r="C13" s="487" t="s">
        <v>2799</v>
      </c>
      <c r="D13" s="487" t="s">
        <v>2800</v>
      </c>
      <c r="E13" s="422">
        <v>25500</v>
      </c>
      <c r="F13" s="422">
        <v>3000</v>
      </c>
      <c r="G13" s="422">
        <f t="shared" si="4"/>
        <v>28500</v>
      </c>
      <c r="H13" s="348">
        <f t="shared" si="0"/>
        <v>224.4375</v>
      </c>
      <c r="I13" s="422">
        <v>20</v>
      </c>
      <c r="J13" s="348">
        <f t="shared" si="1"/>
        <v>1649.4375</v>
      </c>
      <c r="K13" s="485" t="s">
        <v>2801</v>
      </c>
      <c r="L13" s="471">
        <f t="shared" si="2"/>
        <v>3142.125</v>
      </c>
      <c r="M13" s="440">
        <v>14</v>
      </c>
      <c r="N13" s="348">
        <f t="shared" si="5"/>
        <v>23092.125</v>
      </c>
      <c r="O13" s="349">
        <f t="shared" si="6"/>
        <v>15048</v>
      </c>
      <c r="P13" s="349">
        <f t="shared" si="7"/>
        <v>12825</v>
      </c>
      <c r="Q13" s="349">
        <f t="shared" si="7"/>
        <v>2223</v>
      </c>
      <c r="R13" s="349">
        <f t="shared" si="7"/>
        <v>0</v>
      </c>
      <c r="S13" s="486" t="s">
        <v>2802</v>
      </c>
      <c r="T13" s="432">
        <v>39451</v>
      </c>
      <c r="U13" s="422">
        <v>1425</v>
      </c>
      <c r="V13" s="422">
        <v>247</v>
      </c>
      <c r="W13" s="422"/>
      <c r="X13" s="362">
        <f t="shared" si="8"/>
        <v>1672</v>
      </c>
      <c r="Y13" s="432">
        <v>39451</v>
      </c>
      <c r="Z13" s="422">
        <v>1425</v>
      </c>
      <c r="AA13" s="422">
        <v>247</v>
      </c>
      <c r="AB13" s="422"/>
      <c r="AC13" s="414">
        <f t="shared" si="3"/>
        <v>1672</v>
      </c>
      <c r="AD13" s="432">
        <v>39847</v>
      </c>
      <c r="AE13" s="422">
        <v>1425</v>
      </c>
      <c r="AF13" s="422">
        <v>247</v>
      </c>
      <c r="AG13" s="422"/>
      <c r="AH13" s="362">
        <f t="shared" si="9"/>
        <v>1672</v>
      </c>
      <c r="AI13" s="432">
        <v>39847</v>
      </c>
      <c r="AJ13" s="422">
        <v>1425</v>
      </c>
      <c r="AK13" s="422">
        <v>247</v>
      </c>
      <c r="AL13" s="422"/>
      <c r="AM13" s="362">
        <f t="shared" si="10"/>
        <v>1672</v>
      </c>
      <c r="AN13" s="432">
        <v>39847</v>
      </c>
      <c r="AO13" s="422">
        <v>1425</v>
      </c>
      <c r="AP13" s="422">
        <v>247</v>
      </c>
      <c r="AQ13" s="422"/>
      <c r="AR13" s="362">
        <f t="shared" si="11"/>
        <v>1672</v>
      </c>
      <c r="AS13" s="432">
        <v>40429</v>
      </c>
      <c r="AT13" s="422">
        <v>2850</v>
      </c>
      <c r="AU13" s="422">
        <v>494</v>
      </c>
      <c r="AV13" s="422"/>
      <c r="AW13" s="362">
        <f t="shared" si="12"/>
        <v>3344</v>
      </c>
      <c r="AX13" s="422" t="s">
        <v>2698</v>
      </c>
      <c r="AY13" s="422">
        <v>2850</v>
      </c>
      <c r="AZ13" s="422">
        <v>494</v>
      </c>
      <c r="BA13" s="422"/>
      <c r="BB13" s="362">
        <f t="shared" si="13"/>
        <v>3344</v>
      </c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422"/>
      <c r="DO13" s="423"/>
      <c r="DP13" s="426"/>
      <c r="DQ13" s="422"/>
      <c r="DR13" s="422">
        <v>1</v>
      </c>
      <c r="DS13" s="422">
        <v>28500</v>
      </c>
      <c r="DT13" s="422"/>
      <c r="DU13" s="422"/>
      <c r="DV13" s="422">
        <v>1</v>
      </c>
      <c r="DW13" s="422">
        <v>28500</v>
      </c>
      <c r="DX13" s="422"/>
      <c r="DY13" s="422"/>
      <c r="DZ13" s="422"/>
      <c r="EA13" s="422"/>
      <c r="EB13" s="422"/>
      <c r="EC13" s="422"/>
      <c r="ED13" s="422"/>
      <c r="EE13" s="422"/>
      <c r="EF13" s="472">
        <f t="shared" si="14"/>
        <v>1</v>
      </c>
      <c r="EG13" s="472">
        <f t="shared" si="14"/>
        <v>28500</v>
      </c>
      <c r="EH13" s="473">
        <v>1</v>
      </c>
      <c r="EI13" s="473">
        <v>28500</v>
      </c>
      <c r="EJ13" s="473"/>
      <c r="EK13" s="473"/>
      <c r="EL13" s="458"/>
      <c r="EM13" s="428">
        <v>1</v>
      </c>
      <c r="EN13" s="458"/>
      <c r="EO13" s="458"/>
      <c r="EP13" s="458"/>
      <c r="EQ13" s="458"/>
      <c r="ER13" s="458"/>
      <c r="ES13" s="458"/>
      <c r="ET13" s="458"/>
    </row>
    <row r="14" spans="1:150">
      <c r="A14" s="128"/>
      <c r="B14" s="345" t="s">
        <v>2637</v>
      </c>
      <c r="C14" s="345"/>
      <c r="D14" s="439"/>
      <c r="E14" s="376">
        <f>SUM(E8:E13)</f>
        <v>263190</v>
      </c>
      <c r="F14" s="376">
        <f>SUM(F8:F13)</f>
        <v>30410</v>
      </c>
      <c r="G14" s="376">
        <f>SUM(G8:G13)</f>
        <v>293600</v>
      </c>
      <c r="H14" s="348">
        <f t="shared" si="0"/>
        <v>-1212.7291666666679</v>
      </c>
      <c r="I14" s="376">
        <f t="shared" ref="I14:AN14" si="15">SUM(I8:I13)</f>
        <v>120</v>
      </c>
      <c r="J14" s="376">
        <f t="shared" si="15"/>
        <v>13467.270833333332</v>
      </c>
      <c r="K14" s="376">
        <f t="shared" si="15"/>
        <v>0</v>
      </c>
      <c r="L14" s="374">
        <f t="shared" si="15"/>
        <v>19077.1875</v>
      </c>
      <c r="M14" s="442">
        <f t="shared" si="15"/>
        <v>61</v>
      </c>
      <c r="N14" s="374">
        <f t="shared" si="15"/>
        <v>140202.1875</v>
      </c>
      <c r="O14" s="376">
        <f t="shared" si="15"/>
        <v>172536</v>
      </c>
      <c r="P14" s="376">
        <f t="shared" si="15"/>
        <v>158550</v>
      </c>
      <c r="Q14" s="376">
        <f t="shared" si="15"/>
        <v>13986</v>
      </c>
      <c r="R14" s="376">
        <f t="shared" si="15"/>
        <v>0</v>
      </c>
      <c r="S14" s="376">
        <f t="shared" si="15"/>
        <v>0</v>
      </c>
      <c r="T14" s="376">
        <f t="shared" si="15"/>
        <v>238476</v>
      </c>
      <c r="U14" s="376">
        <f t="shared" si="15"/>
        <v>80350</v>
      </c>
      <c r="V14" s="376">
        <f t="shared" si="15"/>
        <v>1662</v>
      </c>
      <c r="W14" s="376">
        <f t="shared" si="15"/>
        <v>0</v>
      </c>
      <c r="X14" s="376">
        <f t="shared" si="15"/>
        <v>82012</v>
      </c>
      <c r="Y14" s="376">
        <f t="shared" si="15"/>
        <v>198443</v>
      </c>
      <c r="Z14" s="376">
        <f t="shared" si="15"/>
        <v>32600</v>
      </c>
      <c r="AA14" s="376">
        <f t="shared" si="15"/>
        <v>4913</v>
      </c>
      <c r="AB14" s="376">
        <f t="shared" si="15"/>
        <v>0</v>
      </c>
      <c r="AC14" s="376">
        <f t="shared" si="15"/>
        <v>37513</v>
      </c>
      <c r="AD14" s="376">
        <f t="shared" si="15"/>
        <v>158992</v>
      </c>
      <c r="AE14" s="376">
        <f t="shared" si="15"/>
        <v>7600</v>
      </c>
      <c r="AF14" s="376">
        <f t="shared" si="15"/>
        <v>1239</v>
      </c>
      <c r="AG14" s="376">
        <f t="shared" si="15"/>
        <v>0</v>
      </c>
      <c r="AH14" s="376">
        <f t="shared" si="15"/>
        <v>8839</v>
      </c>
      <c r="AI14" s="376">
        <f t="shared" si="15"/>
        <v>160552</v>
      </c>
      <c r="AJ14" s="376">
        <f t="shared" si="15"/>
        <v>9025</v>
      </c>
      <c r="AK14" s="376">
        <f t="shared" si="15"/>
        <v>1469</v>
      </c>
      <c r="AL14" s="376">
        <f t="shared" si="15"/>
        <v>0</v>
      </c>
      <c r="AM14" s="376">
        <f t="shared" si="15"/>
        <v>10494</v>
      </c>
      <c r="AN14" s="376">
        <f t="shared" si="15"/>
        <v>80276</v>
      </c>
      <c r="AO14" s="376">
        <f t="shared" ref="AO14:BT14" si="16">SUM(AO8:AO13)</f>
        <v>13775</v>
      </c>
      <c r="AP14" s="376">
        <f t="shared" si="16"/>
        <v>2231</v>
      </c>
      <c r="AQ14" s="376">
        <f t="shared" si="16"/>
        <v>0</v>
      </c>
      <c r="AR14" s="376">
        <f t="shared" si="16"/>
        <v>16006</v>
      </c>
      <c r="AS14" s="376">
        <f t="shared" si="16"/>
        <v>40429</v>
      </c>
      <c r="AT14" s="376">
        <f t="shared" si="16"/>
        <v>5225</v>
      </c>
      <c r="AU14" s="376">
        <f t="shared" si="16"/>
        <v>865</v>
      </c>
      <c r="AV14" s="376">
        <f t="shared" si="16"/>
        <v>0</v>
      </c>
      <c r="AW14" s="376">
        <f t="shared" si="16"/>
        <v>6090</v>
      </c>
      <c r="AX14" s="376">
        <f t="shared" si="16"/>
        <v>0</v>
      </c>
      <c r="AY14" s="376">
        <f t="shared" si="16"/>
        <v>9975</v>
      </c>
      <c r="AZ14" s="376">
        <f t="shared" si="16"/>
        <v>1607</v>
      </c>
      <c r="BA14" s="376">
        <f t="shared" si="16"/>
        <v>0</v>
      </c>
      <c r="BB14" s="376">
        <f t="shared" si="16"/>
        <v>11582</v>
      </c>
      <c r="BC14" s="376">
        <f t="shared" si="16"/>
        <v>0</v>
      </c>
      <c r="BD14" s="376">
        <f t="shared" si="16"/>
        <v>0</v>
      </c>
      <c r="BE14" s="376">
        <f t="shared" si="16"/>
        <v>0</v>
      </c>
      <c r="BF14" s="376">
        <f t="shared" si="16"/>
        <v>0</v>
      </c>
      <c r="BG14" s="376">
        <f t="shared" si="16"/>
        <v>0</v>
      </c>
      <c r="BH14" s="376">
        <f t="shared" si="16"/>
        <v>0</v>
      </c>
      <c r="BI14" s="376">
        <f t="shared" si="16"/>
        <v>0</v>
      </c>
      <c r="BJ14" s="376">
        <f t="shared" si="16"/>
        <v>0</v>
      </c>
      <c r="BK14" s="376">
        <f t="shared" si="16"/>
        <v>0</v>
      </c>
      <c r="BL14" s="376">
        <f t="shared" si="16"/>
        <v>0</v>
      </c>
      <c r="BM14" s="376">
        <f t="shared" si="16"/>
        <v>0</v>
      </c>
      <c r="BN14" s="376">
        <f t="shared" si="16"/>
        <v>0</v>
      </c>
      <c r="BO14" s="376">
        <f t="shared" si="16"/>
        <v>0</v>
      </c>
      <c r="BP14" s="376">
        <f t="shared" si="16"/>
        <v>0</v>
      </c>
      <c r="BQ14" s="376">
        <f t="shared" si="16"/>
        <v>0</v>
      </c>
      <c r="BR14" s="376">
        <f t="shared" si="16"/>
        <v>0</v>
      </c>
      <c r="BS14" s="376">
        <f t="shared" si="16"/>
        <v>0</v>
      </c>
      <c r="BT14" s="376">
        <f t="shared" si="16"/>
        <v>0</v>
      </c>
      <c r="BU14" s="376">
        <f t="shared" ref="BU14:CZ14" si="17">SUM(BU8:BU13)</f>
        <v>0</v>
      </c>
      <c r="BV14" s="376">
        <f t="shared" si="17"/>
        <v>0</v>
      </c>
      <c r="BW14" s="376">
        <f t="shared" si="17"/>
        <v>0</v>
      </c>
      <c r="BX14" s="376">
        <f t="shared" si="17"/>
        <v>0</v>
      </c>
      <c r="BY14" s="376">
        <f t="shared" si="17"/>
        <v>0</v>
      </c>
      <c r="BZ14" s="376">
        <f t="shared" si="17"/>
        <v>0</v>
      </c>
      <c r="CA14" s="376">
        <f t="shared" si="17"/>
        <v>0</v>
      </c>
      <c r="CB14" s="376">
        <f t="shared" si="17"/>
        <v>0</v>
      </c>
      <c r="CC14" s="376">
        <f t="shared" si="17"/>
        <v>0</v>
      </c>
      <c r="CD14" s="376">
        <f t="shared" si="17"/>
        <v>0</v>
      </c>
      <c r="CE14" s="376">
        <f t="shared" si="17"/>
        <v>0</v>
      </c>
      <c r="CF14" s="376">
        <f t="shared" si="17"/>
        <v>0</v>
      </c>
      <c r="CG14" s="376">
        <f t="shared" si="17"/>
        <v>0</v>
      </c>
      <c r="CH14" s="376">
        <f t="shared" si="17"/>
        <v>0</v>
      </c>
      <c r="CI14" s="376">
        <f t="shared" si="17"/>
        <v>0</v>
      </c>
      <c r="CJ14" s="376">
        <f t="shared" si="17"/>
        <v>0</v>
      </c>
      <c r="CK14" s="376">
        <f t="shared" si="17"/>
        <v>0</v>
      </c>
      <c r="CL14" s="376">
        <f t="shared" si="17"/>
        <v>0</v>
      </c>
      <c r="CM14" s="376">
        <f t="shared" si="17"/>
        <v>0</v>
      </c>
      <c r="CN14" s="376">
        <f t="shared" si="17"/>
        <v>0</v>
      </c>
      <c r="CO14" s="376">
        <f t="shared" si="17"/>
        <v>0</v>
      </c>
      <c r="CP14" s="376">
        <f t="shared" si="17"/>
        <v>0</v>
      </c>
      <c r="CQ14" s="376">
        <f t="shared" si="17"/>
        <v>0</v>
      </c>
      <c r="CR14" s="376">
        <f t="shared" si="17"/>
        <v>0</v>
      </c>
      <c r="CS14" s="376">
        <f t="shared" si="17"/>
        <v>0</v>
      </c>
      <c r="CT14" s="376">
        <f t="shared" si="17"/>
        <v>0</v>
      </c>
      <c r="CU14" s="376">
        <f t="shared" si="17"/>
        <v>0</v>
      </c>
      <c r="CV14" s="376">
        <f t="shared" si="17"/>
        <v>0</v>
      </c>
      <c r="CW14" s="376">
        <f t="shared" si="17"/>
        <v>0</v>
      </c>
      <c r="CX14" s="376">
        <f t="shared" si="17"/>
        <v>0</v>
      </c>
      <c r="CY14" s="376">
        <f t="shared" si="17"/>
        <v>0</v>
      </c>
      <c r="CZ14" s="376">
        <f t="shared" si="17"/>
        <v>0</v>
      </c>
      <c r="DA14" s="376">
        <f t="shared" ref="DA14:EF14" si="18">SUM(DA8:DA13)</f>
        <v>0</v>
      </c>
      <c r="DB14" s="376">
        <f t="shared" si="18"/>
        <v>0</v>
      </c>
      <c r="DC14" s="376">
        <f t="shared" si="18"/>
        <v>0</v>
      </c>
      <c r="DD14" s="376">
        <f t="shared" si="18"/>
        <v>0</v>
      </c>
      <c r="DE14" s="376">
        <f t="shared" si="18"/>
        <v>0</v>
      </c>
      <c r="DF14" s="376">
        <f t="shared" si="18"/>
        <v>0</v>
      </c>
      <c r="DG14" s="376">
        <f t="shared" si="18"/>
        <v>0</v>
      </c>
      <c r="DH14" s="376">
        <f t="shared" si="18"/>
        <v>0</v>
      </c>
      <c r="DI14" s="376">
        <f t="shared" si="18"/>
        <v>0</v>
      </c>
      <c r="DJ14" s="376">
        <f t="shared" si="18"/>
        <v>0</v>
      </c>
      <c r="DK14" s="376">
        <f t="shared" si="18"/>
        <v>0</v>
      </c>
      <c r="DL14" s="376">
        <f t="shared" si="18"/>
        <v>0</v>
      </c>
      <c r="DM14" s="376">
        <f t="shared" si="18"/>
        <v>0</v>
      </c>
      <c r="DN14" s="376">
        <f t="shared" si="18"/>
        <v>0</v>
      </c>
      <c r="DO14" s="397">
        <f t="shared" si="18"/>
        <v>0</v>
      </c>
      <c r="DP14" s="441">
        <f t="shared" si="18"/>
        <v>4</v>
      </c>
      <c r="DQ14" s="376">
        <f t="shared" si="18"/>
        <v>217600</v>
      </c>
      <c r="DR14" s="376">
        <f t="shared" si="18"/>
        <v>2</v>
      </c>
      <c r="DS14" s="376">
        <f t="shared" si="18"/>
        <v>76000</v>
      </c>
      <c r="DT14" s="376">
        <f t="shared" si="18"/>
        <v>0</v>
      </c>
      <c r="DU14" s="376">
        <f t="shared" si="18"/>
        <v>0</v>
      </c>
      <c r="DV14" s="376">
        <f t="shared" si="18"/>
        <v>5</v>
      </c>
      <c r="DW14" s="376">
        <f t="shared" si="18"/>
        <v>199500</v>
      </c>
      <c r="DX14" s="376">
        <f t="shared" si="18"/>
        <v>0</v>
      </c>
      <c r="DY14" s="376">
        <f t="shared" si="18"/>
        <v>0</v>
      </c>
      <c r="DZ14" s="376">
        <f t="shared" si="18"/>
        <v>0</v>
      </c>
      <c r="EA14" s="376">
        <f t="shared" si="18"/>
        <v>0</v>
      </c>
      <c r="EB14" s="376">
        <f t="shared" si="18"/>
        <v>0</v>
      </c>
      <c r="EC14" s="376">
        <f t="shared" si="18"/>
        <v>0</v>
      </c>
      <c r="ED14" s="376">
        <f t="shared" si="18"/>
        <v>1</v>
      </c>
      <c r="EE14" s="376">
        <f t="shared" si="18"/>
        <v>94100</v>
      </c>
      <c r="EF14" s="376">
        <f t="shared" si="18"/>
        <v>6</v>
      </c>
      <c r="EG14" s="376">
        <f t="shared" ref="EG14:EK14" si="19">SUM(EG8:EG13)</f>
        <v>293600</v>
      </c>
      <c r="EH14" s="376">
        <f t="shared" si="19"/>
        <v>6</v>
      </c>
      <c r="EI14" s="376">
        <f t="shared" si="19"/>
        <v>293600</v>
      </c>
      <c r="EJ14" s="376">
        <f t="shared" si="19"/>
        <v>0</v>
      </c>
      <c r="EK14" s="376">
        <f t="shared" si="19"/>
        <v>0</v>
      </c>
      <c r="EL14" s="458"/>
      <c r="EM14" s="428"/>
      <c r="EN14" s="458"/>
      <c r="EO14" s="458"/>
      <c r="EP14" s="458"/>
      <c r="EQ14" s="458"/>
      <c r="ER14" s="458"/>
      <c r="ES14" s="458"/>
      <c r="ET14" s="458"/>
    </row>
    <row r="15" spans="1:150">
      <c r="G15" s="560">
        <f>G14-94100</f>
        <v>199500</v>
      </c>
    </row>
    <row r="16" spans="1:150">
      <c r="G16">
        <f>G15/85*100</f>
        <v>234705.88235294117</v>
      </c>
    </row>
    <row r="17" spans="7:7">
      <c r="G17">
        <f>G16*0.1</f>
        <v>23470.588235294119</v>
      </c>
    </row>
    <row r="18" spans="7:7">
      <c r="G18" s="125">
        <f>G17+G15</f>
        <v>222970.58823529413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21"/>
  <sheetViews>
    <sheetView topLeftCell="A13" workbookViewId="0">
      <selection activeCell="J19" sqref="J19"/>
    </sheetView>
  </sheetViews>
  <sheetFormatPr defaultRowHeight="15"/>
  <sheetData>
    <row r="1" spans="1:150" ht="18.75">
      <c r="A1" s="640" t="s">
        <v>2604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444"/>
      <c r="M1" s="443"/>
      <c r="N1" s="445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643" t="s">
        <v>2605</v>
      </c>
      <c r="DQ1" s="643"/>
      <c r="DR1" s="643"/>
      <c r="DS1" s="643"/>
      <c r="DT1" s="643"/>
      <c r="DU1" s="643"/>
      <c r="DV1" s="643"/>
      <c r="DW1" s="643"/>
      <c r="DX1" s="643"/>
      <c r="DY1" s="643"/>
      <c r="DZ1" s="643"/>
      <c r="EA1" s="643"/>
      <c r="EB1" s="643"/>
      <c r="EC1" s="643"/>
      <c r="ED1" s="643"/>
      <c r="EE1" s="447"/>
      <c r="EF1" s="447"/>
      <c r="EG1" s="447"/>
      <c r="EH1" s="447"/>
      <c r="EI1" s="447"/>
      <c r="EJ1" s="447"/>
      <c r="EK1" s="447"/>
      <c r="EL1" s="447"/>
      <c r="EM1" s="448"/>
      <c r="EN1" s="447"/>
      <c r="EO1" s="447"/>
      <c r="EP1" s="447"/>
      <c r="EQ1" s="447"/>
      <c r="ER1" s="447"/>
      <c r="ES1" s="447"/>
      <c r="ET1" s="447"/>
    </row>
    <row r="2" spans="1:150" ht="19.5" thickBot="1">
      <c r="A2" s="641" t="s">
        <v>2768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444"/>
      <c r="M2" s="444"/>
      <c r="N2" s="449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50"/>
      <c r="AE2" s="444"/>
      <c r="AF2" s="444"/>
      <c r="AG2" s="444"/>
      <c r="AH2" s="444"/>
      <c r="AI2" s="444"/>
      <c r="AJ2" s="444"/>
      <c r="AK2" s="444"/>
      <c r="AL2" s="444"/>
      <c r="AM2" s="444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5"/>
      <c r="DQ2" s="454"/>
      <c r="DR2" s="454"/>
      <c r="DS2" s="454"/>
      <c r="DT2" s="488" t="s">
        <v>2644</v>
      </c>
      <c r="DU2" s="488"/>
      <c r="DV2" s="454"/>
      <c r="DW2" s="454"/>
      <c r="DX2" s="454"/>
      <c r="DY2" s="454"/>
      <c r="DZ2" s="454"/>
      <c r="EA2" s="454"/>
      <c r="EB2" s="454"/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5"/>
      <c r="EN2" s="454"/>
      <c r="EO2" s="454"/>
      <c r="EP2" s="454"/>
      <c r="EQ2" s="454"/>
      <c r="ER2" s="454"/>
      <c r="ES2" s="454"/>
      <c r="ET2" s="454"/>
    </row>
    <row r="3" spans="1:150" ht="15.75">
      <c r="A3" s="627" t="s">
        <v>2607</v>
      </c>
      <c r="B3" s="617" t="s">
        <v>2645</v>
      </c>
      <c r="C3" s="617" t="s">
        <v>2608</v>
      </c>
      <c r="D3" s="617" t="s">
        <v>2609</v>
      </c>
      <c r="E3" s="617" t="s">
        <v>2803</v>
      </c>
      <c r="F3" s="617" t="s">
        <v>2743</v>
      </c>
      <c r="G3" s="617" t="s">
        <v>2744</v>
      </c>
      <c r="H3" s="617" t="s">
        <v>2611</v>
      </c>
      <c r="I3" s="583" t="s">
        <v>2733</v>
      </c>
      <c r="J3" s="617" t="s">
        <v>2612</v>
      </c>
      <c r="K3" s="617" t="s">
        <v>2804</v>
      </c>
      <c r="L3" s="617" t="s">
        <v>2805</v>
      </c>
      <c r="M3" s="583" t="s">
        <v>2615</v>
      </c>
      <c r="N3" s="642" t="s">
        <v>2806</v>
      </c>
      <c r="O3" s="638" t="s">
        <v>2617</v>
      </c>
      <c r="P3" s="638"/>
      <c r="Q3" s="638"/>
      <c r="R3" s="451"/>
      <c r="S3" s="639" t="s">
        <v>2619</v>
      </c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56"/>
      <c r="DP3" s="457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458"/>
      <c r="EM3" s="428"/>
      <c r="EN3" s="458"/>
      <c r="EO3" s="458"/>
      <c r="EP3" s="458"/>
      <c r="EQ3" s="458"/>
      <c r="ER3" s="458"/>
      <c r="ES3" s="458"/>
      <c r="ET3" s="458"/>
    </row>
    <row r="4" spans="1:150" ht="26.25" thickBot="1">
      <c r="A4" s="600"/>
      <c r="B4" s="602"/>
      <c r="C4" s="617"/>
      <c r="D4" s="602"/>
      <c r="E4" s="602"/>
      <c r="F4" s="617"/>
      <c r="G4" s="617"/>
      <c r="H4" s="602"/>
      <c r="I4" s="584"/>
      <c r="J4" s="617"/>
      <c r="K4" s="602"/>
      <c r="L4" s="617"/>
      <c r="M4" s="584"/>
      <c r="N4" s="642"/>
      <c r="O4" s="638"/>
      <c r="P4" s="638"/>
      <c r="Q4" s="638"/>
      <c r="R4" s="296"/>
      <c r="S4" s="617" t="s">
        <v>179</v>
      </c>
      <c r="T4" s="617"/>
      <c r="U4" s="617"/>
      <c r="V4" s="617"/>
      <c r="W4" s="617"/>
      <c r="X4" s="617"/>
      <c r="Y4" s="617" t="s">
        <v>1271</v>
      </c>
      <c r="Z4" s="617"/>
      <c r="AA4" s="617"/>
      <c r="AB4" s="617"/>
      <c r="AC4" s="617"/>
      <c r="AD4" s="617" t="s">
        <v>1257</v>
      </c>
      <c r="AE4" s="617"/>
      <c r="AF4" s="617"/>
      <c r="AG4" s="617"/>
      <c r="AH4" s="617"/>
      <c r="AI4" s="617" t="s">
        <v>1376</v>
      </c>
      <c r="AJ4" s="617"/>
      <c r="AK4" s="617"/>
      <c r="AL4" s="617"/>
      <c r="AM4" s="617"/>
      <c r="AN4" s="617" t="s">
        <v>2620</v>
      </c>
      <c r="AO4" s="617"/>
      <c r="AP4" s="617"/>
      <c r="AQ4" s="617"/>
      <c r="AR4" s="617"/>
      <c r="AS4" s="617" t="s">
        <v>2621</v>
      </c>
      <c r="AT4" s="617"/>
      <c r="AU4" s="617"/>
      <c r="AV4" s="617"/>
      <c r="AW4" s="617"/>
      <c r="AX4" s="617" t="s">
        <v>2622</v>
      </c>
      <c r="AY4" s="617"/>
      <c r="AZ4" s="617"/>
      <c r="BA4" s="617"/>
      <c r="BB4" s="617"/>
      <c r="BC4" s="617" t="s">
        <v>2623</v>
      </c>
      <c r="BD4" s="617"/>
      <c r="BE4" s="617"/>
      <c r="BF4" s="617"/>
      <c r="BG4" s="617"/>
      <c r="BH4" s="617" t="s">
        <v>2624</v>
      </c>
      <c r="BI4" s="617"/>
      <c r="BJ4" s="617"/>
      <c r="BK4" s="617"/>
      <c r="BL4" s="617"/>
      <c r="BM4" s="617" t="s">
        <v>2625</v>
      </c>
      <c r="BN4" s="617"/>
      <c r="BO4" s="617"/>
      <c r="BP4" s="617"/>
      <c r="BQ4" s="617"/>
      <c r="BR4" s="617" t="s">
        <v>2626</v>
      </c>
      <c r="BS4" s="617"/>
      <c r="BT4" s="617"/>
      <c r="BU4" s="617"/>
      <c r="BV4" s="617"/>
      <c r="BW4" s="617" t="s">
        <v>2627</v>
      </c>
      <c r="BX4" s="617"/>
      <c r="BY4" s="617"/>
      <c r="BZ4" s="617"/>
      <c r="CA4" s="617"/>
      <c r="CB4" s="617" t="s">
        <v>2628</v>
      </c>
      <c r="CC4" s="617"/>
      <c r="CD4" s="617"/>
      <c r="CE4" s="617"/>
      <c r="CF4" s="617"/>
      <c r="CG4" s="617" t="s">
        <v>2629</v>
      </c>
      <c r="CH4" s="617"/>
      <c r="CI4" s="617"/>
      <c r="CJ4" s="617"/>
      <c r="CK4" s="617"/>
      <c r="CL4" s="617" t="s">
        <v>2630</v>
      </c>
      <c r="CM4" s="617"/>
      <c r="CN4" s="617"/>
      <c r="CO4" s="617"/>
      <c r="CP4" s="617"/>
      <c r="CQ4" s="617" t="s">
        <v>2631</v>
      </c>
      <c r="CR4" s="617"/>
      <c r="CS4" s="617"/>
      <c r="CT4" s="617"/>
      <c r="CU4" s="617"/>
      <c r="CV4" s="617" t="s">
        <v>2632</v>
      </c>
      <c r="CW4" s="617"/>
      <c r="CX4" s="617"/>
      <c r="CY4" s="617"/>
      <c r="CZ4" s="617"/>
      <c r="DA4" s="617" t="s">
        <v>2633</v>
      </c>
      <c r="DB4" s="617"/>
      <c r="DC4" s="617"/>
      <c r="DD4" s="617"/>
      <c r="DE4" s="617"/>
      <c r="DF4" s="617" t="s">
        <v>2634</v>
      </c>
      <c r="DG4" s="617"/>
      <c r="DH4" s="617"/>
      <c r="DI4" s="617"/>
      <c r="DJ4" s="617"/>
      <c r="DK4" s="617" t="s">
        <v>2635</v>
      </c>
      <c r="DL4" s="617"/>
      <c r="DM4" s="617"/>
      <c r="DN4" s="617"/>
      <c r="DO4" s="617"/>
      <c r="DP4" s="636" t="s">
        <v>2636</v>
      </c>
      <c r="DQ4" s="636"/>
      <c r="DR4" s="636"/>
      <c r="DS4" s="636"/>
      <c r="DT4" s="636" t="s">
        <v>2653</v>
      </c>
      <c r="DU4" s="636"/>
      <c r="DV4" s="636"/>
      <c r="DW4" s="636"/>
      <c r="DX4" s="636"/>
      <c r="DY4" s="636"/>
      <c r="DZ4" s="636"/>
      <c r="EA4" s="636"/>
      <c r="EB4" s="636"/>
      <c r="EC4" s="636"/>
      <c r="ED4" s="636"/>
      <c r="EE4" s="636"/>
      <c r="EF4" s="459"/>
      <c r="EG4" s="459"/>
      <c r="EH4" s="459"/>
      <c r="EI4" s="489" t="s">
        <v>2771</v>
      </c>
      <c r="EJ4" s="459"/>
      <c r="EK4" s="459" t="s">
        <v>2772</v>
      </c>
      <c r="EL4" s="324"/>
      <c r="EM4" s="325" t="s">
        <v>2655</v>
      </c>
      <c r="EN4" s="326"/>
      <c r="EO4" s="326"/>
      <c r="EP4" s="326"/>
      <c r="EQ4" s="326"/>
      <c r="ER4" s="326"/>
      <c r="ES4" s="326"/>
      <c r="ET4" s="326"/>
    </row>
    <row r="5" spans="1:150" ht="26.25" thickBot="1">
      <c r="A5" s="600"/>
      <c r="B5" s="602"/>
      <c r="C5" s="617"/>
      <c r="D5" s="602"/>
      <c r="E5" s="602"/>
      <c r="F5" s="617"/>
      <c r="G5" s="617"/>
      <c r="H5" s="602"/>
      <c r="I5" s="585"/>
      <c r="J5" s="617"/>
      <c r="K5" s="602"/>
      <c r="L5" s="617"/>
      <c r="M5" s="584"/>
      <c r="N5" s="642"/>
      <c r="O5" s="295" t="s">
        <v>2637</v>
      </c>
      <c r="P5" s="296" t="s">
        <v>2638</v>
      </c>
      <c r="Q5" s="296" t="s">
        <v>2639</v>
      </c>
      <c r="R5" s="296" t="s">
        <v>2743</v>
      </c>
      <c r="S5" s="297" t="s">
        <v>2773</v>
      </c>
      <c r="T5" s="297" t="s">
        <v>2641</v>
      </c>
      <c r="U5" s="298" t="s">
        <v>2736</v>
      </c>
      <c r="V5" s="298" t="s">
        <v>2639</v>
      </c>
      <c r="W5" s="298" t="s">
        <v>2743</v>
      </c>
      <c r="X5" s="296" t="s">
        <v>2637</v>
      </c>
      <c r="Y5" s="297" t="s">
        <v>2641</v>
      </c>
      <c r="Z5" s="298" t="s">
        <v>2736</v>
      </c>
      <c r="AA5" s="298" t="s">
        <v>2639</v>
      </c>
      <c r="AB5" s="298" t="s">
        <v>2743</v>
      </c>
      <c r="AC5" s="296" t="s">
        <v>2637</v>
      </c>
      <c r="AD5" s="297" t="s">
        <v>2641</v>
      </c>
      <c r="AE5" s="298" t="s">
        <v>2774</v>
      </c>
      <c r="AF5" s="298" t="s">
        <v>2639</v>
      </c>
      <c r="AG5" s="298" t="s">
        <v>2743</v>
      </c>
      <c r="AH5" s="296" t="s">
        <v>2637</v>
      </c>
      <c r="AI5" s="297" t="s">
        <v>2641</v>
      </c>
      <c r="AJ5" s="298" t="s">
        <v>2774</v>
      </c>
      <c r="AK5" s="298" t="s">
        <v>2639</v>
      </c>
      <c r="AL5" s="298" t="s">
        <v>2743</v>
      </c>
      <c r="AM5" s="296" t="s">
        <v>2637</v>
      </c>
      <c r="AN5" s="297" t="s">
        <v>2641</v>
      </c>
      <c r="AO5" s="298" t="s">
        <v>2774</v>
      </c>
      <c r="AP5" s="298" t="s">
        <v>2639</v>
      </c>
      <c r="AQ5" s="298" t="s">
        <v>2743</v>
      </c>
      <c r="AR5" s="296" t="s">
        <v>2637</v>
      </c>
      <c r="AS5" s="297" t="s">
        <v>2641</v>
      </c>
      <c r="AT5" s="298" t="s">
        <v>2774</v>
      </c>
      <c r="AU5" s="298" t="s">
        <v>2639</v>
      </c>
      <c r="AV5" s="298" t="s">
        <v>2743</v>
      </c>
      <c r="AW5" s="296" t="s">
        <v>2637</v>
      </c>
      <c r="AX5" s="297" t="s">
        <v>2641</v>
      </c>
      <c r="AY5" s="298" t="s">
        <v>2774</v>
      </c>
      <c r="AZ5" s="298" t="s">
        <v>2639</v>
      </c>
      <c r="BA5" s="298" t="s">
        <v>2743</v>
      </c>
      <c r="BB5" s="296" t="s">
        <v>2637</v>
      </c>
      <c r="BC5" s="297" t="s">
        <v>2641</v>
      </c>
      <c r="BD5" s="298" t="s">
        <v>2774</v>
      </c>
      <c r="BE5" s="298" t="s">
        <v>2639</v>
      </c>
      <c r="BF5" s="298" t="s">
        <v>2743</v>
      </c>
      <c r="BG5" s="296" t="s">
        <v>2637</v>
      </c>
      <c r="BH5" s="297" t="s">
        <v>2641</v>
      </c>
      <c r="BI5" s="298" t="s">
        <v>2774</v>
      </c>
      <c r="BJ5" s="298" t="s">
        <v>2639</v>
      </c>
      <c r="BK5" s="298" t="s">
        <v>2743</v>
      </c>
      <c r="BL5" s="296" t="s">
        <v>2637</v>
      </c>
      <c r="BM5" s="297" t="s">
        <v>2641</v>
      </c>
      <c r="BN5" s="298" t="s">
        <v>2774</v>
      </c>
      <c r="BO5" s="298" t="s">
        <v>2639</v>
      </c>
      <c r="BP5" s="298" t="s">
        <v>2743</v>
      </c>
      <c r="BQ5" s="296" t="s">
        <v>2637</v>
      </c>
      <c r="BR5" s="297" t="s">
        <v>2641</v>
      </c>
      <c r="BS5" s="298" t="s">
        <v>2774</v>
      </c>
      <c r="BT5" s="298" t="s">
        <v>2639</v>
      </c>
      <c r="BU5" s="298" t="s">
        <v>2743</v>
      </c>
      <c r="BV5" s="296" t="s">
        <v>2637</v>
      </c>
      <c r="BW5" s="297" t="s">
        <v>2641</v>
      </c>
      <c r="BX5" s="298" t="s">
        <v>2774</v>
      </c>
      <c r="BY5" s="298" t="s">
        <v>2639</v>
      </c>
      <c r="BZ5" s="298" t="s">
        <v>2743</v>
      </c>
      <c r="CA5" s="296" t="s">
        <v>2637</v>
      </c>
      <c r="CB5" s="297" t="s">
        <v>2641</v>
      </c>
      <c r="CC5" s="298" t="s">
        <v>2774</v>
      </c>
      <c r="CD5" s="298" t="s">
        <v>2639</v>
      </c>
      <c r="CE5" s="298" t="s">
        <v>2743</v>
      </c>
      <c r="CF5" s="296" t="s">
        <v>2637</v>
      </c>
      <c r="CG5" s="297" t="s">
        <v>2641</v>
      </c>
      <c r="CH5" s="298" t="s">
        <v>2774</v>
      </c>
      <c r="CI5" s="298" t="s">
        <v>2639</v>
      </c>
      <c r="CJ5" s="298" t="s">
        <v>2743</v>
      </c>
      <c r="CK5" s="296" t="s">
        <v>2637</v>
      </c>
      <c r="CL5" s="297" t="s">
        <v>2641</v>
      </c>
      <c r="CM5" s="298" t="s">
        <v>2774</v>
      </c>
      <c r="CN5" s="298" t="s">
        <v>2639</v>
      </c>
      <c r="CO5" s="298" t="s">
        <v>2743</v>
      </c>
      <c r="CP5" s="296" t="s">
        <v>2637</v>
      </c>
      <c r="CQ5" s="297" t="s">
        <v>2641</v>
      </c>
      <c r="CR5" s="298" t="s">
        <v>2774</v>
      </c>
      <c r="CS5" s="298" t="s">
        <v>2639</v>
      </c>
      <c r="CT5" s="298" t="s">
        <v>2743</v>
      </c>
      <c r="CU5" s="296" t="s">
        <v>2637</v>
      </c>
      <c r="CV5" s="297" t="s">
        <v>2641</v>
      </c>
      <c r="CW5" s="298" t="s">
        <v>2774</v>
      </c>
      <c r="CX5" s="298" t="s">
        <v>2639</v>
      </c>
      <c r="CY5" s="298" t="s">
        <v>2743</v>
      </c>
      <c r="CZ5" s="296" t="s">
        <v>2637</v>
      </c>
      <c r="DA5" s="297" t="s">
        <v>2641</v>
      </c>
      <c r="DB5" s="298" t="s">
        <v>2774</v>
      </c>
      <c r="DC5" s="298" t="s">
        <v>2639</v>
      </c>
      <c r="DD5" s="298" t="s">
        <v>2743</v>
      </c>
      <c r="DE5" s="296" t="s">
        <v>2637</v>
      </c>
      <c r="DF5" s="297" t="s">
        <v>2641</v>
      </c>
      <c r="DG5" s="298" t="s">
        <v>2774</v>
      </c>
      <c r="DH5" s="298" t="s">
        <v>2639</v>
      </c>
      <c r="DI5" s="298" t="s">
        <v>2743</v>
      </c>
      <c r="DJ5" s="296" t="s">
        <v>2637</v>
      </c>
      <c r="DK5" s="297" t="s">
        <v>2641</v>
      </c>
      <c r="DL5" s="298" t="s">
        <v>2774</v>
      </c>
      <c r="DM5" s="298" t="s">
        <v>2639</v>
      </c>
      <c r="DN5" s="298" t="s">
        <v>2743</v>
      </c>
      <c r="DO5" s="300" t="s">
        <v>2637</v>
      </c>
      <c r="DP5" s="457" t="s">
        <v>4</v>
      </c>
      <c r="DQ5" s="462" t="s">
        <v>2643</v>
      </c>
      <c r="DR5" s="462" t="s">
        <v>33</v>
      </c>
      <c r="DS5" s="462" t="s">
        <v>2643</v>
      </c>
      <c r="DT5" s="463" t="s">
        <v>2656</v>
      </c>
      <c r="DU5" s="462" t="s">
        <v>2643</v>
      </c>
      <c r="DV5" s="463" t="s">
        <v>2657</v>
      </c>
      <c r="DW5" s="462" t="s">
        <v>2643</v>
      </c>
      <c r="DX5" s="463" t="s">
        <v>2658</v>
      </c>
      <c r="DY5" s="462" t="s">
        <v>2643</v>
      </c>
      <c r="DZ5" s="463" t="s">
        <v>2659</v>
      </c>
      <c r="EA5" s="462" t="s">
        <v>2643</v>
      </c>
      <c r="EB5" s="463" t="s">
        <v>2660</v>
      </c>
      <c r="EC5" s="462" t="s">
        <v>2643</v>
      </c>
      <c r="ED5" s="463" t="s">
        <v>1371</v>
      </c>
      <c r="EE5" s="462" t="s">
        <v>2643</v>
      </c>
      <c r="EF5" s="464" t="s">
        <v>2661</v>
      </c>
      <c r="EG5" s="464" t="s">
        <v>2661</v>
      </c>
      <c r="EH5" s="190" t="s">
        <v>2749</v>
      </c>
      <c r="EI5" s="190" t="s">
        <v>2643</v>
      </c>
      <c r="EJ5" s="190" t="s">
        <v>2750</v>
      </c>
      <c r="EK5" s="190" t="s">
        <v>2643</v>
      </c>
      <c r="EL5" s="331"/>
      <c r="EM5" s="332" t="s">
        <v>3</v>
      </c>
      <c r="EN5" s="333" t="s">
        <v>2664</v>
      </c>
      <c r="EO5" s="333" t="s">
        <v>2665</v>
      </c>
      <c r="EP5" s="333" t="s">
        <v>2664</v>
      </c>
      <c r="EQ5" s="333" t="s">
        <v>2666</v>
      </c>
      <c r="ER5" s="333" t="s">
        <v>2664</v>
      </c>
      <c r="ES5" s="333" t="s">
        <v>2667</v>
      </c>
      <c r="ET5" s="333" t="s">
        <v>2668</v>
      </c>
    </row>
    <row r="6" spans="1:150">
      <c r="A6" s="465">
        <v>1</v>
      </c>
      <c r="B6" s="466">
        <v>2</v>
      </c>
      <c r="C6" s="466"/>
      <c r="D6" s="466">
        <v>3</v>
      </c>
      <c r="E6" s="467">
        <v>4</v>
      </c>
      <c r="F6" s="467">
        <v>5</v>
      </c>
      <c r="G6" s="467">
        <v>6</v>
      </c>
      <c r="H6" s="467">
        <v>5</v>
      </c>
      <c r="I6" s="467"/>
      <c r="J6" s="467">
        <v>6</v>
      </c>
      <c r="K6" s="467">
        <v>7</v>
      </c>
      <c r="L6" s="467"/>
      <c r="M6" s="467"/>
      <c r="N6" s="468">
        <v>9</v>
      </c>
      <c r="O6" s="467">
        <v>10</v>
      </c>
      <c r="P6" s="467"/>
      <c r="Q6" s="467"/>
      <c r="R6" s="467">
        <v>11</v>
      </c>
      <c r="S6" s="467">
        <v>6</v>
      </c>
      <c r="T6" s="467">
        <v>7</v>
      </c>
      <c r="U6" s="467">
        <v>8</v>
      </c>
      <c r="V6" s="467">
        <v>9</v>
      </c>
      <c r="W6" s="467"/>
      <c r="X6" s="467">
        <v>10</v>
      </c>
      <c r="Y6" s="467">
        <v>11</v>
      </c>
      <c r="Z6" s="467">
        <v>12</v>
      </c>
      <c r="AA6" s="467">
        <v>13</v>
      </c>
      <c r="AB6" s="467"/>
      <c r="AC6" s="467">
        <v>14</v>
      </c>
      <c r="AD6" s="467">
        <v>15</v>
      </c>
      <c r="AE6" s="467">
        <v>16</v>
      </c>
      <c r="AF6" s="467">
        <v>17</v>
      </c>
      <c r="AG6" s="467"/>
      <c r="AH6" s="467">
        <v>18</v>
      </c>
      <c r="AI6" s="467">
        <v>19</v>
      </c>
      <c r="AJ6" s="467">
        <v>20</v>
      </c>
      <c r="AK6" s="467">
        <v>21</v>
      </c>
      <c r="AL6" s="467"/>
      <c r="AM6" s="467">
        <v>22</v>
      </c>
      <c r="AN6" s="467">
        <v>19</v>
      </c>
      <c r="AO6" s="467">
        <v>20</v>
      </c>
      <c r="AP6" s="467">
        <v>21</v>
      </c>
      <c r="AQ6" s="467"/>
      <c r="AR6" s="467">
        <v>22</v>
      </c>
      <c r="AS6" s="467">
        <v>19</v>
      </c>
      <c r="AT6" s="467">
        <v>20</v>
      </c>
      <c r="AU6" s="467">
        <v>21</v>
      </c>
      <c r="AV6" s="467"/>
      <c r="AW6" s="467">
        <v>22</v>
      </c>
      <c r="AX6" s="467">
        <v>19</v>
      </c>
      <c r="AY6" s="467">
        <v>20</v>
      </c>
      <c r="AZ6" s="467">
        <v>21</v>
      </c>
      <c r="BA6" s="467"/>
      <c r="BB6" s="467">
        <v>22</v>
      </c>
      <c r="BC6" s="467">
        <v>19</v>
      </c>
      <c r="BD6" s="467">
        <v>20</v>
      </c>
      <c r="BE6" s="467">
        <v>21</v>
      </c>
      <c r="BF6" s="467"/>
      <c r="BG6" s="467">
        <v>22</v>
      </c>
      <c r="BH6" s="467">
        <v>19</v>
      </c>
      <c r="BI6" s="467">
        <v>20</v>
      </c>
      <c r="BJ6" s="467">
        <v>21</v>
      </c>
      <c r="BK6" s="467"/>
      <c r="BL6" s="467">
        <v>22</v>
      </c>
      <c r="BM6" s="467">
        <v>19</v>
      </c>
      <c r="BN6" s="467">
        <v>20</v>
      </c>
      <c r="BO6" s="467">
        <v>21</v>
      </c>
      <c r="BP6" s="467"/>
      <c r="BQ6" s="467">
        <v>22</v>
      </c>
      <c r="BR6" s="467">
        <v>19</v>
      </c>
      <c r="BS6" s="467">
        <v>20</v>
      </c>
      <c r="BT6" s="467">
        <v>21</v>
      </c>
      <c r="BU6" s="467"/>
      <c r="BV6" s="467">
        <v>22</v>
      </c>
      <c r="BW6" s="467">
        <v>19</v>
      </c>
      <c r="BX6" s="467">
        <v>20</v>
      </c>
      <c r="BY6" s="467">
        <v>21</v>
      </c>
      <c r="BZ6" s="467"/>
      <c r="CA6" s="467">
        <v>22</v>
      </c>
      <c r="CB6" s="467">
        <v>19</v>
      </c>
      <c r="CC6" s="467">
        <v>20</v>
      </c>
      <c r="CD6" s="467">
        <v>21</v>
      </c>
      <c r="CE6" s="467"/>
      <c r="CF6" s="467">
        <v>22</v>
      </c>
      <c r="CG6" s="467">
        <v>19</v>
      </c>
      <c r="CH6" s="467">
        <v>20</v>
      </c>
      <c r="CI6" s="467">
        <v>21</v>
      </c>
      <c r="CJ6" s="467"/>
      <c r="CK6" s="467">
        <v>22</v>
      </c>
      <c r="CL6" s="467">
        <v>19</v>
      </c>
      <c r="CM6" s="467">
        <v>20</v>
      </c>
      <c r="CN6" s="467">
        <v>21</v>
      </c>
      <c r="CO6" s="467"/>
      <c r="CP6" s="467">
        <v>22</v>
      </c>
      <c r="CQ6" s="467">
        <v>19</v>
      </c>
      <c r="CR6" s="467">
        <v>20</v>
      </c>
      <c r="CS6" s="467">
        <v>21</v>
      </c>
      <c r="CT6" s="467"/>
      <c r="CU6" s="467">
        <v>22</v>
      </c>
      <c r="CV6" s="467">
        <v>19</v>
      </c>
      <c r="CW6" s="467">
        <v>20</v>
      </c>
      <c r="CX6" s="467">
        <v>21</v>
      </c>
      <c r="CY6" s="467"/>
      <c r="CZ6" s="467">
        <v>22</v>
      </c>
      <c r="DA6" s="467">
        <v>19</v>
      </c>
      <c r="DB6" s="467">
        <v>20</v>
      </c>
      <c r="DC6" s="467">
        <v>21</v>
      </c>
      <c r="DD6" s="467"/>
      <c r="DE6" s="467">
        <v>22</v>
      </c>
      <c r="DF6" s="467">
        <v>19</v>
      </c>
      <c r="DG6" s="467">
        <v>20</v>
      </c>
      <c r="DH6" s="467">
        <v>21</v>
      </c>
      <c r="DI6" s="467"/>
      <c r="DJ6" s="467">
        <v>22</v>
      </c>
      <c r="DK6" s="467">
        <v>19</v>
      </c>
      <c r="DL6" s="467">
        <v>20</v>
      </c>
      <c r="DM6" s="467">
        <v>21</v>
      </c>
      <c r="DN6" s="467"/>
      <c r="DO6" s="469">
        <v>22</v>
      </c>
      <c r="DP6" s="457">
        <v>8</v>
      </c>
      <c r="DQ6" s="470">
        <v>9</v>
      </c>
      <c r="DR6" s="470">
        <v>10</v>
      </c>
      <c r="DS6" s="470">
        <v>11</v>
      </c>
      <c r="DT6" s="470">
        <v>12</v>
      </c>
      <c r="DU6" s="470">
        <v>13</v>
      </c>
      <c r="DV6" s="470">
        <v>14</v>
      </c>
      <c r="DW6" s="470">
        <v>15</v>
      </c>
      <c r="DX6" s="470">
        <v>16</v>
      </c>
      <c r="DY6" s="470">
        <v>17</v>
      </c>
      <c r="DZ6" s="470">
        <v>18</v>
      </c>
      <c r="EA6" s="470">
        <v>19</v>
      </c>
      <c r="EB6" s="470">
        <v>20</v>
      </c>
      <c r="EC6" s="470">
        <v>21</v>
      </c>
      <c r="ED6" s="470">
        <v>22</v>
      </c>
      <c r="EE6" s="470">
        <v>23</v>
      </c>
      <c r="EF6" s="78"/>
      <c r="EG6" s="78"/>
      <c r="EH6" s="78"/>
      <c r="EI6" s="78"/>
      <c r="EJ6" s="78"/>
      <c r="EK6" s="78"/>
      <c r="EL6" s="458"/>
      <c r="EM6" s="428"/>
      <c r="EN6" s="458"/>
      <c r="EO6" s="458"/>
      <c r="EP6" s="458"/>
      <c r="EQ6" s="458"/>
      <c r="ER6" s="458"/>
      <c r="ES6" s="458"/>
      <c r="ET6" s="458"/>
    </row>
    <row r="7" spans="1:150" ht="38.25">
      <c r="A7" s="390"/>
      <c r="B7" s="490" t="s">
        <v>2807</v>
      </c>
      <c r="C7" s="490"/>
      <c r="D7" s="491"/>
      <c r="E7" s="422" t="s">
        <v>60</v>
      </c>
      <c r="F7" s="422"/>
      <c r="G7" s="422"/>
      <c r="H7" s="422"/>
      <c r="I7" s="492">
        <f t="shared" ref="I7:I17" si="0">SUM(J7-G7/20)</f>
        <v>0</v>
      </c>
      <c r="J7" s="348">
        <f t="shared" ref="J7:J16" si="1">SUM((G7*6*21)/(8*20*100))+(G7/20)</f>
        <v>0</v>
      </c>
      <c r="K7" s="422"/>
      <c r="L7" s="440"/>
      <c r="M7" s="492">
        <f t="shared" ref="M7:M16" si="2">SUM(L7*I7)</f>
        <v>0</v>
      </c>
      <c r="N7" s="348" t="s">
        <v>60</v>
      </c>
      <c r="O7" s="349"/>
      <c r="P7" s="349"/>
      <c r="Q7" s="349"/>
      <c r="R7" s="348" t="s">
        <v>60</v>
      </c>
      <c r="S7" s="422"/>
      <c r="T7" s="422"/>
      <c r="U7" s="422"/>
      <c r="V7" s="422"/>
      <c r="W7" s="422"/>
      <c r="X7" s="472"/>
      <c r="Y7" s="422"/>
      <c r="Z7" s="422"/>
      <c r="AA7" s="422"/>
      <c r="AB7" s="422"/>
      <c r="AC7" s="414">
        <f>SUM(Z7:AB7)</f>
        <v>0</v>
      </c>
      <c r="AD7" s="422"/>
      <c r="AE7" s="422"/>
      <c r="AF7" s="422"/>
      <c r="AG7" s="422"/>
      <c r="AH7" s="472"/>
      <c r="AI7" s="422"/>
      <c r="AJ7" s="422"/>
      <c r="AK7" s="422"/>
      <c r="AL7" s="422"/>
      <c r="AM7" s="47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  <c r="DK7" s="422"/>
      <c r="DL7" s="422"/>
      <c r="DM7" s="422"/>
      <c r="DN7" s="422"/>
      <c r="DO7" s="423"/>
      <c r="DP7" s="426"/>
      <c r="DQ7" s="422"/>
      <c r="DR7" s="422"/>
      <c r="DS7" s="422"/>
      <c r="DT7" s="422"/>
      <c r="DU7" s="422"/>
      <c r="DV7" s="422"/>
      <c r="DW7" s="422"/>
      <c r="DX7" s="422"/>
      <c r="DY7" s="422"/>
      <c r="DZ7" s="422"/>
      <c r="EA7" s="422"/>
      <c r="EB7" s="422"/>
      <c r="EC7" s="422"/>
      <c r="ED7" s="422"/>
      <c r="EE7" s="422"/>
      <c r="EF7" s="422"/>
      <c r="EG7" s="422"/>
      <c r="EH7" s="473"/>
      <c r="EI7" s="473"/>
      <c r="EJ7" s="473"/>
      <c r="EK7" s="473"/>
      <c r="EL7" s="458"/>
      <c r="EM7" s="428"/>
      <c r="EN7" s="458"/>
      <c r="EO7" s="458"/>
      <c r="EP7" s="458"/>
      <c r="EQ7" s="458"/>
      <c r="ER7" s="458"/>
      <c r="ES7" s="458"/>
      <c r="ET7" s="458"/>
    </row>
    <row r="8" spans="1:150" ht="82.5">
      <c r="A8" s="493">
        <v>1</v>
      </c>
      <c r="B8" s="493" t="s">
        <v>2808</v>
      </c>
      <c r="C8" s="493" t="s">
        <v>2809</v>
      </c>
      <c r="D8" s="493" t="s">
        <v>36</v>
      </c>
      <c r="E8" s="331">
        <v>25500</v>
      </c>
      <c r="F8" s="331">
        <v>3000</v>
      </c>
      <c r="G8" s="477">
        <f t="shared" ref="G8:G16" si="3">SUM(E8:F8)</f>
        <v>28500</v>
      </c>
      <c r="H8" s="349">
        <v>20</v>
      </c>
      <c r="I8" s="492">
        <f t="shared" si="0"/>
        <v>224.4375</v>
      </c>
      <c r="J8" s="348">
        <f t="shared" si="1"/>
        <v>1649.4375</v>
      </c>
      <c r="K8" s="485" t="s">
        <v>2810</v>
      </c>
      <c r="L8" s="420">
        <v>10</v>
      </c>
      <c r="M8" s="492">
        <f t="shared" si="2"/>
        <v>2244.375</v>
      </c>
      <c r="N8" s="348">
        <f t="shared" ref="N8:N16" si="4">SUM(L8*J8)</f>
        <v>16494.375</v>
      </c>
      <c r="O8" s="349">
        <f t="shared" ref="O8:O16" si="5">SUM(P8:Q8)</f>
        <v>4950</v>
      </c>
      <c r="P8" s="349">
        <f t="shared" ref="P8:R16" si="6">SUM(U8,Z8,AE8,AJ8,AO8,AT8,AY8,BD8,BI8,BN8,BS8,BX8,CC8,CH8,CM8,CR8,CW8,DB8,DG8,DL8)</f>
        <v>4275</v>
      </c>
      <c r="Q8" s="349">
        <f t="shared" si="6"/>
        <v>675</v>
      </c>
      <c r="R8" s="349">
        <f t="shared" si="6"/>
        <v>0</v>
      </c>
      <c r="S8" s="486" t="s">
        <v>2811</v>
      </c>
      <c r="T8" s="432">
        <v>39847</v>
      </c>
      <c r="U8" s="422">
        <v>1425</v>
      </c>
      <c r="V8" s="422">
        <v>225</v>
      </c>
      <c r="W8" s="422"/>
      <c r="X8" s="362">
        <f>SUM(U8:V8)</f>
        <v>1650</v>
      </c>
      <c r="Y8" s="432" t="s">
        <v>2721</v>
      </c>
      <c r="Z8" s="422">
        <v>2850</v>
      </c>
      <c r="AA8" s="422">
        <v>450</v>
      </c>
      <c r="AB8" s="422"/>
      <c r="AC8" s="362">
        <f t="shared" ref="AC8:AC15" si="7">SUM(Z8:AA8)</f>
        <v>3300</v>
      </c>
      <c r="AD8" s="432"/>
      <c r="AE8" s="422"/>
      <c r="AF8" s="422"/>
      <c r="AG8" s="422"/>
      <c r="AH8" s="414">
        <f t="shared" ref="AH8:AH15" si="8">SUM(AE8:AF8)</f>
        <v>0</v>
      </c>
      <c r="AI8" s="422"/>
      <c r="AJ8" s="422"/>
      <c r="AK8" s="422"/>
      <c r="AL8" s="422"/>
      <c r="AM8" s="414">
        <f t="shared" ref="AM8:AM15" si="9">SUM(AJ8:AK8)</f>
        <v>0</v>
      </c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422"/>
      <c r="DL8" s="422"/>
      <c r="DM8" s="422"/>
      <c r="DN8" s="422"/>
      <c r="DO8" s="423"/>
      <c r="DP8" s="426"/>
      <c r="DQ8" s="422"/>
      <c r="DR8" s="422">
        <v>1</v>
      </c>
      <c r="DS8" s="422">
        <v>28500</v>
      </c>
      <c r="DT8" s="422"/>
      <c r="DU8" s="422"/>
      <c r="DV8" s="422">
        <v>1</v>
      </c>
      <c r="DW8" s="422">
        <v>28500</v>
      </c>
      <c r="DX8" s="422"/>
      <c r="DY8" s="422"/>
      <c r="DZ8" s="422"/>
      <c r="EA8" s="422"/>
      <c r="EB8" s="422"/>
      <c r="EC8" s="422"/>
      <c r="ED8" s="422"/>
      <c r="EE8" s="422"/>
      <c r="EF8" s="472">
        <f t="shared" ref="EF8:EG16" si="10">SUM(ED8,EB8,DZ8,DX8,DV8,DT8)</f>
        <v>1</v>
      </c>
      <c r="EG8" s="472">
        <f t="shared" si="10"/>
        <v>28500</v>
      </c>
      <c r="EH8" s="473"/>
      <c r="EI8" s="473"/>
      <c r="EJ8" s="473">
        <v>1</v>
      </c>
      <c r="EK8" s="473">
        <v>28500</v>
      </c>
      <c r="EL8" s="458"/>
      <c r="EM8" s="428">
        <v>1</v>
      </c>
      <c r="EN8" s="458"/>
      <c r="EO8" s="458"/>
      <c r="EP8" s="458"/>
      <c r="EQ8" s="458"/>
      <c r="ER8" s="458"/>
      <c r="ES8" s="458"/>
      <c r="ET8" s="458"/>
    </row>
    <row r="9" spans="1:150" ht="82.5">
      <c r="A9" s="493">
        <v>2</v>
      </c>
      <c r="B9" s="493" t="s">
        <v>2812</v>
      </c>
      <c r="C9" s="493" t="s">
        <v>2813</v>
      </c>
      <c r="D9" s="493" t="s">
        <v>2814</v>
      </c>
      <c r="E9" s="331">
        <v>29750</v>
      </c>
      <c r="F9" s="331">
        <v>3500</v>
      </c>
      <c r="G9" s="477">
        <f t="shared" si="3"/>
        <v>33250</v>
      </c>
      <c r="H9" s="349">
        <v>20</v>
      </c>
      <c r="I9" s="492">
        <f t="shared" si="0"/>
        <v>261.84375</v>
      </c>
      <c r="J9" s="348">
        <f t="shared" si="1"/>
        <v>1924.34375</v>
      </c>
      <c r="K9" s="485" t="s">
        <v>2815</v>
      </c>
      <c r="L9" s="420">
        <v>10</v>
      </c>
      <c r="M9" s="492">
        <f t="shared" si="2"/>
        <v>2618.4375</v>
      </c>
      <c r="N9" s="348">
        <f t="shared" si="4"/>
        <v>19243.4375</v>
      </c>
      <c r="O9" s="349">
        <f t="shared" si="5"/>
        <v>7925</v>
      </c>
      <c r="P9" s="349">
        <f t="shared" si="6"/>
        <v>6577</v>
      </c>
      <c r="Q9" s="349">
        <f t="shared" si="6"/>
        <v>1348</v>
      </c>
      <c r="R9" s="349">
        <f t="shared" si="6"/>
        <v>0</v>
      </c>
      <c r="S9" s="486">
        <v>39698</v>
      </c>
      <c r="T9" s="432">
        <v>39847</v>
      </c>
      <c r="U9" s="422">
        <v>1663</v>
      </c>
      <c r="V9" s="422">
        <v>337</v>
      </c>
      <c r="W9" s="422"/>
      <c r="X9" s="362">
        <f t="shared" ref="X9:X15" si="11">SUM(U9:V9)</f>
        <v>2000</v>
      </c>
      <c r="Y9" s="432">
        <v>39847</v>
      </c>
      <c r="Z9" s="422">
        <v>1663</v>
      </c>
      <c r="AA9" s="422">
        <v>337</v>
      </c>
      <c r="AB9" s="422"/>
      <c r="AC9" s="414">
        <f t="shared" si="7"/>
        <v>2000</v>
      </c>
      <c r="AD9" s="432">
        <v>40429</v>
      </c>
      <c r="AE9" s="422">
        <v>3251</v>
      </c>
      <c r="AF9" s="422">
        <v>674</v>
      </c>
      <c r="AG9" s="422"/>
      <c r="AH9" s="362">
        <f t="shared" si="8"/>
        <v>3925</v>
      </c>
      <c r="AI9" s="422"/>
      <c r="AJ9" s="422"/>
      <c r="AK9" s="422"/>
      <c r="AL9" s="422"/>
      <c r="AM9" s="414">
        <f t="shared" si="9"/>
        <v>0</v>
      </c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3"/>
      <c r="DP9" s="426"/>
      <c r="DQ9" s="422"/>
      <c r="DR9" s="422">
        <v>1</v>
      </c>
      <c r="DS9" s="422">
        <v>33250</v>
      </c>
      <c r="DT9" s="422"/>
      <c r="DU9" s="422"/>
      <c r="DV9" s="422">
        <v>1</v>
      </c>
      <c r="DW9" s="422">
        <v>33250</v>
      </c>
      <c r="DX9" s="422"/>
      <c r="DY9" s="422"/>
      <c r="DZ9" s="422"/>
      <c r="EA9" s="422"/>
      <c r="EB9" s="422"/>
      <c r="EC9" s="422"/>
      <c r="ED9" s="422"/>
      <c r="EE9" s="422"/>
      <c r="EF9" s="472">
        <f t="shared" si="10"/>
        <v>1</v>
      </c>
      <c r="EG9" s="472">
        <f t="shared" si="10"/>
        <v>33250</v>
      </c>
      <c r="EH9" s="473">
        <v>1</v>
      </c>
      <c r="EI9" s="473">
        <v>33250</v>
      </c>
      <c r="EJ9" s="473"/>
      <c r="EK9" s="473"/>
      <c r="EL9" s="458"/>
      <c r="EM9" s="428">
        <v>1</v>
      </c>
      <c r="EN9" s="458"/>
      <c r="EO9" s="458"/>
      <c r="EP9" s="458"/>
      <c r="EQ9" s="458"/>
      <c r="ER9" s="458"/>
      <c r="ES9" s="458"/>
      <c r="ET9" s="458"/>
    </row>
    <row r="10" spans="1:150" ht="82.5">
      <c r="A10" s="493">
        <v>3</v>
      </c>
      <c r="B10" s="493" t="s">
        <v>2816</v>
      </c>
      <c r="C10" s="493" t="s">
        <v>2817</v>
      </c>
      <c r="D10" s="483" t="s">
        <v>1183</v>
      </c>
      <c r="E10" s="494">
        <v>34000</v>
      </c>
      <c r="F10" s="331">
        <v>4000</v>
      </c>
      <c r="G10" s="477">
        <f t="shared" si="3"/>
        <v>38000</v>
      </c>
      <c r="H10" s="349">
        <v>20</v>
      </c>
      <c r="I10" s="492">
        <f t="shared" si="0"/>
        <v>299.25</v>
      </c>
      <c r="J10" s="348">
        <f>SUM((G10*6*21)/(8*20*100))+(G10/20)</f>
        <v>2199.25</v>
      </c>
      <c r="K10" s="485" t="s">
        <v>2818</v>
      </c>
      <c r="L10" s="420">
        <v>10</v>
      </c>
      <c r="M10" s="492">
        <f t="shared" si="2"/>
        <v>2992.5</v>
      </c>
      <c r="N10" s="348">
        <f t="shared" si="4"/>
        <v>21992.5</v>
      </c>
      <c r="O10" s="349">
        <f t="shared" si="5"/>
        <v>20560</v>
      </c>
      <c r="P10" s="349">
        <f t="shared" si="6"/>
        <v>19000</v>
      </c>
      <c r="Q10" s="349">
        <f t="shared" si="6"/>
        <v>1560</v>
      </c>
      <c r="R10" s="349">
        <f t="shared" si="6"/>
        <v>0</v>
      </c>
      <c r="S10" s="486" t="s">
        <v>2819</v>
      </c>
      <c r="T10" s="432">
        <v>39847</v>
      </c>
      <c r="U10" s="422">
        <v>3800</v>
      </c>
      <c r="V10" s="422">
        <v>312</v>
      </c>
      <c r="W10" s="422"/>
      <c r="X10" s="362">
        <f t="shared" si="11"/>
        <v>4112</v>
      </c>
      <c r="Y10" s="432">
        <v>39847</v>
      </c>
      <c r="Z10" s="422">
        <v>3800</v>
      </c>
      <c r="AA10" s="422">
        <v>312</v>
      </c>
      <c r="AB10" s="422"/>
      <c r="AC10" s="362">
        <f t="shared" si="7"/>
        <v>4112</v>
      </c>
      <c r="AD10" s="432">
        <v>40429</v>
      </c>
      <c r="AE10" s="422">
        <v>7600</v>
      </c>
      <c r="AF10" s="422">
        <v>624</v>
      </c>
      <c r="AG10" s="422"/>
      <c r="AH10" s="414">
        <f t="shared" si="8"/>
        <v>8224</v>
      </c>
      <c r="AI10" s="422" t="s">
        <v>2721</v>
      </c>
      <c r="AJ10" s="422">
        <v>3800</v>
      </c>
      <c r="AK10" s="422">
        <v>312</v>
      </c>
      <c r="AL10" s="422"/>
      <c r="AM10" s="414">
        <f t="shared" si="9"/>
        <v>4112</v>
      </c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3"/>
      <c r="DP10" s="426">
        <v>1</v>
      </c>
      <c r="DQ10" s="422">
        <v>38000</v>
      </c>
      <c r="DR10" s="422"/>
      <c r="DS10" s="422"/>
      <c r="DT10" s="422"/>
      <c r="DU10" s="422"/>
      <c r="DV10" s="422">
        <v>1</v>
      </c>
      <c r="DW10" s="422">
        <v>38000</v>
      </c>
      <c r="DX10" s="422"/>
      <c r="DY10" s="422"/>
      <c r="DZ10" s="422"/>
      <c r="EA10" s="422"/>
      <c r="EB10" s="422"/>
      <c r="EC10" s="422"/>
      <c r="ED10" s="422"/>
      <c r="EE10" s="422"/>
      <c r="EF10" s="472">
        <f t="shared" si="10"/>
        <v>1</v>
      </c>
      <c r="EG10" s="472">
        <f t="shared" si="10"/>
        <v>38000</v>
      </c>
      <c r="EH10" s="473">
        <v>1</v>
      </c>
      <c r="EI10" s="473">
        <v>38000</v>
      </c>
      <c r="EJ10" s="473"/>
      <c r="EK10" s="473"/>
      <c r="EL10" s="458"/>
      <c r="EM10" s="428">
        <v>1</v>
      </c>
      <c r="EN10" s="458"/>
      <c r="EO10" s="458"/>
      <c r="EP10" s="458"/>
      <c r="EQ10" s="458"/>
      <c r="ER10" s="458"/>
      <c r="ES10" s="458"/>
      <c r="ET10" s="458"/>
    </row>
    <row r="11" spans="1:150" ht="66">
      <c r="A11" s="493">
        <v>4</v>
      </c>
      <c r="B11" s="493" t="s">
        <v>2820</v>
      </c>
      <c r="C11" s="493" t="s">
        <v>2821</v>
      </c>
      <c r="D11" s="483" t="s">
        <v>2822</v>
      </c>
      <c r="E11" s="494">
        <v>45000</v>
      </c>
      <c r="F11" s="331">
        <v>5000</v>
      </c>
      <c r="G11" s="477">
        <f t="shared" si="3"/>
        <v>50000</v>
      </c>
      <c r="H11" s="349">
        <v>20</v>
      </c>
      <c r="I11" s="492">
        <f t="shared" si="0"/>
        <v>196.875</v>
      </c>
      <c r="J11" s="348">
        <f>SUM((G11*3*21)/(8*20*100))+(G11/20)</f>
        <v>2696.875</v>
      </c>
      <c r="K11" s="485" t="s">
        <v>2823</v>
      </c>
      <c r="L11" s="420"/>
      <c r="M11" s="492">
        <f t="shared" si="2"/>
        <v>0</v>
      </c>
      <c r="N11" s="348">
        <f t="shared" si="4"/>
        <v>0</v>
      </c>
      <c r="O11" s="349">
        <f t="shared" si="5"/>
        <v>0</v>
      </c>
      <c r="P11" s="349">
        <f t="shared" si="6"/>
        <v>0</v>
      </c>
      <c r="Q11" s="349">
        <f t="shared" si="6"/>
        <v>0</v>
      </c>
      <c r="R11" s="349">
        <f t="shared" si="6"/>
        <v>0</v>
      </c>
      <c r="S11" s="486">
        <v>39448</v>
      </c>
      <c r="T11" s="432"/>
      <c r="U11" s="422"/>
      <c r="V11" s="422"/>
      <c r="W11" s="422"/>
      <c r="X11" s="362">
        <f t="shared" si="11"/>
        <v>0</v>
      </c>
      <c r="Y11" s="422"/>
      <c r="Z11" s="422"/>
      <c r="AA11" s="422"/>
      <c r="AB11" s="422"/>
      <c r="AC11" s="362">
        <f t="shared" si="7"/>
        <v>0</v>
      </c>
      <c r="AD11" s="422"/>
      <c r="AE11" s="422"/>
      <c r="AF11" s="422"/>
      <c r="AG11" s="422"/>
      <c r="AH11" s="414">
        <f t="shared" si="8"/>
        <v>0</v>
      </c>
      <c r="AI11" s="422"/>
      <c r="AJ11" s="422"/>
      <c r="AK11" s="422"/>
      <c r="AL11" s="422"/>
      <c r="AM11" s="414">
        <f t="shared" si="9"/>
        <v>0</v>
      </c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  <c r="DB11" s="422"/>
      <c r="DC11" s="422"/>
      <c r="DD11" s="422"/>
      <c r="DE11" s="422"/>
      <c r="DF11" s="422"/>
      <c r="DG11" s="422"/>
      <c r="DH11" s="422"/>
      <c r="DI11" s="422"/>
      <c r="DJ11" s="422"/>
      <c r="DK11" s="422"/>
      <c r="DL11" s="422"/>
      <c r="DM11" s="422"/>
      <c r="DN11" s="422"/>
      <c r="DO11" s="423"/>
      <c r="DP11" s="426">
        <v>1</v>
      </c>
      <c r="DQ11" s="422">
        <v>50000</v>
      </c>
      <c r="DR11" s="422"/>
      <c r="DS11" s="422"/>
      <c r="DT11" s="422"/>
      <c r="DU11" s="422"/>
      <c r="DV11" s="422"/>
      <c r="DW11" s="422"/>
      <c r="DX11" s="422"/>
      <c r="DY11" s="422"/>
      <c r="DZ11" s="422"/>
      <c r="EA11" s="422"/>
      <c r="EB11" s="422"/>
      <c r="EC11" s="422"/>
      <c r="ED11" s="422">
        <v>1</v>
      </c>
      <c r="EE11" s="422">
        <v>50000</v>
      </c>
      <c r="EF11" s="472">
        <f t="shared" si="10"/>
        <v>1</v>
      </c>
      <c r="EG11" s="472">
        <f t="shared" si="10"/>
        <v>50000</v>
      </c>
      <c r="EH11" s="473">
        <v>1</v>
      </c>
      <c r="EI11" s="473">
        <v>50000</v>
      </c>
      <c r="EJ11" s="473"/>
      <c r="EK11" s="473"/>
      <c r="EL11" s="458"/>
      <c r="EM11" s="428">
        <v>1</v>
      </c>
      <c r="EN11" s="458"/>
      <c r="EO11" s="458"/>
      <c r="EP11" s="458"/>
      <c r="EQ11" s="458"/>
      <c r="ER11" s="458"/>
      <c r="ES11" s="458"/>
      <c r="ET11" s="458"/>
    </row>
    <row r="12" spans="1:150" ht="94.5">
      <c r="A12" s="493">
        <v>5</v>
      </c>
      <c r="B12" s="496" t="s">
        <v>2824</v>
      </c>
      <c r="C12" s="493" t="s">
        <v>2821</v>
      </c>
      <c r="D12" s="493" t="s">
        <v>2878</v>
      </c>
      <c r="E12" s="497">
        <v>45000</v>
      </c>
      <c r="F12" s="497">
        <v>5000</v>
      </c>
      <c r="G12" s="477">
        <f>SUM(E12:F12)</f>
        <v>50000</v>
      </c>
      <c r="H12" s="349">
        <v>20</v>
      </c>
      <c r="I12" s="492">
        <f t="shared" si="0"/>
        <v>196.875</v>
      </c>
      <c r="J12" s="348">
        <f>SUM((G12*3*21)/(8*20*100))+(G12/20)</f>
        <v>2696.875</v>
      </c>
      <c r="K12" s="497" t="s">
        <v>2825</v>
      </c>
      <c r="L12" s="420"/>
      <c r="M12" s="492">
        <f t="shared" si="2"/>
        <v>0</v>
      </c>
      <c r="N12" s="348">
        <f>SUM(L12*J12)</f>
        <v>0</v>
      </c>
      <c r="O12" s="349">
        <f>SUM(P12:Q12)</f>
        <v>0</v>
      </c>
      <c r="P12" s="349">
        <f>SUM(U12,Z12,AE12,AJ12,AO12,AT12,AY12,BD12,BI12,BN12,BS12,BX12,CC12,CH12,CM12,CR12,CW12,DB12,DG12,DL12)</f>
        <v>0</v>
      </c>
      <c r="Q12" s="349">
        <f>SUM(V12,AA12,AF12,AK12,AP12,AU12,AZ12,BE12,BJ12,BO12,BT12,BY12,CD12,CI12,CN12,CS12,CX12,DC12,DH12,DM12)</f>
        <v>0</v>
      </c>
      <c r="R12" s="349">
        <f>SUM(W12,AB12,AG12,AL12,AQ12,AV12,BA12,BF12,BK12,BP12,BU12,BZ12,CE12,CJ12,CO12,CT12,CY12,DD12,DI12,DN12)</f>
        <v>0</v>
      </c>
      <c r="S12" s="498" t="s">
        <v>2826</v>
      </c>
      <c r="T12" s="432"/>
      <c r="U12" s="422"/>
      <c r="V12" s="422"/>
      <c r="W12" s="422"/>
      <c r="X12" s="362">
        <f t="shared" si="11"/>
        <v>0</v>
      </c>
      <c r="Y12" s="422"/>
      <c r="Z12" s="422"/>
      <c r="AA12" s="422"/>
      <c r="AB12" s="422"/>
      <c r="AC12" s="362">
        <f t="shared" si="7"/>
        <v>0</v>
      </c>
      <c r="AD12" s="422"/>
      <c r="AE12" s="422"/>
      <c r="AF12" s="422"/>
      <c r="AG12" s="422"/>
      <c r="AH12" s="414">
        <f t="shared" si="8"/>
        <v>0</v>
      </c>
      <c r="AI12" s="422"/>
      <c r="AJ12" s="422"/>
      <c r="AK12" s="422"/>
      <c r="AL12" s="422"/>
      <c r="AM12" s="414">
        <f t="shared" si="9"/>
        <v>0</v>
      </c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2"/>
      <c r="CG12" s="422"/>
      <c r="CH12" s="422"/>
      <c r="CI12" s="422"/>
      <c r="CJ12" s="422"/>
      <c r="CK12" s="422"/>
      <c r="CL12" s="422"/>
      <c r="CM12" s="422"/>
      <c r="CN12" s="422"/>
      <c r="CO12" s="422"/>
      <c r="CP12" s="422"/>
      <c r="CQ12" s="422"/>
      <c r="CR12" s="422"/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22"/>
      <c r="DO12" s="423"/>
      <c r="DP12" s="426">
        <v>1</v>
      </c>
      <c r="DQ12" s="422">
        <v>50000</v>
      </c>
      <c r="DR12" s="422"/>
      <c r="DS12" s="422"/>
      <c r="DT12" s="422"/>
      <c r="DU12" s="422"/>
      <c r="DV12" s="422"/>
      <c r="DW12" s="422"/>
      <c r="DX12" s="422"/>
      <c r="DY12" s="422"/>
      <c r="DZ12" s="422"/>
      <c r="EA12" s="422"/>
      <c r="EB12" s="422"/>
      <c r="EC12" s="422"/>
      <c r="ED12" s="422">
        <v>1</v>
      </c>
      <c r="EE12" s="422">
        <v>50000</v>
      </c>
      <c r="EF12" s="472">
        <f t="shared" si="10"/>
        <v>1</v>
      </c>
      <c r="EG12" s="472">
        <f t="shared" si="10"/>
        <v>50000</v>
      </c>
      <c r="EH12" s="473">
        <v>1</v>
      </c>
      <c r="EI12" s="473">
        <v>50000</v>
      </c>
      <c r="EJ12" s="473"/>
      <c r="EK12" s="473"/>
      <c r="EL12" s="458"/>
      <c r="EM12" s="428">
        <v>1</v>
      </c>
      <c r="EN12" s="458">
        <v>50000</v>
      </c>
      <c r="EO12" s="458"/>
      <c r="EP12" s="458"/>
      <c r="EQ12" s="458"/>
      <c r="ER12" s="458"/>
      <c r="ES12" s="458"/>
      <c r="ET12" s="458"/>
    </row>
    <row r="13" spans="1:150" ht="82.5">
      <c r="A13" s="493">
        <v>6</v>
      </c>
      <c r="B13" s="496" t="s">
        <v>2827</v>
      </c>
      <c r="C13" s="484" t="s">
        <v>2828</v>
      </c>
      <c r="D13" s="483" t="s">
        <v>742</v>
      </c>
      <c r="E13" s="497">
        <v>34000</v>
      </c>
      <c r="F13" s="497">
        <v>4000</v>
      </c>
      <c r="G13" s="477">
        <f t="shared" si="3"/>
        <v>38000</v>
      </c>
      <c r="H13" s="349">
        <v>20</v>
      </c>
      <c r="I13" s="492">
        <f t="shared" si="0"/>
        <v>299.25</v>
      </c>
      <c r="J13" s="348">
        <f t="shared" si="1"/>
        <v>2199.25</v>
      </c>
      <c r="K13" s="497" t="s">
        <v>2829</v>
      </c>
      <c r="L13" s="420">
        <v>10</v>
      </c>
      <c r="M13" s="492">
        <f t="shared" si="2"/>
        <v>2992.5</v>
      </c>
      <c r="N13" s="348">
        <f t="shared" si="4"/>
        <v>21992.5</v>
      </c>
      <c r="O13" s="349">
        <f t="shared" si="5"/>
        <v>11050</v>
      </c>
      <c r="P13" s="349">
        <f t="shared" si="6"/>
        <v>9548</v>
      </c>
      <c r="Q13" s="349">
        <f t="shared" si="6"/>
        <v>1502</v>
      </c>
      <c r="R13" s="349">
        <f t="shared" si="6"/>
        <v>0</v>
      </c>
      <c r="S13" s="486" t="s">
        <v>2830</v>
      </c>
      <c r="T13" s="432">
        <v>40429</v>
      </c>
      <c r="U13" s="422">
        <v>5732</v>
      </c>
      <c r="V13" s="422">
        <v>898</v>
      </c>
      <c r="W13" s="422"/>
      <c r="X13" s="362">
        <f t="shared" si="11"/>
        <v>6630</v>
      </c>
      <c r="Y13" s="422" t="s">
        <v>2698</v>
      </c>
      <c r="Z13" s="422">
        <v>3816</v>
      </c>
      <c r="AA13" s="422">
        <v>604</v>
      </c>
      <c r="AB13" s="422"/>
      <c r="AC13" s="362">
        <f t="shared" si="7"/>
        <v>4420</v>
      </c>
      <c r="AD13" s="422"/>
      <c r="AE13" s="422"/>
      <c r="AF13" s="422"/>
      <c r="AG13" s="422"/>
      <c r="AH13" s="414">
        <f t="shared" si="8"/>
        <v>0</v>
      </c>
      <c r="AI13" s="422"/>
      <c r="AJ13" s="422"/>
      <c r="AK13" s="422"/>
      <c r="AL13" s="422"/>
      <c r="AM13" s="414">
        <f t="shared" si="9"/>
        <v>0</v>
      </c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422"/>
      <c r="DO13" s="423"/>
      <c r="DP13" s="426"/>
      <c r="DQ13" s="422"/>
      <c r="DR13" s="422">
        <v>1</v>
      </c>
      <c r="DS13" s="422">
        <v>38000</v>
      </c>
      <c r="DT13" s="422"/>
      <c r="DU13" s="422"/>
      <c r="DV13" s="422">
        <v>1</v>
      </c>
      <c r="DW13" s="422">
        <v>38000</v>
      </c>
      <c r="DX13" s="422"/>
      <c r="DY13" s="422"/>
      <c r="DZ13" s="422"/>
      <c r="EA13" s="422"/>
      <c r="EB13" s="422"/>
      <c r="EC13" s="422"/>
      <c r="ED13" s="422"/>
      <c r="EE13" s="422"/>
      <c r="EF13" s="472">
        <f t="shared" si="10"/>
        <v>1</v>
      </c>
      <c r="EG13" s="472">
        <f t="shared" si="10"/>
        <v>38000</v>
      </c>
      <c r="EH13" s="473">
        <v>1</v>
      </c>
      <c r="EI13" s="473">
        <v>38000</v>
      </c>
      <c r="EJ13" s="473"/>
      <c r="EK13" s="473"/>
      <c r="EL13" s="458"/>
      <c r="EM13" s="428">
        <v>1</v>
      </c>
      <c r="EN13" s="458"/>
      <c r="EO13" s="458"/>
      <c r="EP13" s="458"/>
      <c r="EQ13" s="458"/>
      <c r="ER13" s="458"/>
      <c r="ES13" s="458"/>
      <c r="ET13" s="458"/>
    </row>
    <row r="14" spans="1:150" ht="63">
      <c r="A14" s="493">
        <v>7</v>
      </c>
      <c r="B14" s="496" t="s">
        <v>2831</v>
      </c>
      <c r="C14" s="493" t="s">
        <v>2832</v>
      </c>
      <c r="D14" s="483" t="s">
        <v>2833</v>
      </c>
      <c r="E14" s="497">
        <v>42500</v>
      </c>
      <c r="F14" s="497">
        <v>5000</v>
      </c>
      <c r="G14" s="477">
        <f t="shared" si="3"/>
        <v>47500</v>
      </c>
      <c r="H14" s="349">
        <v>20</v>
      </c>
      <c r="I14" s="492">
        <f t="shared" si="0"/>
        <v>374.0625</v>
      </c>
      <c r="J14" s="348">
        <f t="shared" si="1"/>
        <v>2749.0625</v>
      </c>
      <c r="K14" s="497" t="s">
        <v>2834</v>
      </c>
      <c r="L14" s="420">
        <v>10</v>
      </c>
      <c r="M14" s="492">
        <f t="shared" si="2"/>
        <v>3740.625</v>
      </c>
      <c r="N14" s="348">
        <f t="shared" si="4"/>
        <v>27490.625</v>
      </c>
      <c r="O14" s="349">
        <f t="shared" si="5"/>
        <v>0</v>
      </c>
      <c r="P14" s="349">
        <f t="shared" si="6"/>
        <v>0</v>
      </c>
      <c r="Q14" s="349">
        <f t="shared" si="6"/>
        <v>0</v>
      </c>
      <c r="R14" s="349">
        <f t="shared" si="6"/>
        <v>0</v>
      </c>
      <c r="S14" s="486" t="s">
        <v>2835</v>
      </c>
      <c r="T14" s="422"/>
      <c r="U14" s="422"/>
      <c r="V14" s="422"/>
      <c r="W14" s="422"/>
      <c r="X14" s="362">
        <f t="shared" si="11"/>
        <v>0</v>
      </c>
      <c r="Y14" s="422"/>
      <c r="Z14" s="422"/>
      <c r="AA14" s="422"/>
      <c r="AB14" s="422"/>
      <c r="AC14" s="362">
        <f t="shared" si="7"/>
        <v>0</v>
      </c>
      <c r="AD14" s="422"/>
      <c r="AE14" s="422"/>
      <c r="AF14" s="422"/>
      <c r="AG14" s="422"/>
      <c r="AH14" s="414">
        <f t="shared" si="8"/>
        <v>0</v>
      </c>
      <c r="AI14" s="422"/>
      <c r="AJ14" s="422"/>
      <c r="AK14" s="422"/>
      <c r="AL14" s="422"/>
      <c r="AM14" s="414">
        <f t="shared" si="9"/>
        <v>0</v>
      </c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3"/>
      <c r="DP14" s="426">
        <v>1</v>
      </c>
      <c r="DQ14" s="422">
        <v>47500</v>
      </c>
      <c r="DR14" s="422"/>
      <c r="DS14" s="422"/>
      <c r="DT14" s="422"/>
      <c r="DU14" s="422"/>
      <c r="DV14" s="422"/>
      <c r="DW14" s="422"/>
      <c r="DX14" s="422"/>
      <c r="DY14" s="422"/>
      <c r="DZ14" s="422">
        <v>1</v>
      </c>
      <c r="EA14" s="422">
        <v>47500</v>
      </c>
      <c r="EB14" s="422"/>
      <c r="EC14" s="422"/>
      <c r="ED14" s="422"/>
      <c r="EE14" s="422"/>
      <c r="EF14" s="472">
        <f t="shared" si="10"/>
        <v>1</v>
      </c>
      <c r="EG14" s="472">
        <f t="shared" si="10"/>
        <v>47500</v>
      </c>
      <c r="EH14" s="473">
        <v>1</v>
      </c>
      <c r="EI14" s="473">
        <v>47500</v>
      </c>
      <c r="EJ14" s="473"/>
      <c r="EK14" s="473"/>
      <c r="EL14" s="458"/>
      <c r="EM14" s="428">
        <v>1</v>
      </c>
      <c r="EN14" s="458"/>
      <c r="EO14" s="458"/>
      <c r="EP14" s="458"/>
      <c r="EQ14" s="458"/>
      <c r="ER14" s="458"/>
      <c r="ES14" s="458"/>
      <c r="ET14" s="458"/>
    </row>
    <row r="15" spans="1:150" ht="99">
      <c r="A15" s="493">
        <v>8</v>
      </c>
      <c r="B15" s="496" t="s">
        <v>2836</v>
      </c>
      <c r="C15" s="493" t="s">
        <v>2837</v>
      </c>
      <c r="D15" s="483" t="s">
        <v>2838</v>
      </c>
      <c r="E15" s="497">
        <v>108800</v>
      </c>
      <c r="F15" s="497">
        <v>12800</v>
      </c>
      <c r="G15" s="477">
        <f>SUM(E15:F15)</f>
        <v>121600</v>
      </c>
      <c r="H15" s="349">
        <v>20</v>
      </c>
      <c r="I15" s="492">
        <f t="shared" si="0"/>
        <v>957.60000000000036</v>
      </c>
      <c r="J15" s="348">
        <f>SUM((G15*6*21)/(8*20*100))+(G15/20)</f>
        <v>7037.6</v>
      </c>
      <c r="K15" s="497" t="s">
        <v>2839</v>
      </c>
      <c r="L15" s="420">
        <v>9</v>
      </c>
      <c r="M15" s="492">
        <f t="shared" si="2"/>
        <v>8618.4000000000033</v>
      </c>
      <c r="N15" s="348">
        <f>SUM(L15*J15)</f>
        <v>63338.400000000001</v>
      </c>
      <c r="O15" s="349">
        <f>SUM(P15:Q15)</f>
        <v>28168</v>
      </c>
      <c r="P15" s="349">
        <f>SUM(U15,Z15,AE15,AJ15,AO15,AT15,AY15,BD15,BI15,BN15,BS15,BX15,CC15,CH15,CM15,CR15,CW15,DB15,DG15,DL15)</f>
        <v>24320</v>
      </c>
      <c r="Q15" s="349">
        <f>SUM(V15,AA15,AF15,AK15,AP15,AU15,AZ15,BE15,BJ15,BO15,BT15,BY15,CD15,CI15,CN15,CS15,CX15,DC15,DH15,DM15)</f>
        <v>3848</v>
      </c>
      <c r="R15" s="349">
        <f>SUM(W15,AB15,AG15,AL15,AQ15,AV15,BA15,BF15,BK15,BP15,BU15,BZ15,CE15,CJ15,CO15,CT15,CY15,DD15,DI15,DN15)</f>
        <v>0</v>
      </c>
      <c r="S15" s="499" t="s">
        <v>2840</v>
      </c>
      <c r="T15" s="432">
        <v>40429</v>
      </c>
      <c r="U15" s="422">
        <v>12160</v>
      </c>
      <c r="V15" s="422">
        <v>1924</v>
      </c>
      <c r="W15" s="422"/>
      <c r="X15" s="362">
        <f t="shared" si="11"/>
        <v>14084</v>
      </c>
      <c r="Y15" s="422" t="s">
        <v>2721</v>
      </c>
      <c r="Z15" s="422">
        <v>12160</v>
      </c>
      <c r="AA15" s="422">
        <v>1924</v>
      </c>
      <c r="AB15" s="422"/>
      <c r="AC15" s="362">
        <f t="shared" si="7"/>
        <v>14084</v>
      </c>
      <c r="AD15" s="422"/>
      <c r="AE15" s="422"/>
      <c r="AF15" s="422"/>
      <c r="AG15" s="422"/>
      <c r="AH15" s="414">
        <f t="shared" si="8"/>
        <v>0</v>
      </c>
      <c r="AI15" s="422"/>
      <c r="AJ15" s="422"/>
      <c r="AK15" s="422"/>
      <c r="AL15" s="422"/>
      <c r="AM15" s="414">
        <f t="shared" si="9"/>
        <v>0</v>
      </c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3"/>
      <c r="DP15" s="426">
        <v>1</v>
      </c>
      <c r="DQ15" s="422">
        <v>121600</v>
      </c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>
        <v>1</v>
      </c>
      <c r="EC15" s="422">
        <v>121600</v>
      </c>
      <c r="ED15" s="422"/>
      <c r="EE15" s="422"/>
      <c r="EF15" s="472">
        <f>SUM(ED15,EB15,DZ15,DX15,DV15,DT15)</f>
        <v>1</v>
      </c>
      <c r="EG15" s="472">
        <f>SUM(EE15,EC15,EA15,DY15,DW15,DU15)</f>
        <v>121600</v>
      </c>
      <c r="EH15" s="473"/>
      <c r="EI15" s="473"/>
      <c r="EJ15" s="473">
        <v>1</v>
      </c>
      <c r="EK15" s="473">
        <v>121600</v>
      </c>
      <c r="EL15" s="458"/>
      <c r="EM15" s="428">
        <v>1</v>
      </c>
      <c r="EN15" s="458"/>
      <c r="EO15" s="458"/>
      <c r="EP15" s="458"/>
      <c r="EQ15" s="458"/>
      <c r="ER15" s="458"/>
      <c r="ES15" s="458"/>
      <c r="ET15" s="458"/>
    </row>
    <row r="16" spans="1:150" ht="16.5">
      <c r="A16" s="483"/>
      <c r="B16" s="500"/>
      <c r="C16" s="484"/>
      <c r="D16" s="483"/>
      <c r="E16" s="331"/>
      <c r="F16" s="331"/>
      <c r="G16" s="477">
        <f t="shared" si="3"/>
        <v>0</v>
      </c>
      <c r="H16" s="349"/>
      <c r="I16" s="492">
        <f t="shared" si="0"/>
        <v>0</v>
      </c>
      <c r="J16" s="348">
        <f t="shared" si="1"/>
        <v>0</v>
      </c>
      <c r="K16" s="485"/>
      <c r="L16" s="440"/>
      <c r="M16" s="492">
        <f t="shared" si="2"/>
        <v>0</v>
      </c>
      <c r="N16" s="348">
        <f t="shared" si="4"/>
        <v>0</v>
      </c>
      <c r="O16" s="349">
        <f t="shared" si="5"/>
        <v>0</v>
      </c>
      <c r="P16" s="349">
        <f t="shared" si="6"/>
        <v>0</v>
      </c>
      <c r="Q16" s="349">
        <f t="shared" si="6"/>
        <v>0</v>
      </c>
      <c r="R16" s="349">
        <f t="shared" si="6"/>
        <v>0</v>
      </c>
      <c r="S16" s="486"/>
      <c r="T16" s="422"/>
      <c r="U16" s="422"/>
      <c r="V16" s="422"/>
      <c r="W16" s="422"/>
      <c r="X16" s="362">
        <f>SUM(U16:V16)</f>
        <v>0</v>
      </c>
      <c r="Y16" s="422"/>
      <c r="Z16" s="422"/>
      <c r="AA16" s="422"/>
      <c r="AB16" s="422"/>
      <c r="AC16" s="414">
        <f>SUM(Z16:AB16)</f>
        <v>0</v>
      </c>
      <c r="AD16" s="422"/>
      <c r="AE16" s="422"/>
      <c r="AF16" s="422"/>
      <c r="AG16" s="422"/>
      <c r="AH16" s="472"/>
      <c r="AI16" s="422"/>
      <c r="AJ16" s="422"/>
      <c r="AK16" s="422"/>
      <c r="AL16" s="422"/>
      <c r="AM16" s="47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3"/>
      <c r="DP16" s="426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72">
        <f t="shared" si="10"/>
        <v>0</v>
      </c>
      <c r="EG16" s="472">
        <f t="shared" si="10"/>
        <v>0</v>
      </c>
      <c r="EH16" s="473"/>
      <c r="EI16" s="473"/>
      <c r="EJ16" s="473"/>
      <c r="EK16" s="473"/>
      <c r="EL16" s="458"/>
      <c r="EM16" s="428"/>
      <c r="EN16" s="458"/>
      <c r="EO16" s="458"/>
      <c r="EP16" s="458"/>
      <c r="EQ16" s="458"/>
      <c r="ER16" s="458"/>
      <c r="ES16" s="458"/>
      <c r="ET16" s="458"/>
    </row>
    <row r="17" spans="1:150">
      <c r="A17" s="128"/>
      <c r="B17" s="490" t="s">
        <v>2637</v>
      </c>
      <c r="C17" s="490"/>
      <c r="D17" s="491"/>
      <c r="E17" s="376">
        <f t="shared" ref="E17:BP17" si="12">SUM(E8:E16)</f>
        <v>364550</v>
      </c>
      <c r="F17" s="376">
        <f t="shared" si="12"/>
        <v>42300</v>
      </c>
      <c r="G17" s="376">
        <f t="shared" si="12"/>
        <v>406850</v>
      </c>
      <c r="H17" s="376">
        <f t="shared" si="12"/>
        <v>160</v>
      </c>
      <c r="I17" s="492">
        <f t="shared" si="0"/>
        <v>2810.1937499999985</v>
      </c>
      <c r="J17" s="376">
        <f t="shared" si="12"/>
        <v>23152.693749999999</v>
      </c>
      <c r="K17" s="376">
        <f t="shared" si="12"/>
        <v>0</v>
      </c>
      <c r="L17" s="442">
        <f t="shared" si="12"/>
        <v>59</v>
      </c>
      <c r="M17" s="374">
        <f t="shared" si="12"/>
        <v>23206.837500000001</v>
      </c>
      <c r="N17" s="374">
        <f t="shared" si="12"/>
        <v>170551.83749999999</v>
      </c>
      <c r="O17" s="376">
        <f t="shared" si="12"/>
        <v>72653</v>
      </c>
      <c r="P17" s="376">
        <f t="shared" si="12"/>
        <v>63720</v>
      </c>
      <c r="Q17" s="376">
        <f t="shared" si="12"/>
        <v>8933</v>
      </c>
      <c r="R17" s="376">
        <f t="shared" si="12"/>
        <v>0</v>
      </c>
      <c r="S17" s="376">
        <f t="shared" si="12"/>
        <v>79146</v>
      </c>
      <c r="T17" s="376">
        <f t="shared" si="12"/>
        <v>200399</v>
      </c>
      <c r="U17" s="376">
        <f t="shared" si="12"/>
        <v>24780</v>
      </c>
      <c r="V17" s="376">
        <f t="shared" si="12"/>
        <v>3696</v>
      </c>
      <c r="W17" s="376">
        <f t="shared" si="12"/>
        <v>0</v>
      </c>
      <c r="X17" s="376">
        <f t="shared" si="12"/>
        <v>28476</v>
      </c>
      <c r="Y17" s="376">
        <f t="shared" si="12"/>
        <v>79694</v>
      </c>
      <c r="Z17" s="376">
        <f t="shared" si="12"/>
        <v>24289</v>
      </c>
      <c r="AA17" s="376">
        <f t="shared" si="12"/>
        <v>3627</v>
      </c>
      <c r="AB17" s="376">
        <f t="shared" si="12"/>
        <v>0</v>
      </c>
      <c r="AC17" s="376">
        <f t="shared" si="12"/>
        <v>27916</v>
      </c>
      <c r="AD17" s="376">
        <f t="shared" si="12"/>
        <v>80858</v>
      </c>
      <c r="AE17" s="376">
        <f t="shared" si="12"/>
        <v>10851</v>
      </c>
      <c r="AF17" s="376">
        <f t="shared" si="12"/>
        <v>1298</v>
      </c>
      <c r="AG17" s="376">
        <f t="shared" si="12"/>
        <v>0</v>
      </c>
      <c r="AH17" s="376">
        <f t="shared" si="12"/>
        <v>12149</v>
      </c>
      <c r="AI17" s="376">
        <f t="shared" si="12"/>
        <v>0</v>
      </c>
      <c r="AJ17" s="376">
        <f t="shared" si="12"/>
        <v>3800</v>
      </c>
      <c r="AK17" s="376">
        <f t="shared" si="12"/>
        <v>312</v>
      </c>
      <c r="AL17" s="376">
        <f t="shared" si="12"/>
        <v>0</v>
      </c>
      <c r="AM17" s="376">
        <f t="shared" si="12"/>
        <v>4112</v>
      </c>
      <c r="AN17" s="376">
        <f t="shared" si="12"/>
        <v>0</v>
      </c>
      <c r="AO17" s="376">
        <f t="shared" si="12"/>
        <v>0</v>
      </c>
      <c r="AP17" s="376">
        <f t="shared" si="12"/>
        <v>0</v>
      </c>
      <c r="AQ17" s="376">
        <f t="shared" si="12"/>
        <v>0</v>
      </c>
      <c r="AR17" s="376">
        <f t="shared" si="12"/>
        <v>0</v>
      </c>
      <c r="AS17" s="376">
        <f t="shared" si="12"/>
        <v>0</v>
      </c>
      <c r="AT17" s="376">
        <f t="shared" si="12"/>
        <v>0</v>
      </c>
      <c r="AU17" s="376">
        <f t="shared" si="12"/>
        <v>0</v>
      </c>
      <c r="AV17" s="376">
        <f t="shared" si="12"/>
        <v>0</v>
      </c>
      <c r="AW17" s="376">
        <f t="shared" si="12"/>
        <v>0</v>
      </c>
      <c r="AX17" s="376">
        <f t="shared" si="12"/>
        <v>0</v>
      </c>
      <c r="AY17" s="376">
        <f t="shared" si="12"/>
        <v>0</v>
      </c>
      <c r="AZ17" s="376">
        <f t="shared" si="12"/>
        <v>0</v>
      </c>
      <c r="BA17" s="376">
        <f t="shared" si="12"/>
        <v>0</v>
      </c>
      <c r="BB17" s="376">
        <f t="shared" si="12"/>
        <v>0</v>
      </c>
      <c r="BC17" s="376">
        <f t="shared" si="12"/>
        <v>0</v>
      </c>
      <c r="BD17" s="376">
        <f t="shared" si="12"/>
        <v>0</v>
      </c>
      <c r="BE17" s="376">
        <f t="shared" si="12"/>
        <v>0</v>
      </c>
      <c r="BF17" s="376">
        <f t="shared" si="12"/>
        <v>0</v>
      </c>
      <c r="BG17" s="376">
        <f t="shared" si="12"/>
        <v>0</v>
      </c>
      <c r="BH17" s="376">
        <f t="shared" si="12"/>
        <v>0</v>
      </c>
      <c r="BI17" s="376">
        <f t="shared" si="12"/>
        <v>0</v>
      </c>
      <c r="BJ17" s="376">
        <f t="shared" si="12"/>
        <v>0</v>
      </c>
      <c r="BK17" s="376">
        <f t="shared" si="12"/>
        <v>0</v>
      </c>
      <c r="BL17" s="376">
        <f t="shared" si="12"/>
        <v>0</v>
      </c>
      <c r="BM17" s="376">
        <f t="shared" si="12"/>
        <v>0</v>
      </c>
      <c r="BN17" s="376">
        <f t="shared" si="12"/>
        <v>0</v>
      </c>
      <c r="BO17" s="376">
        <f t="shared" si="12"/>
        <v>0</v>
      </c>
      <c r="BP17" s="376">
        <f t="shared" si="12"/>
        <v>0</v>
      </c>
      <c r="BQ17" s="376">
        <f t="shared" ref="BQ17:EB17" si="13">SUM(BQ8:BQ16)</f>
        <v>0</v>
      </c>
      <c r="BR17" s="376">
        <f t="shared" si="13"/>
        <v>0</v>
      </c>
      <c r="BS17" s="376">
        <f t="shared" si="13"/>
        <v>0</v>
      </c>
      <c r="BT17" s="376">
        <f t="shared" si="13"/>
        <v>0</v>
      </c>
      <c r="BU17" s="376">
        <f t="shared" si="13"/>
        <v>0</v>
      </c>
      <c r="BV17" s="376">
        <f t="shared" si="13"/>
        <v>0</v>
      </c>
      <c r="BW17" s="376">
        <f t="shared" si="13"/>
        <v>0</v>
      </c>
      <c r="BX17" s="376">
        <f t="shared" si="13"/>
        <v>0</v>
      </c>
      <c r="BY17" s="376">
        <f t="shared" si="13"/>
        <v>0</v>
      </c>
      <c r="BZ17" s="376">
        <f t="shared" si="13"/>
        <v>0</v>
      </c>
      <c r="CA17" s="376">
        <f t="shared" si="13"/>
        <v>0</v>
      </c>
      <c r="CB17" s="376">
        <f t="shared" si="13"/>
        <v>0</v>
      </c>
      <c r="CC17" s="376">
        <f t="shared" si="13"/>
        <v>0</v>
      </c>
      <c r="CD17" s="376">
        <f t="shared" si="13"/>
        <v>0</v>
      </c>
      <c r="CE17" s="376">
        <f t="shared" si="13"/>
        <v>0</v>
      </c>
      <c r="CF17" s="376">
        <f t="shared" si="13"/>
        <v>0</v>
      </c>
      <c r="CG17" s="376">
        <f t="shared" si="13"/>
        <v>0</v>
      </c>
      <c r="CH17" s="376">
        <f t="shared" si="13"/>
        <v>0</v>
      </c>
      <c r="CI17" s="376">
        <f t="shared" si="13"/>
        <v>0</v>
      </c>
      <c r="CJ17" s="376">
        <f t="shared" si="13"/>
        <v>0</v>
      </c>
      <c r="CK17" s="376">
        <f t="shared" si="13"/>
        <v>0</v>
      </c>
      <c r="CL17" s="376">
        <f t="shared" si="13"/>
        <v>0</v>
      </c>
      <c r="CM17" s="376">
        <f t="shared" si="13"/>
        <v>0</v>
      </c>
      <c r="CN17" s="376">
        <f t="shared" si="13"/>
        <v>0</v>
      </c>
      <c r="CO17" s="376">
        <f t="shared" si="13"/>
        <v>0</v>
      </c>
      <c r="CP17" s="376">
        <f t="shared" si="13"/>
        <v>0</v>
      </c>
      <c r="CQ17" s="376">
        <f t="shared" si="13"/>
        <v>0</v>
      </c>
      <c r="CR17" s="376">
        <f t="shared" si="13"/>
        <v>0</v>
      </c>
      <c r="CS17" s="376">
        <f t="shared" si="13"/>
        <v>0</v>
      </c>
      <c r="CT17" s="376">
        <f t="shared" si="13"/>
        <v>0</v>
      </c>
      <c r="CU17" s="376">
        <f t="shared" si="13"/>
        <v>0</v>
      </c>
      <c r="CV17" s="376">
        <f t="shared" si="13"/>
        <v>0</v>
      </c>
      <c r="CW17" s="376">
        <f t="shared" si="13"/>
        <v>0</v>
      </c>
      <c r="CX17" s="376">
        <f t="shared" si="13"/>
        <v>0</v>
      </c>
      <c r="CY17" s="376">
        <f t="shared" si="13"/>
        <v>0</v>
      </c>
      <c r="CZ17" s="376">
        <f t="shared" si="13"/>
        <v>0</v>
      </c>
      <c r="DA17" s="376">
        <f t="shared" si="13"/>
        <v>0</v>
      </c>
      <c r="DB17" s="376">
        <f t="shared" si="13"/>
        <v>0</v>
      </c>
      <c r="DC17" s="376">
        <f t="shared" si="13"/>
        <v>0</v>
      </c>
      <c r="DD17" s="376">
        <f t="shared" si="13"/>
        <v>0</v>
      </c>
      <c r="DE17" s="376">
        <f t="shared" si="13"/>
        <v>0</v>
      </c>
      <c r="DF17" s="376">
        <f t="shared" si="13"/>
        <v>0</v>
      </c>
      <c r="DG17" s="376">
        <f t="shared" si="13"/>
        <v>0</v>
      </c>
      <c r="DH17" s="376">
        <f t="shared" si="13"/>
        <v>0</v>
      </c>
      <c r="DI17" s="376">
        <f t="shared" si="13"/>
        <v>0</v>
      </c>
      <c r="DJ17" s="376">
        <f t="shared" si="13"/>
        <v>0</v>
      </c>
      <c r="DK17" s="376">
        <f t="shared" si="13"/>
        <v>0</v>
      </c>
      <c r="DL17" s="376">
        <f t="shared" si="13"/>
        <v>0</v>
      </c>
      <c r="DM17" s="376">
        <f t="shared" si="13"/>
        <v>0</v>
      </c>
      <c r="DN17" s="376">
        <f t="shared" si="13"/>
        <v>0</v>
      </c>
      <c r="DO17" s="397">
        <f t="shared" si="13"/>
        <v>0</v>
      </c>
      <c r="DP17" s="441">
        <f t="shared" si="13"/>
        <v>5</v>
      </c>
      <c r="DQ17" s="376">
        <f t="shared" si="13"/>
        <v>307100</v>
      </c>
      <c r="DR17" s="376">
        <f t="shared" si="13"/>
        <v>3</v>
      </c>
      <c r="DS17" s="376">
        <f t="shared" si="13"/>
        <v>99750</v>
      </c>
      <c r="DT17" s="376">
        <f t="shared" si="13"/>
        <v>0</v>
      </c>
      <c r="DU17" s="376">
        <f t="shared" si="13"/>
        <v>0</v>
      </c>
      <c r="DV17" s="376">
        <f t="shared" si="13"/>
        <v>4</v>
      </c>
      <c r="DW17" s="376">
        <f t="shared" si="13"/>
        <v>137750</v>
      </c>
      <c r="DX17" s="376">
        <f t="shared" si="13"/>
        <v>0</v>
      </c>
      <c r="DY17" s="376">
        <f t="shared" si="13"/>
        <v>0</v>
      </c>
      <c r="DZ17" s="376">
        <f t="shared" si="13"/>
        <v>1</v>
      </c>
      <c r="EA17" s="376">
        <f t="shared" si="13"/>
        <v>47500</v>
      </c>
      <c r="EB17" s="376">
        <f t="shared" si="13"/>
        <v>1</v>
      </c>
      <c r="EC17" s="376">
        <f t="shared" ref="EC17:EK17" si="14">SUM(EC8:EC16)</f>
        <v>121600</v>
      </c>
      <c r="ED17" s="376">
        <f t="shared" si="14"/>
        <v>2</v>
      </c>
      <c r="EE17" s="376">
        <f t="shared" si="14"/>
        <v>100000</v>
      </c>
      <c r="EF17" s="376">
        <f t="shared" si="14"/>
        <v>8</v>
      </c>
      <c r="EG17" s="376">
        <f t="shared" si="14"/>
        <v>406850</v>
      </c>
      <c r="EH17" s="376">
        <f t="shared" si="14"/>
        <v>6</v>
      </c>
      <c r="EI17" s="376">
        <f t="shared" si="14"/>
        <v>256750</v>
      </c>
      <c r="EJ17" s="376">
        <f t="shared" si="14"/>
        <v>2</v>
      </c>
      <c r="EK17" s="376">
        <f t="shared" si="14"/>
        <v>150100</v>
      </c>
      <c r="EL17" s="458"/>
      <c r="EM17" s="428"/>
      <c r="EN17" s="458"/>
      <c r="EO17" s="458"/>
      <c r="EP17" s="458"/>
      <c r="EQ17" s="458"/>
      <c r="ER17" s="458"/>
      <c r="ES17" s="458"/>
      <c r="ET17" s="458"/>
    </row>
    <row r="18" spans="1:150">
      <c r="G18" s="560">
        <f>G17-100000</f>
        <v>306850</v>
      </c>
    </row>
    <row r="19" spans="1:150">
      <c r="G19">
        <f>G18/85*100</f>
        <v>361000</v>
      </c>
      <c r="H19" s="561">
        <f>100000/100000</f>
        <v>1</v>
      </c>
    </row>
    <row r="20" spans="1:150">
      <c r="G20">
        <f>G19*0.1</f>
        <v>36100</v>
      </c>
    </row>
    <row r="21" spans="1:150">
      <c r="G21">
        <f>G20+G18</f>
        <v>342950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19"/>
  <sheetViews>
    <sheetView topLeftCell="A10" workbookViewId="0">
      <selection activeCell="G10" activeCellId="3" sqref="G13 G12 G11 G10"/>
    </sheetView>
  </sheetViews>
  <sheetFormatPr defaultRowHeight="15"/>
  <sheetData>
    <row r="1" spans="1:150" ht="18">
      <c r="A1" s="643" t="s">
        <v>2604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501"/>
      <c r="M1" s="502"/>
      <c r="N1" s="503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7"/>
      <c r="BL1" s="447"/>
      <c r="BM1" s="447"/>
      <c r="BN1" s="447"/>
      <c r="BO1" s="447"/>
      <c r="BP1" s="447"/>
      <c r="BQ1" s="447"/>
      <c r="BR1" s="447"/>
      <c r="BS1" s="447"/>
      <c r="BT1" s="447"/>
      <c r="BU1" s="447"/>
      <c r="BV1" s="447"/>
      <c r="BW1" s="447"/>
      <c r="BX1" s="447"/>
      <c r="BY1" s="447"/>
      <c r="BZ1" s="447"/>
      <c r="CA1" s="447"/>
      <c r="CB1" s="447"/>
      <c r="CC1" s="447"/>
      <c r="CD1" s="447"/>
      <c r="CE1" s="447"/>
      <c r="CF1" s="447"/>
      <c r="CG1" s="447"/>
      <c r="CH1" s="447"/>
      <c r="CI1" s="447"/>
      <c r="CJ1" s="447"/>
      <c r="CK1" s="447"/>
      <c r="CL1" s="447"/>
      <c r="CM1" s="447"/>
      <c r="CN1" s="447"/>
      <c r="CO1" s="447"/>
      <c r="CP1" s="447"/>
      <c r="CQ1" s="447"/>
      <c r="CR1" s="447"/>
      <c r="CS1" s="447"/>
      <c r="CT1" s="447"/>
      <c r="CU1" s="447"/>
      <c r="CV1" s="447"/>
      <c r="CW1" s="447"/>
      <c r="CX1" s="447"/>
      <c r="CY1" s="447"/>
      <c r="CZ1" s="447"/>
      <c r="DA1" s="447"/>
      <c r="DB1" s="447"/>
      <c r="DC1" s="447"/>
      <c r="DD1" s="447"/>
      <c r="DE1" s="447"/>
      <c r="DF1" s="447"/>
      <c r="DG1" s="447"/>
      <c r="DH1" s="447"/>
      <c r="DI1" s="447"/>
      <c r="DJ1" s="447"/>
      <c r="DK1" s="447"/>
      <c r="DL1" s="447"/>
      <c r="DM1" s="447"/>
      <c r="DN1" s="447"/>
      <c r="DO1" s="447"/>
      <c r="DP1" s="643" t="s">
        <v>2605</v>
      </c>
      <c r="DQ1" s="643"/>
      <c r="DR1" s="643"/>
      <c r="DS1" s="643"/>
      <c r="DT1" s="643"/>
      <c r="DU1" s="643"/>
      <c r="DV1" s="643"/>
      <c r="DW1" s="643"/>
      <c r="DX1" s="643"/>
      <c r="DY1" s="643"/>
      <c r="DZ1" s="643"/>
      <c r="EA1" s="643"/>
      <c r="EB1" s="643"/>
      <c r="EC1" s="643"/>
      <c r="ED1" s="643"/>
      <c r="EE1" s="447"/>
      <c r="EF1" s="447"/>
      <c r="EG1" s="447"/>
      <c r="EH1" s="447"/>
      <c r="EI1" s="447"/>
      <c r="EJ1" s="447"/>
      <c r="EK1" s="447"/>
      <c r="EL1" s="447"/>
      <c r="EM1" s="448"/>
      <c r="EN1" s="447"/>
      <c r="EO1" s="447"/>
      <c r="EP1" s="447"/>
      <c r="EQ1" s="447"/>
      <c r="ER1" s="447"/>
      <c r="ES1" s="447"/>
      <c r="ET1" s="447"/>
    </row>
    <row r="2" spans="1:150" ht="18">
      <c r="A2" s="651" t="s">
        <v>2768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501"/>
      <c r="M2" s="501"/>
      <c r="N2" s="504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5"/>
      <c r="AE2" s="501"/>
      <c r="AF2" s="501"/>
      <c r="AG2" s="501"/>
      <c r="AH2" s="501"/>
      <c r="AI2" s="501"/>
      <c r="AJ2" s="501"/>
      <c r="AK2" s="501"/>
      <c r="AL2" s="501"/>
      <c r="AM2" s="501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5"/>
      <c r="DQ2" s="454"/>
      <c r="DR2" s="454"/>
      <c r="DS2" s="454"/>
      <c r="DT2" s="488" t="s">
        <v>2644</v>
      </c>
      <c r="DU2" s="488"/>
      <c r="DV2" s="454"/>
      <c r="DW2" s="454"/>
      <c r="DX2" s="454"/>
      <c r="DY2" s="454"/>
      <c r="DZ2" s="454"/>
      <c r="EA2" s="454"/>
      <c r="EB2" s="454"/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5"/>
      <c r="EN2" s="454"/>
      <c r="EO2" s="454"/>
      <c r="EP2" s="454"/>
      <c r="EQ2" s="454"/>
      <c r="ER2" s="454"/>
      <c r="ES2" s="454"/>
      <c r="ET2" s="454"/>
    </row>
    <row r="3" spans="1:150" ht="15.75">
      <c r="A3" s="652" t="s">
        <v>2607</v>
      </c>
      <c r="B3" s="654" t="s">
        <v>2645</v>
      </c>
      <c r="C3" s="654" t="s">
        <v>2608</v>
      </c>
      <c r="D3" s="654" t="s">
        <v>2609</v>
      </c>
      <c r="E3" s="654" t="s">
        <v>2841</v>
      </c>
      <c r="F3" s="654" t="s">
        <v>2743</v>
      </c>
      <c r="G3" s="654" t="s">
        <v>2744</v>
      </c>
      <c r="H3" s="654" t="s">
        <v>2611</v>
      </c>
      <c r="I3" s="648" t="s">
        <v>2842</v>
      </c>
      <c r="J3" s="654" t="s">
        <v>2612</v>
      </c>
      <c r="K3" s="644" t="s">
        <v>2843</v>
      </c>
      <c r="L3" s="654" t="s">
        <v>2844</v>
      </c>
      <c r="M3" s="648" t="s">
        <v>2845</v>
      </c>
      <c r="N3" s="645" t="s">
        <v>2846</v>
      </c>
      <c r="O3" s="646" t="s">
        <v>2617</v>
      </c>
      <c r="P3" s="646"/>
      <c r="Q3" s="646"/>
      <c r="R3" s="458"/>
      <c r="S3" s="647" t="s">
        <v>2619</v>
      </c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506"/>
      <c r="DP3" s="457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458"/>
      <c r="EM3" s="428"/>
      <c r="EN3" s="458"/>
      <c r="EO3" s="458"/>
      <c r="EP3" s="458"/>
      <c r="EQ3" s="458"/>
      <c r="ER3" s="458"/>
      <c r="ES3" s="458"/>
      <c r="ET3" s="458"/>
    </row>
    <row r="4" spans="1:150" ht="26.25" thickBot="1">
      <c r="A4" s="653"/>
      <c r="B4" s="655"/>
      <c r="C4" s="654"/>
      <c r="D4" s="655"/>
      <c r="E4" s="656"/>
      <c r="F4" s="654"/>
      <c r="G4" s="654"/>
      <c r="H4" s="656"/>
      <c r="I4" s="649"/>
      <c r="J4" s="654"/>
      <c r="K4" s="656"/>
      <c r="L4" s="654"/>
      <c r="M4" s="649"/>
      <c r="N4" s="645"/>
      <c r="O4" s="646"/>
      <c r="P4" s="646"/>
      <c r="Q4" s="646"/>
      <c r="R4" s="507"/>
      <c r="S4" s="644" t="s">
        <v>179</v>
      </c>
      <c r="T4" s="644"/>
      <c r="U4" s="644"/>
      <c r="V4" s="644"/>
      <c r="W4" s="644"/>
      <c r="X4" s="644"/>
      <c r="Y4" s="644" t="s">
        <v>1271</v>
      </c>
      <c r="Z4" s="644"/>
      <c r="AA4" s="644"/>
      <c r="AB4" s="644"/>
      <c r="AC4" s="644"/>
      <c r="AD4" s="644" t="s">
        <v>1257</v>
      </c>
      <c r="AE4" s="644"/>
      <c r="AF4" s="644"/>
      <c r="AG4" s="644"/>
      <c r="AH4" s="644"/>
      <c r="AI4" s="644" t="s">
        <v>1376</v>
      </c>
      <c r="AJ4" s="644"/>
      <c r="AK4" s="644"/>
      <c r="AL4" s="644"/>
      <c r="AM4" s="644"/>
      <c r="AN4" s="644" t="s">
        <v>2620</v>
      </c>
      <c r="AO4" s="644"/>
      <c r="AP4" s="644"/>
      <c r="AQ4" s="644"/>
      <c r="AR4" s="644"/>
      <c r="AS4" s="644" t="s">
        <v>2621</v>
      </c>
      <c r="AT4" s="644"/>
      <c r="AU4" s="644"/>
      <c r="AV4" s="644"/>
      <c r="AW4" s="644"/>
      <c r="AX4" s="644" t="s">
        <v>2622</v>
      </c>
      <c r="AY4" s="644"/>
      <c r="AZ4" s="644"/>
      <c r="BA4" s="644"/>
      <c r="BB4" s="644"/>
      <c r="BC4" s="644" t="s">
        <v>2623</v>
      </c>
      <c r="BD4" s="644"/>
      <c r="BE4" s="644"/>
      <c r="BF4" s="644"/>
      <c r="BG4" s="644"/>
      <c r="BH4" s="644" t="s">
        <v>2624</v>
      </c>
      <c r="BI4" s="644"/>
      <c r="BJ4" s="644"/>
      <c r="BK4" s="644"/>
      <c r="BL4" s="644"/>
      <c r="BM4" s="644" t="s">
        <v>2625</v>
      </c>
      <c r="BN4" s="644"/>
      <c r="BO4" s="644"/>
      <c r="BP4" s="644"/>
      <c r="BQ4" s="644"/>
      <c r="BR4" s="644" t="s">
        <v>2626</v>
      </c>
      <c r="BS4" s="644"/>
      <c r="BT4" s="644"/>
      <c r="BU4" s="644"/>
      <c r="BV4" s="644"/>
      <c r="BW4" s="644" t="s">
        <v>2627</v>
      </c>
      <c r="BX4" s="644"/>
      <c r="BY4" s="644"/>
      <c r="BZ4" s="644"/>
      <c r="CA4" s="644"/>
      <c r="CB4" s="644" t="s">
        <v>2628</v>
      </c>
      <c r="CC4" s="644"/>
      <c r="CD4" s="644"/>
      <c r="CE4" s="644"/>
      <c r="CF4" s="644"/>
      <c r="CG4" s="644" t="s">
        <v>2629</v>
      </c>
      <c r="CH4" s="644"/>
      <c r="CI4" s="644"/>
      <c r="CJ4" s="644"/>
      <c r="CK4" s="644"/>
      <c r="CL4" s="644" t="s">
        <v>2630</v>
      </c>
      <c r="CM4" s="644"/>
      <c r="CN4" s="644"/>
      <c r="CO4" s="644"/>
      <c r="CP4" s="644"/>
      <c r="CQ4" s="644" t="s">
        <v>2631</v>
      </c>
      <c r="CR4" s="644"/>
      <c r="CS4" s="644"/>
      <c r="CT4" s="644"/>
      <c r="CU4" s="644"/>
      <c r="CV4" s="644" t="s">
        <v>2632</v>
      </c>
      <c r="CW4" s="644"/>
      <c r="CX4" s="644"/>
      <c r="CY4" s="644"/>
      <c r="CZ4" s="644"/>
      <c r="DA4" s="644" t="s">
        <v>2633</v>
      </c>
      <c r="DB4" s="644"/>
      <c r="DC4" s="644"/>
      <c r="DD4" s="644"/>
      <c r="DE4" s="644"/>
      <c r="DF4" s="644" t="s">
        <v>2634</v>
      </c>
      <c r="DG4" s="644"/>
      <c r="DH4" s="644"/>
      <c r="DI4" s="644"/>
      <c r="DJ4" s="644"/>
      <c r="DK4" s="644" t="s">
        <v>2635</v>
      </c>
      <c r="DL4" s="644"/>
      <c r="DM4" s="644"/>
      <c r="DN4" s="644"/>
      <c r="DO4" s="644"/>
      <c r="DP4" s="636" t="s">
        <v>2636</v>
      </c>
      <c r="DQ4" s="636"/>
      <c r="DR4" s="636"/>
      <c r="DS4" s="636"/>
      <c r="DT4" s="636" t="s">
        <v>2653</v>
      </c>
      <c r="DU4" s="636"/>
      <c r="DV4" s="636"/>
      <c r="DW4" s="636"/>
      <c r="DX4" s="636"/>
      <c r="DY4" s="636"/>
      <c r="DZ4" s="636"/>
      <c r="EA4" s="636"/>
      <c r="EB4" s="636"/>
      <c r="EC4" s="636"/>
      <c r="ED4" s="636"/>
      <c r="EE4" s="636"/>
      <c r="EF4" s="459"/>
      <c r="EG4" s="459"/>
      <c r="EH4" s="459"/>
      <c r="EI4" s="489" t="s">
        <v>2771</v>
      </c>
      <c r="EJ4" s="459"/>
      <c r="EK4" s="459" t="s">
        <v>2772</v>
      </c>
      <c r="EL4" s="324"/>
      <c r="EM4" s="325" t="s">
        <v>2655</v>
      </c>
      <c r="EN4" s="326"/>
      <c r="EO4" s="326"/>
      <c r="EP4" s="326"/>
      <c r="EQ4" s="326"/>
      <c r="ER4" s="326"/>
      <c r="ES4" s="326"/>
      <c r="ET4" s="326"/>
    </row>
    <row r="5" spans="1:150" ht="26.25" thickBot="1">
      <c r="A5" s="653"/>
      <c r="B5" s="655"/>
      <c r="C5" s="654"/>
      <c r="D5" s="655"/>
      <c r="E5" s="656"/>
      <c r="F5" s="654"/>
      <c r="G5" s="654"/>
      <c r="H5" s="656"/>
      <c r="I5" s="650"/>
      <c r="J5" s="654"/>
      <c r="K5" s="656"/>
      <c r="L5" s="654"/>
      <c r="M5" s="650"/>
      <c r="N5" s="645"/>
      <c r="O5" s="508" t="s">
        <v>2637</v>
      </c>
      <c r="P5" s="507" t="s">
        <v>2638</v>
      </c>
      <c r="Q5" s="507" t="s">
        <v>2639</v>
      </c>
      <c r="R5" s="507" t="s">
        <v>2743</v>
      </c>
      <c r="S5" s="509" t="s">
        <v>2773</v>
      </c>
      <c r="T5" s="509" t="s">
        <v>2641</v>
      </c>
      <c r="U5" s="510" t="s">
        <v>2736</v>
      </c>
      <c r="V5" s="510" t="s">
        <v>2639</v>
      </c>
      <c r="W5" s="510" t="s">
        <v>2743</v>
      </c>
      <c r="X5" s="507" t="s">
        <v>2637</v>
      </c>
      <c r="Y5" s="509" t="s">
        <v>2641</v>
      </c>
      <c r="Z5" s="510" t="s">
        <v>2736</v>
      </c>
      <c r="AA5" s="510" t="s">
        <v>2639</v>
      </c>
      <c r="AB5" s="510" t="s">
        <v>2743</v>
      </c>
      <c r="AC5" s="507" t="s">
        <v>2637</v>
      </c>
      <c r="AD5" s="509" t="s">
        <v>2641</v>
      </c>
      <c r="AE5" s="510" t="s">
        <v>2774</v>
      </c>
      <c r="AF5" s="510" t="s">
        <v>2639</v>
      </c>
      <c r="AG5" s="510" t="s">
        <v>2743</v>
      </c>
      <c r="AH5" s="507" t="s">
        <v>2637</v>
      </c>
      <c r="AI5" s="509" t="s">
        <v>2641</v>
      </c>
      <c r="AJ5" s="510" t="s">
        <v>2774</v>
      </c>
      <c r="AK5" s="510" t="s">
        <v>2639</v>
      </c>
      <c r="AL5" s="510" t="s">
        <v>2743</v>
      </c>
      <c r="AM5" s="507" t="s">
        <v>2637</v>
      </c>
      <c r="AN5" s="509" t="s">
        <v>2641</v>
      </c>
      <c r="AO5" s="510" t="s">
        <v>2774</v>
      </c>
      <c r="AP5" s="510" t="s">
        <v>2639</v>
      </c>
      <c r="AQ5" s="510" t="s">
        <v>2743</v>
      </c>
      <c r="AR5" s="507" t="s">
        <v>2637</v>
      </c>
      <c r="AS5" s="509" t="s">
        <v>2641</v>
      </c>
      <c r="AT5" s="510" t="s">
        <v>2774</v>
      </c>
      <c r="AU5" s="510" t="s">
        <v>2639</v>
      </c>
      <c r="AV5" s="510" t="s">
        <v>2743</v>
      </c>
      <c r="AW5" s="507" t="s">
        <v>2637</v>
      </c>
      <c r="AX5" s="509" t="s">
        <v>2641</v>
      </c>
      <c r="AY5" s="510" t="s">
        <v>2774</v>
      </c>
      <c r="AZ5" s="510" t="s">
        <v>2639</v>
      </c>
      <c r="BA5" s="510" t="s">
        <v>2743</v>
      </c>
      <c r="BB5" s="507" t="s">
        <v>2637</v>
      </c>
      <c r="BC5" s="509" t="s">
        <v>2641</v>
      </c>
      <c r="BD5" s="510" t="s">
        <v>2774</v>
      </c>
      <c r="BE5" s="510" t="s">
        <v>2639</v>
      </c>
      <c r="BF5" s="510" t="s">
        <v>2743</v>
      </c>
      <c r="BG5" s="507" t="s">
        <v>2637</v>
      </c>
      <c r="BH5" s="509" t="s">
        <v>2641</v>
      </c>
      <c r="BI5" s="510" t="s">
        <v>2774</v>
      </c>
      <c r="BJ5" s="510" t="s">
        <v>2639</v>
      </c>
      <c r="BK5" s="510" t="s">
        <v>2743</v>
      </c>
      <c r="BL5" s="507" t="s">
        <v>2637</v>
      </c>
      <c r="BM5" s="509" t="s">
        <v>2641</v>
      </c>
      <c r="BN5" s="510" t="s">
        <v>2774</v>
      </c>
      <c r="BO5" s="510" t="s">
        <v>2639</v>
      </c>
      <c r="BP5" s="510" t="s">
        <v>2743</v>
      </c>
      <c r="BQ5" s="507" t="s">
        <v>2637</v>
      </c>
      <c r="BR5" s="509" t="s">
        <v>2641</v>
      </c>
      <c r="BS5" s="510" t="s">
        <v>2774</v>
      </c>
      <c r="BT5" s="510" t="s">
        <v>2639</v>
      </c>
      <c r="BU5" s="510" t="s">
        <v>2743</v>
      </c>
      <c r="BV5" s="507" t="s">
        <v>2637</v>
      </c>
      <c r="BW5" s="509" t="s">
        <v>2641</v>
      </c>
      <c r="BX5" s="510" t="s">
        <v>2774</v>
      </c>
      <c r="BY5" s="510" t="s">
        <v>2639</v>
      </c>
      <c r="BZ5" s="510" t="s">
        <v>2743</v>
      </c>
      <c r="CA5" s="507" t="s">
        <v>2637</v>
      </c>
      <c r="CB5" s="509" t="s">
        <v>2641</v>
      </c>
      <c r="CC5" s="510" t="s">
        <v>2774</v>
      </c>
      <c r="CD5" s="510" t="s">
        <v>2639</v>
      </c>
      <c r="CE5" s="510" t="s">
        <v>2743</v>
      </c>
      <c r="CF5" s="507" t="s">
        <v>2637</v>
      </c>
      <c r="CG5" s="509" t="s">
        <v>2641</v>
      </c>
      <c r="CH5" s="510" t="s">
        <v>2774</v>
      </c>
      <c r="CI5" s="510" t="s">
        <v>2639</v>
      </c>
      <c r="CJ5" s="510" t="s">
        <v>2743</v>
      </c>
      <c r="CK5" s="507" t="s">
        <v>2637</v>
      </c>
      <c r="CL5" s="509" t="s">
        <v>2641</v>
      </c>
      <c r="CM5" s="510" t="s">
        <v>2774</v>
      </c>
      <c r="CN5" s="510" t="s">
        <v>2639</v>
      </c>
      <c r="CO5" s="510" t="s">
        <v>2743</v>
      </c>
      <c r="CP5" s="507" t="s">
        <v>2637</v>
      </c>
      <c r="CQ5" s="509" t="s">
        <v>2641</v>
      </c>
      <c r="CR5" s="510" t="s">
        <v>2774</v>
      </c>
      <c r="CS5" s="510" t="s">
        <v>2639</v>
      </c>
      <c r="CT5" s="510" t="s">
        <v>2743</v>
      </c>
      <c r="CU5" s="507" t="s">
        <v>2637</v>
      </c>
      <c r="CV5" s="509" t="s">
        <v>2641</v>
      </c>
      <c r="CW5" s="510" t="s">
        <v>2774</v>
      </c>
      <c r="CX5" s="510" t="s">
        <v>2639</v>
      </c>
      <c r="CY5" s="510" t="s">
        <v>2743</v>
      </c>
      <c r="CZ5" s="507" t="s">
        <v>2637</v>
      </c>
      <c r="DA5" s="509" t="s">
        <v>2641</v>
      </c>
      <c r="DB5" s="510" t="s">
        <v>2774</v>
      </c>
      <c r="DC5" s="510" t="s">
        <v>2639</v>
      </c>
      <c r="DD5" s="510" t="s">
        <v>2743</v>
      </c>
      <c r="DE5" s="507" t="s">
        <v>2637</v>
      </c>
      <c r="DF5" s="509" t="s">
        <v>2641</v>
      </c>
      <c r="DG5" s="510" t="s">
        <v>2774</v>
      </c>
      <c r="DH5" s="510" t="s">
        <v>2639</v>
      </c>
      <c r="DI5" s="510" t="s">
        <v>2743</v>
      </c>
      <c r="DJ5" s="507" t="s">
        <v>2637</v>
      </c>
      <c r="DK5" s="509" t="s">
        <v>2641</v>
      </c>
      <c r="DL5" s="510" t="s">
        <v>2774</v>
      </c>
      <c r="DM5" s="510" t="s">
        <v>2639</v>
      </c>
      <c r="DN5" s="510" t="s">
        <v>2743</v>
      </c>
      <c r="DO5" s="511" t="s">
        <v>2637</v>
      </c>
      <c r="DP5" s="457" t="s">
        <v>4</v>
      </c>
      <c r="DQ5" s="462" t="s">
        <v>2643</v>
      </c>
      <c r="DR5" s="462" t="s">
        <v>33</v>
      </c>
      <c r="DS5" s="462" t="s">
        <v>2643</v>
      </c>
      <c r="DT5" s="463" t="s">
        <v>2656</v>
      </c>
      <c r="DU5" s="462" t="s">
        <v>2643</v>
      </c>
      <c r="DV5" s="463" t="s">
        <v>2657</v>
      </c>
      <c r="DW5" s="462" t="s">
        <v>2643</v>
      </c>
      <c r="DX5" s="463" t="s">
        <v>2658</v>
      </c>
      <c r="DY5" s="462" t="s">
        <v>2643</v>
      </c>
      <c r="DZ5" s="463" t="s">
        <v>2659</v>
      </c>
      <c r="EA5" s="462" t="s">
        <v>2643</v>
      </c>
      <c r="EB5" s="463" t="s">
        <v>2660</v>
      </c>
      <c r="EC5" s="462" t="s">
        <v>2643</v>
      </c>
      <c r="ED5" s="463" t="s">
        <v>1371</v>
      </c>
      <c r="EE5" s="462" t="s">
        <v>2643</v>
      </c>
      <c r="EF5" s="464" t="s">
        <v>2661</v>
      </c>
      <c r="EG5" s="464" t="s">
        <v>2661</v>
      </c>
      <c r="EH5" s="190" t="s">
        <v>2749</v>
      </c>
      <c r="EI5" s="190" t="s">
        <v>2643</v>
      </c>
      <c r="EJ5" s="190" t="s">
        <v>2750</v>
      </c>
      <c r="EK5" s="190" t="s">
        <v>2643</v>
      </c>
      <c r="EL5" s="331"/>
      <c r="EM5" s="332" t="s">
        <v>3</v>
      </c>
      <c r="EN5" s="333" t="s">
        <v>2664</v>
      </c>
      <c r="EO5" s="333" t="s">
        <v>2665</v>
      </c>
      <c r="EP5" s="333" t="s">
        <v>2664</v>
      </c>
      <c r="EQ5" s="333" t="s">
        <v>2666</v>
      </c>
      <c r="ER5" s="333" t="s">
        <v>2664</v>
      </c>
      <c r="ES5" s="333" t="s">
        <v>2667</v>
      </c>
      <c r="ET5" s="333" t="s">
        <v>2668</v>
      </c>
    </row>
    <row r="6" spans="1:150">
      <c r="A6" s="465">
        <v>1</v>
      </c>
      <c r="B6" s="466">
        <v>2</v>
      </c>
      <c r="C6" s="466"/>
      <c r="D6" s="466">
        <v>3</v>
      </c>
      <c r="E6" s="467">
        <v>4</v>
      </c>
      <c r="F6" s="467">
        <v>5</v>
      </c>
      <c r="G6" s="467">
        <v>6</v>
      </c>
      <c r="H6" s="467">
        <v>5</v>
      </c>
      <c r="I6" s="467"/>
      <c r="J6" s="467">
        <v>6</v>
      </c>
      <c r="K6" s="467">
        <v>7</v>
      </c>
      <c r="L6" s="467">
        <v>8</v>
      </c>
      <c r="M6" s="467"/>
      <c r="N6" s="468">
        <v>9</v>
      </c>
      <c r="O6" s="467">
        <v>10</v>
      </c>
      <c r="P6" s="467"/>
      <c r="Q6" s="467"/>
      <c r="R6" s="467">
        <v>11</v>
      </c>
      <c r="S6" s="467">
        <v>6</v>
      </c>
      <c r="T6" s="467">
        <v>7</v>
      </c>
      <c r="U6" s="467">
        <v>8</v>
      </c>
      <c r="V6" s="467">
        <v>9</v>
      </c>
      <c r="W6" s="467"/>
      <c r="X6" s="467">
        <v>10</v>
      </c>
      <c r="Y6" s="467">
        <v>11</v>
      </c>
      <c r="Z6" s="467">
        <v>12</v>
      </c>
      <c r="AA6" s="467">
        <v>13</v>
      </c>
      <c r="AB6" s="467"/>
      <c r="AC6" s="467">
        <v>14</v>
      </c>
      <c r="AD6" s="467">
        <v>15</v>
      </c>
      <c r="AE6" s="467">
        <v>16</v>
      </c>
      <c r="AF6" s="467">
        <v>17</v>
      </c>
      <c r="AG6" s="467"/>
      <c r="AH6" s="467">
        <v>18</v>
      </c>
      <c r="AI6" s="467">
        <v>19</v>
      </c>
      <c r="AJ6" s="467">
        <v>20</v>
      </c>
      <c r="AK6" s="467">
        <v>21</v>
      </c>
      <c r="AL6" s="467"/>
      <c r="AM6" s="467">
        <v>22</v>
      </c>
      <c r="AN6" s="467">
        <v>19</v>
      </c>
      <c r="AO6" s="467">
        <v>20</v>
      </c>
      <c r="AP6" s="467">
        <v>21</v>
      </c>
      <c r="AQ6" s="467"/>
      <c r="AR6" s="467">
        <v>22</v>
      </c>
      <c r="AS6" s="467">
        <v>19</v>
      </c>
      <c r="AT6" s="467">
        <v>20</v>
      </c>
      <c r="AU6" s="467">
        <v>21</v>
      </c>
      <c r="AV6" s="467"/>
      <c r="AW6" s="467">
        <v>22</v>
      </c>
      <c r="AX6" s="467">
        <v>19</v>
      </c>
      <c r="AY6" s="467">
        <v>20</v>
      </c>
      <c r="AZ6" s="467">
        <v>21</v>
      </c>
      <c r="BA6" s="467"/>
      <c r="BB6" s="467">
        <v>22</v>
      </c>
      <c r="BC6" s="467">
        <v>19</v>
      </c>
      <c r="BD6" s="467">
        <v>20</v>
      </c>
      <c r="BE6" s="467">
        <v>21</v>
      </c>
      <c r="BF6" s="467"/>
      <c r="BG6" s="467">
        <v>22</v>
      </c>
      <c r="BH6" s="467">
        <v>19</v>
      </c>
      <c r="BI6" s="467">
        <v>20</v>
      </c>
      <c r="BJ6" s="467">
        <v>21</v>
      </c>
      <c r="BK6" s="467"/>
      <c r="BL6" s="467">
        <v>22</v>
      </c>
      <c r="BM6" s="467">
        <v>19</v>
      </c>
      <c r="BN6" s="467">
        <v>20</v>
      </c>
      <c r="BO6" s="467">
        <v>21</v>
      </c>
      <c r="BP6" s="467"/>
      <c r="BQ6" s="467">
        <v>22</v>
      </c>
      <c r="BR6" s="467">
        <v>19</v>
      </c>
      <c r="BS6" s="467">
        <v>20</v>
      </c>
      <c r="BT6" s="467">
        <v>21</v>
      </c>
      <c r="BU6" s="467"/>
      <c r="BV6" s="467">
        <v>22</v>
      </c>
      <c r="BW6" s="467">
        <v>19</v>
      </c>
      <c r="BX6" s="467">
        <v>20</v>
      </c>
      <c r="BY6" s="467">
        <v>21</v>
      </c>
      <c r="BZ6" s="467"/>
      <c r="CA6" s="467">
        <v>22</v>
      </c>
      <c r="CB6" s="467">
        <v>19</v>
      </c>
      <c r="CC6" s="467">
        <v>20</v>
      </c>
      <c r="CD6" s="467">
        <v>21</v>
      </c>
      <c r="CE6" s="467"/>
      <c r="CF6" s="467">
        <v>22</v>
      </c>
      <c r="CG6" s="467">
        <v>19</v>
      </c>
      <c r="CH6" s="467">
        <v>20</v>
      </c>
      <c r="CI6" s="467">
        <v>21</v>
      </c>
      <c r="CJ6" s="467"/>
      <c r="CK6" s="467">
        <v>22</v>
      </c>
      <c r="CL6" s="467">
        <v>19</v>
      </c>
      <c r="CM6" s="467">
        <v>20</v>
      </c>
      <c r="CN6" s="467">
        <v>21</v>
      </c>
      <c r="CO6" s="467"/>
      <c r="CP6" s="467">
        <v>22</v>
      </c>
      <c r="CQ6" s="467">
        <v>19</v>
      </c>
      <c r="CR6" s="467">
        <v>20</v>
      </c>
      <c r="CS6" s="467">
        <v>21</v>
      </c>
      <c r="CT6" s="467"/>
      <c r="CU6" s="467">
        <v>22</v>
      </c>
      <c r="CV6" s="467">
        <v>19</v>
      </c>
      <c r="CW6" s="467">
        <v>20</v>
      </c>
      <c r="CX6" s="467">
        <v>21</v>
      </c>
      <c r="CY6" s="467"/>
      <c r="CZ6" s="467">
        <v>22</v>
      </c>
      <c r="DA6" s="467">
        <v>19</v>
      </c>
      <c r="DB6" s="467">
        <v>20</v>
      </c>
      <c r="DC6" s="467">
        <v>21</v>
      </c>
      <c r="DD6" s="467"/>
      <c r="DE6" s="467">
        <v>22</v>
      </c>
      <c r="DF6" s="467">
        <v>19</v>
      </c>
      <c r="DG6" s="467">
        <v>20</v>
      </c>
      <c r="DH6" s="467">
        <v>21</v>
      </c>
      <c r="DI6" s="467"/>
      <c r="DJ6" s="467">
        <v>22</v>
      </c>
      <c r="DK6" s="467">
        <v>19</v>
      </c>
      <c r="DL6" s="467">
        <v>20</v>
      </c>
      <c r="DM6" s="467">
        <v>21</v>
      </c>
      <c r="DN6" s="467"/>
      <c r="DO6" s="469">
        <v>22</v>
      </c>
      <c r="DP6" s="457">
        <v>8</v>
      </c>
      <c r="DQ6" s="470">
        <v>9</v>
      </c>
      <c r="DR6" s="470">
        <v>10</v>
      </c>
      <c r="DS6" s="470">
        <v>11</v>
      </c>
      <c r="DT6" s="470">
        <v>12</v>
      </c>
      <c r="DU6" s="470">
        <v>13</v>
      </c>
      <c r="DV6" s="470">
        <v>14</v>
      </c>
      <c r="DW6" s="470">
        <v>15</v>
      </c>
      <c r="DX6" s="470">
        <v>16</v>
      </c>
      <c r="DY6" s="470">
        <v>17</v>
      </c>
      <c r="DZ6" s="470">
        <v>18</v>
      </c>
      <c r="EA6" s="470">
        <v>19</v>
      </c>
      <c r="EB6" s="470">
        <v>20</v>
      </c>
      <c r="EC6" s="470">
        <v>21</v>
      </c>
      <c r="ED6" s="470">
        <v>22</v>
      </c>
      <c r="EE6" s="470">
        <v>23</v>
      </c>
      <c r="EF6" s="78"/>
      <c r="EG6" s="78"/>
      <c r="EH6" s="78"/>
      <c r="EI6" s="78"/>
      <c r="EJ6" s="78"/>
      <c r="EK6" s="78"/>
      <c r="EL6" s="458"/>
      <c r="EM6" s="428"/>
      <c r="EN6" s="458"/>
      <c r="EO6" s="458"/>
      <c r="EP6" s="458"/>
      <c r="EQ6" s="458"/>
      <c r="ER6" s="458"/>
      <c r="ES6" s="458"/>
      <c r="ET6" s="458"/>
    </row>
    <row r="7" spans="1:150" ht="38.25">
      <c r="A7" s="390"/>
      <c r="B7" s="490" t="s">
        <v>2807</v>
      </c>
      <c r="C7" s="490"/>
      <c r="D7" s="491"/>
      <c r="E7" s="422" t="s">
        <v>60</v>
      </c>
      <c r="F7" s="422"/>
      <c r="G7" s="422"/>
      <c r="H7" s="422"/>
      <c r="I7" s="492">
        <f t="shared" ref="I7:I14" si="0">SUM(J7-G7/20)</f>
        <v>0</v>
      </c>
      <c r="J7" s="348">
        <f>SUM((G7*6*21)/(8*20*100))+(G7/20)</f>
        <v>0</v>
      </c>
      <c r="K7" s="422"/>
      <c r="L7" s="440"/>
      <c r="M7" s="492">
        <f t="shared" ref="M7:M14" si="1">SUM(L7*I7)</f>
        <v>0</v>
      </c>
      <c r="N7" s="348" t="s">
        <v>60</v>
      </c>
      <c r="O7" s="349"/>
      <c r="P7" s="349"/>
      <c r="Q7" s="349"/>
      <c r="R7" s="348" t="s">
        <v>60</v>
      </c>
      <c r="S7" s="422"/>
      <c r="T7" s="422"/>
      <c r="U7" s="422"/>
      <c r="V7" s="422"/>
      <c r="W7" s="422"/>
      <c r="X7" s="472"/>
      <c r="Y7" s="422"/>
      <c r="Z7" s="422"/>
      <c r="AA7" s="422"/>
      <c r="AB7" s="422"/>
      <c r="AC7" s="414">
        <f>SUM(Z7:AB7)</f>
        <v>0</v>
      </c>
      <c r="AD7" s="422"/>
      <c r="AE7" s="422"/>
      <c r="AF7" s="422"/>
      <c r="AG7" s="422"/>
      <c r="AH7" s="472"/>
      <c r="AI7" s="422"/>
      <c r="AJ7" s="422"/>
      <c r="AK7" s="422"/>
      <c r="AL7" s="422"/>
      <c r="AM7" s="47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  <c r="DK7" s="422"/>
      <c r="DL7" s="422"/>
      <c r="DM7" s="422"/>
      <c r="DN7" s="422"/>
      <c r="DO7" s="423"/>
      <c r="DP7" s="426"/>
      <c r="DQ7" s="422"/>
      <c r="DR7" s="422"/>
      <c r="DS7" s="422"/>
      <c r="DT7" s="422"/>
      <c r="DU7" s="422"/>
      <c r="DV7" s="422"/>
      <c r="DW7" s="422"/>
      <c r="DX7" s="422"/>
      <c r="DY7" s="422"/>
      <c r="DZ7" s="422"/>
      <c r="EA7" s="422"/>
      <c r="EB7" s="422"/>
      <c r="EC7" s="422"/>
      <c r="ED7" s="422"/>
      <c r="EE7" s="422"/>
      <c r="EF7" s="422"/>
      <c r="EG7" s="422"/>
      <c r="EH7" s="473"/>
      <c r="EI7" s="473"/>
      <c r="EJ7" s="473"/>
      <c r="EK7" s="473"/>
      <c r="EL7" s="458"/>
      <c r="EM7" s="428"/>
      <c r="EN7" s="458"/>
      <c r="EO7" s="458"/>
      <c r="EP7" s="458"/>
      <c r="EQ7" s="458"/>
      <c r="ER7" s="458"/>
      <c r="ES7" s="458"/>
      <c r="ET7" s="458"/>
    </row>
    <row r="8" spans="1:150" ht="99">
      <c r="A8" s="493">
        <v>1</v>
      </c>
      <c r="B8" s="496" t="s">
        <v>2847</v>
      </c>
      <c r="C8" s="493" t="s">
        <v>2848</v>
      </c>
      <c r="D8" s="483" t="s">
        <v>2849</v>
      </c>
      <c r="E8" s="497">
        <v>73995</v>
      </c>
      <c r="F8" s="497">
        <v>7400</v>
      </c>
      <c r="G8" s="477">
        <f>SUM(E8:F8)</f>
        <v>81395</v>
      </c>
      <c r="H8" s="349">
        <v>20</v>
      </c>
      <c r="I8" s="492">
        <f t="shared" si="0"/>
        <v>320.49281249999967</v>
      </c>
      <c r="J8" s="348">
        <f t="shared" ref="J8:J14" si="2">SUM((G8*3*21)/(8*20*100))+(G8/20)</f>
        <v>4390.2428124999997</v>
      </c>
      <c r="K8" s="497" t="s">
        <v>2850</v>
      </c>
      <c r="L8" s="420">
        <v>8</v>
      </c>
      <c r="M8" s="492">
        <f t="shared" si="1"/>
        <v>2563.9424999999974</v>
      </c>
      <c r="N8" s="348">
        <f>SUM(L8*J8)</f>
        <v>35121.942499999997</v>
      </c>
      <c r="O8" s="349">
        <f>SUM(P8:Q8)</f>
        <v>9270</v>
      </c>
      <c r="P8" s="349">
        <f t="shared" ref="P8:R9" si="3">SUM(U8,Z8,AE8,AJ8,AO8,AT8,AY8,BD8,BI8,BN8,BS8,BX8,CC8,CH8,CM8,CR8,CW8,DB8,DG8,DL8)</f>
        <v>7700</v>
      </c>
      <c r="Q8" s="349">
        <f t="shared" si="3"/>
        <v>1570</v>
      </c>
      <c r="R8" s="349">
        <f t="shared" si="3"/>
        <v>0</v>
      </c>
      <c r="S8" s="498" t="s">
        <v>2851</v>
      </c>
      <c r="T8" s="432">
        <v>39847</v>
      </c>
      <c r="U8" s="422">
        <v>1000</v>
      </c>
      <c r="V8" s="422">
        <v>500</v>
      </c>
      <c r="W8" s="422"/>
      <c r="X8" s="362">
        <f t="shared" ref="X8:X14" si="4">SUM(U8:V8)</f>
        <v>1500</v>
      </c>
      <c r="Y8" s="432">
        <v>40429</v>
      </c>
      <c r="Z8" s="422">
        <v>6700</v>
      </c>
      <c r="AA8" s="422">
        <v>1070</v>
      </c>
      <c r="AB8" s="422"/>
      <c r="AC8" s="362">
        <f>SUM(Z8:AA8)</f>
        <v>7770</v>
      </c>
      <c r="AD8" s="422"/>
      <c r="AE8" s="422"/>
      <c r="AF8" s="422"/>
      <c r="AG8" s="422"/>
      <c r="AH8" s="472"/>
      <c r="AI8" s="422"/>
      <c r="AJ8" s="422"/>
      <c r="AK8" s="422"/>
      <c r="AL8" s="422"/>
      <c r="AM8" s="47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422"/>
      <c r="DL8" s="422"/>
      <c r="DM8" s="422"/>
      <c r="DN8" s="422"/>
      <c r="DO8" s="423"/>
      <c r="DP8" s="426">
        <v>1</v>
      </c>
      <c r="DQ8" s="422">
        <v>81395</v>
      </c>
      <c r="DR8" s="422"/>
      <c r="DS8" s="422"/>
      <c r="DT8" s="422"/>
      <c r="DU8" s="422"/>
      <c r="DV8" s="422">
        <v>1</v>
      </c>
      <c r="DW8" s="422">
        <v>81395</v>
      </c>
      <c r="DX8" s="422"/>
      <c r="DY8" s="422"/>
      <c r="DZ8" s="422"/>
      <c r="EA8" s="422"/>
      <c r="EB8" s="422"/>
      <c r="EC8" s="422"/>
      <c r="ED8" s="422"/>
      <c r="EE8" s="422"/>
      <c r="EF8" s="472">
        <f t="shared" ref="EF8:EG10" si="5">SUM(ED8,EB8,DZ8,DX8,DV8,DT8)</f>
        <v>1</v>
      </c>
      <c r="EG8" s="472">
        <f t="shared" si="5"/>
        <v>81395</v>
      </c>
      <c r="EH8" s="473">
        <v>1</v>
      </c>
      <c r="EI8" s="473">
        <v>81395</v>
      </c>
      <c r="EJ8" s="473"/>
      <c r="EK8" s="473"/>
      <c r="EL8" s="458"/>
      <c r="EM8" s="428">
        <v>1</v>
      </c>
      <c r="EN8" s="458">
        <v>81395</v>
      </c>
      <c r="EO8" s="458"/>
      <c r="EP8" s="458"/>
      <c r="EQ8" s="458"/>
      <c r="ER8" s="458"/>
      <c r="ES8" s="458"/>
      <c r="ET8" s="458"/>
    </row>
    <row r="9" spans="1:150" ht="94.5">
      <c r="A9" s="493">
        <v>2</v>
      </c>
      <c r="B9" s="512" t="s">
        <v>2852</v>
      </c>
      <c r="C9" s="483" t="s">
        <v>2853</v>
      </c>
      <c r="D9" s="495" t="s">
        <v>2854</v>
      </c>
      <c r="E9" s="497">
        <v>10225</v>
      </c>
      <c r="F9" s="497">
        <v>1140</v>
      </c>
      <c r="G9" s="477">
        <f>SUM(E9:F9)</f>
        <v>11365</v>
      </c>
      <c r="H9" s="349">
        <v>20</v>
      </c>
      <c r="I9" s="492">
        <f t="shared" si="0"/>
        <v>44.74968750000005</v>
      </c>
      <c r="J9" s="348">
        <f t="shared" si="2"/>
        <v>612.99968750000005</v>
      </c>
      <c r="K9" s="497" t="s">
        <v>2855</v>
      </c>
      <c r="L9" s="420"/>
      <c r="M9" s="492">
        <f t="shared" si="1"/>
        <v>0</v>
      </c>
      <c r="N9" s="348">
        <f>SUM(L9*J9)</f>
        <v>0</v>
      </c>
      <c r="O9" s="349">
        <f>SUM(P9:Q9)</f>
        <v>0</v>
      </c>
      <c r="P9" s="349">
        <f t="shared" si="3"/>
        <v>0</v>
      </c>
      <c r="Q9" s="349">
        <f t="shared" si="3"/>
        <v>0</v>
      </c>
      <c r="R9" s="349">
        <f t="shared" si="3"/>
        <v>0</v>
      </c>
      <c r="S9" s="498">
        <v>39512</v>
      </c>
      <c r="T9" s="432"/>
      <c r="U9" s="422"/>
      <c r="V9" s="422"/>
      <c r="W9" s="422"/>
      <c r="X9" s="362">
        <f t="shared" si="4"/>
        <v>0</v>
      </c>
      <c r="Y9" s="422"/>
      <c r="Z9" s="422"/>
      <c r="AA9" s="422"/>
      <c r="AB9" s="422"/>
      <c r="AC9" s="362">
        <f t="shared" ref="AC9:AC14" si="6">SUM(Z9:AA9)</f>
        <v>0</v>
      </c>
      <c r="AD9" s="422"/>
      <c r="AE9" s="422"/>
      <c r="AF9" s="422"/>
      <c r="AG9" s="422"/>
      <c r="AH9" s="472"/>
      <c r="AI9" s="422"/>
      <c r="AJ9" s="422"/>
      <c r="AK9" s="422"/>
      <c r="AL9" s="422"/>
      <c r="AM9" s="47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3"/>
      <c r="DP9" s="426">
        <v>1</v>
      </c>
      <c r="DQ9" s="422">
        <v>11365</v>
      </c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>
        <v>1</v>
      </c>
      <c r="EE9" s="422">
        <v>11365</v>
      </c>
      <c r="EF9" s="472">
        <f t="shared" si="5"/>
        <v>1</v>
      </c>
      <c r="EG9" s="472">
        <f t="shared" si="5"/>
        <v>11365</v>
      </c>
      <c r="EH9" s="473"/>
      <c r="EI9" s="473"/>
      <c r="EJ9" s="473">
        <v>1</v>
      </c>
      <c r="EK9" s="473">
        <v>11365</v>
      </c>
      <c r="EL9" s="458"/>
      <c r="EM9" s="428">
        <v>1</v>
      </c>
      <c r="EN9" s="458">
        <v>11365</v>
      </c>
      <c r="EO9" s="458"/>
      <c r="EP9" s="458"/>
      <c r="EQ9" s="458"/>
      <c r="ER9" s="458"/>
      <c r="ES9" s="458"/>
      <c r="ET9" s="458"/>
    </row>
    <row r="10" spans="1:150" ht="99">
      <c r="A10" s="493">
        <v>3</v>
      </c>
      <c r="B10" s="493" t="s">
        <v>2856</v>
      </c>
      <c r="C10" s="493" t="s">
        <v>2857</v>
      </c>
      <c r="D10" s="513" t="s">
        <v>2858</v>
      </c>
      <c r="E10" s="497">
        <v>37350</v>
      </c>
      <c r="F10" s="497">
        <v>4150</v>
      </c>
      <c r="G10" s="477">
        <f>SUM(E10:F10)</f>
        <v>41500</v>
      </c>
      <c r="H10" s="458">
        <v>60</v>
      </c>
      <c r="I10" s="492">
        <f t="shared" si="0"/>
        <v>163.40625</v>
      </c>
      <c r="J10" s="348">
        <f t="shared" si="2"/>
        <v>2238.40625</v>
      </c>
      <c r="K10" s="497" t="s">
        <v>2859</v>
      </c>
      <c r="L10" s="514"/>
      <c r="M10" s="492">
        <f>SUM(L10*I10)</f>
        <v>0</v>
      </c>
      <c r="N10" s="348">
        <f>SUM(L10*J10)</f>
        <v>0</v>
      </c>
      <c r="O10" s="349">
        <f>SUM(P10:Q10)</f>
        <v>0</v>
      </c>
      <c r="P10" s="349">
        <f>SUM(U10,Z10,AE10,AJ10,AO10,AT10,AY10,BD10,BI10,BN10,BS10,BX10,CC10,CH10,CM10,CR10,CW10,DB10,DG10,DL10)</f>
        <v>0</v>
      </c>
      <c r="Q10" s="349">
        <f>SUM(V10,AA10,AF10,AK10,AP10,AU10,AZ10,BE10,BJ10,BO10,BT10,BY10,CD10,CI10,CN10,CS10,CX10,DC10,DH10,DM10)</f>
        <v>0</v>
      </c>
      <c r="R10" s="349">
        <f>SUM(W10,AB10,AG10,AL10,AQ10,AV10,BA10,BF10,BK10,BP10,BU10,BZ10,CE10,CJ10,CO10,CT10,CY10,DD10,DI10,DN10)</f>
        <v>0</v>
      </c>
      <c r="S10" s="458" t="s">
        <v>2860</v>
      </c>
      <c r="T10" s="458"/>
      <c r="U10" s="458"/>
      <c r="V10" s="458"/>
      <c r="W10" s="458"/>
      <c r="X10" s="362">
        <f t="shared" si="4"/>
        <v>0</v>
      </c>
      <c r="Y10" s="458"/>
      <c r="Z10" s="458"/>
      <c r="AA10" s="458"/>
      <c r="AB10" s="458"/>
      <c r="AC10" s="362">
        <f t="shared" si="6"/>
        <v>0</v>
      </c>
      <c r="AD10" s="515"/>
      <c r="AE10" s="458"/>
      <c r="AF10" s="458"/>
      <c r="AG10" s="458"/>
      <c r="AH10" s="516"/>
      <c r="AI10" s="458"/>
      <c r="AJ10" s="458"/>
      <c r="AK10" s="458"/>
      <c r="AL10" s="458"/>
      <c r="AM10" s="516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/>
      <c r="CX10" s="458"/>
      <c r="CY10" s="458"/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28">
        <v>1</v>
      </c>
      <c r="DQ10" s="458">
        <v>41500</v>
      </c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78">
        <v>1</v>
      </c>
      <c r="EE10" s="78">
        <v>41500</v>
      </c>
      <c r="EF10" s="472">
        <f t="shared" si="5"/>
        <v>1</v>
      </c>
      <c r="EG10" s="472">
        <f t="shared" si="5"/>
        <v>41500</v>
      </c>
      <c r="EH10" s="458"/>
      <c r="EI10" s="458"/>
      <c r="EJ10" s="458">
        <v>1</v>
      </c>
      <c r="EK10" s="458">
        <v>41500</v>
      </c>
      <c r="EL10" s="458"/>
      <c r="EM10" s="428"/>
      <c r="EN10" s="458"/>
      <c r="EO10" s="458"/>
      <c r="EP10" s="458"/>
      <c r="EQ10" s="458"/>
      <c r="ER10" s="458"/>
      <c r="ES10" s="458"/>
      <c r="ET10" s="458"/>
    </row>
    <row r="11" spans="1:150" ht="66">
      <c r="A11" s="493">
        <v>4</v>
      </c>
      <c r="B11" s="493"/>
      <c r="C11" s="493"/>
      <c r="D11" s="517" t="s">
        <v>2861</v>
      </c>
      <c r="E11" s="497">
        <v>37350</v>
      </c>
      <c r="F11" s="497">
        <v>4150</v>
      </c>
      <c r="G11" s="477">
        <f>SUM(E11:F11)</f>
        <v>41500</v>
      </c>
      <c r="H11" s="458">
        <v>60</v>
      </c>
      <c r="I11" s="492">
        <f>SUM(J11-G11/20)</f>
        <v>163.40625</v>
      </c>
      <c r="J11" s="348">
        <f t="shared" si="2"/>
        <v>2238.40625</v>
      </c>
      <c r="K11" s="497" t="s">
        <v>2862</v>
      </c>
      <c r="L11" s="514"/>
      <c r="M11" s="492"/>
      <c r="N11" s="348"/>
      <c r="O11" s="349"/>
      <c r="P11" s="349"/>
      <c r="Q11" s="349"/>
      <c r="R11" s="349"/>
      <c r="S11" s="458"/>
      <c r="T11" s="458"/>
      <c r="U11" s="458"/>
      <c r="V11" s="458"/>
      <c r="W11" s="458"/>
      <c r="X11" s="362">
        <f t="shared" si="4"/>
        <v>0</v>
      </c>
      <c r="Y11" s="458"/>
      <c r="Z11" s="458"/>
      <c r="AA11" s="458"/>
      <c r="AB11" s="458"/>
      <c r="AC11" s="362">
        <f t="shared" si="6"/>
        <v>0</v>
      </c>
      <c r="AD11" s="515"/>
      <c r="AE11" s="458"/>
      <c r="AF11" s="458"/>
      <c r="AG11" s="458"/>
      <c r="AH11" s="516"/>
      <c r="AI11" s="458"/>
      <c r="AJ11" s="458"/>
      <c r="AK11" s="458"/>
      <c r="AL11" s="458"/>
      <c r="AM11" s="516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28"/>
      <c r="DQ11" s="458">
        <v>41500</v>
      </c>
      <c r="DR11" s="458"/>
      <c r="DS11" s="458"/>
      <c r="DT11" s="458"/>
      <c r="DU11" s="458"/>
      <c r="DV11" s="458"/>
      <c r="DW11" s="458"/>
      <c r="DX11" s="458"/>
      <c r="DY11" s="458"/>
      <c r="DZ11" s="458"/>
      <c r="EA11" s="458"/>
      <c r="EB11" s="458"/>
      <c r="EC11" s="458"/>
      <c r="ED11" s="78"/>
      <c r="EE11" s="78">
        <v>41500</v>
      </c>
      <c r="EF11" s="472"/>
      <c r="EG11" s="472">
        <v>41500</v>
      </c>
      <c r="EH11" s="458"/>
      <c r="EI11" s="458"/>
      <c r="EJ11" s="458"/>
      <c r="EK11" s="458">
        <v>41500</v>
      </c>
      <c r="EL11" s="458"/>
      <c r="EM11" s="428"/>
      <c r="EN11" s="458"/>
      <c r="EO11" s="458"/>
      <c r="EP11" s="458"/>
      <c r="EQ11" s="458"/>
      <c r="ER11" s="458"/>
      <c r="ES11" s="458"/>
      <c r="ET11" s="458"/>
    </row>
    <row r="12" spans="1:150" ht="110.25">
      <c r="A12" s="493">
        <v>5</v>
      </c>
      <c r="B12" s="493" t="s">
        <v>2863</v>
      </c>
      <c r="C12" s="493" t="s">
        <v>2864</v>
      </c>
      <c r="D12" s="518" t="s">
        <v>2865</v>
      </c>
      <c r="E12" s="494">
        <v>45000</v>
      </c>
      <c r="F12" s="331">
        <v>5000</v>
      </c>
      <c r="G12" s="477">
        <f t="shared" ref="G12:G14" si="7">SUM(E12:F12)</f>
        <v>50000</v>
      </c>
      <c r="H12" s="349">
        <v>60</v>
      </c>
      <c r="I12" s="492">
        <f t="shared" si="0"/>
        <v>196.875</v>
      </c>
      <c r="J12" s="348">
        <f t="shared" si="2"/>
        <v>2696.875</v>
      </c>
      <c r="K12" s="497" t="s">
        <v>2866</v>
      </c>
      <c r="L12" s="420"/>
      <c r="M12" s="492">
        <f>SUM(L12*I12)</f>
        <v>0</v>
      </c>
      <c r="N12" s="348">
        <f t="shared" ref="N12:N14" si="8">SUM(L12*J12)</f>
        <v>0</v>
      </c>
      <c r="O12" s="349">
        <f t="shared" ref="O12:O14" si="9">SUM(P12:Q12)</f>
        <v>0</v>
      </c>
      <c r="P12" s="349">
        <f>SUM(U12,Z12,AE12,AJ12,AO12,AT12,AY12,BD12,BI12,BN12,BS12,BX12,CC12,CH12,CM12,CR12,CW12,DB12,DG12,DL12)</f>
        <v>0</v>
      </c>
      <c r="Q12" s="349">
        <f>SUM(V12,AA12,AF12,AK12,AP12,AU12,AZ12,BE12,BJ12,BO12,BT12,BY12,CD12,CI12,CN12,CS12,CX12,DC12,DH12,DM12)</f>
        <v>0</v>
      </c>
      <c r="R12" s="349">
        <f>SUM(W12,AB12,AG12,AL12,AQ12,AV12,BA12,BF12,BK12,BP12,BU12,BZ12,CE12,CJ12,CO12,CT12,CY12,DD12,DI12,DN12)</f>
        <v>0</v>
      </c>
      <c r="S12" s="519" t="s">
        <v>2867</v>
      </c>
      <c r="T12" s="432"/>
      <c r="U12" s="422"/>
      <c r="V12" s="422"/>
      <c r="W12" s="422"/>
      <c r="X12" s="362">
        <f t="shared" si="4"/>
        <v>0</v>
      </c>
      <c r="Y12" s="422"/>
      <c r="Z12" s="422"/>
      <c r="AA12" s="422"/>
      <c r="AB12" s="422"/>
      <c r="AC12" s="362">
        <f t="shared" si="6"/>
        <v>0</v>
      </c>
      <c r="AD12" s="422"/>
      <c r="AE12" s="422"/>
      <c r="AF12" s="422"/>
      <c r="AG12" s="422"/>
      <c r="AH12" s="472"/>
      <c r="AI12" s="422"/>
      <c r="AJ12" s="422"/>
      <c r="AK12" s="422"/>
      <c r="AL12" s="422"/>
      <c r="AM12" s="47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2"/>
      <c r="CG12" s="422"/>
      <c r="CH12" s="422"/>
      <c r="CI12" s="422"/>
      <c r="CJ12" s="422"/>
      <c r="CK12" s="422"/>
      <c r="CL12" s="422"/>
      <c r="CM12" s="422"/>
      <c r="CN12" s="422"/>
      <c r="CO12" s="422"/>
      <c r="CP12" s="422"/>
      <c r="CQ12" s="422"/>
      <c r="CR12" s="422"/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22"/>
      <c r="DO12" s="423"/>
      <c r="DP12" s="426">
        <v>1</v>
      </c>
      <c r="DQ12" s="422">
        <v>50000</v>
      </c>
      <c r="DR12" s="422"/>
      <c r="DS12" s="422"/>
      <c r="DT12" s="422"/>
      <c r="DU12" s="422"/>
      <c r="DV12" s="422"/>
      <c r="DW12" s="422"/>
      <c r="DX12" s="422"/>
      <c r="DY12" s="422"/>
      <c r="DZ12" s="422"/>
      <c r="EA12" s="422"/>
      <c r="EB12" s="422"/>
      <c r="EC12" s="422"/>
      <c r="ED12" s="422">
        <v>1</v>
      </c>
      <c r="EE12" s="422">
        <v>50000</v>
      </c>
      <c r="EF12" s="472">
        <f t="shared" ref="EF12:EG14" si="10">SUM(ED12,EB12,DZ12,DX12,DV12,DT12)</f>
        <v>1</v>
      </c>
      <c r="EG12" s="472">
        <f t="shared" si="10"/>
        <v>50000</v>
      </c>
      <c r="EH12" s="473"/>
      <c r="EI12" s="473"/>
      <c r="EJ12" s="473">
        <v>1</v>
      </c>
      <c r="EK12" s="473">
        <v>50000</v>
      </c>
      <c r="EL12" s="458"/>
      <c r="EM12" s="428"/>
      <c r="EN12" s="458"/>
      <c r="EO12" s="458"/>
      <c r="EP12" s="458"/>
      <c r="EQ12" s="458"/>
      <c r="ER12" s="458"/>
      <c r="ES12" s="458"/>
      <c r="ET12" s="458"/>
    </row>
    <row r="13" spans="1:150" ht="110.25">
      <c r="A13" s="493">
        <v>6</v>
      </c>
      <c r="B13" s="493"/>
      <c r="C13" s="493"/>
      <c r="D13" s="518" t="s">
        <v>2868</v>
      </c>
      <c r="E13" s="494">
        <v>45000</v>
      </c>
      <c r="F13" s="331">
        <v>5000</v>
      </c>
      <c r="G13" s="477">
        <f>SUM(E13:F13)</f>
        <v>50000</v>
      </c>
      <c r="H13" s="349">
        <v>60</v>
      </c>
      <c r="I13" s="492">
        <f>SUM(J13-G13/20)</f>
        <v>196.875</v>
      </c>
      <c r="J13" s="348">
        <f t="shared" si="2"/>
        <v>2696.875</v>
      </c>
      <c r="K13" s="497" t="s">
        <v>2869</v>
      </c>
      <c r="L13" s="420"/>
      <c r="M13" s="492"/>
      <c r="N13" s="348"/>
      <c r="O13" s="349"/>
      <c r="P13" s="349"/>
      <c r="Q13" s="349"/>
      <c r="R13" s="349"/>
      <c r="S13" s="519"/>
      <c r="T13" s="432"/>
      <c r="U13" s="422"/>
      <c r="V13" s="422"/>
      <c r="W13" s="422"/>
      <c r="X13" s="362">
        <f t="shared" si="4"/>
        <v>0</v>
      </c>
      <c r="Y13" s="422"/>
      <c r="Z13" s="422"/>
      <c r="AA13" s="422"/>
      <c r="AB13" s="422"/>
      <c r="AC13" s="362">
        <f t="shared" si="6"/>
        <v>0</v>
      </c>
      <c r="AD13" s="422"/>
      <c r="AE13" s="422"/>
      <c r="AF13" s="422"/>
      <c r="AG13" s="422"/>
      <c r="AH13" s="472"/>
      <c r="AI13" s="422"/>
      <c r="AJ13" s="422"/>
      <c r="AK13" s="422"/>
      <c r="AL13" s="422"/>
      <c r="AM13" s="47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422"/>
      <c r="DO13" s="423"/>
      <c r="DP13" s="426"/>
      <c r="DQ13" s="422">
        <v>50000</v>
      </c>
      <c r="DR13" s="422"/>
      <c r="DS13" s="422"/>
      <c r="DT13" s="422"/>
      <c r="DU13" s="422"/>
      <c r="DV13" s="422"/>
      <c r="DW13" s="422"/>
      <c r="DX13" s="422"/>
      <c r="DY13" s="422"/>
      <c r="DZ13" s="422"/>
      <c r="EA13" s="422"/>
      <c r="EB13" s="422"/>
      <c r="EC13" s="422"/>
      <c r="ED13" s="422"/>
      <c r="EE13" s="422">
        <v>50000</v>
      </c>
      <c r="EF13" s="472">
        <f t="shared" si="10"/>
        <v>0</v>
      </c>
      <c r="EG13" s="472">
        <f t="shared" si="10"/>
        <v>50000</v>
      </c>
      <c r="EH13" s="473"/>
      <c r="EI13" s="473"/>
      <c r="EJ13" s="473"/>
      <c r="EK13" s="473">
        <v>50000</v>
      </c>
      <c r="EL13" s="458"/>
      <c r="EM13" s="428"/>
      <c r="EN13" s="458"/>
      <c r="EO13" s="458"/>
      <c r="EP13" s="458"/>
      <c r="EQ13" s="458"/>
      <c r="ER13" s="458"/>
      <c r="ES13" s="458"/>
      <c r="ET13" s="458"/>
    </row>
    <row r="14" spans="1:150" ht="115.5">
      <c r="A14" s="493">
        <v>7</v>
      </c>
      <c r="B14" s="496" t="s">
        <v>2870</v>
      </c>
      <c r="C14" s="493" t="s">
        <v>2871</v>
      </c>
      <c r="D14" s="483" t="s">
        <v>2872</v>
      </c>
      <c r="E14" s="494">
        <v>108800</v>
      </c>
      <c r="F14" s="331">
        <v>12800</v>
      </c>
      <c r="G14" s="477">
        <f t="shared" si="7"/>
        <v>121600</v>
      </c>
      <c r="H14" s="349">
        <v>20</v>
      </c>
      <c r="I14" s="492">
        <f t="shared" si="0"/>
        <v>478.80000000000018</v>
      </c>
      <c r="J14" s="348">
        <f t="shared" si="2"/>
        <v>6558.8</v>
      </c>
      <c r="K14" s="497" t="s">
        <v>2873</v>
      </c>
      <c r="L14" s="420">
        <v>4</v>
      </c>
      <c r="M14" s="492">
        <f t="shared" si="1"/>
        <v>1915.2000000000007</v>
      </c>
      <c r="N14" s="348">
        <f t="shared" si="8"/>
        <v>26235.200000000001</v>
      </c>
      <c r="O14" s="349">
        <f t="shared" si="9"/>
        <v>14080</v>
      </c>
      <c r="P14" s="349">
        <f>SUM(U14,Z14,AE14,AJ14,AO14,AT14,AY14,BD14,BI14,BN14,BS14,BX14,CC14,CH14,CM14,CR14,CW14,DB14,DG14,DL14)</f>
        <v>12160</v>
      </c>
      <c r="Q14" s="349">
        <f>SUM(V14,AA14,AF14,AK14,AP14,AU14,AZ14,BE14,BJ14,BO14,BT14,BY14,CD14,CI14,CN14,CS14,CX14,DC14,DH14,DM14)</f>
        <v>1920</v>
      </c>
      <c r="R14" s="349">
        <f>SUM(W14,AB14,AG14,AL14,AQ14,AV14,BA14,BF14,BK14,BP14,BU14,BZ14,CE14,CJ14,CO14,CT14,CY14,DD14,DI14,DN14)</f>
        <v>0</v>
      </c>
      <c r="S14" s="486" t="s">
        <v>2874</v>
      </c>
      <c r="T14" s="432" t="s">
        <v>2721</v>
      </c>
      <c r="U14" s="422">
        <v>12160</v>
      </c>
      <c r="V14" s="422">
        <v>1920</v>
      </c>
      <c r="W14" s="422"/>
      <c r="X14" s="362">
        <f t="shared" si="4"/>
        <v>14080</v>
      </c>
      <c r="Y14" s="422"/>
      <c r="Z14" s="422"/>
      <c r="AA14" s="422"/>
      <c r="AB14" s="422"/>
      <c r="AC14" s="362">
        <f t="shared" si="6"/>
        <v>0</v>
      </c>
      <c r="AD14" s="422"/>
      <c r="AE14" s="422"/>
      <c r="AF14" s="422"/>
      <c r="AG14" s="422"/>
      <c r="AH14" s="472"/>
      <c r="AI14" s="422"/>
      <c r="AJ14" s="422"/>
      <c r="AK14" s="422"/>
      <c r="AL14" s="422"/>
      <c r="AM14" s="47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3"/>
      <c r="DP14" s="426">
        <v>1</v>
      </c>
      <c r="DQ14" s="422">
        <v>121600</v>
      </c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>
        <v>1</v>
      </c>
      <c r="EC14" s="422">
        <v>121600</v>
      </c>
      <c r="ED14" s="422"/>
      <c r="EE14" s="422"/>
      <c r="EF14" s="472">
        <f t="shared" si="10"/>
        <v>1</v>
      </c>
      <c r="EG14" s="472">
        <f t="shared" si="10"/>
        <v>121600</v>
      </c>
      <c r="EH14" s="473">
        <v>1</v>
      </c>
      <c r="EI14" s="473">
        <v>121600</v>
      </c>
      <c r="EJ14" s="473"/>
      <c r="EK14" s="473"/>
      <c r="EL14" s="458"/>
      <c r="EM14" s="428"/>
      <c r="EN14" s="458"/>
      <c r="EO14" s="458"/>
      <c r="EP14" s="458"/>
      <c r="EQ14" s="458"/>
      <c r="ER14" s="458"/>
      <c r="ES14" s="458"/>
      <c r="ET14" s="458"/>
    </row>
    <row r="15" spans="1:150">
      <c r="A15" s="128"/>
      <c r="B15" s="490" t="s">
        <v>2637</v>
      </c>
      <c r="C15" s="490"/>
      <c r="D15" s="491"/>
      <c r="E15" s="376">
        <f t="shared" ref="E15:AJ15" si="11">SUM(E8:E14)</f>
        <v>357720</v>
      </c>
      <c r="F15" s="376">
        <f t="shared" si="11"/>
        <v>39640</v>
      </c>
      <c r="G15" s="376">
        <f t="shared" si="11"/>
        <v>397360</v>
      </c>
      <c r="H15" s="376">
        <f t="shared" si="11"/>
        <v>300</v>
      </c>
      <c r="I15" s="374">
        <f t="shared" si="11"/>
        <v>1564.605</v>
      </c>
      <c r="J15" s="374">
        <f t="shared" si="11"/>
        <v>21432.605</v>
      </c>
      <c r="K15" s="376">
        <f t="shared" si="11"/>
        <v>0</v>
      </c>
      <c r="L15" s="442">
        <f t="shared" si="11"/>
        <v>12</v>
      </c>
      <c r="M15" s="374">
        <f t="shared" si="11"/>
        <v>4479.1424999999981</v>
      </c>
      <c r="N15" s="374">
        <f t="shared" si="11"/>
        <v>61357.142500000002</v>
      </c>
      <c r="O15" s="376">
        <f t="shared" si="11"/>
        <v>23350</v>
      </c>
      <c r="P15" s="376">
        <f t="shared" si="11"/>
        <v>19860</v>
      </c>
      <c r="Q15" s="376">
        <f t="shared" si="11"/>
        <v>3490</v>
      </c>
      <c r="R15" s="376">
        <f t="shared" si="11"/>
        <v>0</v>
      </c>
      <c r="S15" s="376">
        <f t="shared" si="11"/>
        <v>39512</v>
      </c>
      <c r="T15" s="376">
        <f t="shared" si="11"/>
        <v>39847</v>
      </c>
      <c r="U15" s="376">
        <f t="shared" si="11"/>
        <v>13160</v>
      </c>
      <c r="V15" s="376">
        <f t="shared" si="11"/>
        <v>2420</v>
      </c>
      <c r="W15" s="376">
        <f t="shared" si="11"/>
        <v>0</v>
      </c>
      <c r="X15" s="376">
        <f t="shared" si="11"/>
        <v>15580</v>
      </c>
      <c r="Y15" s="376">
        <f t="shared" si="11"/>
        <v>40429</v>
      </c>
      <c r="Z15" s="376">
        <f t="shared" si="11"/>
        <v>6700</v>
      </c>
      <c r="AA15" s="376">
        <f t="shared" si="11"/>
        <v>1070</v>
      </c>
      <c r="AB15" s="376">
        <f t="shared" si="11"/>
        <v>0</v>
      </c>
      <c r="AC15" s="376">
        <f t="shared" si="11"/>
        <v>7770</v>
      </c>
      <c r="AD15" s="376">
        <f t="shared" si="11"/>
        <v>0</v>
      </c>
      <c r="AE15" s="376">
        <f t="shared" si="11"/>
        <v>0</v>
      </c>
      <c r="AF15" s="376">
        <f t="shared" si="11"/>
        <v>0</v>
      </c>
      <c r="AG15" s="376">
        <f t="shared" si="11"/>
        <v>0</v>
      </c>
      <c r="AH15" s="376">
        <f t="shared" si="11"/>
        <v>0</v>
      </c>
      <c r="AI15" s="376">
        <f t="shared" si="11"/>
        <v>0</v>
      </c>
      <c r="AJ15" s="376">
        <f t="shared" si="11"/>
        <v>0</v>
      </c>
      <c r="AK15" s="376">
        <f t="shared" ref="AK15:BP15" si="12">SUM(AK8:AK14)</f>
        <v>0</v>
      </c>
      <c r="AL15" s="376">
        <f t="shared" si="12"/>
        <v>0</v>
      </c>
      <c r="AM15" s="376">
        <f t="shared" si="12"/>
        <v>0</v>
      </c>
      <c r="AN15" s="376">
        <f t="shared" si="12"/>
        <v>0</v>
      </c>
      <c r="AO15" s="376">
        <f t="shared" si="12"/>
        <v>0</v>
      </c>
      <c r="AP15" s="376">
        <f t="shared" si="12"/>
        <v>0</v>
      </c>
      <c r="AQ15" s="376">
        <f t="shared" si="12"/>
        <v>0</v>
      </c>
      <c r="AR15" s="376">
        <f t="shared" si="12"/>
        <v>0</v>
      </c>
      <c r="AS15" s="376">
        <f t="shared" si="12"/>
        <v>0</v>
      </c>
      <c r="AT15" s="376">
        <f t="shared" si="12"/>
        <v>0</v>
      </c>
      <c r="AU15" s="376">
        <f t="shared" si="12"/>
        <v>0</v>
      </c>
      <c r="AV15" s="376">
        <f t="shared" si="12"/>
        <v>0</v>
      </c>
      <c r="AW15" s="376">
        <f t="shared" si="12"/>
        <v>0</v>
      </c>
      <c r="AX15" s="376">
        <f t="shared" si="12"/>
        <v>0</v>
      </c>
      <c r="AY15" s="376">
        <f t="shared" si="12"/>
        <v>0</v>
      </c>
      <c r="AZ15" s="376">
        <f t="shared" si="12"/>
        <v>0</v>
      </c>
      <c r="BA15" s="376">
        <f t="shared" si="12"/>
        <v>0</v>
      </c>
      <c r="BB15" s="376">
        <f t="shared" si="12"/>
        <v>0</v>
      </c>
      <c r="BC15" s="376">
        <f t="shared" si="12"/>
        <v>0</v>
      </c>
      <c r="BD15" s="376">
        <f t="shared" si="12"/>
        <v>0</v>
      </c>
      <c r="BE15" s="376">
        <f t="shared" si="12"/>
        <v>0</v>
      </c>
      <c r="BF15" s="376">
        <f t="shared" si="12"/>
        <v>0</v>
      </c>
      <c r="BG15" s="376">
        <f t="shared" si="12"/>
        <v>0</v>
      </c>
      <c r="BH15" s="376">
        <f t="shared" si="12"/>
        <v>0</v>
      </c>
      <c r="BI15" s="376">
        <f t="shared" si="12"/>
        <v>0</v>
      </c>
      <c r="BJ15" s="376">
        <f t="shared" si="12"/>
        <v>0</v>
      </c>
      <c r="BK15" s="376">
        <f t="shared" si="12"/>
        <v>0</v>
      </c>
      <c r="BL15" s="376">
        <f t="shared" si="12"/>
        <v>0</v>
      </c>
      <c r="BM15" s="376">
        <f t="shared" si="12"/>
        <v>0</v>
      </c>
      <c r="BN15" s="376">
        <f t="shared" si="12"/>
        <v>0</v>
      </c>
      <c r="BO15" s="376">
        <f t="shared" si="12"/>
        <v>0</v>
      </c>
      <c r="BP15" s="376">
        <f t="shared" si="12"/>
        <v>0</v>
      </c>
      <c r="BQ15" s="376">
        <f t="shared" ref="BQ15:CV15" si="13">SUM(BQ8:BQ14)</f>
        <v>0</v>
      </c>
      <c r="BR15" s="376">
        <f t="shared" si="13"/>
        <v>0</v>
      </c>
      <c r="BS15" s="376">
        <f t="shared" si="13"/>
        <v>0</v>
      </c>
      <c r="BT15" s="376">
        <f t="shared" si="13"/>
        <v>0</v>
      </c>
      <c r="BU15" s="376">
        <f t="shared" si="13"/>
        <v>0</v>
      </c>
      <c r="BV15" s="376">
        <f t="shared" si="13"/>
        <v>0</v>
      </c>
      <c r="BW15" s="376">
        <f t="shared" si="13"/>
        <v>0</v>
      </c>
      <c r="BX15" s="376">
        <f t="shared" si="13"/>
        <v>0</v>
      </c>
      <c r="BY15" s="376">
        <f t="shared" si="13"/>
        <v>0</v>
      </c>
      <c r="BZ15" s="376">
        <f t="shared" si="13"/>
        <v>0</v>
      </c>
      <c r="CA15" s="376">
        <f t="shared" si="13"/>
        <v>0</v>
      </c>
      <c r="CB15" s="376">
        <f t="shared" si="13"/>
        <v>0</v>
      </c>
      <c r="CC15" s="376">
        <f t="shared" si="13"/>
        <v>0</v>
      </c>
      <c r="CD15" s="376">
        <f t="shared" si="13"/>
        <v>0</v>
      </c>
      <c r="CE15" s="376">
        <f t="shared" si="13"/>
        <v>0</v>
      </c>
      <c r="CF15" s="376">
        <f t="shared" si="13"/>
        <v>0</v>
      </c>
      <c r="CG15" s="376">
        <f t="shared" si="13"/>
        <v>0</v>
      </c>
      <c r="CH15" s="376">
        <f t="shared" si="13"/>
        <v>0</v>
      </c>
      <c r="CI15" s="376">
        <f t="shared" si="13"/>
        <v>0</v>
      </c>
      <c r="CJ15" s="376">
        <f t="shared" si="13"/>
        <v>0</v>
      </c>
      <c r="CK15" s="376">
        <f t="shared" si="13"/>
        <v>0</v>
      </c>
      <c r="CL15" s="376">
        <f t="shared" si="13"/>
        <v>0</v>
      </c>
      <c r="CM15" s="376">
        <f t="shared" si="13"/>
        <v>0</v>
      </c>
      <c r="CN15" s="376">
        <f t="shared" si="13"/>
        <v>0</v>
      </c>
      <c r="CO15" s="376">
        <f t="shared" si="13"/>
        <v>0</v>
      </c>
      <c r="CP15" s="376">
        <f t="shared" si="13"/>
        <v>0</v>
      </c>
      <c r="CQ15" s="376">
        <f t="shared" si="13"/>
        <v>0</v>
      </c>
      <c r="CR15" s="376">
        <f t="shared" si="13"/>
        <v>0</v>
      </c>
      <c r="CS15" s="376">
        <f t="shared" si="13"/>
        <v>0</v>
      </c>
      <c r="CT15" s="376">
        <f t="shared" si="13"/>
        <v>0</v>
      </c>
      <c r="CU15" s="376">
        <f t="shared" si="13"/>
        <v>0</v>
      </c>
      <c r="CV15" s="376">
        <f t="shared" si="13"/>
        <v>0</v>
      </c>
      <c r="CW15" s="376">
        <f t="shared" ref="CW15:EB15" si="14">SUM(CW8:CW14)</f>
        <v>0</v>
      </c>
      <c r="CX15" s="376">
        <f t="shared" si="14"/>
        <v>0</v>
      </c>
      <c r="CY15" s="376">
        <f t="shared" si="14"/>
        <v>0</v>
      </c>
      <c r="CZ15" s="376">
        <f t="shared" si="14"/>
        <v>0</v>
      </c>
      <c r="DA15" s="376">
        <f t="shared" si="14"/>
        <v>0</v>
      </c>
      <c r="DB15" s="376">
        <f t="shared" si="14"/>
        <v>0</v>
      </c>
      <c r="DC15" s="376">
        <f t="shared" si="14"/>
        <v>0</v>
      </c>
      <c r="DD15" s="376">
        <f t="shared" si="14"/>
        <v>0</v>
      </c>
      <c r="DE15" s="376">
        <f t="shared" si="14"/>
        <v>0</v>
      </c>
      <c r="DF15" s="376">
        <f t="shared" si="14"/>
        <v>0</v>
      </c>
      <c r="DG15" s="376">
        <f t="shared" si="14"/>
        <v>0</v>
      </c>
      <c r="DH15" s="376">
        <f t="shared" si="14"/>
        <v>0</v>
      </c>
      <c r="DI15" s="376">
        <f t="shared" si="14"/>
        <v>0</v>
      </c>
      <c r="DJ15" s="376">
        <f t="shared" si="14"/>
        <v>0</v>
      </c>
      <c r="DK15" s="376">
        <f t="shared" si="14"/>
        <v>0</v>
      </c>
      <c r="DL15" s="376">
        <f t="shared" si="14"/>
        <v>0</v>
      </c>
      <c r="DM15" s="376">
        <f t="shared" si="14"/>
        <v>0</v>
      </c>
      <c r="DN15" s="376">
        <f t="shared" si="14"/>
        <v>0</v>
      </c>
      <c r="DO15" s="397">
        <f t="shared" si="14"/>
        <v>0</v>
      </c>
      <c r="DP15" s="441">
        <f t="shared" si="14"/>
        <v>5</v>
      </c>
      <c r="DQ15" s="376">
        <f t="shared" si="14"/>
        <v>397360</v>
      </c>
      <c r="DR15" s="376">
        <f t="shared" si="14"/>
        <v>0</v>
      </c>
      <c r="DS15" s="376">
        <f t="shared" si="14"/>
        <v>0</v>
      </c>
      <c r="DT15" s="376">
        <f t="shared" si="14"/>
        <v>0</v>
      </c>
      <c r="DU15" s="376">
        <f t="shared" si="14"/>
        <v>0</v>
      </c>
      <c r="DV15" s="376">
        <f t="shared" si="14"/>
        <v>1</v>
      </c>
      <c r="DW15" s="376">
        <f t="shared" si="14"/>
        <v>81395</v>
      </c>
      <c r="DX15" s="376">
        <f t="shared" si="14"/>
        <v>0</v>
      </c>
      <c r="DY15" s="376">
        <f t="shared" si="14"/>
        <v>0</v>
      </c>
      <c r="DZ15" s="376">
        <f t="shared" si="14"/>
        <v>0</v>
      </c>
      <c r="EA15" s="376">
        <f t="shared" si="14"/>
        <v>0</v>
      </c>
      <c r="EB15" s="376">
        <f t="shared" si="14"/>
        <v>1</v>
      </c>
      <c r="EC15" s="376">
        <f t="shared" ref="EC15:EK15" si="15">SUM(EC8:EC14)</f>
        <v>121600</v>
      </c>
      <c r="ED15" s="376">
        <f t="shared" si="15"/>
        <v>3</v>
      </c>
      <c r="EE15" s="376">
        <f t="shared" si="15"/>
        <v>194365</v>
      </c>
      <c r="EF15" s="376">
        <f t="shared" si="15"/>
        <v>5</v>
      </c>
      <c r="EG15" s="376">
        <f t="shared" si="15"/>
        <v>397360</v>
      </c>
      <c r="EH15" s="376">
        <f t="shared" si="15"/>
        <v>2</v>
      </c>
      <c r="EI15" s="376">
        <f t="shared" si="15"/>
        <v>202995</v>
      </c>
      <c r="EJ15" s="376">
        <f t="shared" si="15"/>
        <v>3</v>
      </c>
      <c r="EK15" s="376">
        <f t="shared" si="15"/>
        <v>194365</v>
      </c>
      <c r="EL15" s="458"/>
      <c r="EM15" s="428"/>
      <c r="EN15" s="458"/>
      <c r="EO15" s="458"/>
      <c r="EP15" s="458"/>
      <c r="EQ15" s="458"/>
      <c r="ER15" s="458"/>
      <c r="ES15" s="458"/>
      <c r="ET15" s="458"/>
    </row>
    <row r="16" spans="1:150">
      <c r="G16" s="560">
        <f>G15-G13-G12-G11-G10</f>
        <v>214360</v>
      </c>
    </row>
    <row r="17" spans="7:7">
      <c r="G17" s="125">
        <f>G16/85*100</f>
        <v>252188.23529411765</v>
      </c>
    </row>
    <row r="18" spans="7:7">
      <c r="G18">
        <f>G17*0.1</f>
        <v>25218.823529411766</v>
      </c>
    </row>
    <row r="19" spans="7:7">
      <c r="G19" s="125">
        <f>G18+G16</f>
        <v>239578.82352941178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">
      <c r="A1" s="643" t="s">
        <v>2604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501"/>
      <c r="M1" s="502"/>
      <c r="N1" s="503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7"/>
      <c r="BL1" s="447"/>
      <c r="BM1" s="447"/>
      <c r="BN1" s="447"/>
      <c r="BO1" s="447"/>
      <c r="BP1" s="447"/>
      <c r="BQ1" s="447"/>
      <c r="BR1" s="447"/>
      <c r="BS1" s="447"/>
      <c r="BT1" s="447"/>
      <c r="BU1" s="447"/>
      <c r="BV1" s="447"/>
      <c r="BW1" s="447"/>
      <c r="BX1" s="447"/>
      <c r="BY1" s="447"/>
      <c r="BZ1" s="447"/>
      <c r="CA1" s="447"/>
      <c r="CB1" s="447"/>
      <c r="CC1" s="447"/>
      <c r="CD1" s="447"/>
      <c r="CE1" s="447"/>
      <c r="CF1" s="447"/>
      <c r="CG1" s="447"/>
      <c r="CH1" s="447"/>
      <c r="CI1" s="447"/>
      <c r="CJ1" s="447"/>
      <c r="CK1" s="447"/>
      <c r="CL1" s="447"/>
      <c r="CM1" s="447"/>
      <c r="CN1" s="447"/>
      <c r="CO1" s="447"/>
      <c r="CP1" s="447"/>
      <c r="CQ1" s="447"/>
      <c r="CR1" s="447"/>
      <c r="CS1" s="447"/>
      <c r="CT1" s="447"/>
      <c r="CU1" s="447"/>
      <c r="CV1" s="447"/>
      <c r="CW1" s="447"/>
      <c r="CX1" s="447"/>
      <c r="CY1" s="447"/>
      <c r="CZ1" s="447"/>
      <c r="DA1" s="447"/>
      <c r="DB1" s="447"/>
      <c r="DC1" s="447"/>
      <c r="DD1" s="447"/>
      <c r="DE1" s="447"/>
      <c r="DF1" s="447"/>
      <c r="DG1" s="447"/>
      <c r="DH1" s="447"/>
      <c r="DI1" s="447"/>
      <c r="DJ1" s="447"/>
      <c r="DK1" s="447"/>
      <c r="DL1" s="447"/>
      <c r="DM1" s="447"/>
      <c r="DN1" s="447"/>
      <c r="DO1" s="447"/>
      <c r="DP1" s="643" t="s">
        <v>2605</v>
      </c>
      <c r="DQ1" s="643"/>
      <c r="DR1" s="643"/>
      <c r="DS1" s="643"/>
      <c r="DT1" s="643"/>
      <c r="DU1" s="643"/>
      <c r="DV1" s="643"/>
      <c r="DW1" s="643"/>
      <c r="DX1" s="643"/>
      <c r="DY1" s="643"/>
      <c r="DZ1" s="643"/>
      <c r="EA1" s="643"/>
      <c r="EB1" s="643"/>
      <c r="EC1" s="643"/>
      <c r="ED1" s="643"/>
      <c r="EE1" s="447"/>
      <c r="EF1" s="447"/>
      <c r="EG1" s="447"/>
      <c r="EH1" s="447"/>
      <c r="EI1" s="447"/>
      <c r="EJ1" s="447"/>
      <c r="EK1" s="447"/>
      <c r="EL1" s="447"/>
      <c r="EM1" s="448"/>
      <c r="EN1" s="447"/>
      <c r="EO1" s="447"/>
      <c r="EP1" s="447"/>
      <c r="EQ1" s="447"/>
      <c r="ER1" s="447"/>
      <c r="ES1" s="447"/>
      <c r="ET1" s="447"/>
    </row>
    <row r="2" spans="1:150" ht="18">
      <c r="A2" s="651" t="s">
        <v>2768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501"/>
      <c r="M2" s="501"/>
      <c r="N2" s="504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5"/>
      <c r="AE2" s="501"/>
      <c r="AF2" s="501"/>
      <c r="AG2" s="501"/>
      <c r="AH2" s="501"/>
      <c r="AI2" s="501"/>
      <c r="AJ2" s="501"/>
      <c r="AK2" s="501"/>
      <c r="AL2" s="501"/>
      <c r="AM2" s="501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4"/>
      <c r="DM2" s="454"/>
      <c r="DN2" s="454"/>
      <c r="DO2" s="454"/>
      <c r="DP2" s="455"/>
      <c r="DQ2" s="454"/>
      <c r="DR2" s="454"/>
      <c r="DS2" s="454"/>
      <c r="DT2" s="488" t="s">
        <v>2644</v>
      </c>
      <c r="DU2" s="488"/>
      <c r="DV2" s="454"/>
      <c r="DW2" s="454"/>
      <c r="DX2" s="454"/>
      <c r="DY2" s="454"/>
      <c r="DZ2" s="454"/>
      <c r="EA2" s="454"/>
      <c r="EB2" s="454"/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5"/>
      <c r="EN2" s="454"/>
      <c r="EO2" s="454"/>
      <c r="EP2" s="454"/>
      <c r="EQ2" s="454"/>
      <c r="ER2" s="454"/>
      <c r="ES2" s="454"/>
      <c r="ET2" s="454"/>
    </row>
    <row r="3" spans="1:150" ht="15.75">
      <c r="A3" s="652" t="s">
        <v>2607</v>
      </c>
      <c r="B3" s="654" t="s">
        <v>2645</v>
      </c>
      <c r="C3" s="654" t="s">
        <v>2608</v>
      </c>
      <c r="D3" s="654" t="s">
        <v>2609</v>
      </c>
      <c r="E3" s="654" t="s">
        <v>2841</v>
      </c>
      <c r="F3" s="654" t="s">
        <v>2743</v>
      </c>
      <c r="G3" s="654" t="s">
        <v>2744</v>
      </c>
      <c r="H3" s="654" t="s">
        <v>2611</v>
      </c>
      <c r="I3" s="654" t="s">
        <v>2875</v>
      </c>
      <c r="J3" s="654" t="s">
        <v>2612</v>
      </c>
      <c r="K3" s="644" t="s">
        <v>2843</v>
      </c>
      <c r="L3" s="654" t="s">
        <v>2844</v>
      </c>
      <c r="M3" s="654" t="s">
        <v>2845</v>
      </c>
      <c r="N3" s="645" t="s">
        <v>2876</v>
      </c>
      <c r="O3" s="646" t="s">
        <v>2617</v>
      </c>
      <c r="P3" s="646"/>
      <c r="Q3" s="646"/>
      <c r="R3" s="78"/>
      <c r="S3" s="647" t="s">
        <v>2619</v>
      </c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506"/>
      <c r="DP3" s="457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</row>
    <row r="4" spans="1:150" ht="25.5">
      <c r="A4" s="653"/>
      <c r="B4" s="655"/>
      <c r="C4" s="654"/>
      <c r="D4" s="655"/>
      <c r="E4" s="656"/>
      <c r="F4" s="654"/>
      <c r="G4" s="654"/>
      <c r="H4" s="656"/>
      <c r="I4" s="654"/>
      <c r="J4" s="654"/>
      <c r="K4" s="656"/>
      <c r="L4" s="654"/>
      <c r="M4" s="654"/>
      <c r="N4" s="645"/>
      <c r="O4" s="646"/>
      <c r="P4" s="646"/>
      <c r="Q4" s="646"/>
      <c r="R4" s="507"/>
      <c r="S4" s="644" t="s">
        <v>179</v>
      </c>
      <c r="T4" s="644"/>
      <c r="U4" s="644"/>
      <c r="V4" s="644"/>
      <c r="W4" s="644"/>
      <c r="X4" s="644"/>
      <c r="Y4" s="644" t="s">
        <v>1271</v>
      </c>
      <c r="Z4" s="644"/>
      <c r="AA4" s="644"/>
      <c r="AB4" s="644"/>
      <c r="AC4" s="644"/>
      <c r="AD4" s="644" t="s">
        <v>1257</v>
      </c>
      <c r="AE4" s="644"/>
      <c r="AF4" s="644"/>
      <c r="AG4" s="644"/>
      <c r="AH4" s="644"/>
      <c r="AI4" s="644" t="s">
        <v>1376</v>
      </c>
      <c r="AJ4" s="644"/>
      <c r="AK4" s="644"/>
      <c r="AL4" s="644"/>
      <c r="AM4" s="644"/>
      <c r="AN4" s="644" t="s">
        <v>2620</v>
      </c>
      <c r="AO4" s="644"/>
      <c r="AP4" s="644"/>
      <c r="AQ4" s="644"/>
      <c r="AR4" s="644"/>
      <c r="AS4" s="644" t="s">
        <v>2621</v>
      </c>
      <c r="AT4" s="644"/>
      <c r="AU4" s="644"/>
      <c r="AV4" s="644"/>
      <c r="AW4" s="644"/>
      <c r="AX4" s="644" t="s">
        <v>2622</v>
      </c>
      <c r="AY4" s="644"/>
      <c r="AZ4" s="644"/>
      <c r="BA4" s="644"/>
      <c r="BB4" s="644"/>
      <c r="BC4" s="644" t="s">
        <v>2623</v>
      </c>
      <c r="BD4" s="644"/>
      <c r="BE4" s="644"/>
      <c r="BF4" s="644"/>
      <c r="BG4" s="644"/>
      <c r="BH4" s="644" t="s">
        <v>2624</v>
      </c>
      <c r="BI4" s="644"/>
      <c r="BJ4" s="644"/>
      <c r="BK4" s="644"/>
      <c r="BL4" s="644"/>
      <c r="BM4" s="644" t="s">
        <v>2625</v>
      </c>
      <c r="BN4" s="644"/>
      <c r="BO4" s="644"/>
      <c r="BP4" s="644"/>
      <c r="BQ4" s="644"/>
      <c r="BR4" s="644" t="s">
        <v>2626</v>
      </c>
      <c r="BS4" s="644"/>
      <c r="BT4" s="644"/>
      <c r="BU4" s="644"/>
      <c r="BV4" s="644"/>
      <c r="BW4" s="644" t="s">
        <v>2627</v>
      </c>
      <c r="BX4" s="644"/>
      <c r="BY4" s="644"/>
      <c r="BZ4" s="644"/>
      <c r="CA4" s="644"/>
      <c r="CB4" s="644" t="s">
        <v>2628</v>
      </c>
      <c r="CC4" s="644"/>
      <c r="CD4" s="644"/>
      <c r="CE4" s="644"/>
      <c r="CF4" s="644"/>
      <c r="CG4" s="644" t="s">
        <v>2629</v>
      </c>
      <c r="CH4" s="644"/>
      <c r="CI4" s="644"/>
      <c r="CJ4" s="644"/>
      <c r="CK4" s="644"/>
      <c r="CL4" s="644" t="s">
        <v>2630</v>
      </c>
      <c r="CM4" s="644"/>
      <c r="CN4" s="644"/>
      <c r="CO4" s="644"/>
      <c r="CP4" s="644"/>
      <c r="CQ4" s="644" t="s">
        <v>2631</v>
      </c>
      <c r="CR4" s="644"/>
      <c r="CS4" s="644"/>
      <c r="CT4" s="644"/>
      <c r="CU4" s="644"/>
      <c r="CV4" s="644" t="s">
        <v>2632</v>
      </c>
      <c r="CW4" s="644"/>
      <c r="CX4" s="644"/>
      <c r="CY4" s="644"/>
      <c r="CZ4" s="644"/>
      <c r="DA4" s="644" t="s">
        <v>2633</v>
      </c>
      <c r="DB4" s="644"/>
      <c r="DC4" s="644"/>
      <c r="DD4" s="644"/>
      <c r="DE4" s="644"/>
      <c r="DF4" s="644" t="s">
        <v>2634</v>
      </c>
      <c r="DG4" s="644"/>
      <c r="DH4" s="644"/>
      <c r="DI4" s="644"/>
      <c r="DJ4" s="644"/>
      <c r="DK4" s="644" t="s">
        <v>2635</v>
      </c>
      <c r="DL4" s="644"/>
      <c r="DM4" s="644"/>
      <c r="DN4" s="644"/>
      <c r="DO4" s="644"/>
      <c r="DP4" s="636" t="s">
        <v>2636</v>
      </c>
      <c r="DQ4" s="636"/>
      <c r="DR4" s="636"/>
      <c r="DS4" s="636"/>
      <c r="DT4" s="636" t="s">
        <v>2653</v>
      </c>
      <c r="DU4" s="636"/>
      <c r="DV4" s="636"/>
      <c r="DW4" s="636"/>
      <c r="DX4" s="636"/>
      <c r="DY4" s="636"/>
      <c r="DZ4" s="636"/>
      <c r="EA4" s="636"/>
      <c r="EB4" s="636"/>
      <c r="EC4" s="636"/>
      <c r="ED4" s="636"/>
      <c r="EE4" s="636"/>
      <c r="EF4" s="459"/>
      <c r="EG4" s="459"/>
      <c r="EH4" s="459"/>
      <c r="EI4" s="489" t="s">
        <v>2771</v>
      </c>
      <c r="EJ4" s="459"/>
      <c r="EK4" s="459" t="s">
        <v>2772</v>
      </c>
      <c r="EL4" s="459"/>
      <c r="EM4" s="459" t="s">
        <v>2655</v>
      </c>
      <c r="EN4" s="459"/>
      <c r="EO4" s="459"/>
      <c r="EP4" s="459"/>
      <c r="EQ4" s="459"/>
      <c r="ER4" s="459"/>
      <c r="ES4" s="459"/>
      <c r="ET4" s="459"/>
    </row>
    <row r="5" spans="1:150" ht="25.5">
      <c r="A5" s="653"/>
      <c r="B5" s="655"/>
      <c r="C5" s="654"/>
      <c r="D5" s="655"/>
      <c r="E5" s="656"/>
      <c r="F5" s="654"/>
      <c r="G5" s="654"/>
      <c r="H5" s="656"/>
      <c r="I5" s="654"/>
      <c r="J5" s="654"/>
      <c r="K5" s="656"/>
      <c r="L5" s="654"/>
      <c r="M5" s="654"/>
      <c r="N5" s="645"/>
      <c r="O5" s="508" t="s">
        <v>2637</v>
      </c>
      <c r="P5" s="507" t="s">
        <v>2638</v>
      </c>
      <c r="Q5" s="507" t="s">
        <v>2639</v>
      </c>
      <c r="R5" s="507" t="s">
        <v>2743</v>
      </c>
      <c r="S5" s="509" t="s">
        <v>2773</v>
      </c>
      <c r="T5" s="509" t="s">
        <v>2641</v>
      </c>
      <c r="U5" s="510" t="s">
        <v>2736</v>
      </c>
      <c r="V5" s="510" t="s">
        <v>2639</v>
      </c>
      <c r="W5" s="510" t="s">
        <v>2743</v>
      </c>
      <c r="X5" s="507" t="s">
        <v>2637</v>
      </c>
      <c r="Y5" s="509" t="s">
        <v>2641</v>
      </c>
      <c r="Z5" s="510" t="s">
        <v>2736</v>
      </c>
      <c r="AA5" s="510" t="s">
        <v>2639</v>
      </c>
      <c r="AB5" s="510" t="s">
        <v>2743</v>
      </c>
      <c r="AC5" s="507" t="s">
        <v>2637</v>
      </c>
      <c r="AD5" s="509" t="s">
        <v>2641</v>
      </c>
      <c r="AE5" s="510" t="s">
        <v>2774</v>
      </c>
      <c r="AF5" s="510" t="s">
        <v>2639</v>
      </c>
      <c r="AG5" s="510" t="s">
        <v>2743</v>
      </c>
      <c r="AH5" s="507" t="s">
        <v>2637</v>
      </c>
      <c r="AI5" s="509" t="s">
        <v>2641</v>
      </c>
      <c r="AJ5" s="510" t="s">
        <v>2774</v>
      </c>
      <c r="AK5" s="510" t="s">
        <v>2639</v>
      </c>
      <c r="AL5" s="510" t="s">
        <v>2743</v>
      </c>
      <c r="AM5" s="507" t="s">
        <v>2637</v>
      </c>
      <c r="AN5" s="509" t="s">
        <v>2641</v>
      </c>
      <c r="AO5" s="510" t="s">
        <v>2774</v>
      </c>
      <c r="AP5" s="510" t="s">
        <v>2639</v>
      </c>
      <c r="AQ5" s="510" t="s">
        <v>2743</v>
      </c>
      <c r="AR5" s="507" t="s">
        <v>2637</v>
      </c>
      <c r="AS5" s="509" t="s">
        <v>2641</v>
      </c>
      <c r="AT5" s="510" t="s">
        <v>2774</v>
      </c>
      <c r="AU5" s="510" t="s">
        <v>2639</v>
      </c>
      <c r="AV5" s="510" t="s">
        <v>2743</v>
      </c>
      <c r="AW5" s="507" t="s">
        <v>2637</v>
      </c>
      <c r="AX5" s="509" t="s">
        <v>2641</v>
      </c>
      <c r="AY5" s="510" t="s">
        <v>2774</v>
      </c>
      <c r="AZ5" s="510" t="s">
        <v>2639</v>
      </c>
      <c r="BA5" s="510" t="s">
        <v>2743</v>
      </c>
      <c r="BB5" s="507" t="s">
        <v>2637</v>
      </c>
      <c r="BC5" s="509" t="s">
        <v>2641</v>
      </c>
      <c r="BD5" s="510" t="s">
        <v>2774</v>
      </c>
      <c r="BE5" s="510" t="s">
        <v>2639</v>
      </c>
      <c r="BF5" s="510" t="s">
        <v>2743</v>
      </c>
      <c r="BG5" s="507" t="s">
        <v>2637</v>
      </c>
      <c r="BH5" s="509" t="s">
        <v>2641</v>
      </c>
      <c r="BI5" s="510" t="s">
        <v>2774</v>
      </c>
      <c r="BJ5" s="510" t="s">
        <v>2639</v>
      </c>
      <c r="BK5" s="510" t="s">
        <v>2743</v>
      </c>
      <c r="BL5" s="507" t="s">
        <v>2637</v>
      </c>
      <c r="BM5" s="509" t="s">
        <v>2641</v>
      </c>
      <c r="BN5" s="510" t="s">
        <v>2774</v>
      </c>
      <c r="BO5" s="510" t="s">
        <v>2639</v>
      </c>
      <c r="BP5" s="510" t="s">
        <v>2743</v>
      </c>
      <c r="BQ5" s="507" t="s">
        <v>2637</v>
      </c>
      <c r="BR5" s="509" t="s">
        <v>2641</v>
      </c>
      <c r="BS5" s="510" t="s">
        <v>2774</v>
      </c>
      <c r="BT5" s="510" t="s">
        <v>2639</v>
      </c>
      <c r="BU5" s="510" t="s">
        <v>2743</v>
      </c>
      <c r="BV5" s="507" t="s">
        <v>2637</v>
      </c>
      <c r="BW5" s="509" t="s">
        <v>2641</v>
      </c>
      <c r="BX5" s="510" t="s">
        <v>2774</v>
      </c>
      <c r="BY5" s="510" t="s">
        <v>2639</v>
      </c>
      <c r="BZ5" s="510" t="s">
        <v>2743</v>
      </c>
      <c r="CA5" s="507" t="s">
        <v>2637</v>
      </c>
      <c r="CB5" s="509" t="s">
        <v>2641</v>
      </c>
      <c r="CC5" s="510" t="s">
        <v>2774</v>
      </c>
      <c r="CD5" s="510" t="s">
        <v>2639</v>
      </c>
      <c r="CE5" s="510" t="s">
        <v>2743</v>
      </c>
      <c r="CF5" s="507" t="s">
        <v>2637</v>
      </c>
      <c r="CG5" s="509" t="s">
        <v>2641</v>
      </c>
      <c r="CH5" s="510" t="s">
        <v>2774</v>
      </c>
      <c r="CI5" s="510" t="s">
        <v>2639</v>
      </c>
      <c r="CJ5" s="510" t="s">
        <v>2743</v>
      </c>
      <c r="CK5" s="507" t="s">
        <v>2637</v>
      </c>
      <c r="CL5" s="509" t="s">
        <v>2641</v>
      </c>
      <c r="CM5" s="510" t="s">
        <v>2774</v>
      </c>
      <c r="CN5" s="510" t="s">
        <v>2639</v>
      </c>
      <c r="CO5" s="510" t="s">
        <v>2743</v>
      </c>
      <c r="CP5" s="507" t="s">
        <v>2637</v>
      </c>
      <c r="CQ5" s="509" t="s">
        <v>2641</v>
      </c>
      <c r="CR5" s="510" t="s">
        <v>2774</v>
      </c>
      <c r="CS5" s="510" t="s">
        <v>2639</v>
      </c>
      <c r="CT5" s="510" t="s">
        <v>2743</v>
      </c>
      <c r="CU5" s="507" t="s">
        <v>2637</v>
      </c>
      <c r="CV5" s="509" t="s">
        <v>2641</v>
      </c>
      <c r="CW5" s="510" t="s">
        <v>2774</v>
      </c>
      <c r="CX5" s="510" t="s">
        <v>2639</v>
      </c>
      <c r="CY5" s="510" t="s">
        <v>2743</v>
      </c>
      <c r="CZ5" s="507" t="s">
        <v>2637</v>
      </c>
      <c r="DA5" s="509" t="s">
        <v>2641</v>
      </c>
      <c r="DB5" s="510" t="s">
        <v>2774</v>
      </c>
      <c r="DC5" s="510" t="s">
        <v>2639</v>
      </c>
      <c r="DD5" s="510" t="s">
        <v>2743</v>
      </c>
      <c r="DE5" s="507" t="s">
        <v>2637</v>
      </c>
      <c r="DF5" s="509" t="s">
        <v>2641</v>
      </c>
      <c r="DG5" s="510" t="s">
        <v>2774</v>
      </c>
      <c r="DH5" s="510" t="s">
        <v>2639</v>
      </c>
      <c r="DI5" s="510" t="s">
        <v>2743</v>
      </c>
      <c r="DJ5" s="507" t="s">
        <v>2637</v>
      </c>
      <c r="DK5" s="509" t="s">
        <v>2641</v>
      </c>
      <c r="DL5" s="510" t="s">
        <v>2774</v>
      </c>
      <c r="DM5" s="510" t="s">
        <v>2639</v>
      </c>
      <c r="DN5" s="510" t="s">
        <v>2743</v>
      </c>
      <c r="DO5" s="511" t="s">
        <v>2637</v>
      </c>
      <c r="DP5" s="457" t="s">
        <v>4</v>
      </c>
      <c r="DQ5" s="462" t="s">
        <v>2643</v>
      </c>
      <c r="DR5" s="462" t="s">
        <v>33</v>
      </c>
      <c r="DS5" s="462" t="s">
        <v>2643</v>
      </c>
      <c r="DT5" s="463" t="s">
        <v>2656</v>
      </c>
      <c r="DU5" s="462" t="s">
        <v>2643</v>
      </c>
      <c r="DV5" s="463" t="s">
        <v>2657</v>
      </c>
      <c r="DW5" s="462" t="s">
        <v>2643</v>
      </c>
      <c r="DX5" s="463" t="s">
        <v>2658</v>
      </c>
      <c r="DY5" s="462" t="s">
        <v>2643</v>
      </c>
      <c r="DZ5" s="463" t="s">
        <v>2659</v>
      </c>
      <c r="EA5" s="462" t="s">
        <v>2643</v>
      </c>
      <c r="EB5" s="463" t="s">
        <v>2660</v>
      </c>
      <c r="EC5" s="462" t="s">
        <v>2643</v>
      </c>
      <c r="ED5" s="463" t="s">
        <v>1371</v>
      </c>
      <c r="EE5" s="462" t="s">
        <v>2643</v>
      </c>
      <c r="EF5" s="464" t="s">
        <v>2661</v>
      </c>
      <c r="EG5" s="464" t="s">
        <v>2661</v>
      </c>
      <c r="EH5" s="190" t="s">
        <v>2749</v>
      </c>
      <c r="EI5" s="190" t="s">
        <v>2643</v>
      </c>
      <c r="EJ5" s="190" t="s">
        <v>2750</v>
      </c>
      <c r="EK5" s="190" t="s">
        <v>2643</v>
      </c>
      <c r="EL5" s="190"/>
      <c r="EM5" s="476" t="s">
        <v>3</v>
      </c>
      <c r="EN5" s="476" t="s">
        <v>2664</v>
      </c>
      <c r="EO5" s="476" t="s">
        <v>2665</v>
      </c>
      <c r="EP5" s="476" t="s">
        <v>2664</v>
      </c>
      <c r="EQ5" s="476" t="s">
        <v>2666</v>
      </c>
      <c r="ER5" s="476" t="s">
        <v>2664</v>
      </c>
      <c r="ES5" s="476" t="s">
        <v>2667</v>
      </c>
      <c r="ET5" s="476" t="s">
        <v>2668</v>
      </c>
    </row>
    <row r="6" spans="1:150">
      <c r="A6" s="465">
        <v>1</v>
      </c>
      <c r="B6" s="466">
        <v>2</v>
      </c>
      <c r="C6" s="466"/>
      <c r="D6" s="466">
        <v>3</v>
      </c>
      <c r="E6" s="467">
        <v>4</v>
      </c>
      <c r="F6" s="467">
        <v>5</v>
      </c>
      <c r="G6" s="467">
        <v>6</v>
      </c>
      <c r="H6" s="467">
        <v>5</v>
      </c>
      <c r="I6" s="467"/>
      <c r="J6" s="467">
        <v>6</v>
      </c>
      <c r="K6" s="467">
        <v>7</v>
      </c>
      <c r="L6" s="467">
        <v>8</v>
      </c>
      <c r="M6" s="467"/>
      <c r="N6" s="520">
        <v>9</v>
      </c>
      <c r="O6" s="467">
        <v>10</v>
      </c>
      <c r="P6" s="467"/>
      <c r="Q6" s="467"/>
      <c r="R6" s="467">
        <v>11</v>
      </c>
      <c r="S6" s="467">
        <v>6</v>
      </c>
      <c r="T6" s="467">
        <v>7</v>
      </c>
      <c r="U6" s="467">
        <v>8</v>
      </c>
      <c r="V6" s="467">
        <v>9</v>
      </c>
      <c r="W6" s="467"/>
      <c r="X6" s="467">
        <v>10</v>
      </c>
      <c r="Y6" s="467">
        <v>11</v>
      </c>
      <c r="Z6" s="467">
        <v>12</v>
      </c>
      <c r="AA6" s="467">
        <v>13</v>
      </c>
      <c r="AB6" s="467"/>
      <c r="AC6" s="467">
        <v>14</v>
      </c>
      <c r="AD6" s="467">
        <v>15</v>
      </c>
      <c r="AE6" s="467">
        <v>16</v>
      </c>
      <c r="AF6" s="467">
        <v>17</v>
      </c>
      <c r="AG6" s="467"/>
      <c r="AH6" s="467">
        <v>18</v>
      </c>
      <c r="AI6" s="467">
        <v>19</v>
      </c>
      <c r="AJ6" s="467">
        <v>20</v>
      </c>
      <c r="AK6" s="467">
        <v>21</v>
      </c>
      <c r="AL6" s="467"/>
      <c r="AM6" s="467">
        <v>22</v>
      </c>
      <c r="AN6" s="467">
        <v>19</v>
      </c>
      <c r="AO6" s="467">
        <v>20</v>
      </c>
      <c r="AP6" s="467">
        <v>21</v>
      </c>
      <c r="AQ6" s="467"/>
      <c r="AR6" s="467">
        <v>22</v>
      </c>
      <c r="AS6" s="467">
        <v>19</v>
      </c>
      <c r="AT6" s="467">
        <v>20</v>
      </c>
      <c r="AU6" s="467">
        <v>21</v>
      </c>
      <c r="AV6" s="467"/>
      <c r="AW6" s="467">
        <v>22</v>
      </c>
      <c r="AX6" s="467">
        <v>19</v>
      </c>
      <c r="AY6" s="467">
        <v>20</v>
      </c>
      <c r="AZ6" s="467">
        <v>21</v>
      </c>
      <c r="BA6" s="467"/>
      <c r="BB6" s="467">
        <v>22</v>
      </c>
      <c r="BC6" s="467">
        <v>19</v>
      </c>
      <c r="BD6" s="467">
        <v>20</v>
      </c>
      <c r="BE6" s="467">
        <v>21</v>
      </c>
      <c r="BF6" s="467"/>
      <c r="BG6" s="467">
        <v>22</v>
      </c>
      <c r="BH6" s="467">
        <v>19</v>
      </c>
      <c r="BI6" s="467">
        <v>20</v>
      </c>
      <c r="BJ6" s="467">
        <v>21</v>
      </c>
      <c r="BK6" s="467"/>
      <c r="BL6" s="467">
        <v>22</v>
      </c>
      <c r="BM6" s="467">
        <v>19</v>
      </c>
      <c r="BN6" s="467">
        <v>20</v>
      </c>
      <c r="BO6" s="467">
        <v>21</v>
      </c>
      <c r="BP6" s="467"/>
      <c r="BQ6" s="467">
        <v>22</v>
      </c>
      <c r="BR6" s="467">
        <v>19</v>
      </c>
      <c r="BS6" s="467">
        <v>20</v>
      </c>
      <c r="BT6" s="467">
        <v>21</v>
      </c>
      <c r="BU6" s="467"/>
      <c r="BV6" s="467">
        <v>22</v>
      </c>
      <c r="BW6" s="467">
        <v>19</v>
      </c>
      <c r="BX6" s="467">
        <v>20</v>
      </c>
      <c r="BY6" s="467">
        <v>21</v>
      </c>
      <c r="BZ6" s="467"/>
      <c r="CA6" s="467">
        <v>22</v>
      </c>
      <c r="CB6" s="467">
        <v>19</v>
      </c>
      <c r="CC6" s="467">
        <v>20</v>
      </c>
      <c r="CD6" s="467">
        <v>21</v>
      </c>
      <c r="CE6" s="467"/>
      <c r="CF6" s="467">
        <v>22</v>
      </c>
      <c r="CG6" s="467">
        <v>19</v>
      </c>
      <c r="CH6" s="467">
        <v>20</v>
      </c>
      <c r="CI6" s="467">
        <v>21</v>
      </c>
      <c r="CJ6" s="467"/>
      <c r="CK6" s="467">
        <v>22</v>
      </c>
      <c r="CL6" s="467">
        <v>19</v>
      </c>
      <c r="CM6" s="467">
        <v>20</v>
      </c>
      <c r="CN6" s="467">
        <v>21</v>
      </c>
      <c r="CO6" s="467"/>
      <c r="CP6" s="467">
        <v>22</v>
      </c>
      <c r="CQ6" s="467">
        <v>19</v>
      </c>
      <c r="CR6" s="467">
        <v>20</v>
      </c>
      <c r="CS6" s="467">
        <v>21</v>
      </c>
      <c r="CT6" s="467"/>
      <c r="CU6" s="467">
        <v>22</v>
      </c>
      <c r="CV6" s="467">
        <v>19</v>
      </c>
      <c r="CW6" s="467">
        <v>20</v>
      </c>
      <c r="CX6" s="467">
        <v>21</v>
      </c>
      <c r="CY6" s="467"/>
      <c r="CZ6" s="467">
        <v>22</v>
      </c>
      <c r="DA6" s="467">
        <v>19</v>
      </c>
      <c r="DB6" s="467">
        <v>20</v>
      </c>
      <c r="DC6" s="467">
        <v>21</v>
      </c>
      <c r="DD6" s="467"/>
      <c r="DE6" s="467">
        <v>22</v>
      </c>
      <c r="DF6" s="467">
        <v>19</v>
      </c>
      <c r="DG6" s="467">
        <v>20</v>
      </c>
      <c r="DH6" s="467">
        <v>21</v>
      </c>
      <c r="DI6" s="467"/>
      <c r="DJ6" s="467">
        <v>22</v>
      </c>
      <c r="DK6" s="467">
        <v>19</v>
      </c>
      <c r="DL6" s="467">
        <v>20</v>
      </c>
      <c r="DM6" s="467">
        <v>21</v>
      </c>
      <c r="DN6" s="467"/>
      <c r="DO6" s="469">
        <v>22</v>
      </c>
      <c r="DP6" s="457">
        <v>8</v>
      </c>
      <c r="DQ6" s="470">
        <v>9</v>
      </c>
      <c r="DR6" s="470">
        <v>10</v>
      </c>
      <c r="DS6" s="470">
        <v>11</v>
      </c>
      <c r="DT6" s="470">
        <v>12</v>
      </c>
      <c r="DU6" s="470">
        <v>13</v>
      </c>
      <c r="DV6" s="470">
        <v>14</v>
      </c>
      <c r="DW6" s="470">
        <v>15</v>
      </c>
      <c r="DX6" s="470">
        <v>16</v>
      </c>
      <c r="DY6" s="470">
        <v>17</v>
      </c>
      <c r="DZ6" s="470">
        <v>18</v>
      </c>
      <c r="EA6" s="470">
        <v>19</v>
      </c>
      <c r="EB6" s="470">
        <v>20</v>
      </c>
      <c r="EC6" s="470">
        <v>21</v>
      </c>
      <c r="ED6" s="470">
        <v>22</v>
      </c>
      <c r="EE6" s="470">
        <v>23</v>
      </c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</row>
    <row r="8" spans="1:150">
      <c r="C8" t="s">
        <v>2877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17-18 Edu</vt:lpstr>
      <vt:lpstr>18-19 Term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2019-06-04T11:34:41Z</dcterms:modified>
</cp:coreProperties>
</file>