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1" activeTab="24"/>
  </bookViews>
  <sheets>
    <sheet name="2002-03" sheetId="20" r:id="rId1"/>
    <sheet name="2003-04" sheetId="19" r:id="rId2"/>
    <sheet name="2004-05" sheetId="18" r:id="rId3"/>
    <sheet name="2005-06" sheetId="17" r:id="rId4"/>
    <sheet name="2006-07" sheetId="16" r:id="rId5"/>
    <sheet name="2007-08" sheetId="15" r:id="rId6"/>
    <sheet name="2008-09" sheetId="14" r:id="rId7"/>
    <sheet name="2009-10" sheetId="13" r:id="rId8"/>
    <sheet name="2010-11" sheetId="12" r:id="rId9"/>
    <sheet name="11-12" sheetId="1" r:id="rId10"/>
    <sheet name="12-13" sheetId="2" r:id="rId11"/>
    <sheet name="12-13 Term" sheetId="3" r:id="rId12"/>
    <sheet name="12-13 Edu" sheetId="4" r:id="rId13"/>
    <sheet name="12-13 Micro" sheetId="5" r:id="rId14"/>
    <sheet name="13-14 Term" sheetId="6" r:id="rId15"/>
    <sheet name="13-14 Edu" sheetId="7" r:id="rId16"/>
    <sheet name="14-15 Term" sheetId="8" r:id="rId17"/>
    <sheet name="14-15 Edu" sheetId="9" r:id="rId18"/>
    <sheet name="15-16 Term" sheetId="10" r:id="rId19"/>
    <sheet name="15-16 Edu" sheetId="11" r:id="rId20"/>
    <sheet name="16-17 Term" sheetId="21" r:id="rId21"/>
    <sheet name="16-17 Edu" sheetId="22" r:id="rId22"/>
    <sheet name="Term 17-18" sheetId="23" r:id="rId23"/>
    <sheet name="Term 30% 90%" sheetId="24" r:id="rId24"/>
    <sheet name="17-18 Edu" sheetId="25" r:id="rId25"/>
    <sheet name="Term 90%" sheetId="26" r:id="rId26"/>
    <sheet name="Term 18-19" sheetId="27" r:id="rId27"/>
    <sheet name="Term 30% 90" sheetId="28" r:id="rId28"/>
    <sheet name="Edu 18-19" sheetId="29" r:id="rId29"/>
  </sheets>
  <definedNames>
    <definedName name="_xlnm._FilterDatabase" localSheetId="9" hidden="1">'11-12'!$A$5:$Y$159</definedName>
  </definedNames>
  <calcPr calcId="124519"/>
</workbook>
</file>

<file path=xl/calcChain.xml><?xml version="1.0" encoding="utf-8"?>
<calcChain xmlns="http://schemas.openxmlformats.org/spreadsheetml/2006/main">
  <c r="N21" i="28"/>
  <c r="P14" i="26"/>
  <c r="L11"/>
  <c r="L10"/>
  <c r="L9"/>
  <c r="O55" i="23"/>
  <c r="O54"/>
  <c r="O53"/>
  <c r="R25" i="5"/>
  <c r="R24"/>
  <c r="R23"/>
  <c r="R22"/>
  <c r="Q20"/>
  <c r="L188" i="3"/>
  <c r="L187"/>
  <c r="L186"/>
  <c r="L185"/>
  <c r="K183"/>
  <c r="P37" i="4"/>
  <c r="P35"/>
  <c r="P34"/>
  <c r="P33"/>
  <c r="E29" i="18"/>
  <c r="E28"/>
  <c r="E27"/>
  <c r="E19" i="19"/>
  <c r="E18"/>
  <c r="E17"/>
  <c r="E22" i="20"/>
  <c r="E21"/>
  <c r="E20"/>
  <c r="V9" i="11"/>
  <c r="V10"/>
  <c r="V11"/>
  <c r="V12"/>
  <c r="V13"/>
  <c r="V8"/>
  <c r="V9" i="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8"/>
  <c r="S7" i="4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6"/>
  <c r="EK75" i="12"/>
  <c r="EJ75"/>
  <c r="EI75"/>
  <c r="EH75"/>
  <c r="EE75"/>
  <c r="ED75"/>
  <c r="EC75"/>
  <c r="EB75"/>
  <c r="EA75"/>
  <c r="DZ75"/>
  <c r="DY75"/>
  <c r="DX75"/>
  <c r="DW75"/>
  <c r="DV75"/>
  <c r="DU75"/>
  <c r="DT75"/>
  <c r="DS75"/>
  <c r="DR75"/>
  <c r="DQ75"/>
  <c r="DP75"/>
  <c r="DO75"/>
  <c r="DN75"/>
  <c r="DM75"/>
  <c r="DL75"/>
  <c r="DK75"/>
  <c r="DJ75"/>
  <c r="DI75"/>
  <c r="DH75"/>
  <c r="DG75"/>
  <c r="DF75"/>
  <c r="DE75"/>
  <c r="DD75"/>
  <c r="DC75"/>
  <c r="DB75"/>
  <c r="DA75"/>
  <c r="CZ75"/>
  <c r="CY75"/>
  <c r="CX75"/>
  <c r="CW75"/>
  <c r="CV75"/>
  <c r="CU75"/>
  <c r="CT75"/>
  <c r="CS75"/>
  <c r="CR75"/>
  <c r="CQ75"/>
  <c r="CP75"/>
  <c r="CO75"/>
  <c r="CN75"/>
  <c r="CM75"/>
  <c r="CL75"/>
  <c r="CK75"/>
  <c r="CJ75"/>
  <c r="CI75"/>
  <c r="CH75"/>
  <c r="CG75"/>
  <c r="CF75"/>
  <c r="CE75"/>
  <c r="CD75"/>
  <c r="CC75"/>
  <c r="CB75"/>
  <c r="CA75"/>
  <c r="BZ75"/>
  <c r="BY75"/>
  <c r="BX75"/>
  <c r="BW75"/>
  <c r="BV75"/>
  <c r="BU75"/>
  <c r="BT75"/>
  <c r="BS75"/>
  <c r="BR75"/>
  <c r="BQ75"/>
  <c r="BP75"/>
  <c r="BO75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B75"/>
  <c r="AA75"/>
  <c r="Z75"/>
  <c r="Y75"/>
  <c r="W75"/>
  <c r="V75"/>
  <c r="U75"/>
  <c r="T75"/>
  <c r="S75"/>
  <c r="F75"/>
  <c r="E75"/>
  <c r="AC75"/>
  <c r="EG74"/>
  <c r="EF74"/>
  <c r="J74"/>
  <c r="N74" s="1"/>
  <c r="G74"/>
  <c r="EG73"/>
  <c r="EF73"/>
  <c r="G73"/>
  <c r="J73" s="1"/>
  <c r="EG72"/>
  <c r="EF72"/>
  <c r="G72"/>
  <c r="J72" s="1"/>
  <c r="EG71"/>
  <c r="EF71"/>
  <c r="G71"/>
  <c r="J71" s="1"/>
  <c r="N71" s="1"/>
  <c r="EG70"/>
  <c r="EF70"/>
  <c r="G70"/>
  <c r="J70" s="1"/>
  <c r="N70" s="1"/>
  <c r="EG69"/>
  <c r="EF69"/>
  <c r="G69"/>
  <c r="J69" s="1"/>
  <c r="EG68"/>
  <c r="EF68"/>
  <c r="G68"/>
  <c r="J68" s="1"/>
  <c r="EG67"/>
  <c r="EF67"/>
  <c r="J67"/>
  <c r="N67" s="1"/>
  <c r="G67"/>
  <c r="EG66"/>
  <c r="EF66"/>
  <c r="J66"/>
  <c r="N66" s="1"/>
  <c r="G66"/>
  <c r="EG65"/>
  <c r="EF65"/>
  <c r="G65"/>
  <c r="J65" s="1"/>
  <c r="EG64"/>
  <c r="EF64"/>
  <c r="G64"/>
  <c r="J64" s="1"/>
  <c r="EG63"/>
  <c r="EF63"/>
  <c r="G63"/>
  <c r="J63" s="1"/>
  <c r="N63" s="1"/>
  <c r="EG62"/>
  <c r="EF62"/>
  <c r="G62"/>
  <c r="J62" s="1"/>
  <c r="N62" s="1"/>
  <c r="EG61"/>
  <c r="EF61"/>
  <c r="G61"/>
  <c r="J61" s="1"/>
  <c r="EG60"/>
  <c r="EF60"/>
  <c r="G60"/>
  <c r="J60" s="1"/>
  <c r="EG59"/>
  <c r="EF59"/>
  <c r="J59"/>
  <c r="N59" s="1"/>
  <c r="G59"/>
  <c r="EG58"/>
  <c r="EF58"/>
  <c r="J58"/>
  <c r="N58" s="1"/>
  <c r="G58"/>
  <c r="EG57"/>
  <c r="EF57"/>
  <c r="G57"/>
  <c r="J57" s="1"/>
  <c r="EG56"/>
  <c r="EF56"/>
  <c r="G56"/>
  <c r="J56" s="1"/>
  <c r="EG55"/>
  <c r="EF55"/>
  <c r="J55"/>
  <c r="N55" s="1"/>
  <c r="G55"/>
  <c r="EG54"/>
  <c r="EF54"/>
  <c r="J54"/>
  <c r="N54" s="1"/>
  <c r="G54"/>
  <c r="EG53"/>
  <c r="EF53"/>
  <c r="G53"/>
  <c r="J53" s="1"/>
  <c r="EG52"/>
  <c r="EF52"/>
  <c r="G52"/>
  <c r="J52" s="1"/>
  <c r="EG51"/>
  <c r="EF51"/>
  <c r="J51"/>
  <c r="N51" s="1"/>
  <c r="G51"/>
  <c r="EG50"/>
  <c r="EF50"/>
  <c r="J50"/>
  <c r="N50" s="1"/>
  <c r="G50"/>
  <c r="EG49"/>
  <c r="EF49"/>
  <c r="G49"/>
  <c r="J49" s="1"/>
  <c r="EG48"/>
  <c r="EF48"/>
  <c r="G48"/>
  <c r="J48" s="1"/>
  <c r="EG47"/>
  <c r="EF47"/>
  <c r="J47"/>
  <c r="N47" s="1"/>
  <c r="G47"/>
  <c r="EG46"/>
  <c r="EF46"/>
  <c r="J46"/>
  <c r="N46" s="1"/>
  <c r="G46"/>
  <c r="EG45"/>
  <c r="EF45"/>
  <c r="G45"/>
  <c r="J45" s="1"/>
  <c r="EG44"/>
  <c r="EF44"/>
  <c r="G44"/>
  <c r="J44" s="1"/>
  <c r="EG43"/>
  <c r="EF43"/>
  <c r="R43"/>
  <c r="Q43"/>
  <c r="P43"/>
  <c r="O43" s="1"/>
  <c r="G43"/>
  <c r="J43" s="1"/>
  <c r="N43" s="1"/>
  <c r="EG42"/>
  <c r="EF42"/>
  <c r="R42"/>
  <c r="Q42"/>
  <c r="P42"/>
  <c r="J42"/>
  <c r="N42" s="1"/>
  <c r="G42"/>
  <c r="EG41"/>
  <c r="EF41"/>
  <c r="R41"/>
  <c r="Q41"/>
  <c r="P41"/>
  <c r="O41" s="1"/>
  <c r="G41"/>
  <c r="J41" s="1"/>
  <c r="EG40"/>
  <c r="EF40"/>
  <c r="R40"/>
  <c r="Q40"/>
  <c r="P40"/>
  <c r="G40"/>
  <c r="J40" s="1"/>
  <c r="EG39"/>
  <c r="EF39"/>
  <c r="R39"/>
  <c r="Q39"/>
  <c r="P39"/>
  <c r="J39"/>
  <c r="N39" s="1"/>
  <c r="G39"/>
  <c r="EG38"/>
  <c r="EF38"/>
  <c r="R38"/>
  <c r="Q38"/>
  <c r="P38"/>
  <c r="O38" s="1"/>
  <c r="G38"/>
  <c r="J38" s="1"/>
  <c r="N38" s="1"/>
  <c r="EG37"/>
  <c r="EF37"/>
  <c r="R37"/>
  <c r="Q37"/>
  <c r="P37"/>
  <c r="O37"/>
  <c r="G37"/>
  <c r="J37" s="1"/>
  <c r="EG36"/>
  <c r="EF36"/>
  <c r="R36"/>
  <c r="Q36"/>
  <c r="P36"/>
  <c r="O36" s="1"/>
  <c r="G36"/>
  <c r="J36" s="1"/>
  <c r="EG35"/>
  <c r="EF35"/>
  <c r="R35"/>
  <c r="Q35"/>
  <c r="P35"/>
  <c r="O35" s="1"/>
  <c r="G35"/>
  <c r="J35" s="1"/>
  <c r="N35" s="1"/>
  <c r="EG34"/>
  <c r="EF34"/>
  <c r="R34"/>
  <c r="Q34"/>
  <c r="P34"/>
  <c r="J34"/>
  <c r="N34" s="1"/>
  <c r="G34"/>
  <c r="EG33"/>
  <c r="EF33"/>
  <c r="R33"/>
  <c r="Q33"/>
  <c r="P33"/>
  <c r="O33" s="1"/>
  <c r="G33"/>
  <c r="J33" s="1"/>
  <c r="EG32"/>
  <c r="EF32"/>
  <c r="R32"/>
  <c r="Q32"/>
  <c r="P32"/>
  <c r="G32"/>
  <c r="J32" s="1"/>
  <c r="EG31"/>
  <c r="EF31"/>
  <c r="R31"/>
  <c r="Q31"/>
  <c r="P31"/>
  <c r="J31"/>
  <c r="N31" s="1"/>
  <c r="G31"/>
  <c r="EG30"/>
  <c r="EF30"/>
  <c r="R30"/>
  <c r="Q30"/>
  <c r="P30"/>
  <c r="O30" s="1"/>
  <c r="G30"/>
  <c r="J30" s="1"/>
  <c r="N30" s="1"/>
  <c r="EG29"/>
  <c r="EF29"/>
  <c r="X29"/>
  <c r="R29"/>
  <c r="Q29"/>
  <c r="P29"/>
  <c r="O29" s="1"/>
  <c r="G29"/>
  <c r="J29" s="1"/>
  <c r="N29" s="1"/>
  <c r="EG28"/>
  <c r="EF28"/>
  <c r="X28"/>
  <c r="R28"/>
  <c r="Q28"/>
  <c r="P28"/>
  <c r="O28" s="1"/>
  <c r="G28"/>
  <c r="J28" s="1"/>
  <c r="N28" s="1"/>
  <c r="EG27"/>
  <c r="EF27"/>
  <c r="X27"/>
  <c r="R27"/>
  <c r="Q27"/>
  <c r="P27"/>
  <c r="O27" s="1"/>
  <c r="G27"/>
  <c r="J27" s="1"/>
  <c r="N27" s="1"/>
  <c r="EG26"/>
  <c r="EF26"/>
  <c r="X26"/>
  <c r="R26"/>
  <c r="Q26"/>
  <c r="P26"/>
  <c r="O26" s="1"/>
  <c r="G26"/>
  <c r="J26" s="1"/>
  <c r="N26" s="1"/>
  <c r="EG25"/>
  <c r="EF25"/>
  <c r="X25"/>
  <c r="R25"/>
  <c r="Q25"/>
  <c r="P25"/>
  <c r="O25" s="1"/>
  <c r="G25"/>
  <c r="J25" s="1"/>
  <c r="N25" s="1"/>
  <c r="EG24"/>
  <c r="EF24"/>
  <c r="X24"/>
  <c r="R24"/>
  <c r="Q24"/>
  <c r="P24"/>
  <c r="O24" s="1"/>
  <c r="G24"/>
  <c r="J24" s="1"/>
  <c r="N24" s="1"/>
  <c r="EG23"/>
  <c r="EF23"/>
  <c r="X23"/>
  <c r="R23"/>
  <c r="Q23"/>
  <c r="P23"/>
  <c r="O23" s="1"/>
  <c r="G23"/>
  <c r="J23" s="1"/>
  <c r="N23" s="1"/>
  <c r="EG22"/>
  <c r="EF22"/>
  <c r="X22"/>
  <c r="R22"/>
  <c r="Q22"/>
  <c r="P22"/>
  <c r="O22" s="1"/>
  <c r="G22"/>
  <c r="J22" s="1"/>
  <c r="N22" s="1"/>
  <c r="EG21"/>
  <c r="EF21"/>
  <c r="X21"/>
  <c r="R21"/>
  <c r="Q21"/>
  <c r="P21"/>
  <c r="O21" s="1"/>
  <c r="G21"/>
  <c r="J21" s="1"/>
  <c r="N21" s="1"/>
  <c r="EG20"/>
  <c r="EF20"/>
  <c r="X20"/>
  <c r="R20"/>
  <c r="Q20"/>
  <c r="P20"/>
  <c r="O20" s="1"/>
  <c r="G20"/>
  <c r="J20" s="1"/>
  <c r="N20" s="1"/>
  <c r="EG19"/>
  <c r="EF19"/>
  <c r="X19"/>
  <c r="R19"/>
  <c r="Q19"/>
  <c r="P19"/>
  <c r="O19" s="1"/>
  <c r="G19"/>
  <c r="J19" s="1"/>
  <c r="N19" s="1"/>
  <c r="EG18"/>
  <c r="EF18"/>
  <c r="X18"/>
  <c r="R18"/>
  <c r="Q18"/>
  <c r="P18"/>
  <c r="O18" s="1"/>
  <c r="G18"/>
  <c r="J18" s="1"/>
  <c r="N18" s="1"/>
  <c r="EG17"/>
  <c r="EF17"/>
  <c r="X17"/>
  <c r="R17"/>
  <c r="Q17"/>
  <c r="P17"/>
  <c r="O17" s="1"/>
  <c r="G17"/>
  <c r="J17" s="1"/>
  <c r="N17" s="1"/>
  <c r="EG16"/>
  <c r="EF16"/>
  <c r="X16"/>
  <c r="R16"/>
  <c r="Q16"/>
  <c r="P16"/>
  <c r="O16" s="1"/>
  <c r="G16"/>
  <c r="J16" s="1"/>
  <c r="N16" s="1"/>
  <c r="EG15"/>
  <c r="EF15"/>
  <c r="X15"/>
  <c r="R15"/>
  <c r="Q15"/>
  <c r="P15"/>
  <c r="O15" s="1"/>
  <c r="G15"/>
  <c r="J15" s="1"/>
  <c r="N15" s="1"/>
  <c r="EG14"/>
  <c r="EF14"/>
  <c r="X14"/>
  <c r="R14"/>
  <c r="Q14"/>
  <c r="P14"/>
  <c r="O14" s="1"/>
  <c r="G14"/>
  <c r="J14" s="1"/>
  <c r="N14" s="1"/>
  <c r="EG13"/>
  <c r="EF13"/>
  <c r="X13"/>
  <c r="R13"/>
  <c r="Q13"/>
  <c r="P13"/>
  <c r="O13" s="1"/>
  <c r="G13"/>
  <c r="J13" s="1"/>
  <c r="N13" s="1"/>
  <c r="EG12"/>
  <c r="EF12"/>
  <c r="X12"/>
  <c r="R12"/>
  <c r="Q12"/>
  <c r="P12"/>
  <c r="O12" s="1"/>
  <c r="G12"/>
  <c r="J12" s="1"/>
  <c r="N12" s="1"/>
  <c r="EG11"/>
  <c r="EF11"/>
  <c r="X11"/>
  <c r="R11"/>
  <c r="Q11"/>
  <c r="P11"/>
  <c r="O11" s="1"/>
  <c r="G11"/>
  <c r="J11" s="1"/>
  <c r="N11" s="1"/>
  <c r="EG10"/>
  <c r="EF10"/>
  <c r="X10"/>
  <c r="R10"/>
  <c r="Q10"/>
  <c r="P10"/>
  <c r="O10" s="1"/>
  <c r="G10"/>
  <c r="J10" s="1"/>
  <c r="N10" s="1"/>
  <c r="EG9"/>
  <c r="EF9"/>
  <c r="X9"/>
  <c r="R9"/>
  <c r="Q9"/>
  <c r="P9"/>
  <c r="O9" s="1"/>
  <c r="G9"/>
  <c r="J9" s="1"/>
  <c r="N9" s="1"/>
  <c r="EG8"/>
  <c r="EG75" s="1"/>
  <c r="EF8"/>
  <c r="EF75" s="1"/>
  <c r="X8"/>
  <c r="X75" s="1"/>
  <c r="R8"/>
  <c r="R75" s="1"/>
  <c r="Q8"/>
  <c r="Q75" s="1"/>
  <c r="P8"/>
  <c r="P75" s="1"/>
  <c r="G8"/>
  <c r="G75" s="1"/>
  <c r="J7"/>
  <c r="I7" s="1"/>
  <c r="M7" s="1"/>
  <c r="EK41" i="13"/>
  <c r="EJ41"/>
  <c r="EI41"/>
  <c r="EH41"/>
  <c r="EE41"/>
  <c r="ED41"/>
  <c r="EC41"/>
  <c r="EB41"/>
  <c r="EA41"/>
  <c r="DZ41"/>
  <c r="DY41"/>
  <c r="DX41"/>
  <c r="DW41"/>
  <c r="DV41"/>
  <c r="DU41"/>
  <c r="DT41"/>
  <c r="DS41"/>
  <c r="DR41"/>
  <c r="DQ41"/>
  <c r="DP41"/>
  <c r="DO41"/>
  <c r="DN41"/>
  <c r="DM41"/>
  <c r="DL41"/>
  <c r="DK41"/>
  <c r="DJ41"/>
  <c r="DI41"/>
  <c r="DH41"/>
  <c r="DG41"/>
  <c r="DF41"/>
  <c r="DE41"/>
  <c r="DD41"/>
  <c r="DC41"/>
  <c r="DB41"/>
  <c r="DA41"/>
  <c r="CZ41"/>
  <c r="CY41"/>
  <c r="CX41"/>
  <c r="CW41"/>
  <c r="CV41"/>
  <c r="CU41"/>
  <c r="CT41"/>
  <c r="CS41"/>
  <c r="CR41"/>
  <c r="CQ41"/>
  <c r="CP41"/>
  <c r="CO41"/>
  <c r="CN41"/>
  <c r="CM41"/>
  <c r="CL41"/>
  <c r="CK41"/>
  <c r="CJ41"/>
  <c r="CI41"/>
  <c r="CH41"/>
  <c r="CG41"/>
  <c r="CF41"/>
  <c r="CE41"/>
  <c r="CD41"/>
  <c r="CC41"/>
  <c r="CB41"/>
  <c r="CA41"/>
  <c r="BZ41"/>
  <c r="BY41"/>
  <c r="BX41"/>
  <c r="BW41"/>
  <c r="BV41"/>
  <c r="BU41"/>
  <c r="BT41"/>
  <c r="BS41"/>
  <c r="BR41"/>
  <c r="BQ41"/>
  <c r="BP41"/>
  <c r="BO41"/>
  <c r="BN41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B41"/>
  <c r="AA41"/>
  <c r="Z41"/>
  <c r="Y41"/>
  <c r="W41"/>
  <c r="V41"/>
  <c r="U41"/>
  <c r="T41"/>
  <c r="S41"/>
  <c r="L41"/>
  <c r="K41"/>
  <c r="H41"/>
  <c r="F41"/>
  <c r="E41"/>
  <c r="AC41"/>
  <c r="EG40"/>
  <c r="EF40"/>
  <c r="X40"/>
  <c r="R40"/>
  <c r="Q40"/>
  <c r="P40"/>
  <c r="O40" s="1"/>
  <c r="G40"/>
  <c r="J40" s="1"/>
  <c r="N40" s="1"/>
  <c r="EG39"/>
  <c r="EF39"/>
  <c r="X39"/>
  <c r="R39"/>
  <c r="Q39"/>
  <c r="P39"/>
  <c r="O39" s="1"/>
  <c r="G39"/>
  <c r="J39" s="1"/>
  <c r="N39" s="1"/>
  <c r="EG38"/>
  <c r="EF38"/>
  <c r="X38"/>
  <c r="R38"/>
  <c r="Q38"/>
  <c r="P38"/>
  <c r="O38" s="1"/>
  <c r="G38"/>
  <c r="J38" s="1"/>
  <c r="N38" s="1"/>
  <c r="EG37"/>
  <c r="EF37"/>
  <c r="X37"/>
  <c r="R37"/>
  <c r="Q37"/>
  <c r="P37"/>
  <c r="O37" s="1"/>
  <c r="G37"/>
  <c r="J37" s="1"/>
  <c r="N37" s="1"/>
  <c r="EG36"/>
  <c r="EF36"/>
  <c r="X36"/>
  <c r="R36"/>
  <c r="Q36"/>
  <c r="P36"/>
  <c r="O36" s="1"/>
  <c r="G36"/>
  <c r="J36" s="1"/>
  <c r="N36" s="1"/>
  <c r="EG35"/>
  <c r="EF35"/>
  <c r="X35"/>
  <c r="R35"/>
  <c r="Q35"/>
  <c r="P35"/>
  <c r="O35" s="1"/>
  <c r="G35"/>
  <c r="J35" s="1"/>
  <c r="N35" s="1"/>
  <c r="EG34"/>
  <c r="EF34"/>
  <c r="X34"/>
  <c r="R34"/>
  <c r="Q34"/>
  <c r="P34"/>
  <c r="O34" s="1"/>
  <c r="G34"/>
  <c r="J34" s="1"/>
  <c r="N34" s="1"/>
  <c r="EG33"/>
  <c r="EF33"/>
  <c r="X33"/>
  <c r="R33"/>
  <c r="Q33"/>
  <c r="P33"/>
  <c r="O33" s="1"/>
  <c r="G33"/>
  <c r="J33" s="1"/>
  <c r="N33" s="1"/>
  <c r="EG32"/>
  <c r="EF32"/>
  <c r="X32"/>
  <c r="R32"/>
  <c r="Q32"/>
  <c r="P32"/>
  <c r="O32" s="1"/>
  <c r="G32"/>
  <c r="J32" s="1"/>
  <c r="N32" s="1"/>
  <c r="EG31"/>
  <c r="EF31"/>
  <c r="X31"/>
  <c r="R31"/>
  <c r="Q31"/>
  <c r="P31"/>
  <c r="O31" s="1"/>
  <c r="G31"/>
  <c r="J31" s="1"/>
  <c r="N31" s="1"/>
  <c r="EG30"/>
  <c r="EF30"/>
  <c r="X30"/>
  <c r="R30"/>
  <c r="Q30"/>
  <c r="P30"/>
  <c r="O30" s="1"/>
  <c r="G30"/>
  <c r="J30" s="1"/>
  <c r="N30" s="1"/>
  <c r="EG29"/>
  <c r="EF29"/>
  <c r="X29"/>
  <c r="R29"/>
  <c r="Q29"/>
  <c r="P29"/>
  <c r="O29" s="1"/>
  <c r="G29"/>
  <c r="J29" s="1"/>
  <c r="N29" s="1"/>
  <c r="EG28"/>
  <c r="EF28"/>
  <c r="X28"/>
  <c r="R28"/>
  <c r="Q28"/>
  <c r="P28"/>
  <c r="O28" s="1"/>
  <c r="G28"/>
  <c r="J28" s="1"/>
  <c r="N28" s="1"/>
  <c r="EG27"/>
  <c r="EF27"/>
  <c r="X27"/>
  <c r="R27"/>
  <c r="Q27"/>
  <c r="P27"/>
  <c r="O27" s="1"/>
  <c r="G27"/>
  <c r="J27" s="1"/>
  <c r="N27" s="1"/>
  <c r="EG26"/>
  <c r="EF26"/>
  <c r="X26"/>
  <c r="R26"/>
  <c r="Q26"/>
  <c r="P26"/>
  <c r="O26" s="1"/>
  <c r="G26"/>
  <c r="J26" s="1"/>
  <c r="N26" s="1"/>
  <c r="EG25"/>
  <c r="EF25"/>
  <c r="X25"/>
  <c r="R25"/>
  <c r="Q25"/>
  <c r="P25"/>
  <c r="O25" s="1"/>
  <c r="G25"/>
  <c r="J25" s="1"/>
  <c r="N25" s="1"/>
  <c r="EG24"/>
  <c r="EF24"/>
  <c r="X24"/>
  <c r="R24"/>
  <c r="Q24"/>
  <c r="P24"/>
  <c r="O24" s="1"/>
  <c r="G24"/>
  <c r="J24" s="1"/>
  <c r="N24" s="1"/>
  <c r="EG23"/>
  <c r="EF23"/>
  <c r="X23"/>
  <c r="R23"/>
  <c r="Q23"/>
  <c r="P23"/>
  <c r="O23" s="1"/>
  <c r="G23"/>
  <c r="J23" s="1"/>
  <c r="N23" s="1"/>
  <c r="EG22"/>
  <c r="EF22"/>
  <c r="X22"/>
  <c r="R22"/>
  <c r="Q22"/>
  <c r="P22"/>
  <c r="O22" s="1"/>
  <c r="G22"/>
  <c r="J22" s="1"/>
  <c r="N22" s="1"/>
  <c r="EG21"/>
  <c r="EF21"/>
  <c r="X21"/>
  <c r="R21"/>
  <c r="Q21"/>
  <c r="P21"/>
  <c r="O21" s="1"/>
  <c r="G21"/>
  <c r="J21" s="1"/>
  <c r="N21" s="1"/>
  <c r="EG20"/>
  <c r="EF20"/>
  <c r="X20"/>
  <c r="R20"/>
  <c r="Q20"/>
  <c r="P20"/>
  <c r="O20" s="1"/>
  <c r="G20"/>
  <c r="J20" s="1"/>
  <c r="N20" s="1"/>
  <c r="EG19"/>
  <c r="EF19"/>
  <c r="X19"/>
  <c r="R19"/>
  <c r="Q19"/>
  <c r="P19"/>
  <c r="O19" s="1"/>
  <c r="G19"/>
  <c r="J19" s="1"/>
  <c r="N19" s="1"/>
  <c r="EG18"/>
  <c r="EF18"/>
  <c r="X18"/>
  <c r="R18"/>
  <c r="Q18"/>
  <c r="P18"/>
  <c r="O18" s="1"/>
  <c r="G18"/>
  <c r="J18" s="1"/>
  <c r="N18" s="1"/>
  <c r="EG17"/>
  <c r="EF17"/>
  <c r="X17"/>
  <c r="R17"/>
  <c r="Q17"/>
  <c r="P17"/>
  <c r="O17" s="1"/>
  <c r="G17"/>
  <c r="J17" s="1"/>
  <c r="N17" s="1"/>
  <c r="EG16"/>
  <c r="EF16"/>
  <c r="X16"/>
  <c r="R16"/>
  <c r="Q16"/>
  <c r="P16"/>
  <c r="O16" s="1"/>
  <c r="G16"/>
  <c r="J16" s="1"/>
  <c r="N16" s="1"/>
  <c r="EG15"/>
  <c r="EF15"/>
  <c r="X15"/>
  <c r="R15"/>
  <c r="Q15"/>
  <c r="P15"/>
  <c r="O15" s="1"/>
  <c r="G15"/>
  <c r="J15" s="1"/>
  <c r="N15" s="1"/>
  <c r="EG14"/>
  <c r="EF14"/>
  <c r="X14"/>
  <c r="R14"/>
  <c r="Q14"/>
  <c r="P14"/>
  <c r="O14" s="1"/>
  <c r="G14"/>
  <c r="J14" s="1"/>
  <c r="N14" s="1"/>
  <c r="EG13"/>
  <c r="EF13"/>
  <c r="X13"/>
  <c r="R13"/>
  <c r="Q13"/>
  <c r="P13"/>
  <c r="O13" s="1"/>
  <c r="G13"/>
  <c r="J13" s="1"/>
  <c r="N13" s="1"/>
  <c r="EG12"/>
  <c r="EF12"/>
  <c r="X12"/>
  <c r="R12"/>
  <c r="Q12"/>
  <c r="P12"/>
  <c r="O12" s="1"/>
  <c r="G12"/>
  <c r="J12" s="1"/>
  <c r="N12" s="1"/>
  <c r="EG11"/>
  <c r="EF11"/>
  <c r="X11"/>
  <c r="R11"/>
  <c r="Q11"/>
  <c r="P11"/>
  <c r="O11" s="1"/>
  <c r="G11"/>
  <c r="J11" s="1"/>
  <c r="N11" s="1"/>
  <c r="EG10"/>
  <c r="EF10"/>
  <c r="X10"/>
  <c r="R10"/>
  <c r="Q10"/>
  <c r="P10"/>
  <c r="O10" s="1"/>
  <c r="G10"/>
  <c r="J10" s="1"/>
  <c r="N10" s="1"/>
  <c r="EG9"/>
  <c r="EF9"/>
  <c r="X9"/>
  <c r="R9"/>
  <c r="Q9"/>
  <c r="P9"/>
  <c r="O9" s="1"/>
  <c r="G9"/>
  <c r="J9" s="1"/>
  <c r="N9" s="1"/>
  <c r="EG8"/>
  <c r="EG41" s="1"/>
  <c r="EF8"/>
  <c r="EF41" s="1"/>
  <c r="X8"/>
  <c r="X41" s="1"/>
  <c r="R8"/>
  <c r="R41" s="1"/>
  <c r="Q8"/>
  <c r="Q41" s="1"/>
  <c r="P8"/>
  <c r="O8" s="1"/>
  <c r="O41" s="1"/>
  <c r="G8"/>
  <c r="G41" s="1"/>
  <c r="J7"/>
  <c r="I7" s="1"/>
  <c r="M7" s="1"/>
  <c r="EK30" i="14"/>
  <c r="EJ30"/>
  <c r="EI30"/>
  <c r="EH30"/>
  <c r="EE30"/>
  <c r="ED30"/>
  <c r="EC30"/>
  <c r="EB30"/>
  <c r="EA30"/>
  <c r="DZ30"/>
  <c r="DY30"/>
  <c r="DX30"/>
  <c r="DW30"/>
  <c r="DV30"/>
  <c r="DU30"/>
  <c r="DT30"/>
  <c r="DS30"/>
  <c r="DR30"/>
  <c r="DQ30"/>
  <c r="DP30"/>
  <c r="DO30"/>
  <c r="DN30"/>
  <c r="DM30"/>
  <c r="DL30"/>
  <c r="DK30"/>
  <c r="DJ30"/>
  <c r="DI30"/>
  <c r="DH30"/>
  <c r="DG30"/>
  <c r="DF30"/>
  <c r="DE30"/>
  <c r="DD30"/>
  <c r="DC30"/>
  <c r="DB30"/>
  <c r="DA30"/>
  <c r="CZ30"/>
  <c r="CY30"/>
  <c r="CX30"/>
  <c r="CW30"/>
  <c r="CV30"/>
  <c r="CU30"/>
  <c r="CT30"/>
  <c r="CS30"/>
  <c r="CR30"/>
  <c r="CQ30"/>
  <c r="CP30"/>
  <c r="CO30"/>
  <c r="CN30"/>
  <c r="CM30"/>
  <c r="CL30"/>
  <c r="CK30"/>
  <c r="CJ30"/>
  <c r="CI30"/>
  <c r="CH30"/>
  <c r="CG30"/>
  <c r="CF30"/>
  <c r="CE30"/>
  <c r="CD30"/>
  <c r="CC30"/>
  <c r="CB30"/>
  <c r="CA30"/>
  <c r="BZ30"/>
  <c r="BY30"/>
  <c r="BX30"/>
  <c r="BW30"/>
  <c r="BV30"/>
  <c r="BU30"/>
  <c r="BT30"/>
  <c r="BS30"/>
  <c r="BR30"/>
  <c r="BQ30"/>
  <c r="BP30"/>
  <c r="BO30"/>
  <c r="BN30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B30"/>
  <c r="AA30"/>
  <c r="Z30"/>
  <c r="Y30"/>
  <c r="W30"/>
  <c r="V30"/>
  <c r="U30"/>
  <c r="T30"/>
  <c r="S30"/>
  <c r="L30"/>
  <c r="K30"/>
  <c r="H30"/>
  <c r="F30"/>
  <c r="E30"/>
  <c r="EG29"/>
  <c r="EF29"/>
  <c r="X29"/>
  <c r="R29"/>
  <c r="Q29"/>
  <c r="P29"/>
  <c r="O29" s="1"/>
  <c r="G29"/>
  <c r="J29" s="1"/>
  <c r="I29" s="1"/>
  <c r="M29" s="1"/>
  <c r="EG28"/>
  <c r="EF28"/>
  <c r="X28"/>
  <c r="R28"/>
  <c r="Q28"/>
  <c r="P28"/>
  <c r="O28" s="1"/>
  <c r="G28"/>
  <c r="J28" s="1"/>
  <c r="I28" s="1"/>
  <c r="M28" s="1"/>
  <c r="EG27"/>
  <c r="EF27"/>
  <c r="X27"/>
  <c r="R27"/>
  <c r="Q27"/>
  <c r="P27"/>
  <c r="O27" s="1"/>
  <c r="G27"/>
  <c r="J27" s="1"/>
  <c r="I27" s="1"/>
  <c r="M27" s="1"/>
  <c r="EG26"/>
  <c r="EF26"/>
  <c r="X26"/>
  <c r="R26"/>
  <c r="Q26"/>
  <c r="P26"/>
  <c r="O26" s="1"/>
  <c r="G26"/>
  <c r="J26" s="1"/>
  <c r="I26" s="1"/>
  <c r="M26" s="1"/>
  <c r="EG25"/>
  <c r="EF25"/>
  <c r="X25"/>
  <c r="R25"/>
  <c r="Q25"/>
  <c r="P25"/>
  <c r="O25" s="1"/>
  <c r="G25"/>
  <c r="J25" s="1"/>
  <c r="I25" s="1"/>
  <c r="M25" s="1"/>
  <c r="EG24"/>
  <c r="EF24"/>
  <c r="X24"/>
  <c r="R24"/>
  <c r="Q24"/>
  <c r="P24"/>
  <c r="O24" s="1"/>
  <c r="G24"/>
  <c r="J24" s="1"/>
  <c r="I24" s="1"/>
  <c r="M24" s="1"/>
  <c r="EG23"/>
  <c r="EF23"/>
  <c r="X23"/>
  <c r="R23"/>
  <c r="Q23"/>
  <c r="P23"/>
  <c r="O23" s="1"/>
  <c r="G23"/>
  <c r="J23" s="1"/>
  <c r="I23" s="1"/>
  <c r="M23" s="1"/>
  <c r="EG22"/>
  <c r="EF22"/>
  <c r="X22"/>
  <c r="R22"/>
  <c r="Q22"/>
  <c r="P22"/>
  <c r="O22" s="1"/>
  <c r="G22"/>
  <c r="J22" s="1"/>
  <c r="I22" s="1"/>
  <c r="M22" s="1"/>
  <c r="EG21"/>
  <c r="EF21"/>
  <c r="X21"/>
  <c r="R21"/>
  <c r="Q21"/>
  <c r="P21"/>
  <c r="O21" s="1"/>
  <c r="G21"/>
  <c r="J21" s="1"/>
  <c r="I21" s="1"/>
  <c r="M21" s="1"/>
  <c r="EG20"/>
  <c r="EF20"/>
  <c r="X20"/>
  <c r="R20"/>
  <c r="Q20"/>
  <c r="P20"/>
  <c r="O20" s="1"/>
  <c r="G20"/>
  <c r="J20" s="1"/>
  <c r="I20" s="1"/>
  <c r="M20" s="1"/>
  <c r="EG19"/>
  <c r="EF19"/>
  <c r="X19"/>
  <c r="R19"/>
  <c r="Q19"/>
  <c r="P19"/>
  <c r="O19" s="1"/>
  <c r="G19"/>
  <c r="J19" s="1"/>
  <c r="I19" s="1"/>
  <c r="M19" s="1"/>
  <c r="EG18"/>
  <c r="EF18"/>
  <c r="X18"/>
  <c r="R18"/>
  <c r="Q18"/>
  <c r="P18"/>
  <c r="O18" s="1"/>
  <c r="G18"/>
  <c r="J18" s="1"/>
  <c r="I18" s="1"/>
  <c r="M18" s="1"/>
  <c r="EG17"/>
  <c r="EF17"/>
  <c r="X17"/>
  <c r="R17"/>
  <c r="Q17"/>
  <c r="P17"/>
  <c r="O17" s="1"/>
  <c r="G17"/>
  <c r="J17" s="1"/>
  <c r="I17" s="1"/>
  <c r="M17" s="1"/>
  <c r="EG16"/>
  <c r="EF16"/>
  <c r="X16"/>
  <c r="R16"/>
  <c r="Q16"/>
  <c r="P16"/>
  <c r="O16" s="1"/>
  <c r="G16"/>
  <c r="J16" s="1"/>
  <c r="I16" s="1"/>
  <c r="M16" s="1"/>
  <c r="EG15"/>
  <c r="EF15"/>
  <c r="X15"/>
  <c r="R15"/>
  <c r="Q15"/>
  <c r="P15"/>
  <c r="O15" s="1"/>
  <c r="G15"/>
  <c r="J15" s="1"/>
  <c r="I15" s="1"/>
  <c r="M15" s="1"/>
  <c r="EG14"/>
  <c r="EF14"/>
  <c r="X14"/>
  <c r="R14"/>
  <c r="Q14"/>
  <c r="P14"/>
  <c r="O14" s="1"/>
  <c r="G14"/>
  <c r="J14" s="1"/>
  <c r="I14" s="1"/>
  <c r="M14" s="1"/>
  <c r="EG13"/>
  <c r="EF13"/>
  <c r="AC13"/>
  <c r="X13"/>
  <c r="R13"/>
  <c r="Q13"/>
  <c r="O13" s="1"/>
  <c r="P13"/>
  <c r="G13"/>
  <c r="J13" s="1"/>
  <c r="EG12"/>
  <c r="EF12"/>
  <c r="AC12"/>
  <c r="X12"/>
  <c r="R12"/>
  <c r="Q12"/>
  <c r="P12"/>
  <c r="G12"/>
  <c r="J12" s="1"/>
  <c r="EG11"/>
  <c r="EF11"/>
  <c r="X11"/>
  <c r="R11"/>
  <c r="Q11"/>
  <c r="P11"/>
  <c r="O11" s="1"/>
  <c r="G11"/>
  <c r="J11" s="1"/>
  <c r="EG10"/>
  <c r="EF10"/>
  <c r="X10"/>
  <c r="R10"/>
  <c r="Q10"/>
  <c r="P10"/>
  <c r="O10" s="1"/>
  <c r="G10"/>
  <c r="J10" s="1"/>
  <c r="EG9"/>
  <c r="EF9"/>
  <c r="X9"/>
  <c r="R9"/>
  <c r="Q9"/>
  <c r="P9"/>
  <c r="O9" s="1"/>
  <c r="G9"/>
  <c r="J9" s="1"/>
  <c r="EG8"/>
  <c r="EG30" s="1"/>
  <c r="EF8"/>
  <c r="AC8"/>
  <c r="AC30" s="1"/>
  <c r="X8"/>
  <c r="R8"/>
  <c r="R30" s="1"/>
  <c r="Q8"/>
  <c r="P8"/>
  <c r="O8" s="1"/>
  <c r="J8"/>
  <c r="N8" s="1"/>
  <c r="G8"/>
  <c r="J7"/>
  <c r="I7" s="1"/>
  <c r="EK72" i="15"/>
  <c r="EJ72"/>
  <c r="EI72"/>
  <c r="EH72"/>
  <c r="EE72"/>
  <c r="ED72"/>
  <c r="EC72"/>
  <c r="EB72"/>
  <c r="EA72"/>
  <c r="DZ72"/>
  <c r="DY72"/>
  <c r="DX72"/>
  <c r="DW72"/>
  <c r="DV72"/>
  <c r="DU72"/>
  <c r="DT72"/>
  <c r="DS72"/>
  <c r="DR72"/>
  <c r="DQ72"/>
  <c r="DP72"/>
  <c r="DO72"/>
  <c r="DN72"/>
  <c r="DM72"/>
  <c r="DL72"/>
  <c r="DK72"/>
  <c r="DJ72"/>
  <c r="DI72"/>
  <c r="DH72"/>
  <c r="DG72"/>
  <c r="DF72"/>
  <c r="DE72"/>
  <c r="DD72"/>
  <c r="DC72"/>
  <c r="DB72"/>
  <c r="DA72"/>
  <c r="CZ72"/>
  <c r="CY72"/>
  <c r="CX72"/>
  <c r="CW72"/>
  <c r="CV72"/>
  <c r="CU72"/>
  <c r="CT72"/>
  <c r="CS72"/>
  <c r="CR72"/>
  <c r="CQ72"/>
  <c r="CP72"/>
  <c r="CO72"/>
  <c r="CN72"/>
  <c r="CM72"/>
  <c r="CL72"/>
  <c r="CK72"/>
  <c r="CJ72"/>
  <c r="CI72"/>
  <c r="CH72"/>
  <c r="CG72"/>
  <c r="CF72"/>
  <c r="CE72"/>
  <c r="CD72"/>
  <c r="CC72"/>
  <c r="CB72"/>
  <c r="CA72"/>
  <c r="BZ72"/>
  <c r="BY72"/>
  <c r="BX72"/>
  <c r="BW72"/>
  <c r="BV72"/>
  <c r="BU72"/>
  <c r="BT72"/>
  <c r="BS72"/>
  <c r="BR72"/>
  <c r="BQ72"/>
  <c r="BP72"/>
  <c r="BO72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G72"/>
  <c r="AF72"/>
  <c r="AE72"/>
  <c r="AD72"/>
  <c r="AB72"/>
  <c r="AA72"/>
  <c r="Z72"/>
  <c r="Y72"/>
  <c r="W72"/>
  <c r="V72"/>
  <c r="U72"/>
  <c r="T72"/>
  <c r="S72"/>
  <c r="M72"/>
  <c r="K72"/>
  <c r="I72"/>
  <c r="F72"/>
  <c r="E72"/>
  <c r="EG71"/>
  <c r="EF71"/>
  <c r="AH71"/>
  <c r="AC71"/>
  <c r="X71"/>
  <c r="G71"/>
  <c r="J71" s="1"/>
  <c r="EG70"/>
  <c r="EF70"/>
  <c r="AH70"/>
  <c r="AC70"/>
  <c r="X70"/>
  <c r="J70"/>
  <c r="H70" s="1"/>
  <c r="L70" s="1"/>
  <c r="G70"/>
  <c r="EG69"/>
  <c r="EF69"/>
  <c r="AH69"/>
  <c r="AC69"/>
  <c r="X69"/>
  <c r="R69"/>
  <c r="Q69"/>
  <c r="P69"/>
  <c r="G69"/>
  <c r="J69" s="1"/>
  <c r="EG68"/>
  <c r="EF68"/>
  <c r="AH68"/>
  <c r="AC68"/>
  <c r="X68"/>
  <c r="R68"/>
  <c r="Q68"/>
  <c r="P68"/>
  <c r="O68" s="1"/>
  <c r="G68"/>
  <c r="J68" s="1"/>
  <c r="H68" s="1"/>
  <c r="L68" s="1"/>
  <c r="EG67"/>
  <c r="EF67"/>
  <c r="AH67"/>
  <c r="AC67"/>
  <c r="X67"/>
  <c r="R67"/>
  <c r="Q67"/>
  <c r="P67"/>
  <c r="O67" s="1"/>
  <c r="G67"/>
  <c r="J67" s="1"/>
  <c r="EG66"/>
  <c r="EF66"/>
  <c r="AH66"/>
  <c r="AC66"/>
  <c r="X66"/>
  <c r="R66"/>
  <c r="Q66"/>
  <c r="P66"/>
  <c r="J66"/>
  <c r="H66" s="1"/>
  <c r="L66" s="1"/>
  <c r="G66"/>
  <c r="EG65"/>
  <c r="EF65"/>
  <c r="AH65"/>
  <c r="AC65"/>
  <c r="X65"/>
  <c r="R65"/>
  <c r="Q65"/>
  <c r="P65"/>
  <c r="G65"/>
  <c r="J65" s="1"/>
  <c r="EG64"/>
  <c r="EF64"/>
  <c r="AH64"/>
  <c r="AC64"/>
  <c r="X64"/>
  <c r="R64"/>
  <c r="Q64"/>
  <c r="P64"/>
  <c r="O64" s="1"/>
  <c r="G64"/>
  <c r="J64" s="1"/>
  <c r="H64" s="1"/>
  <c r="L64" s="1"/>
  <c r="EG63"/>
  <c r="EF63"/>
  <c r="AH63"/>
  <c r="AC63"/>
  <c r="X63"/>
  <c r="R63"/>
  <c r="Q63"/>
  <c r="P63"/>
  <c r="O63" s="1"/>
  <c r="G63"/>
  <c r="J63" s="1"/>
  <c r="EG62"/>
  <c r="EF62"/>
  <c r="AH62"/>
  <c r="AC62"/>
  <c r="X62"/>
  <c r="R62"/>
  <c r="Q62"/>
  <c r="P62"/>
  <c r="G62"/>
  <c r="J62" s="1"/>
  <c r="H62" s="1"/>
  <c r="L62" s="1"/>
  <c r="EG61"/>
  <c r="EF61"/>
  <c r="AH61"/>
  <c r="AC61"/>
  <c r="X61"/>
  <c r="R61"/>
  <c r="Q61"/>
  <c r="P61"/>
  <c r="G61"/>
  <c r="J61" s="1"/>
  <c r="EG60"/>
  <c r="EF60"/>
  <c r="AH60"/>
  <c r="AC60"/>
  <c r="X60"/>
  <c r="R60"/>
  <c r="Q60"/>
  <c r="P60"/>
  <c r="O60" s="1"/>
  <c r="G60"/>
  <c r="J60" s="1"/>
  <c r="H60" s="1"/>
  <c r="L60" s="1"/>
  <c r="EG59"/>
  <c r="EF59"/>
  <c r="AH59"/>
  <c r="AC59"/>
  <c r="X59"/>
  <c r="R59"/>
  <c r="Q59"/>
  <c r="P59"/>
  <c r="O59" s="1"/>
  <c r="G59"/>
  <c r="J59" s="1"/>
  <c r="EG58"/>
  <c r="EF58"/>
  <c r="AH58"/>
  <c r="AC58"/>
  <c r="X58"/>
  <c r="R58"/>
  <c r="Q58"/>
  <c r="P58"/>
  <c r="J58"/>
  <c r="H58" s="1"/>
  <c r="L58" s="1"/>
  <c r="G58"/>
  <c r="EG57"/>
  <c r="EF57"/>
  <c r="AH57"/>
  <c r="AC57"/>
  <c r="X57"/>
  <c r="R57"/>
  <c r="Q57"/>
  <c r="P57"/>
  <c r="G57"/>
  <c r="J57" s="1"/>
  <c r="EG56"/>
  <c r="EF56"/>
  <c r="AH56"/>
  <c r="AC56"/>
  <c r="X56"/>
  <c r="R56"/>
  <c r="Q56"/>
  <c r="P56"/>
  <c r="O56" s="1"/>
  <c r="G56"/>
  <c r="J56" s="1"/>
  <c r="H56" s="1"/>
  <c r="L56" s="1"/>
  <c r="EG55"/>
  <c r="EF55"/>
  <c r="AH55"/>
  <c r="AC55"/>
  <c r="X55"/>
  <c r="R55"/>
  <c r="Q55"/>
  <c r="P55"/>
  <c r="O55" s="1"/>
  <c r="G55"/>
  <c r="J55" s="1"/>
  <c r="EG54"/>
  <c r="EF54"/>
  <c r="AH54"/>
  <c r="AC54"/>
  <c r="X54"/>
  <c r="R54"/>
  <c r="Q54"/>
  <c r="P54"/>
  <c r="G54"/>
  <c r="J54" s="1"/>
  <c r="H54" s="1"/>
  <c r="L54" s="1"/>
  <c r="EG53"/>
  <c r="EF53"/>
  <c r="AH53"/>
  <c r="AC53"/>
  <c r="X53"/>
  <c r="R53"/>
  <c r="Q53"/>
  <c r="P53"/>
  <c r="O53" s="1"/>
  <c r="G53"/>
  <c r="J53" s="1"/>
  <c r="EG52"/>
  <c r="EF52"/>
  <c r="AH52"/>
  <c r="AC52"/>
  <c r="X52"/>
  <c r="R52"/>
  <c r="Q52"/>
  <c r="P52"/>
  <c r="O52" s="1"/>
  <c r="G52"/>
  <c r="J52" s="1"/>
  <c r="H52" s="1"/>
  <c r="L52" s="1"/>
  <c r="EG51"/>
  <c r="EF51"/>
  <c r="AH51"/>
  <c r="AC51"/>
  <c r="X51"/>
  <c r="R51"/>
  <c r="Q51"/>
  <c r="P51"/>
  <c r="O51" s="1"/>
  <c r="G51"/>
  <c r="J51" s="1"/>
  <c r="EG50"/>
  <c r="EF50"/>
  <c r="AH50"/>
  <c r="AC50"/>
  <c r="X50"/>
  <c r="R50"/>
  <c r="Q50"/>
  <c r="P50"/>
  <c r="J50"/>
  <c r="H50" s="1"/>
  <c r="L50" s="1"/>
  <c r="G50"/>
  <c r="EG49"/>
  <c r="EF49"/>
  <c r="AH49"/>
  <c r="AC49"/>
  <c r="X49"/>
  <c r="R49"/>
  <c r="Q49"/>
  <c r="P49"/>
  <c r="G49"/>
  <c r="J49" s="1"/>
  <c r="EG48"/>
  <c r="EF48"/>
  <c r="AH48"/>
  <c r="AC48"/>
  <c r="X48"/>
  <c r="R48"/>
  <c r="Q48"/>
  <c r="P48"/>
  <c r="O48" s="1"/>
  <c r="G48"/>
  <c r="J48" s="1"/>
  <c r="H48" s="1"/>
  <c r="L48" s="1"/>
  <c r="EG47"/>
  <c r="EF47"/>
  <c r="AH47"/>
  <c r="AC47"/>
  <c r="X47"/>
  <c r="R47"/>
  <c r="Q47"/>
  <c r="P47"/>
  <c r="O47" s="1"/>
  <c r="G47"/>
  <c r="J47" s="1"/>
  <c r="EG46"/>
  <c r="EF46"/>
  <c r="AH46"/>
  <c r="AC46"/>
  <c r="X46"/>
  <c r="R46"/>
  <c r="Q46"/>
  <c r="P46"/>
  <c r="J46"/>
  <c r="H46" s="1"/>
  <c r="L46" s="1"/>
  <c r="G46"/>
  <c r="EG45"/>
  <c r="EF45"/>
  <c r="AH45"/>
  <c r="AC45"/>
  <c r="X45"/>
  <c r="R45"/>
  <c r="Q45"/>
  <c r="P45"/>
  <c r="G45"/>
  <c r="J45" s="1"/>
  <c r="EG44"/>
  <c r="EF44"/>
  <c r="AH44"/>
  <c r="AC44"/>
  <c r="X44"/>
  <c r="R44"/>
  <c r="Q44"/>
  <c r="P44"/>
  <c r="O44" s="1"/>
  <c r="G44"/>
  <c r="J44" s="1"/>
  <c r="H44" s="1"/>
  <c r="L44" s="1"/>
  <c r="EG43"/>
  <c r="EF43"/>
  <c r="AH43"/>
  <c r="AC43"/>
  <c r="X43"/>
  <c r="R43"/>
  <c r="Q43"/>
  <c r="P43"/>
  <c r="O43" s="1"/>
  <c r="G43"/>
  <c r="J43" s="1"/>
  <c r="EG42"/>
  <c r="EF42"/>
  <c r="AH42"/>
  <c r="AC42"/>
  <c r="X42"/>
  <c r="R42"/>
  <c r="Q42"/>
  <c r="P42"/>
  <c r="J42"/>
  <c r="H42" s="1"/>
  <c r="L42" s="1"/>
  <c r="G42"/>
  <c r="EG41"/>
  <c r="EF41"/>
  <c r="AH41"/>
  <c r="AC41"/>
  <c r="X41"/>
  <c r="R41"/>
  <c r="Q41"/>
  <c r="P41"/>
  <c r="G41"/>
  <c r="J41" s="1"/>
  <c r="EG40"/>
  <c r="EF40"/>
  <c r="AH40"/>
  <c r="AC40"/>
  <c r="X40"/>
  <c r="R40"/>
  <c r="Q40"/>
  <c r="P40"/>
  <c r="O40" s="1"/>
  <c r="G40"/>
  <c r="J40" s="1"/>
  <c r="H40" s="1"/>
  <c r="L40" s="1"/>
  <c r="EG39"/>
  <c r="EF39"/>
  <c r="AH39"/>
  <c r="AC39"/>
  <c r="X39"/>
  <c r="R39"/>
  <c r="Q39"/>
  <c r="P39"/>
  <c r="O39" s="1"/>
  <c r="G39"/>
  <c r="J39" s="1"/>
  <c r="EG38"/>
  <c r="EF38"/>
  <c r="AH38"/>
  <c r="AC38"/>
  <c r="X38"/>
  <c r="R38"/>
  <c r="Q38"/>
  <c r="P38"/>
  <c r="J38"/>
  <c r="H38" s="1"/>
  <c r="L38" s="1"/>
  <c r="G38"/>
  <c r="EG37"/>
  <c r="EF37"/>
  <c r="AH37"/>
  <c r="AC37"/>
  <c r="X37"/>
  <c r="R37"/>
  <c r="Q37"/>
  <c r="P37"/>
  <c r="G37"/>
  <c r="J37" s="1"/>
  <c r="EG36"/>
  <c r="EF36"/>
  <c r="AH36"/>
  <c r="AC36"/>
  <c r="X36"/>
  <c r="R36"/>
  <c r="Q36"/>
  <c r="P36"/>
  <c r="O36" s="1"/>
  <c r="G36"/>
  <c r="J36" s="1"/>
  <c r="H36" s="1"/>
  <c r="L36" s="1"/>
  <c r="EG35"/>
  <c r="EF35"/>
  <c r="AH35"/>
  <c r="AC35"/>
  <c r="X35"/>
  <c r="R35"/>
  <c r="Q35"/>
  <c r="P35"/>
  <c r="O35" s="1"/>
  <c r="G35"/>
  <c r="J35" s="1"/>
  <c r="EG34"/>
  <c r="EF34"/>
  <c r="AH34"/>
  <c r="AC34"/>
  <c r="X34"/>
  <c r="R34"/>
  <c r="Q34"/>
  <c r="P34"/>
  <c r="J34"/>
  <c r="H34" s="1"/>
  <c r="L34" s="1"/>
  <c r="G34"/>
  <c r="EG33"/>
  <c r="EF33"/>
  <c r="AH33"/>
  <c r="AC33"/>
  <c r="X33"/>
  <c r="R33"/>
  <c r="Q33"/>
  <c r="P33"/>
  <c r="G33"/>
  <c r="J33" s="1"/>
  <c r="EG32"/>
  <c r="EF32"/>
  <c r="AH32"/>
  <c r="AC32"/>
  <c r="X32"/>
  <c r="R32"/>
  <c r="Q32"/>
  <c r="P32"/>
  <c r="O32" s="1"/>
  <c r="G32"/>
  <c r="J32" s="1"/>
  <c r="H32" s="1"/>
  <c r="L32" s="1"/>
  <c r="EG31"/>
  <c r="EF31"/>
  <c r="AH31"/>
  <c r="AC31"/>
  <c r="X31"/>
  <c r="R31"/>
  <c r="Q31"/>
  <c r="P31"/>
  <c r="O31" s="1"/>
  <c r="G31"/>
  <c r="J31" s="1"/>
  <c r="EG30"/>
  <c r="EF30"/>
  <c r="AH30"/>
  <c r="AC30"/>
  <c r="X30"/>
  <c r="R30"/>
  <c r="Q30"/>
  <c r="P30"/>
  <c r="J30"/>
  <c r="H30" s="1"/>
  <c r="L30" s="1"/>
  <c r="G30"/>
  <c r="EG29"/>
  <c r="EF29"/>
  <c r="AH29"/>
  <c r="AC29"/>
  <c r="X29"/>
  <c r="R29"/>
  <c r="Q29"/>
  <c r="P29"/>
  <c r="G29"/>
  <c r="J29" s="1"/>
  <c r="EG28"/>
  <c r="EF28"/>
  <c r="AH28"/>
  <c r="AC28"/>
  <c r="X28"/>
  <c r="R28"/>
  <c r="Q28"/>
  <c r="P28"/>
  <c r="O28" s="1"/>
  <c r="G28"/>
  <c r="J28" s="1"/>
  <c r="H28" s="1"/>
  <c r="L28" s="1"/>
  <c r="EG27"/>
  <c r="EF27"/>
  <c r="AH27"/>
  <c r="AC27"/>
  <c r="X27"/>
  <c r="R27"/>
  <c r="Q27"/>
  <c r="P27"/>
  <c r="O27" s="1"/>
  <c r="G27"/>
  <c r="J27" s="1"/>
  <c r="EG26"/>
  <c r="EF26"/>
  <c r="AH26"/>
  <c r="AC26"/>
  <c r="X26"/>
  <c r="R26"/>
  <c r="Q26"/>
  <c r="P26"/>
  <c r="J26"/>
  <c r="H26" s="1"/>
  <c r="L26" s="1"/>
  <c r="G26"/>
  <c r="EG25"/>
  <c r="EF25"/>
  <c r="AH25"/>
  <c r="AC25"/>
  <c r="X25"/>
  <c r="R25"/>
  <c r="Q25"/>
  <c r="P25"/>
  <c r="G25"/>
  <c r="J25" s="1"/>
  <c r="EG24"/>
  <c r="EF24"/>
  <c r="AH24"/>
  <c r="AC24"/>
  <c r="X24"/>
  <c r="R24"/>
  <c r="Q24"/>
  <c r="P24"/>
  <c r="O24" s="1"/>
  <c r="G24"/>
  <c r="J24" s="1"/>
  <c r="H24" s="1"/>
  <c r="L24" s="1"/>
  <c r="EG23"/>
  <c r="EF23"/>
  <c r="AH23"/>
  <c r="AC23"/>
  <c r="X23"/>
  <c r="R23"/>
  <c r="Q23"/>
  <c r="P23"/>
  <c r="O23" s="1"/>
  <c r="G23"/>
  <c r="J23" s="1"/>
  <c r="EG22"/>
  <c r="EF22"/>
  <c r="AH22"/>
  <c r="AC22"/>
  <c r="X22"/>
  <c r="R22"/>
  <c r="Q22"/>
  <c r="P22"/>
  <c r="J22"/>
  <c r="H22" s="1"/>
  <c r="L22" s="1"/>
  <c r="G22"/>
  <c r="EG21"/>
  <c r="EF21"/>
  <c r="AH21"/>
  <c r="AC21"/>
  <c r="X21"/>
  <c r="R21"/>
  <c r="Q21"/>
  <c r="P21"/>
  <c r="G21"/>
  <c r="J21" s="1"/>
  <c r="EG20"/>
  <c r="EF20"/>
  <c r="AH20"/>
  <c r="AC20"/>
  <c r="X20"/>
  <c r="R20"/>
  <c r="Q20"/>
  <c r="P20"/>
  <c r="O20" s="1"/>
  <c r="G20"/>
  <c r="J20" s="1"/>
  <c r="H20" s="1"/>
  <c r="L20" s="1"/>
  <c r="EG19"/>
  <c r="EF19"/>
  <c r="AH19"/>
  <c r="AC19"/>
  <c r="X19"/>
  <c r="R19"/>
  <c r="Q19"/>
  <c r="P19"/>
  <c r="O19" s="1"/>
  <c r="G19"/>
  <c r="J19" s="1"/>
  <c r="EG18"/>
  <c r="EF18"/>
  <c r="AH18"/>
  <c r="AC18"/>
  <c r="X18"/>
  <c r="R18"/>
  <c r="Q18"/>
  <c r="P18"/>
  <c r="J18"/>
  <c r="H18" s="1"/>
  <c r="L18" s="1"/>
  <c r="G18"/>
  <c r="EG17"/>
  <c r="EF17"/>
  <c r="AH17"/>
  <c r="AC17"/>
  <c r="X17"/>
  <c r="R17"/>
  <c r="Q17"/>
  <c r="P17"/>
  <c r="G17"/>
  <c r="J17" s="1"/>
  <c r="EG16"/>
  <c r="EF16"/>
  <c r="AH16"/>
  <c r="AC16"/>
  <c r="X16"/>
  <c r="R16"/>
  <c r="Q16"/>
  <c r="P16"/>
  <c r="O16" s="1"/>
  <c r="G16"/>
  <c r="J16" s="1"/>
  <c r="H16" s="1"/>
  <c r="L16" s="1"/>
  <c r="EG15"/>
  <c r="EF15"/>
  <c r="AH15"/>
  <c r="AC15"/>
  <c r="X15"/>
  <c r="R15"/>
  <c r="Q15"/>
  <c r="P15"/>
  <c r="O15" s="1"/>
  <c r="G15"/>
  <c r="J15" s="1"/>
  <c r="EG14"/>
  <c r="EF14"/>
  <c r="AH14"/>
  <c r="AC14"/>
  <c r="X14"/>
  <c r="R14"/>
  <c r="Q14"/>
  <c r="P14"/>
  <c r="J14"/>
  <c r="H14" s="1"/>
  <c r="L14" s="1"/>
  <c r="G14"/>
  <c r="EG13"/>
  <c r="EF13"/>
  <c r="AH13"/>
  <c r="AC13"/>
  <c r="X13"/>
  <c r="R13"/>
  <c r="Q13"/>
  <c r="P13"/>
  <c r="G13"/>
  <c r="J13" s="1"/>
  <c r="EG12"/>
  <c r="EF12"/>
  <c r="AH12"/>
  <c r="AC12"/>
  <c r="X12"/>
  <c r="R12"/>
  <c r="Q12"/>
  <c r="P12"/>
  <c r="O12" s="1"/>
  <c r="G12"/>
  <c r="J12" s="1"/>
  <c r="H12" s="1"/>
  <c r="L12" s="1"/>
  <c r="EG11"/>
  <c r="EF11"/>
  <c r="AH11"/>
  <c r="AC11"/>
  <c r="X11"/>
  <c r="R11"/>
  <c r="Q11"/>
  <c r="P11"/>
  <c r="O11" s="1"/>
  <c r="G11"/>
  <c r="J11" s="1"/>
  <c r="EG10"/>
  <c r="EF10"/>
  <c r="AH10"/>
  <c r="AC10"/>
  <c r="X10"/>
  <c r="R10"/>
  <c r="Q10"/>
  <c r="P10"/>
  <c r="J10"/>
  <c r="H10" s="1"/>
  <c r="L10" s="1"/>
  <c r="G10"/>
  <c r="EG9"/>
  <c r="EF9"/>
  <c r="AH9"/>
  <c r="AC9"/>
  <c r="X9"/>
  <c r="R9"/>
  <c r="Q9"/>
  <c r="P9"/>
  <c r="G9"/>
  <c r="J9" s="1"/>
  <c r="EG8"/>
  <c r="EF8"/>
  <c r="EF72" s="1"/>
  <c r="AH8"/>
  <c r="AC8"/>
  <c r="AC72" s="1"/>
  <c r="X8"/>
  <c r="R8"/>
  <c r="R72" s="1"/>
  <c r="Q8"/>
  <c r="P8"/>
  <c r="O8" s="1"/>
  <c r="G8"/>
  <c r="G72" s="1"/>
  <c r="H72" s="1"/>
  <c r="J7"/>
  <c r="H7"/>
  <c r="EK20" i="16"/>
  <c r="EJ20"/>
  <c r="EI20"/>
  <c r="EH20"/>
  <c r="EE20"/>
  <c r="ED20"/>
  <c r="EC20"/>
  <c r="EB20"/>
  <c r="EA20"/>
  <c r="DZ20"/>
  <c r="DY20"/>
  <c r="DX20"/>
  <c r="DW20"/>
  <c r="DV20"/>
  <c r="DU20"/>
  <c r="DT20"/>
  <c r="DS20"/>
  <c r="DR20"/>
  <c r="DQ20"/>
  <c r="DP20"/>
  <c r="DO20"/>
  <c r="DM20"/>
  <c r="DL20"/>
  <c r="DK20"/>
  <c r="DJ20"/>
  <c r="DH20"/>
  <c r="DG20"/>
  <c r="DF20"/>
  <c r="DE20"/>
  <c r="DC20"/>
  <c r="DB20"/>
  <c r="DA20"/>
  <c r="CZ20"/>
  <c r="CX20"/>
  <c r="CW20"/>
  <c r="CV20"/>
  <c r="CU20"/>
  <c r="CS20"/>
  <c r="CR20"/>
  <c r="CQ20"/>
  <c r="CP20"/>
  <c r="CN20"/>
  <c r="CM20"/>
  <c r="CL20"/>
  <c r="CK20"/>
  <c r="CI20"/>
  <c r="CH20"/>
  <c r="CG20"/>
  <c r="CF20"/>
  <c r="CD20"/>
  <c r="CC20"/>
  <c r="CB20"/>
  <c r="CA20"/>
  <c r="BY20"/>
  <c r="BX20"/>
  <c r="BW20"/>
  <c r="BV20"/>
  <c r="BT20"/>
  <c r="BS20"/>
  <c r="BR20"/>
  <c r="BQ20"/>
  <c r="BO20"/>
  <c r="BN20"/>
  <c r="BM20"/>
  <c r="BL20"/>
  <c r="BJ20"/>
  <c r="BI20"/>
  <c r="BH20"/>
  <c r="BG20"/>
  <c r="BE20"/>
  <c r="BD20"/>
  <c r="BC20"/>
  <c r="BB20"/>
  <c r="AZ20"/>
  <c r="AY20"/>
  <c r="AX20"/>
  <c r="AW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B20"/>
  <c r="AA20"/>
  <c r="Z20"/>
  <c r="Y20"/>
  <c r="W20"/>
  <c r="V20"/>
  <c r="U20"/>
  <c r="T20"/>
  <c r="S20"/>
  <c r="L20"/>
  <c r="F20"/>
  <c r="E20"/>
  <c r="EG19"/>
  <c r="EF19"/>
  <c r="AC19"/>
  <c r="X19"/>
  <c r="R19"/>
  <c r="Q19"/>
  <c r="O19" s="1"/>
  <c r="P19"/>
  <c r="G19"/>
  <c r="J19" s="1"/>
  <c r="EG18"/>
  <c r="EF18"/>
  <c r="AC18"/>
  <c r="X18"/>
  <c r="R18"/>
  <c r="Q18"/>
  <c r="P18"/>
  <c r="O18" s="1"/>
  <c r="G18"/>
  <c r="J18" s="1"/>
  <c r="EG17"/>
  <c r="EF17"/>
  <c r="AC17"/>
  <c r="X17"/>
  <c r="R17"/>
  <c r="Q17"/>
  <c r="P17"/>
  <c r="O17"/>
  <c r="G17"/>
  <c r="J17" s="1"/>
  <c r="EG16"/>
  <c r="EF16"/>
  <c r="AC16"/>
  <c r="X16"/>
  <c r="R16"/>
  <c r="Q16"/>
  <c r="P16"/>
  <c r="O16" s="1"/>
  <c r="G16"/>
  <c r="J16" s="1"/>
  <c r="EG15"/>
  <c r="EF15"/>
  <c r="AC15"/>
  <c r="X15"/>
  <c r="R15"/>
  <c r="Q15"/>
  <c r="O15" s="1"/>
  <c r="P15"/>
  <c r="G15"/>
  <c r="J15" s="1"/>
  <c r="EG14"/>
  <c r="EF14"/>
  <c r="AC14"/>
  <c r="X14"/>
  <c r="R14"/>
  <c r="Q14"/>
  <c r="P14"/>
  <c r="O14" s="1"/>
  <c r="G14"/>
  <c r="J14" s="1"/>
  <c r="EG13"/>
  <c r="EF13"/>
  <c r="AC13"/>
  <c r="X13"/>
  <c r="R13"/>
  <c r="Q13"/>
  <c r="O13" s="1"/>
  <c r="P13"/>
  <c r="G13"/>
  <c r="J13" s="1"/>
  <c r="EG12"/>
  <c r="EF12"/>
  <c r="AC12"/>
  <c r="X12"/>
  <c r="R12"/>
  <c r="Q12"/>
  <c r="P12"/>
  <c r="O12" s="1"/>
  <c r="G12"/>
  <c r="J12" s="1"/>
  <c r="EG11"/>
  <c r="EF11"/>
  <c r="AC11"/>
  <c r="X11"/>
  <c r="R11"/>
  <c r="Q11"/>
  <c r="O11" s="1"/>
  <c r="P11"/>
  <c r="G11"/>
  <c r="J11" s="1"/>
  <c r="EG10"/>
  <c r="EF10"/>
  <c r="AC10"/>
  <c r="X10"/>
  <c r="R10"/>
  <c r="Q10"/>
  <c r="P10"/>
  <c r="O10" s="1"/>
  <c r="G10"/>
  <c r="J10" s="1"/>
  <c r="EG9"/>
  <c r="EF9"/>
  <c r="AC9"/>
  <c r="X9"/>
  <c r="R9"/>
  <c r="Q9"/>
  <c r="P9"/>
  <c r="O9"/>
  <c r="J9"/>
  <c r="N9" s="1"/>
  <c r="I9"/>
  <c r="M9" s="1"/>
  <c r="G9"/>
  <c r="EG8"/>
  <c r="EG20" s="1"/>
  <c r="EF8"/>
  <c r="EF20" s="1"/>
  <c r="AC8"/>
  <c r="AC20" s="1"/>
  <c r="X8"/>
  <c r="X20" s="1"/>
  <c r="R8"/>
  <c r="R20" s="1"/>
  <c r="Q8"/>
  <c r="Q20" s="1"/>
  <c r="P8"/>
  <c r="P20" s="1"/>
  <c r="G8"/>
  <c r="G20" s="1"/>
  <c r="J20" s="1"/>
  <c r="I20" s="1"/>
  <c r="J7"/>
  <c r="I7" s="1"/>
  <c r="M7" s="1"/>
  <c r="EK72" i="17"/>
  <c r="EJ72"/>
  <c r="EI72"/>
  <c r="EH72"/>
  <c r="EE72"/>
  <c r="ED72"/>
  <c r="EC72"/>
  <c r="EB72"/>
  <c r="EA72"/>
  <c r="DZ72"/>
  <c r="DY72"/>
  <c r="DX72"/>
  <c r="DW72"/>
  <c r="DV72"/>
  <c r="DU72"/>
  <c r="DT72"/>
  <c r="DS72"/>
  <c r="DR72"/>
  <c r="DQ72"/>
  <c r="DP72"/>
  <c r="DO72"/>
  <c r="DM72"/>
  <c r="DL72"/>
  <c r="DK72"/>
  <c r="DJ72"/>
  <c r="DH72"/>
  <c r="DG72"/>
  <c r="DF72"/>
  <c r="DE72"/>
  <c r="DC72"/>
  <c r="DB72"/>
  <c r="DA72"/>
  <c r="CZ72"/>
  <c r="CX72"/>
  <c r="CW72"/>
  <c r="CV72"/>
  <c r="CU72"/>
  <c r="CS72"/>
  <c r="CR72"/>
  <c r="CQ72"/>
  <c r="CP72"/>
  <c r="CN72"/>
  <c r="CM72"/>
  <c r="CL72"/>
  <c r="CK72"/>
  <c r="CI72"/>
  <c r="CH72"/>
  <c r="CG72"/>
  <c r="CF72"/>
  <c r="CD72"/>
  <c r="CC72"/>
  <c r="CB72"/>
  <c r="CA72"/>
  <c r="BX72"/>
  <c r="BW72"/>
  <c r="BT72"/>
  <c r="BS72"/>
  <c r="BR72"/>
  <c r="BO72"/>
  <c r="BN72"/>
  <c r="BM72"/>
  <c r="BJ72"/>
  <c r="BI72"/>
  <c r="BH72"/>
  <c r="BE72"/>
  <c r="BD72"/>
  <c r="BC72"/>
  <c r="AZ72"/>
  <c r="AY72"/>
  <c r="AX72"/>
  <c r="AU72"/>
  <c r="AT72"/>
  <c r="AS72"/>
  <c r="AP72"/>
  <c r="AO72"/>
  <c r="AN72"/>
  <c r="AK72"/>
  <c r="AJ72"/>
  <c r="AI72"/>
  <c r="AF72"/>
  <c r="AE72"/>
  <c r="AD72"/>
  <c r="AA72"/>
  <c r="Z72"/>
  <c r="Y72"/>
  <c r="V72"/>
  <c r="U72"/>
  <c r="T72"/>
  <c r="S72"/>
  <c r="L72"/>
  <c r="F72"/>
  <c r="E72"/>
  <c r="EG71"/>
  <c r="EF71"/>
  <c r="X71"/>
  <c r="R71"/>
  <c r="Q71"/>
  <c r="O71" s="1"/>
  <c r="P71"/>
  <c r="J71"/>
  <c r="N71" s="1"/>
  <c r="G71"/>
  <c r="EG70"/>
  <c r="EF70"/>
  <c r="AR70"/>
  <c r="AM70"/>
  <c r="AH70"/>
  <c r="AC70"/>
  <c r="X70"/>
  <c r="R70"/>
  <c r="Q70"/>
  <c r="P70"/>
  <c r="O70" s="1"/>
  <c r="J70"/>
  <c r="N70" s="1"/>
  <c r="G70"/>
  <c r="EG69"/>
  <c r="EF69"/>
  <c r="AR69"/>
  <c r="AM69"/>
  <c r="AH69"/>
  <c r="AC69"/>
  <c r="X69"/>
  <c r="R69"/>
  <c r="Q69"/>
  <c r="P69"/>
  <c r="O69" s="1"/>
  <c r="J69"/>
  <c r="N69" s="1"/>
  <c r="G69"/>
  <c r="EG68"/>
  <c r="EF68"/>
  <c r="AR68"/>
  <c r="AM68"/>
  <c r="AH68"/>
  <c r="AC68"/>
  <c r="X68"/>
  <c r="R68"/>
  <c r="Q68"/>
  <c r="P68"/>
  <c r="O68" s="1"/>
  <c r="J68"/>
  <c r="N68" s="1"/>
  <c r="G68"/>
  <c r="EG67"/>
  <c r="EF67"/>
  <c r="AR67"/>
  <c r="AM67"/>
  <c r="AH67"/>
  <c r="AC67"/>
  <c r="X67"/>
  <c r="R67"/>
  <c r="Q67"/>
  <c r="P67"/>
  <c r="O67" s="1"/>
  <c r="J67"/>
  <c r="N67" s="1"/>
  <c r="G67"/>
  <c r="EG66"/>
  <c r="EF66"/>
  <c r="AR66"/>
  <c r="AM66"/>
  <c r="AH66"/>
  <c r="AC66"/>
  <c r="X66"/>
  <c r="R66"/>
  <c r="Q66"/>
  <c r="P66"/>
  <c r="O66" s="1"/>
  <c r="J66"/>
  <c r="N66" s="1"/>
  <c r="G66"/>
  <c r="EG65"/>
  <c r="EF65"/>
  <c r="AR65"/>
  <c r="AM65"/>
  <c r="AH65"/>
  <c r="AC65"/>
  <c r="X65"/>
  <c r="R65"/>
  <c r="Q65"/>
  <c r="P65"/>
  <c r="O65" s="1"/>
  <c r="J65"/>
  <c r="N65" s="1"/>
  <c r="G65"/>
  <c r="EG64"/>
  <c r="EF64"/>
  <c r="AR64"/>
  <c r="AM64"/>
  <c r="AH64"/>
  <c r="AC64"/>
  <c r="X64"/>
  <c r="R64"/>
  <c r="Q64"/>
  <c r="P64"/>
  <c r="O64" s="1"/>
  <c r="J64"/>
  <c r="N64" s="1"/>
  <c r="G64"/>
  <c r="EG63"/>
  <c r="EF63"/>
  <c r="AR63"/>
  <c r="AM63"/>
  <c r="AH63"/>
  <c r="AC63"/>
  <c r="X63"/>
  <c r="R63"/>
  <c r="Q63"/>
  <c r="P63"/>
  <c r="O63" s="1"/>
  <c r="J63"/>
  <c r="N63" s="1"/>
  <c r="G63"/>
  <c r="EG62"/>
  <c r="EF62"/>
  <c r="AR62"/>
  <c r="AM62"/>
  <c r="AH62"/>
  <c r="AC62"/>
  <c r="X62"/>
  <c r="R62"/>
  <c r="Q62"/>
  <c r="P62"/>
  <c r="O62" s="1"/>
  <c r="J62"/>
  <c r="N62" s="1"/>
  <c r="G62"/>
  <c r="EG61"/>
  <c r="EF61"/>
  <c r="AR61"/>
  <c r="AM61"/>
  <c r="AH61"/>
  <c r="AC61"/>
  <c r="X61"/>
  <c r="R61"/>
  <c r="Q61"/>
  <c r="P61"/>
  <c r="O61" s="1"/>
  <c r="J61"/>
  <c r="N61" s="1"/>
  <c r="G61"/>
  <c r="EG60"/>
  <c r="EF60"/>
  <c r="AR60"/>
  <c r="AM60"/>
  <c r="AH60"/>
  <c r="AC60"/>
  <c r="X60"/>
  <c r="R60"/>
  <c r="Q60"/>
  <c r="P60"/>
  <c r="O60" s="1"/>
  <c r="J60"/>
  <c r="N60" s="1"/>
  <c r="G60"/>
  <c r="EG59"/>
  <c r="EF59"/>
  <c r="AR59"/>
  <c r="AM59"/>
  <c r="AH59"/>
  <c r="AC59"/>
  <c r="X59"/>
  <c r="R59"/>
  <c r="Q59"/>
  <c r="P59"/>
  <c r="O59" s="1"/>
  <c r="J59"/>
  <c r="N59" s="1"/>
  <c r="G59"/>
  <c r="EG58"/>
  <c r="EF58"/>
  <c r="AR58"/>
  <c r="AM58"/>
  <c r="AH58"/>
  <c r="AC58"/>
  <c r="X58"/>
  <c r="R58"/>
  <c r="Q58"/>
  <c r="P58"/>
  <c r="O58" s="1"/>
  <c r="J58"/>
  <c r="N58" s="1"/>
  <c r="G58"/>
  <c r="EG57"/>
  <c r="EF57"/>
  <c r="AR57"/>
  <c r="AM57"/>
  <c r="AH57"/>
  <c r="AC57"/>
  <c r="X57"/>
  <c r="R57"/>
  <c r="Q57"/>
  <c r="P57"/>
  <c r="O57" s="1"/>
  <c r="J57"/>
  <c r="N57" s="1"/>
  <c r="G57"/>
  <c r="EG56"/>
  <c r="EF56"/>
  <c r="AR56"/>
  <c r="AM56"/>
  <c r="AH56"/>
  <c r="AC56"/>
  <c r="X56"/>
  <c r="R56"/>
  <c r="Q56"/>
  <c r="P56"/>
  <c r="O56" s="1"/>
  <c r="J56"/>
  <c r="N56" s="1"/>
  <c r="G56"/>
  <c r="EG55"/>
  <c r="EF55"/>
  <c r="AR55"/>
  <c r="AM55"/>
  <c r="AH55"/>
  <c r="AC55"/>
  <c r="X55"/>
  <c r="R55"/>
  <c r="Q55"/>
  <c r="P55"/>
  <c r="O55" s="1"/>
  <c r="J55"/>
  <c r="N55" s="1"/>
  <c r="G55"/>
  <c r="EG54"/>
  <c r="EF54"/>
  <c r="AR54"/>
  <c r="AM54"/>
  <c r="AH54"/>
  <c r="AC54"/>
  <c r="X54"/>
  <c r="R54"/>
  <c r="Q54"/>
  <c r="P54"/>
  <c r="O54" s="1"/>
  <c r="J54"/>
  <c r="N54" s="1"/>
  <c r="G54"/>
  <c r="EG53"/>
  <c r="EF53"/>
  <c r="AR53"/>
  <c r="AM53"/>
  <c r="AH53"/>
  <c r="AC53"/>
  <c r="X53"/>
  <c r="R53"/>
  <c r="Q53"/>
  <c r="P53"/>
  <c r="O53" s="1"/>
  <c r="J53"/>
  <c r="N53" s="1"/>
  <c r="G53"/>
  <c r="EG52"/>
  <c r="EF52"/>
  <c r="AR52"/>
  <c r="AM52"/>
  <c r="AH52"/>
  <c r="AC52"/>
  <c r="X52"/>
  <c r="R52"/>
  <c r="Q52"/>
  <c r="P52"/>
  <c r="O52" s="1"/>
  <c r="J52"/>
  <c r="N52" s="1"/>
  <c r="G52"/>
  <c r="EG51"/>
  <c r="EF51"/>
  <c r="AR51"/>
  <c r="AM51"/>
  <c r="AH51"/>
  <c r="AC51"/>
  <c r="X51"/>
  <c r="R51"/>
  <c r="Q51"/>
  <c r="P51"/>
  <c r="O51" s="1"/>
  <c r="J51"/>
  <c r="N51" s="1"/>
  <c r="G51"/>
  <c r="EG50"/>
  <c r="EF50"/>
  <c r="AR50"/>
  <c r="AM50"/>
  <c r="AH50"/>
  <c r="AC50"/>
  <c r="X50"/>
  <c r="R50"/>
  <c r="Q50"/>
  <c r="P50"/>
  <c r="O50" s="1"/>
  <c r="J50"/>
  <c r="N50" s="1"/>
  <c r="G50"/>
  <c r="EG49"/>
  <c r="EF49"/>
  <c r="AR49"/>
  <c r="AM49"/>
  <c r="AH49"/>
  <c r="AC49"/>
  <c r="X49"/>
  <c r="R49"/>
  <c r="Q49"/>
  <c r="P49"/>
  <c r="O49" s="1"/>
  <c r="J49"/>
  <c r="N49" s="1"/>
  <c r="G49"/>
  <c r="EG48"/>
  <c r="EF48"/>
  <c r="AR48"/>
  <c r="AM48"/>
  <c r="AH48"/>
  <c r="AC48"/>
  <c r="X48"/>
  <c r="R48"/>
  <c r="Q48"/>
  <c r="P48"/>
  <c r="O48" s="1"/>
  <c r="J48"/>
  <c r="N48" s="1"/>
  <c r="G48"/>
  <c r="EG47"/>
  <c r="EF47"/>
  <c r="AR47"/>
  <c r="AM47"/>
  <c r="AH47"/>
  <c r="AC47"/>
  <c r="X47"/>
  <c r="R47"/>
  <c r="Q47"/>
  <c r="P47"/>
  <c r="O47" s="1"/>
  <c r="J47"/>
  <c r="N47" s="1"/>
  <c r="G47"/>
  <c r="EG46"/>
  <c r="EF46"/>
  <c r="AR46"/>
  <c r="AM46"/>
  <c r="AH46"/>
  <c r="AC46"/>
  <c r="X46"/>
  <c r="R46"/>
  <c r="Q46"/>
  <c r="P46"/>
  <c r="O46" s="1"/>
  <c r="J46"/>
  <c r="N46" s="1"/>
  <c r="G46"/>
  <c r="EG45"/>
  <c r="EF45"/>
  <c r="AR45"/>
  <c r="AM45"/>
  <c r="AH45"/>
  <c r="AC45"/>
  <c r="X45"/>
  <c r="R45"/>
  <c r="Q45"/>
  <c r="P45"/>
  <c r="O45" s="1"/>
  <c r="J45"/>
  <c r="N45" s="1"/>
  <c r="G45"/>
  <c r="EG44"/>
  <c r="EF44"/>
  <c r="AR44"/>
  <c r="AM44"/>
  <c r="AH44"/>
  <c r="AC44"/>
  <c r="X44"/>
  <c r="R44"/>
  <c r="Q44"/>
  <c r="P44"/>
  <c r="O44" s="1"/>
  <c r="J44"/>
  <c r="N44" s="1"/>
  <c r="G44"/>
  <c r="EG43"/>
  <c r="EF43"/>
  <c r="AR43"/>
  <c r="AM43"/>
  <c r="AH43"/>
  <c r="AC43"/>
  <c r="X43"/>
  <c r="R43"/>
  <c r="Q43"/>
  <c r="P43"/>
  <c r="O43" s="1"/>
  <c r="J43"/>
  <c r="N43" s="1"/>
  <c r="G43"/>
  <c r="EG42"/>
  <c r="EF42"/>
  <c r="AR42"/>
  <c r="AM42"/>
  <c r="AH42"/>
  <c r="AC42"/>
  <c r="X42"/>
  <c r="R42"/>
  <c r="Q42"/>
  <c r="P42"/>
  <c r="O42" s="1"/>
  <c r="J42"/>
  <c r="N42" s="1"/>
  <c r="G42"/>
  <c r="EG41"/>
  <c r="EF41"/>
  <c r="AR41"/>
  <c r="AM41"/>
  <c r="AH41"/>
  <c r="AC41"/>
  <c r="X41"/>
  <c r="R41"/>
  <c r="Q41"/>
  <c r="P41"/>
  <c r="O41" s="1"/>
  <c r="J41"/>
  <c r="N41" s="1"/>
  <c r="G41"/>
  <c r="EG40"/>
  <c r="EF40"/>
  <c r="AR40"/>
  <c r="AM40"/>
  <c r="AH40"/>
  <c r="AC40"/>
  <c r="X40"/>
  <c r="R40"/>
  <c r="Q40"/>
  <c r="P40"/>
  <c r="O40" s="1"/>
  <c r="J40"/>
  <c r="N40" s="1"/>
  <c r="G40"/>
  <c r="EG39"/>
  <c r="EF39"/>
  <c r="AR39"/>
  <c r="AM39"/>
  <c r="AH39"/>
  <c r="AC39"/>
  <c r="X39"/>
  <c r="R39"/>
  <c r="Q39"/>
  <c r="P39"/>
  <c r="O39" s="1"/>
  <c r="J39"/>
  <c r="N39" s="1"/>
  <c r="G39"/>
  <c r="EG38"/>
  <c r="EF38"/>
  <c r="AR38"/>
  <c r="AM38"/>
  <c r="AH38"/>
  <c r="AC38"/>
  <c r="X38"/>
  <c r="R38"/>
  <c r="Q38"/>
  <c r="P38"/>
  <c r="O38" s="1"/>
  <c r="J38"/>
  <c r="N38" s="1"/>
  <c r="G38"/>
  <c r="EG37"/>
  <c r="EF37"/>
  <c r="AR37"/>
  <c r="AM37"/>
  <c r="AH37"/>
  <c r="AC37"/>
  <c r="X37"/>
  <c r="R37"/>
  <c r="Q37"/>
  <c r="P37"/>
  <c r="O37" s="1"/>
  <c r="J37"/>
  <c r="N37" s="1"/>
  <c r="G37"/>
  <c r="EG36"/>
  <c r="EF36"/>
  <c r="AR36"/>
  <c r="AM36"/>
  <c r="AH36"/>
  <c r="AC36"/>
  <c r="X36"/>
  <c r="R36"/>
  <c r="Q36"/>
  <c r="P36"/>
  <c r="O36" s="1"/>
  <c r="J36"/>
  <c r="N36" s="1"/>
  <c r="G36"/>
  <c r="EG35"/>
  <c r="EF35"/>
  <c r="AR35"/>
  <c r="AM35"/>
  <c r="AH35"/>
  <c r="AC35"/>
  <c r="X35"/>
  <c r="R35"/>
  <c r="Q35"/>
  <c r="P35"/>
  <c r="O35" s="1"/>
  <c r="J35"/>
  <c r="N35" s="1"/>
  <c r="G35"/>
  <c r="EG34"/>
  <c r="EF34"/>
  <c r="AR34"/>
  <c r="AM34"/>
  <c r="AH34"/>
  <c r="AC34"/>
  <c r="X34"/>
  <c r="R34"/>
  <c r="Q34"/>
  <c r="P34"/>
  <c r="O34" s="1"/>
  <c r="J34"/>
  <c r="N34" s="1"/>
  <c r="G34"/>
  <c r="EG33"/>
  <c r="EF33"/>
  <c r="AR33"/>
  <c r="AM33"/>
  <c r="AH33"/>
  <c r="AC33"/>
  <c r="X33"/>
  <c r="R33"/>
  <c r="Q33"/>
  <c r="P33"/>
  <c r="O33" s="1"/>
  <c r="J33"/>
  <c r="N33" s="1"/>
  <c r="G33"/>
  <c r="EG32"/>
  <c r="EF32"/>
  <c r="AR32"/>
  <c r="AM32"/>
  <c r="AH32"/>
  <c r="AC32"/>
  <c r="X32"/>
  <c r="R32"/>
  <c r="Q32"/>
  <c r="P32"/>
  <c r="O32" s="1"/>
  <c r="J32"/>
  <c r="N32" s="1"/>
  <c r="G32"/>
  <c r="EG31"/>
  <c r="EF31"/>
  <c r="AR31"/>
  <c r="AM31"/>
  <c r="AH31"/>
  <c r="AC31"/>
  <c r="X31"/>
  <c r="R31"/>
  <c r="Q31"/>
  <c r="P31"/>
  <c r="O31" s="1"/>
  <c r="J31"/>
  <c r="N31" s="1"/>
  <c r="G31"/>
  <c r="EG30"/>
  <c r="EF30"/>
  <c r="AR30"/>
  <c r="AM30"/>
  <c r="AH30"/>
  <c r="AC30"/>
  <c r="X30"/>
  <c r="R30"/>
  <c r="Q30"/>
  <c r="P30"/>
  <c r="O30" s="1"/>
  <c r="J30"/>
  <c r="N30" s="1"/>
  <c r="G30"/>
  <c r="EG29"/>
  <c r="EF29"/>
  <c r="AR29"/>
  <c r="AM29"/>
  <c r="AH29"/>
  <c r="AC29"/>
  <c r="X29"/>
  <c r="R29"/>
  <c r="Q29"/>
  <c r="P29"/>
  <c r="O29" s="1"/>
  <c r="J29"/>
  <c r="N29" s="1"/>
  <c r="G29"/>
  <c r="EG28"/>
  <c r="EF28"/>
  <c r="AR28"/>
  <c r="AM28"/>
  <c r="AH28"/>
  <c r="AC28"/>
  <c r="X28"/>
  <c r="R28"/>
  <c r="Q28"/>
  <c r="P28"/>
  <c r="O28" s="1"/>
  <c r="J28"/>
  <c r="N28" s="1"/>
  <c r="G28"/>
  <c r="EG27"/>
  <c r="EF27"/>
  <c r="AR27"/>
  <c r="AM27"/>
  <c r="AH27"/>
  <c r="AC27"/>
  <c r="X27"/>
  <c r="R27"/>
  <c r="Q27"/>
  <c r="P27"/>
  <c r="O27" s="1"/>
  <c r="J27"/>
  <c r="N27" s="1"/>
  <c r="G27"/>
  <c r="EG26"/>
  <c r="EF26"/>
  <c r="AR26"/>
  <c r="AM26"/>
  <c r="AH26"/>
  <c r="AC26"/>
  <c r="X26"/>
  <c r="R26"/>
  <c r="Q26"/>
  <c r="P26"/>
  <c r="O26" s="1"/>
  <c r="J26"/>
  <c r="N26" s="1"/>
  <c r="G26"/>
  <c r="EG25"/>
  <c r="EF25"/>
  <c r="AR25"/>
  <c r="AM25"/>
  <c r="AH25"/>
  <c r="AC25"/>
  <c r="X25"/>
  <c r="R25"/>
  <c r="Q25"/>
  <c r="P25"/>
  <c r="O25" s="1"/>
  <c r="J25"/>
  <c r="N25" s="1"/>
  <c r="G25"/>
  <c r="EG24"/>
  <c r="EF24"/>
  <c r="AR24"/>
  <c r="AM24"/>
  <c r="AH24"/>
  <c r="AC24"/>
  <c r="X24"/>
  <c r="R24"/>
  <c r="Q24"/>
  <c r="P24"/>
  <c r="O24" s="1"/>
  <c r="J24"/>
  <c r="N24" s="1"/>
  <c r="G24"/>
  <c r="EG23"/>
  <c r="EF23"/>
  <c r="AR23"/>
  <c r="AM23"/>
  <c r="AH23"/>
  <c r="AC23"/>
  <c r="X23"/>
  <c r="R23"/>
  <c r="Q23"/>
  <c r="P23"/>
  <c r="O23" s="1"/>
  <c r="J23"/>
  <c r="N23" s="1"/>
  <c r="G23"/>
  <c r="EG22"/>
  <c r="EF22"/>
  <c r="AR22"/>
  <c r="AM22"/>
  <c r="AH22"/>
  <c r="AC22"/>
  <c r="X22"/>
  <c r="R22"/>
  <c r="Q22"/>
  <c r="P22"/>
  <c r="O22" s="1"/>
  <c r="J22"/>
  <c r="N22" s="1"/>
  <c r="G22"/>
  <c r="EG21"/>
  <c r="EF21"/>
  <c r="AR21"/>
  <c r="AM21"/>
  <c r="AH21"/>
  <c r="AC21"/>
  <c r="X21"/>
  <c r="R21"/>
  <c r="Q21"/>
  <c r="P21"/>
  <c r="O21" s="1"/>
  <c r="J21"/>
  <c r="N21" s="1"/>
  <c r="G21"/>
  <c r="EG20"/>
  <c r="EF20"/>
  <c r="AR20"/>
  <c r="AM20"/>
  <c r="AH20"/>
  <c r="AC20"/>
  <c r="X20"/>
  <c r="R20"/>
  <c r="Q20"/>
  <c r="P20"/>
  <c r="O20" s="1"/>
  <c r="J20"/>
  <c r="N20" s="1"/>
  <c r="G20"/>
  <c r="EG19"/>
  <c r="EF19"/>
  <c r="AR19"/>
  <c r="AM19"/>
  <c r="AH19"/>
  <c r="AC19"/>
  <c r="X19"/>
  <c r="R19"/>
  <c r="Q19"/>
  <c r="P19"/>
  <c r="O19" s="1"/>
  <c r="J19"/>
  <c r="N19" s="1"/>
  <c r="G19"/>
  <c r="EG18"/>
  <c r="EF18"/>
  <c r="AR18"/>
  <c r="AM18"/>
  <c r="AH18"/>
  <c r="AC18"/>
  <c r="X18"/>
  <c r="R18"/>
  <c r="Q18"/>
  <c r="P18"/>
  <c r="O18" s="1"/>
  <c r="J18"/>
  <c r="N18" s="1"/>
  <c r="G18"/>
  <c r="EG17"/>
  <c r="EF17"/>
  <c r="AR17"/>
  <c r="AM17"/>
  <c r="AH17"/>
  <c r="AC17"/>
  <c r="X17"/>
  <c r="R17"/>
  <c r="Q17"/>
  <c r="P17"/>
  <c r="O17" s="1"/>
  <c r="J17"/>
  <c r="N17" s="1"/>
  <c r="G17"/>
  <c r="EG16"/>
  <c r="EF16"/>
  <c r="AR16"/>
  <c r="AM16"/>
  <c r="AH16"/>
  <c r="AC16"/>
  <c r="X16"/>
  <c r="R16"/>
  <c r="Q16"/>
  <c r="P16"/>
  <c r="O16" s="1"/>
  <c r="J16"/>
  <c r="N16" s="1"/>
  <c r="G16"/>
  <c r="EG15"/>
  <c r="EF15"/>
  <c r="AR15"/>
  <c r="AM15"/>
  <c r="AH15"/>
  <c r="AC15"/>
  <c r="X15"/>
  <c r="R15"/>
  <c r="Q15"/>
  <c r="P15"/>
  <c r="O15" s="1"/>
  <c r="J15"/>
  <c r="N15" s="1"/>
  <c r="G15"/>
  <c r="EG14"/>
  <c r="EF14"/>
  <c r="AR14"/>
  <c r="AM14"/>
  <c r="AH14"/>
  <c r="AC14"/>
  <c r="X14"/>
  <c r="R14"/>
  <c r="Q14"/>
  <c r="P14"/>
  <c r="O14" s="1"/>
  <c r="J14"/>
  <c r="N14" s="1"/>
  <c r="G14"/>
  <c r="EG13"/>
  <c r="EF13"/>
  <c r="AR13"/>
  <c r="AM13"/>
  <c r="AH13"/>
  <c r="AC13"/>
  <c r="X13"/>
  <c r="R13"/>
  <c r="Q13"/>
  <c r="P13"/>
  <c r="O13" s="1"/>
  <c r="J13"/>
  <c r="N13" s="1"/>
  <c r="G13"/>
  <c r="EG12"/>
  <c r="EF12"/>
  <c r="AR12"/>
  <c r="AM12"/>
  <c r="AH12"/>
  <c r="AC12"/>
  <c r="X12"/>
  <c r="R12"/>
  <c r="Q12"/>
  <c r="P12"/>
  <c r="O12" s="1"/>
  <c r="J12"/>
  <c r="N12" s="1"/>
  <c r="G12"/>
  <c r="EG11"/>
  <c r="EF11"/>
  <c r="AR11"/>
  <c r="AM11"/>
  <c r="AH11"/>
  <c r="AC11"/>
  <c r="X11"/>
  <c r="R11"/>
  <c r="Q11"/>
  <c r="P11"/>
  <c r="O11" s="1"/>
  <c r="J11"/>
  <c r="N11" s="1"/>
  <c r="G11"/>
  <c r="EG10"/>
  <c r="EF10"/>
  <c r="AR10"/>
  <c r="AM10"/>
  <c r="AH10"/>
  <c r="AC10"/>
  <c r="X10"/>
  <c r="R10"/>
  <c r="Q10"/>
  <c r="P10"/>
  <c r="O10" s="1"/>
  <c r="J10"/>
  <c r="N10" s="1"/>
  <c r="G10"/>
  <c r="EG9"/>
  <c r="EF9"/>
  <c r="AR9"/>
  <c r="AM9"/>
  <c r="AH9"/>
  <c r="AC9"/>
  <c r="X9"/>
  <c r="R9"/>
  <c r="Q9"/>
  <c r="P9"/>
  <c r="O9" s="1"/>
  <c r="J9"/>
  <c r="N9" s="1"/>
  <c r="G9"/>
  <c r="EG8"/>
  <c r="EG72" s="1"/>
  <c r="EF8"/>
  <c r="EF72" s="1"/>
  <c r="BY8"/>
  <c r="BY72" s="1"/>
  <c r="BV8"/>
  <c r="BV72" s="1"/>
  <c r="BQ8"/>
  <c r="BQ72" s="1"/>
  <c r="BL8"/>
  <c r="BL72" s="1"/>
  <c r="BG8"/>
  <c r="BG72" s="1"/>
  <c r="BB8"/>
  <c r="BB72" s="1"/>
  <c r="AW8"/>
  <c r="AW72" s="1"/>
  <c r="AR8"/>
  <c r="AR72" s="1"/>
  <c r="AM8"/>
  <c r="AM72" s="1"/>
  <c r="AH8"/>
  <c r="AH72" s="1"/>
  <c r="AC8"/>
  <c r="AC72" s="1"/>
  <c r="X8"/>
  <c r="X72" s="1"/>
  <c r="R8"/>
  <c r="R72" s="1"/>
  <c r="Q8"/>
  <c r="Q72" s="1"/>
  <c r="P8"/>
  <c r="O8" s="1"/>
  <c r="J8"/>
  <c r="N8" s="1"/>
  <c r="N72" s="1"/>
  <c r="G8"/>
  <c r="G72" s="1"/>
  <c r="J72" s="1"/>
  <c r="I72" s="1"/>
  <c r="J7"/>
  <c r="I7" s="1"/>
  <c r="M7" s="1"/>
  <c r="DO24" i="18"/>
  <c r="DN24"/>
  <c r="DM24"/>
  <c r="DL24"/>
  <c r="DI24"/>
  <c r="DK24" s="1"/>
  <c r="DH24"/>
  <c r="DJ24" s="1"/>
  <c r="DG24"/>
  <c r="DF24"/>
  <c r="DE24"/>
  <c r="DD24"/>
  <c r="DC24"/>
  <c r="DB24"/>
  <c r="DA24"/>
  <c r="CZ24"/>
  <c r="CY24"/>
  <c r="CX24"/>
  <c r="CW24"/>
  <c r="CV24"/>
  <c r="CU24"/>
  <c r="CT24"/>
  <c r="CS24"/>
  <c r="CR24"/>
  <c r="CQ24"/>
  <c r="CP24"/>
  <c r="CO24"/>
  <c r="CN24"/>
  <c r="CM24"/>
  <c r="CL24"/>
  <c r="CK24"/>
  <c r="CJ24"/>
  <c r="CI24"/>
  <c r="CH24"/>
  <c r="CG24"/>
  <c r="CF24"/>
  <c r="CE24"/>
  <c r="CD24"/>
  <c r="CC24"/>
  <c r="CB24"/>
  <c r="CA24"/>
  <c r="BZ24"/>
  <c r="BY24"/>
  <c r="BX24"/>
  <c r="BW24"/>
  <c r="BV24"/>
  <c r="BU24"/>
  <c r="BT24"/>
  <c r="BS24"/>
  <c r="BR24"/>
  <c r="BQ24"/>
  <c r="BP24"/>
  <c r="BO24"/>
  <c r="BN24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N24"/>
  <c r="AM24"/>
  <c r="AO24" s="1"/>
  <c r="AL24"/>
  <c r="AJ24"/>
  <c r="AI24"/>
  <c r="AH24"/>
  <c r="AF24"/>
  <c r="AE24"/>
  <c r="AD24"/>
  <c r="AB24"/>
  <c r="AA24"/>
  <c r="Z24"/>
  <c r="X24"/>
  <c r="W24"/>
  <c r="V24"/>
  <c r="T24"/>
  <c r="S24"/>
  <c r="R24"/>
  <c r="Q24"/>
  <c r="J24"/>
  <c r="E24"/>
  <c r="DK23"/>
  <c r="DJ23"/>
  <c r="AO23"/>
  <c r="U23"/>
  <c r="O23"/>
  <c r="N23"/>
  <c r="M23" s="1"/>
  <c r="G23"/>
  <c r="K23" s="1"/>
  <c r="DK22"/>
  <c r="DJ22"/>
  <c r="AO22"/>
  <c r="AK22"/>
  <c r="Y22"/>
  <c r="U22"/>
  <c r="O22"/>
  <c r="N22"/>
  <c r="M22" s="1"/>
  <c r="H22"/>
  <c r="G22" s="1"/>
  <c r="K22" s="1"/>
  <c r="DK21"/>
  <c r="DJ21"/>
  <c r="AO21"/>
  <c r="AK21"/>
  <c r="AC21"/>
  <c r="Y21"/>
  <c r="U21"/>
  <c r="O21"/>
  <c r="N21"/>
  <c r="M21" s="1"/>
  <c r="H21"/>
  <c r="L21" s="1"/>
  <c r="DK20"/>
  <c r="DJ20"/>
  <c r="AO20"/>
  <c r="AK20"/>
  <c r="AG20"/>
  <c r="AC20"/>
  <c r="Y20"/>
  <c r="U20"/>
  <c r="O20"/>
  <c r="N20"/>
  <c r="M20" s="1"/>
  <c r="H20"/>
  <c r="L20" s="1"/>
  <c r="P20" s="1"/>
  <c r="DK19"/>
  <c r="DJ19"/>
  <c r="AO19"/>
  <c r="AK19"/>
  <c r="AG19"/>
  <c r="AC19"/>
  <c r="Y19"/>
  <c r="U19"/>
  <c r="O19"/>
  <c r="N19"/>
  <c r="M19" s="1"/>
  <c r="H19"/>
  <c r="L19" s="1"/>
  <c r="DK18"/>
  <c r="DJ18"/>
  <c r="AO18"/>
  <c r="AK18"/>
  <c r="Y18"/>
  <c r="U18"/>
  <c r="O18"/>
  <c r="N18"/>
  <c r="M18"/>
  <c r="L18"/>
  <c r="P18" s="1"/>
  <c r="H18"/>
  <c r="G18"/>
  <c r="K18" s="1"/>
  <c r="DK17"/>
  <c r="DJ17"/>
  <c r="AO17"/>
  <c r="AK17"/>
  <c r="Y17"/>
  <c r="U17"/>
  <c r="O17"/>
  <c r="N17"/>
  <c r="M17" s="1"/>
  <c r="H17"/>
  <c r="L17" s="1"/>
  <c r="P17" s="1"/>
  <c r="DK16"/>
  <c r="DJ16"/>
  <c r="AO16"/>
  <c r="AK16"/>
  <c r="Y16"/>
  <c r="U16"/>
  <c r="O16"/>
  <c r="N16"/>
  <c r="M16"/>
  <c r="L16"/>
  <c r="P16" s="1"/>
  <c r="H16"/>
  <c r="G16" s="1"/>
  <c r="K16" s="1"/>
  <c r="DK15"/>
  <c r="DJ15"/>
  <c r="AO15"/>
  <c r="AK15"/>
  <c r="AC15"/>
  <c r="Y15"/>
  <c r="U15"/>
  <c r="O15"/>
  <c r="N15"/>
  <c r="M15" s="1"/>
  <c r="H15"/>
  <c r="G15" s="1"/>
  <c r="K15" s="1"/>
  <c r="DK14"/>
  <c r="DJ14"/>
  <c r="AO14"/>
  <c r="AK14"/>
  <c r="AG14"/>
  <c r="AG24" s="1"/>
  <c r="AC14"/>
  <c r="AC24" s="1"/>
  <c r="Y14"/>
  <c r="U14"/>
  <c r="O14"/>
  <c r="N14"/>
  <c r="M14" s="1"/>
  <c r="H14"/>
  <c r="G14" s="1"/>
  <c r="K14" s="1"/>
  <c r="DK13"/>
  <c r="DJ13"/>
  <c r="AO13"/>
  <c r="AK13"/>
  <c r="Y13"/>
  <c r="U13"/>
  <c r="O13"/>
  <c r="N13"/>
  <c r="M13"/>
  <c r="H13"/>
  <c r="L13" s="1"/>
  <c r="P13" s="1"/>
  <c r="G13"/>
  <c r="K13" s="1"/>
  <c r="DK12"/>
  <c r="DJ12"/>
  <c r="AO12"/>
  <c r="AK12"/>
  <c r="Y12"/>
  <c r="U12"/>
  <c r="O12"/>
  <c r="N12"/>
  <c r="M12" s="1"/>
  <c r="H12"/>
  <c r="G12" s="1"/>
  <c r="K12" s="1"/>
  <c r="DK11"/>
  <c r="DJ11"/>
  <c r="AO11"/>
  <c r="AK11"/>
  <c r="Y11"/>
  <c r="U11"/>
  <c r="O11"/>
  <c r="N11"/>
  <c r="M11"/>
  <c r="H11"/>
  <c r="L11" s="1"/>
  <c r="P11" s="1"/>
  <c r="G11"/>
  <c r="K11" s="1"/>
  <c r="DK10"/>
  <c r="DJ10"/>
  <c r="AO10"/>
  <c r="AK10"/>
  <c r="Y10"/>
  <c r="U10"/>
  <c r="O10"/>
  <c r="N10"/>
  <c r="M10" s="1"/>
  <c r="H10"/>
  <c r="G10" s="1"/>
  <c r="K10" s="1"/>
  <c r="DK9"/>
  <c r="DJ9"/>
  <c r="AO9"/>
  <c r="AK9"/>
  <c r="Y9"/>
  <c r="U9"/>
  <c r="O9"/>
  <c r="N9"/>
  <c r="M9"/>
  <c r="H9"/>
  <c r="L9" s="1"/>
  <c r="P9" s="1"/>
  <c r="G9"/>
  <c r="K9" s="1"/>
  <c r="DK8"/>
  <c r="DJ8"/>
  <c r="AO8"/>
  <c r="AK8"/>
  <c r="AK24" s="1"/>
  <c r="Y8"/>
  <c r="Y24" s="1"/>
  <c r="U8"/>
  <c r="U24" s="1"/>
  <c r="O8"/>
  <c r="O24" s="1"/>
  <c r="N8"/>
  <c r="M8" s="1"/>
  <c r="H8"/>
  <c r="G8" s="1"/>
  <c r="K8" s="1"/>
  <c r="G7"/>
  <c r="K7" s="1"/>
  <c r="DR15" i="19"/>
  <c r="DQ15"/>
  <c r="DP15"/>
  <c r="DO15"/>
  <c r="DL15"/>
  <c r="DK15"/>
  <c r="DJ15"/>
  <c r="DI15"/>
  <c r="DH15"/>
  <c r="DG15"/>
  <c r="DF15"/>
  <c r="DE15"/>
  <c r="DD15"/>
  <c r="DC15"/>
  <c r="DB15"/>
  <c r="DA15"/>
  <c r="CZ15"/>
  <c r="CY15"/>
  <c r="CX15"/>
  <c r="CW15"/>
  <c r="CV15"/>
  <c r="CU15"/>
  <c r="CT15"/>
  <c r="CS15"/>
  <c r="CR15"/>
  <c r="CQ15"/>
  <c r="CP15"/>
  <c r="CO15"/>
  <c r="CN15"/>
  <c r="CM15"/>
  <c r="CL15"/>
  <c r="CK15"/>
  <c r="CJ15"/>
  <c r="CI15"/>
  <c r="CH15"/>
  <c r="CG15"/>
  <c r="CF15"/>
  <c r="CE15"/>
  <c r="CD15"/>
  <c r="CC15"/>
  <c r="CB15"/>
  <c r="CA15"/>
  <c r="BZ15"/>
  <c r="BY15"/>
  <c r="BX15"/>
  <c r="BW15"/>
  <c r="BV15"/>
  <c r="BU15"/>
  <c r="BT15"/>
  <c r="BS15"/>
  <c r="BR15"/>
  <c r="BQ15"/>
  <c r="BP15"/>
  <c r="BO15"/>
  <c r="BN15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U15"/>
  <c r="AT15"/>
  <c r="AS15"/>
  <c r="AQ15"/>
  <c r="AP15"/>
  <c r="AO15"/>
  <c r="AM15"/>
  <c r="AL15"/>
  <c r="AK15"/>
  <c r="AI15"/>
  <c r="AH15"/>
  <c r="AG15"/>
  <c r="AE15"/>
  <c r="AD15"/>
  <c r="AC15"/>
  <c r="AA15"/>
  <c r="Z15"/>
  <c r="Y15"/>
  <c r="W15"/>
  <c r="V15"/>
  <c r="U15"/>
  <c r="T15"/>
  <c r="M15"/>
  <c r="E15"/>
  <c r="DN14"/>
  <c r="DM14"/>
  <c r="AV14"/>
  <c r="AR14"/>
  <c r="AN14"/>
  <c r="AJ14"/>
  <c r="AF14"/>
  <c r="AB14"/>
  <c r="X14"/>
  <c r="R14"/>
  <c r="Q14"/>
  <c r="N14"/>
  <c r="K14"/>
  <c r="O14" s="1"/>
  <c r="I14"/>
  <c r="G14"/>
  <c r="DN13"/>
  <c r="DM13"/>
  <c r="AV13"/>
  <c r="AR13"/>
  <c r="AN13"/>
  <c r="AJ13"/>
  <c r="AF13"/>
  <c r="AB13"/>
  <c r="X13"/>
  <c r="R13"/>
  <c r="P13" s="1"/>
  <c r="Q13"/>
  <c r="K13"/>
  <c r="O13" s="1"/>
  <c r="S13" s="1"/>
  <c r="G13"/>
  <c r="DN12"/>
  <c r="DM12"/>
  <c r="AV12"/>
  <c r="AR12"/>
  <c r="AN12"/>
  <c r="AJ12"/>
  <c r="AF12"/>
  <c r="AB12"/>
  <c r="X12"/>
  <c r="R12"/>
  <c r="P12" s="1"/>
  <c r="Q12"/>
  <c r="K12"/>
  <c r="O12" s="1"/>
  <c r="I12"/>
  <c r="N12" s="1"/>
  <c r="G12"/>
  <c r="DN11"/>
  <c r="DM11"/>
  <c r="AV11"/>
  <c r="AR11"/>
  <c r="AN11"/>
  <c r="AJ11"/>
  <c r="AF11"/>
  <c r="AB11"/>
  <c r="X11"/>
  <c r="R11"/>
  <c r="Q11"/>
  <c r="P11" s="1"/>
  <c r="K11"/>
  <c r="O11" s="1"/>
  <c r="I11"/>
  <c r="N11" s="1"/>
  <c r="G11"/>
  <c r="DN10"/>
  <c r="DM10"/>
  <c r="AV10"/>
  <c r="AR10"/>
  <c r="AN10"/>
  <c r="AJ10"/>
  <c r="AF10"/>
  <c r="AB10"/>
  <c r="X10"/>
  <c r="R10"/>
  <c r="Q10"/>
  <c r="K10"/>
  <c r="O10" s="1"/>
  <c r="G10"/>
  <c r="DN9"/>
  <c r="DM9"/>
  <c r="AV9"/>
  <c r="AR9"/>
  <c r="AN9"/>
  <c r="AJ9"/>
  <c r="AF9"/>
  <c r="AB9"/>
  <c r="X9"/>
  <c r="R9"/>
  <c r="P9" s="1"/>
  <c r="Q9"/>
  <c r="K9"/>
  <c r="O9" s="1"/>
  <c r="G9"/>
  <c r="DN8"/>
  <c r="DM8"/>
  <c r="AV8"/>
  <c r="AR8"/>
  <c r="AR15" s="1"/>
  <c r="AN8"/>
  <c r="AN15" s="1"/>
  <c r="AJ8"/>
  <c r="AF8"/>
  <c r="AB8"/>
  <c r="AB15" s="1"/>
  <c r="X8"/>
  <c r="X15" s="1"/>
  <c r="R8"/>
  <c r="P8" s="1"/>
  <c r="Q8"/>
  <c r="K8"/>
  <c r="O8" s="1"/>
  <c r="G8"/>
  <c r="L14" i="26" l="1"/>
  <c r="O32" i="12"/>
  <c r="O39"/>
  <c r="O42"/>
  <c r="J8"/>
  <c r="N8" s="1"/>
  <c r="O31"/>
  <c r="O34"/>
  <c r="O40"/>
  <c r="N33"/>
  <c r="I33"/>
  <c r="M33" s="1"/>
  <c r="I40"/>
  <c r="M40" s="1"/>
  <c r="N40"/>
  <c r="N49"/>
  <c r="I49"/>
  <c r="M49" s="1"/>
  <c r="N57"/>
  <c r="I57"/>
  <c r="M57" s="1"/>
  <c r="N65"/>
  <c r="I65"/>
  <c r="M65" s="1"/>
  <c r="N73"/>
  <c r="I73"/>
  <c r="M73" s="1"/>
  <c r="N37"/>
  <c r="I37"/>
  <c r="M37" s="1"/>
  <c r="I44"/>
  <c r="M44" s="1"/>
  <c r="N44"/>
  <c r="I52"/>
  <c r="M52" s="1"/>
  <c r="N52"/>
  <c r="I60"/>
  <c r="M60" s="1"/>
  <c r="N60"/>
  <c r="I68"/>
  <c r="M68" s="1"/>
  <c r="N68"/>
  <c r="I32"/>
  <c r="M32" s="1"/>
  <c r="N32"/>
  <c r="N41"/>
  <c r="I41"/>
  <c r="M41" s="1"/>
  <c r="N45"/>
  <c r="I45"/>
  <c r="M45" s="1"/>
  <c r="N53"/>
  <c r="I53"/>
  <c r="M53" s="1"/>
  <c r="N61"/>
  <c r="I61"/>
  <c r="M61" s="1"/>
  <c r="N69"/>
  <c r="I69"/>
  <c r="M69" s="1"/>
  <c r="I36"/>
  <c r="M36" s="1"/>
  <c r="N36"/>
  <c r="I48"/>
  <c r="M48" s="1"/>
  <c r="N48"/>
  <c r="I56"/>
  <c r="M56" s="1"/>
  <c r="N56"/>
  <c r="I64"/>
  <c r="M64" s="1"/>
  <c r="N64"/>
  <c r="I72"/>
  <c r="M72" s="1"/>
  <c r="N72"/>
  <c r="I8"/>
  <c r="O8"/>
  <c r="I9"/>
  <c r="M9" s="1"/>
  <c r="I10"/>
  <c r="M10" s="1"/>
  <c r="I11"/>
  <c r="M11" s="1"/>
  <c r="I12"/>
  <c r="M12" s="1"/>
  <c r="I13"/>
  <c r="M13" s="1"/>
  <c r="I14"/>
  <c r="M14" s="1"/>
  <c r="I15"/>
  <c r="M15" s="1"/>
  <c r="I16"/>
  <c r="M16" s="1"/>
  <c r="I17"/>
  <c r="M17" s="1"/>
  <c r="I18"/>
  <c r="M18" s="1"/>
  <c r="I19"/>
  <c r="M19" s="1"/>
  <c r="I20"/>
  <c r="M20" s="1"/>
  <c r="I21"/>
  <c r="M21" s="1"/>
  <c r="I22"/>
  <c r="M22" s="1"/>
  <c r="I23"/>
  <c r="M23" s="1"/>
  <c r="I24"/>
  <c r="M24" s="1"/>
  <c r="I25"/>
  <c r="M25" s="1"/>
  <c r="I26"/>
  <c r="M26" s="1"/>
  <c r="I27"/>
  <c r="M27" s="1"/>
  <c r="I28"/>
  <c r="M28" s="1"/>
  <c r="I29"/>
  <c r="M29" s="1"/>
  <c r="I30"/>
  <c r="M30" s="1"/>
  <c r="I34"/>
  <c r="M34" s="1"/>
  <c r="I38"/>
  <c r="M38" s="1"/>
  <c r="I42"/>
  <c r="M42" s="1"/>
  <c r="I46"/>
  <c r="M46" s="1"/>
  <c r="I50"/>
  <c r="M50" s="1"/>
  <c r="I54"/>
  <c r="M54" s="1"/>
  <c r="I58"/>
  <c r="M58" s="1"/>
  <c r="I62"/>
  <c r="M62" s="1"/>
  <c r="I66"/>
  <c r="M66" s="1"/>
  <c r="I70"/>
  <c r="M70" s="1"/>
  <c r="I74"/>
  <c r="M74" s="1"/>
  <c r="J75"/>
  <c r="I31"/>
  <c r="M31" s="1"/>
  <c r="I35"/>
  <c r="M35" s="1"/>
  <c r="I39"/>
  <c r="M39" s="1"/>
  <c r="I43"/>
  <c r="M43" s="1"/>
  <c r="I47"/>
  <c r="M47" s="1"/>
  <c r="I51"/>
  <c r="M51" s="1"/>
  <c r="I55"/>
  <c r="M55" s="1"/>
  <c r="I59"/>
  <c r="M59" s="1"/>
  <c r="I63"/>
  <c r="M63" s="1"/>
  <c r="I67"/>
  <c r="M67" s="1"/>
  <c r="I71"/>
  <c r="M71" s="1"/>
  <c r="J8" i="13"/>
  <c r="J41" s="1"/>
  <c r="P41"/>
  <c r="I8"/>
  <c r="I9"/>
  <c r="M9" s="1"/>
  <c r="I10"/>
  <c r="M10" s="1"/>
  <c r="I11"/>
  <c r="M11" s="1"/>
  <c r="I12"/>
  <c r="M12" s="1"/>
  <c r="I13"/>
  <c r="M13" s="1"/>
  <c r="I14"/>
  <c r="M14" s="1"/>
  <c r="I15"/>
  <c r="M15" s="1"/>
  <c r="I16"/>
  <c r="M16" s="1"/>
  <c r="I17"/>
  <c r="M17" s="1"/>
  <c r="I18"/>
  <c r="M18" s="1"/>
  <c r="I19"/>
  <c r="M19" s="1"/>
  <c r="I20"/>
  <c r="M20" s="1"/>
  <c r="I21"/>
  <c r="M21" s="1"/>
  <c r="I22"/>
  <c r="M22" s="1"/>
  <c r="I23"/>
  <c r="M23" s="1"/>
  <c r="I24"/>
  <c r="M24" s="1"/>
  <c r="I25"/>
  <c r="M25" s="1"/>
  <c r="I26"/>
  <c r="M26" s="1"/>
  <c r="I27"/>
  <c r="M27" s="1"/>
  <c r="I28"/>
  <c r="M28" s="1"/>
  <c r="I29"/>
  <c r="M29" s="1"/>
  <c r="I30"/>
  <c r="M30" s="1"/>
  <c r="I31"/>
  <c r="M31" s="1"/>
  <c r="I32"/>
  <c r="M32" s="1"/>
  <c r="I33"/>
  <c r="M33" s="1"/>
  <c r="I34"/>
  <c r="M34" s="1"/>
  <c r="I35"/>
  <c r="M35" s="1"/>
  <c r="I36"/>
  <c r="M36" s="1"/>
  <c r="I37"/>
  <c r="M37" s="1"/>
  <c r="I38"/>
  <c r="M38" s="1"/>
  <c r="I39"/>
  <c r="M39" s="1"/>
  <c r="I40"/>
  <c r="M40" s="1"/>
  <c r="N8"/>
  <c r="X30" i="14"/>
  <c r="I8"/>
  <c r="M8" s="1"/>
  <c r="Q30"/>
  <c r="EF30"/>
  <c r="O12"/>
  <c r="G30"/>
  <c r="I30" s="1"/>
  <c r="P30"/>
  <c r="N10"/>
  <c r="I10"/>
  <c r="M10" s="1"/>
  <c r="N12"/>
  <c r="I12"/>
  <c r="M12" s="1"/>
  <c r="N13"/>
  <c r="I13"/>
  <c r="M13" s="1"/>
  <c r="N11"/>
  <c r="I11"/>
  <c r="M11" s="1"/>
  <c r="N9"/>
  <c r="I9"/>
  <c r="M9" s="1"/>
  <c r="O30"/>
  <c r="N14"/>
  <c r="N15"/>
  <c r="N16"/>
  <c r="N17"/>
  <c r="N18"/>
  <c r="N19"/>
  <c r="N20"/>
  <c r="N21"/>
  <c r="N22"/>
  <c r="N23"/>
  <c r="N24"/>
  <c r="N25"/>
  <c r="N26"/>
  <c r="N27"/>
  <c r="N28"/>
  <c r="N29"/>
  <c r="Q72" i="15"/>
  <c r="AH72"/>
  <c r="O9"/>
  <c r="O14"/>
  <c r="O17"/>
  <c r="O22"/>
  <c r="O25"/>
  <c r="O30"/>
  <c r="O33"/>
  <c r="O38"/>
  <c r="O41"/>
  <c r="O46"/>
  <c r="O49"/>
  <c r="O54"/>
  <c r="O57"/>
  <c r="O62"/>
  <c r="O65"/>
  <c r="J8"/>
  <c r="H8" s="1"/>
  <c r="L8" s="1"/>
  <c r="X72"/>
  <c r="EG72"/>
  <c r="O10"/>
  <c r="O72" s="1"/>
  <c r="O13"/>
  <c r="O18"/>
  <c r="O21"/>
  <c r="O26"/>
  <c r="O29"/>
  <c r="O34"/>
  <c r="O37"/>
  <c r="O42"/>
  <c r="O45"/>
  <c r="O50"/>
  <c r="O58"/>
  <c r="O61"/>
  <c r="O66"/>
  <c r="O69"/>
  <c r="N15"/>
  <c r="H15"/>
  <c r="L15" s="1"/>
  <c r="N23"/>
  <c r="H23"/>
  <c r="L23" s="1"/>
  <c r="N31"/>
  <c r="H31"/>
  <c r="L31" s="1"/>
  <c r="N39"/>
  <c r="H39"/>
  <c r="L39" s="1"/>
  <c r="N47"/>
  <c r="H47"/>
  <c r="L47" s="1"/>
  <c r="N55"/>
  <c r="H55"/>
  <c r="L55" s="1"/>
  <c r="N63"/>
  <c r="H63"/>
  <c r="L63" s="1"/>
  <c r="N9"/>
  <c r="H9"/>
  <c r="L9" s="1"/>
  <c r="N17"/>
  <c r="H17"/>
  <c r="L17" s="1"/>
  <c r="N25"/>
  <c r="H25"/>
  <c r="L25" s="1"/>
  <c r="N33"/>
  <c r="H33"/>
  <c r="L33" s="1"/>
  <c r="N41"/>
  <c r="H41"/>
  <c r="L41" s="1"/>
  <c r="N49"/>
  <c r="H49"/>
  <c r="L49" s="1"/>
  <c r="N57"/>
  <c r="H57"/>
  <c r="L57" s="1"/>
  <c r="N65"/>
  <c r="H65"/>
  <c r="L65" s="1"/>
  <c r="N11"/>
  <c r="H11"/>
  <c r="L11" s="1"/>
  <c r="N19"/>
  <c r="H19"/>
  <c r="L19" s="1"/>
  <c r="N27"/>
  <c r="H27"/>
  <c r="L27" s="1"/>
  <c r="N35"/>
  <c r="H35"/>
  <c r="L35" s="1"/>
  <c r="N43"/>
  <c r="H43"/>
  <c r="L43" s="1"/>
  <c r="N51"/>
  <c r="H51"/>
  <c r="L51" s="1"/>
  <c r="N59"/>
  <c r="H59"/>
  <c r="L59" s="1"/>
  <c r="N67"/>
  <c r="H67"/>
  <c r="L67" s="1"/>
  <c r="N13"/>
  <c r="H13"/>
  <c r="L13" s="1"/>
  <c r="N21"/>
  <c r="H21"/>
  <c r="L21" s="1"/>
  <c r="N29"/>
  <c r="H29"/>
  <c r="L29" s="1"/>
  <c r="N37"/>
  <c r="H37"/>
  <c r="L37" s="1"/>
  <c r="N45"/>
  <c r="H45"/>
  <c r="L45" s="1"/>
  <c r="N53"/>
  <c r="H53"/>
  <c r="L53" s="1"/>
  <c r="N61"/>
  <c r="H61"/>
  <c r="L61" s="1"/>
  <c r="N69"/>
  <c r="H69"/>
  <c r="L69" s="1"/>
  <c r="N71"/>
  <c r="H71"/>
  <c r="L71" s="1"/>
  <c r="N8"/>
  <c r="N10"/>
  <c r="N12"/>
  <c r="N14"/>
  <c r="N16"/>
  <c r="N18"/>
  <c r="N20"/>
  <c r="N22"/>
  <c r="N24"/>
  <c r="N26"/>
  <c r="N28"/>
  <c r="N30"/>
  <c r="N32"/>
  <c r="N34"/>
  <c r="N36"/>
  <c r="N38"/>
  <c r="N40"/>
  <c r="N42"/>
  <c r="N44"/>
  <c r="N46"/>
  <c r="N48"/>
  <c r="N50"/>
  <c r="N52"/>
  <c r="N54"/>
  <c r="N56"/>
  <c r="N58"/>
  <c r="N60"/>
  <c r="N62"/>
  <c r="N64"/>
  <c r="N66"/>
  <c r="N68"/>
  <c r="N70"/>
  <c r="P72"/>
  <c r="N18" i="16"/>
  <c r="I18"/>
  <c r="M18" s="1"/>
  <c r="I19"/>
  <c r="M19" s="1"/>
  <c r="N19"/>
  <c r="N10"/>
  <c r="I10"/>
  <c r="M10" s="1"/>
  <c r="I11"/>
  <c r="M11" s="1"/>
  <c r="N11"/>
  <c r="N12"/>
  <c r="I12"/>
  <c r="M12" s="1"/>
  <c r="N13"/>
  <c r="I13"/>
  <c r="M13" s="1"/>
  <c r="N14"/>
  <c r="I14"/>
  <c r="M14" s="1"/>
  <c r="I15"/>
  <c r="M15" s="1"/>
  <c r="N15"/>
  <c r="N16"/>
  <c r="I16"/>
  <c r="M16" s="1"/>
  <c r="N17"/>
  <c r="I17"/>
  <c r="M17" s="1"/>
  <c r="J8"/>
  <c r="O8"/>
  <c r="O20" s="1"/>
  <c r="O72" i="17"/>
  <c r="I8"/>
  <c r="M8" s="1"/>
  <c r="I9"/>
  <c r="M9" s="1"/>
  <c r="I10"/>
  <c r="M10" s="1"/>
  <c r="I11"/>
  <c r="M11" s="1"/>
  <c r="I12"/>
  <c r="M12" s="1"/>
  <c r="I13"/>
  <c r="M13" s="1"/>
  <c r="I14"/>
  <c r="M14" s="1"/>
  <c r="I15"/>
  <c r="M15" s="1"/>
  <c r="I16"/>
  <c r="M16" s="1"/>
  <c r="I17"/>
  <c r="M17" s="1"/>
  <c r="I18"/>
  <c r="M18" s="1"/>
  <c r="I19"/>
  <c r="M19" s="1"/>
  <c r="I20"/>
  <c r="M20" s="1"/>
  <c r="I21"/>
  <c r="M21" s="1"/>
  <c r="I22"/>
  <c r="M22" s="1"/>
  <c r="I23"/>
  <c r="M23" s="1"/>
  <c r="I24"/>
  <c r="M24" s="1"/>
  <c r="I25"/>
  <c r="M25" s="1"/>
  <c r="I26"/>
  <c r="M26" s="1"/>
  <c r="I27"/>
  <c r="M27" s="1"/>
  <c r="I28"/>
  <c r="M28" s="1"/>
  <c r="I29"/>
  <c r="M29" s="1"/>
  <c r="I30"/>
  <c r="M30" s="1"/>
  <c r="I31"/>
  <c r="M31" s="1"/>
  <c r="I32"/>
  <c r="M32" s="1"/>
  <c r="I33"/>
  <c r="M33" s="1"/>
  <c r="I34"/>
  <c r="M34" s="1"/>
  <c r="I35"/>
  <c r="M35" s="1"/>
  <c r="I36"/>
  <c r="M36" s="1"/>
  <c r="I37"/>
  <c r="M37" s="1"/>
  <c r="I38"/>
  <c r="M38" s="1"/>
  <c r="I39"/>
  <c r="M39" s="1"/>
  <c r="I40"/>
  <c r="M40" s="1"/>
  <c r="I41"/>
  <c r="M41" s="1"/>
  <c r="I42"/>
  <c r="M42" s="1"/>
  <c r="I43"/>
  <c r="M43" s="1"/>
  <c r="I44"/>
  <c r="M44" s="1"/>
  <c r="I45"/>
  <c r="M45" s="1"/>
  <c r="I46"/>
  <c r="M46" s="1"/>
  <c r="I47"/>
  <c r="M47" s="1"/>
  <c r="I48"/>
  <c r="M48" s="1"/>
  <c r="I49"/>
  <c r="M49" s="1"/>
  <c r="I50"/>
  <c r="M50" s="1"/>
  <c r="I51"/>
  <c r="M51" s="1"/>
  <c r="I52"/>
  <c r="M52" s="1"/>
  <c r="I53"/>
  <c r="M53" s="1"/>
  <c r="I54"/>
  <c r="M54" s="1"/>
  <c r="I55"/>
  <c r="M55" s="1"/>
  <c r="I56"/>
  <c r="M56" s="1"/>
  <c r="I57"/>
  <c r="M57" s="1"/>
  <c r="I58"/>
  <c r="M58" s="1"/>
  <c r="I59"/>
  <c r="M59" s="1"/>
  <c r="I60"/>
  <c r="M60" s="1"/>
  <c r="I61"/>
  <c r="M61" s="1"/>
  <c r="I62"/>
  <c r="M62" s="1"/>
  <c r="I63"/>
  <c r="M63" s="1"/>
  <c r="I64"/>
  <c r="M64" s="1"/>
  <c r="I65"/>
  <c r="M65" s="1"/>
  <c r="I66"/>
  <c r="M66" s="1"/>
  <c r="I67"/>
  <c r="M67" s="1"/>
  <c r="I68"/>
  <c r="M68" s="1"/>
  <c r="I69"/>
  <c r="M69" s="1"/>
  <c r="I70"/>
  <c r="M70" s="1"/>
  <c r="I71"/>
  <c r="M71" s="1"/>
  <c r="P72"/>
  <c r="M24" i="18"/>
  <c r="P19"/>
  <c r="P21"/>
  <c r="L8"/>
  <c r="L10"/>
  <c r="P10" s="1"/>
  <c r="L12"/>
  <c r="P12" s="1"/>
  <c r="L14"/>
  <c r="P14" s="1"/>
  <c r="L15"/>
  <c r="P15" s="1"/>
  <c r="L22"/>
  <c r="P22" s="1"/>
  <c r="N24"/>
  <c r="G17"/>
  <c r="K17" s="1"/>
  <c r="K24" s="1"/>
  <c r="G19"/>
  <c r="K19" s="1"/>
  <c r="G20"/>
  <c r="K20" s="1"/>
  <c r="G21"/>
  <c r="K21" s="1"/>
  <c r="H24"/>
  <c r="G24" s="1"/>
  <c r="I8" i="19"/>
  <c r="G15"/>
  <c r="AJ15"/>
  <c r="P10"/>
  <c r="S10" s="1"/>
  <c r="S11"/>
  <c r="Q15"/>
  <c r="AF15"/>
  <c r="AV15"/>
  <c r="I9"/>
  <c r="N9" s="1"/>
  <c r="S12"/>
  <c r="P14"/>
  <c r="DM15"/>
  <c r="DN15"/>
  <c r="I10"/>
  <c r="N10" s="1"/>
  <c r="I13"/>
  <c r="N13" s="1"/>
  <c r="S9"/>
  <c r="S14"/>
  <c r="O15"/>
  <c r="S8"/>
  <c r="R15"/>
  <c r="N8"/>
  <c r="K15"/>
  <c r="CW17" i="20"/>
  <c r="CV17"/>
  <c r="CU17"/>
  <c r="CT17"/>
  <c r="CS17"/>
  <c r="CR17"/>
  <c r="CQ17"/>
  <c r="CP17"/>
  <c r="CO17"/>
  <c r="CN17"/>
  <c r="CM17"/>
  <c r="CL17"/>
  <c r="CJ17"/>
  <c r="CI17"/>
  <c r="CH17"/>
  <c r="CF17"/>
  <c r="CE17"/>
  <c r="CD17"/>
  <c r="CB17"/>
  <c r="CA17"/>
  <c r="BZ17"/>
  <c r="BX17"/>
  <c r="BW17"/>
  <c r="BV17"/>
  <c r="BT17"/>
  <c r="BS17"/>
  <c r="BR17"/>
  <c r="BP17"/>
  <c r="BO17"/>
  <c r="BN17"/>
  <c r="BL17"/>
  <c r="BK17"/>
  <c r="BJ17"/>
  <c r="BH17"/>
  <c r="BG17"/>
  <c r="BF17"/>
  <c r="BD17"/>
  <c r="BC17"/>
  <c r="BB17"/>
  <c r="AZ17"/>
  <c r="AY17"/>
  <c r="AX17"/>
  <c r="AV17"/>
  <c r="AU17"/>
  <c r="AT17"/>
  <c r="AR17"/>
  <c r="AQ17"/>
  <c r="AP17"/>
  <c r="AN17"/>
  <c r="AM17"/>
  <c r="AL17"/>
  <c r="AJ17"/>
  <c r="AI17"/>
  <c r="AH17"/>
  <c r="AF17"/>
  <c r="AE17"/>
  <c r="AD17"/>
  <c r="AB17"/>
  <c r="AA17"/>
  <c r="Z17"/>
  <c r="X17"/>
  <c r="W17"/>
  <c r="V17"/>
  <c r="T17"/>
  <c r="S17"/>
  <c r="R17"/>
  <c r="Q17"/>
  <c r="J17"/>
  <c r="E17"/>
  <c r="CK16"/>
  <c r="CG16"/>
  <c r="CC16"/>
  <c r="BY16"/>
  <c r="BU16"/>
  <c r="BQ16"/>
  <c r="BM16"/>
  <c r="BI16"/>
  <c r="BE16"/>
  <c r="BA16"/>
  <c r="AW16"/>
  <c r="AS16"/>
  <c r="AO16"/>
  <c r="AK16"/>
  <c r="AG16"/>
  <c r="AC16"/>
  <c r="Y16"/>
  <c r="U16"/>
  <c r="O16"/>
  <c r="M16" s="1"/>
  <c r="N16"/>
  <c r="K16"/>
  <c r="H16"/>
  <c r="L16" s="1"/>
  <c r="G16"/>
  <c r="CK15"/>
  <c r="CG15"/>
  <c r="CC15"/>
  <c r="BY15"/>
  <c r="BU15"/>
  <c r="BA15"/>
  <c r="AW15"/>
  <c r="AS15"/>
  <c r="AO15"/>
  <c r="AK15"/>
  <c r="AG15"/>
  <c r="AC15"/>
  <c r="Y15"/>
  <c r="U15"/>
  <c r="O15"/>
  <c r="M15" s="1"/>
  <c r="N15"/>
  <c r="L15"/>
  <c r="H15"/>
  <c r="G15"/>
  <c r="K15" s="1"/>
  <c r="CK14"/>
  <c r="CG14"/>
  <c r="CC14"/>
  <c r="BY14"/>
  <c r="BU14"/>
  <c r="BQ14"/>
  <c r="BM14"/>
  <c r="BI14"/>
  <c r="BE14"/>
  <c r="BA14"/>
  <c r="AW14"/>
  <c r="AS14"/>
  <c r="AO14"/>
  <c r="AK14"/>
  <c r="AG14"/>
  <c r="AC14"/>
  <c r="Y14"/>
  <c r="U14"/>
  <c r="O14"/>
  <c r="M14" s="1"/>
  <c r="N14"/>
  <c r="K14"/>
  <c r="H14"/>
  <c r="L14" s="1"/>
  <c r="G14"/>
  <c r="CK13"/>
  <c r="CG13"/>
  <c r="CC13"/>
  <c r="BY13"/>
  <c r="BU13"/>
  <c r="BQ13"/>
  <c r="BM13"/>
  <c r="BI13"/>
  <c r="BE13"/>
  <c r="BA13"/>
  <c r="AW13"/>
  <c r="AS13"/>
  <c r="AO13"/>
  <c r="AK13"/>
  <c r="AG13"/>
  <c r="AC13"/>
  <c r="Y13"/>
  <c r="U13"/>
  <c r="O13"/>
  <c r="N13"/>
  <c r="M13"/>
  <c r="H13"/>
  <c r="L13" s="1"/>
  <c r="P13" s="1"/>
  <c r="G13"/>
  <c r="K13" s="1"/>
  <c r="CK12"/>
  <c r="CG12"/>
  <c r="CC12"/>
  <c r="BY12"/>
  <c r="BU12"/>
  <c r="AW12"/>
  <c r="Y12"/>
  <c r="U12"/>
  <c r="O12"/>
  <c r="M12" s="1"/>
  <c r="N12"/>
  <c r="K12"/>
  <c r="H12"/>
  <c r="L12" s="1"/>
  <c r="G12"/>
  <c r="CK11"/>
  <c r="CG11"/>
  <c r="CC11"/>
  <c r="BY11"/>
  <c r="BU11"/>
  <c r="BQ11"/>
  <c r="BM11"/>
  <c r="BI11"/>
  <c r="BE11"/>
  <c r="BA11"/>
  <c r="AW11"/>
  <c r="AS11"/>
  <c r="AO11"/>
  <c r="AK11"/>
  <c r="AG11"/>
  <c r="AC11"/>
  <c r="Y11"/>
  <c r="U11"/>
  <c r="O11"/>
  <c r="M11" s="1"/>
  <c r="N11"/>
  <c r="H11"/>
  <c r="L11" s="1"/>
  <c r="G11"/>
  <c r="K11" s="1"/>
  <c r="CK10"/>
  <c r="CG10"/>
  <c r="CC10"/>
  <c r="BY10"/>
  <c r="BU10"/>
  <c r="BQ10"/>
  <c r="BM10"/>
  <c r="BI10"/>
  <c r="BE10"/>
  <c r="BA10"/>
  <c r="AW10"/>
  <c r="AS10"/>
  <c r="AO10"/>
  <c r="AK10"/>
  <c r="AG10"/>
  <c r="AC10"/>
  <c r="Y10"/>
  <c r="U10"/>
  <c r="O10"/>
  <c r="M10" s="1"/>
  <c r="N10"/>
  <c r="H10"/>
  <c r="L10" s="1"/>
  <c r="P10" s="1"/>
  <c r="G10"/>
  <c r="K10" s="1"/>
  <c r="CK9"/>
  <c r="CG9"/>
  <c r="CC9"/>
  <c r="BY9"/>
  <c r="BU9"/>
  <c r="BQ9"/>
  <c r="BQ17" s="1"/>
  <c r="BM9"/>
  <c r="BM17" s="1"/>
  <c r="BI9"/>
  <c r="BI17" s="1"/>
  <c r="BE9"/>
  <c r="BE17" s="1"/>
  <c r="BA9"/>
  <c r="BA17" s="1"/>
  <c r="AW9"/>
  <c r="AS9"/>
  <c r="AS17" s="1"/>
  <c r="AO9"/>
  <c r="AO17" s="1"/>
  <c r="AK9"/>
  <c r="AK17" s="1"/>
  <c r="AG9"/>
  <c r="AG17" s="1"/>
  <c r="AC9"/>
  <c r="Y9"/>
  <c r="U9"/>
  <c r="O9"/>
  <c r="M9" s="1"/>
  <c r="N9"/>
  <c r="H9"/>
  <c r="L9" s="1"/>
  <c r="P9" s="1"/>
  <c r="G9"/>
  <c r="K9" s="1"/>
  <c r="CK8"/>
  <c r="CK17" s="1"/>
  <c r="CG8"/>
  <c r="CG17" s="1"/>
  <c r="CC8"/>
  <c r="CC17" s="1"/>
  <c r="BY8"/>
  <c r="BY17" s="1"/>
  <c r="BU8"/>
  <c r="BU17" s="1"/>
  <c r="AW8"/>
  <c r="AW17" s="1"/>
  <c r="AC8"/>
  <c r="AC17" s="1"/>
  <c r="Y8"/>
  <c r="Y17" s="1"/>
  <c r="U8"/>
  <c r="U17" s="1"/>
  <c r="O8"/>
  <c r="O17" s="1"/>
  <c r="N8"/>
  <c r="N17" s="1"/>
  <c r="H8"/>
  <c r="L8" s="1"/>
  <c r="G7"/>
  <c r="U48" i="9"/>
  <c r="P48"/>
  <c r="N67" i="8"/>
  <c r="L67"/>
  <c r="O75" i="12" l="1"/>
  <c r="N75"/>
  <c r="M8"/>
  <c r="M75" s="1"/>
  <c r="I75"/>
  <c r="N41" i="13"/>
  <c r="I41"/>
  <c r="M8"/>
  <c r="M41" s="1"/>
  <c r="M30" i="14"/>
  <c r="N30"/>
  <c r="L72" i="15"/>
  <c r="N72"/>
  <c r="N8" i="16"/>
  <c r="N20" s="1"/>
  <c r="I8"/>
  <c r="M8" s="1"/>
  <c r="M20" s="1"/>
  <c r="M72" i="17"/>
  <c r="L24" i="18"/>
  <c r="P8"/>
  <c r="P24" s="1"/>
  <c r="N15" i="19"/>
  <c r="P15"/>
  <c r="I15"/>
  <c r="S15"/>
  <c r="P12" i="20"/>
  <c r="P14"/>
  <c r="P15"/>
  <c r="P8"/>
  <c r="L17"/>
  <c r="P11"/>
  <c r="P16"/>
  <c r="H17"/>
  <c r="G17" s="1"/>
  <c r="G8"/>
  <c r="K8" s="1"/>
  <c r="K17" s="1"/>
  <c r="M8"/>
  <c r="M17" s="1"/>
  <c r="R20" i="5"/>
  <c r="N183" i="3"/>
  <c r="L183"/>
  <c r="T15" i="2"/>
  <c r="U15"/>
  <c r="S15"/>
  <c r="U14"/>
  <c r="T14"/>
  <c r="U13"/>
  <c r="T13"/>
  <c r="U12"/>
  <c r="T12"/>
  <c r="U11"/>
  <c r="T11"/>
  <c r="U10"/>
  <c r="T10"/>
  <c r="U9"/>
  <c r="T9"/>
  <c r="T159" i="1"/>
  <c r="U159"/>
  <c r="V159"/>
  <c r="S159"/>
  <c r="P17" i="20" l="1"/>
</calcChain>
</file>

<file path=xl/sharedStrings.xml><?xml version="1.0" encoding="utf-8"?>
<sst xmlns="http://schemas.openxmlformats.org/spreadsheetml/2006/main" count="14768" uniqueCount="4765">
  <si>
    <t>'kjhQ eksgEen@yky eksa-</t>
  </si>
  <si>
    <t>E;qftd lsUVj</t>
  </si>
  <si>
    <t>Jodhpur</t>
  </si>
  <si>
    <t>Palasani</t>
  </si>
  <si>
    <t>Muslim</t>
  </si>
  <si>
    <t>Male</t>
  </si>
  <si>
    <t>15/09/2011</t>
  </si>
  <si>
    <t>vehu gqlSu@vgen gqlSu</t>
  </si>
  <si>
    <t>elkyk m|ksx</t>
  </si>
  <si>
    <t>eksgEen 'kkfdj@Jh vtht</t>
  </si>
  <si>
    <t>ydMh dk dk;Z</t>
  </si>
  <si>
    <t>jfQ;k [kkue@xqyke eksgEen</t>
  </si>
  <si>
    <t>lyek flrkjk</t>
  </si>
  <si>
    <t>Female</t>
  </si>
  <si>
    <t>'kdhy vgen@g;kr c{k</t>
  </si>
  <si>
    <t>vk;ju /kkrw</t>
  </si>
  <si>
    <t>dgad'kk@fQjkst [kku</t>
  </si>
  <si>
    <t>cU/kst dk;Z</t>
  </si>
  <si>
    <t>eqerkt dqjS'kh@v- lRrkj dqjS'kh</t>
  </si>
  <si>
    <t>tujy LVksj</t>
  </si>
  <si>
    <t>eksgEen v;qc raoj@v- lRrkj raoj</t>
  </si>
  <si>
    <t>dwyj dk;Z</t>
  </si>
  <si>
    <t>eks- vkfjQ@eks- lyhe fHkLrh</t>
  </si>
  <si>
    <t>eksckbZy fjis;fjax</t>
  </si>
  <si>
    <t>Qjhn [kku@eks- bczkfge</t>
  </si>
  <si>
    <t>ykbZV Msdksjs'ku</t>
  </si>
  <si>
    <t>bdcky@bczkghe</t>
  </si>
  <si>
    <t>rsy ?kk.kh</t>
  </si>
  <si>
    <t>Tinwari</t>
  </si>
  <si>
    <t>fulkj [kka@Hkao: [kka</t>
  </si>
  <si>
    <t>ekcZy f?klkbZ e'khu</t>
  </si>
  <si>
    <t>eksgEen ulhj@Qdhj eks-</t>
  </si>
  <si>
    <t>gS.MhØk¶V</t>
  </si>
  <si>
    <t>mEesn vyh esgj@dej [kka</t>
  </si>
  <si>
    <t>'kkSdhu rsyh@xsUnq [kka</t>
  </si>
  <si>
    <t>flykb dk;Z</t>
  </si>
  <si>
    <t>Nadsar</t>
  </si>
  <si>
    <t>vuoj [kka@tgkWxhj [kka</t>
  </si>
  <si>
    <t>jsfMesaV xkjesaV~l</t>
  </si>
  <si>
    <t>bLyke eks-@vyrkQ eks-</t>
  </si>
  <si>
    <t>eks- bejku@vCnqy xuh</t>
  </si>
  <si>
    <t>fctyh nqdku</t>
  </si>
  <si>
    <t>ukt [kku@Qk:[k [kku</t>
  </si>
  <si>
    <t>C;wVh ikyZj</t>
  </si>
  <si>
    <t>ujxhl@vyh eksa-</t>
  </si>
  <si>
    <t>pqMh cukuk</t>
  </si>
  <si>
    <t>:Lre 'kkg@balkQ 'kkg</t>
  </si>
  <si>
    <t>Mithapur</t>
  </si>
  <si>
    <t>buk;r [kku@euksOoj [kku</t>
  </si>
  <si>
    <t>diMk nqdku</t>
  </si>
  <si>
    <t>eksgEen vkfcn@vCnqy glhc</t>
  </si>
  <si>
    <t>cSfYMax dk;Z</t>
  </si>
  <si>
    <t>tjhuk csxy@eksgEen vQty</t>
  </si>
  <si>
    <t>U;kt eksgEen@;klhu eks-</t>
  </si>
  <si>
    <t>lkbZfdy ejEer</t>
  </si>
  <si>
    <t>fetkt vyh'kkg@eks- bZLekbZy</t>
  </si>
  <si>
    <t>:dlkuk@ft;kmn~nhu</t>
  </si>
  <si>
    <t>Femel</t>
  </si>
  <si>
    <t>gehnk@eks- bZLekbZy</t>
  </si>
  <si>
    <t>xqykc [kka@iqls [kka rsyh</t>
  </si>
  <si>
    <t>vkVk pDdh</t>
  </si>
  <si>
    <t>lehj@lyhe</t>
  </si>
  <si>
    <t>fizfUVax izsl</t>
  </si>
  <si>
    <t>eksgEen Q;kt@,glku eks-</t>
  </si>
  <si>
    <t>lhesUV dk;Z</t>
  </si>
  <si>
    <t>eksgEen gk:u@vCnqy jTtkd</t>
  </si>
  <si>
    <t>cS.M nqdku</t>
  </si>
  <si>
    <t>'kgtkn vyh@glu vyh</t>
  </si>
  <si>
    <t>Vk;j V~;wc nqdku</t>
  </si>
  <si>
    <t>eksgEen tkfdj@vCnqy gdhe</t>
  </si>
  <si>
    <t>vksVks ikVZl</t>
  </si>
  <si>
    <t>eksgEen lkfdj@vCnqy gdhe</t>
  </si>
  <si>
    <t>eqUuh@cqUnq</t>
  </si>
  <si>
    <t>bljkj vgen@bY;kl vgen</t>
  </si>
  <si>
    <t>'kgukt@eks- v¸;wqc</t>
  </si>
  <si>
    <t>eqckjd gqlSu@vYykmn~hu</t>
  </si>
  <si>
    <t>fdjkuk LVksj</t>
  </si>
  <si>
    <t>eks- lbZn@vklhu eksgEen</t>
  </si>
  <si>
    <t>Vh-ch- fjis;fjax</t>
  </si>
  <si>
    <t>Dagiyawas</t>
  </si>
  <si>
    <t>Qkrek@eks- lkchj</t>
  </si>
  <si>
    <t>QSUlh vkbZVe</t>
  </si>
  <si>
    <t>fQjnksl@eks- ;qlqQ</t>
  </si>
  <si>
    <t>vkjkrkjh dk;Z</t>
  </si>
  <si>
    <t>gehnk@eatwj vyh</t>
  </si>
  <si>
    <t>;kflj vjkQkr</t>
  </si>
  <si>
    <t>f'k{kk _.k I</t>
  </si>
  <si>
    <t>JODHPUR</t>
  </si>
  <si>
    <t>17.08.2011</t>
  </si>
  <si>
    <t>,002461</t>
  </si>
  <si>
    <t>ft'kku vyh</t>
  </si>
  <si>
    <t>,002462</t>
  </si>
  <si>
    <t>fuxr valkjh</t>
  </si>
  <si>
    <t>,001399</t>
  </si>
  <si>
    <t>eksgEen 'kjhQ@jgeku [kka</t>
  </si>
  <si>
    <t>ch-,l-lh- ¼uflZax½</t>
  </si>
  <si>
    <t>tks/kiqj</t>
  </si>
  <si>
    <t>15/12/2011</t>
  </si>
  <si>
    <t>utek ckuks@eks- ;klhu</t>
  </si>
  <si>
    <t>B.S.C. Nursing</t>
  </si>
  <si>
    <t>elkyk m/kksx</t>
  </si>
  <si>
    <t>18/1/12</t>
  </si>
  <si>
    <t>vtjk ijohu@eqUuoj [kka</t>
  </si>
  <si>
    <t>jsfMesM xkjesUV</t>
  </si>
  <si>
    <t xml:space="preserve"> 'ksj eksgEen@v;kt eksgEen</t>
  </si>
  <si>
    <t>eks- vkfcn xkSjh@eks- gk:u xkSjh</t>
  </si>
  <si>
    <t>oSfYMax dk;Z</t>
  </si>
  <si>
    <t xml:space="preserve">utek ckuks@eks- ;klhu </t>
  </si>
  <si>
    <t>ekbZ [knhtk ch-,l-lh- uflZax dkWyst] tks/kiqj</t>
  </si>
  <si>
    <t>eks- 'kjhQ@jgeku [kka</t>
  </si>
  <si>
    <t>eks- olhe@eks-gkle</t>
  </si>
  <si>
    <t>jkt bUthfu;fjax dkWyst] tks/kiqj</t>
  </si>
  <si>
    <t>eks- bejku@eks- gkle</t>
  </si>
  <si>
    <t xml:space="preserve"> 'kckuk ijohu@eq[rkj vgen dknjh</t>
  </si>
  <si>
    <t>O;kl MsUVy dkWyst ,.M gkWLihVy] tks/kiqj</t>
  </si>
  <si>
    <t>lehj@eks- lnhd</t>
  </si>
  <si>
    <t>ekjokM+ bfULkV~;wV vkQ VDuksykWth] tks/kiqj</t>
  </si>
  <si>
    <t>eks- l'khn@xqyke ljoj</t>
  </si>
  <si>
    <t>eks- unhe@eks- fulkj</t>
  </si>
  <si>
    <t>tks/kiqj jk"Vªh; fo'ofo/kky;] tks/kiqj</t>
  </si>
  <si>
    <t>eksgEen 'kkguokt@  esgcwc vyh</t>
  </si>
  <si>
    <t>O;kl baLVhV~;wV vkQ bUthfu;fjax ,.M VsDuyksykWth] tks/kiqj</t>
  </si>
  <si>
    <t>lehj@Jh eks- lnhd</t>
  </si>
  <si>
    <t>f}rh; fdLr</t>
  </si>
  <si>
    <t>21/1/12</t>
  </si>
  <si>
    <t xml:space="preserve"> 'kckuk ijohu dknjh@eq[rkj vgen dknjh</t>
  </si>
  <si>
    <t>O;kl MsUVy dkWyst ,.M gkWfLiVy tks/kiqj</t>
  </si>
  <si>
    <t>20/1/12</t>
  </si>
  <si>
    <t>eks- j'khn@xqyke ljoj</t>
  </si>
  <si>
    <t>ekbZ [knhtk ch-,l-lh- uflZax dkWyst tks/kiqj</t>
  </si>
  <si>
    <t>eks- bZejku@eksgEen gkle</t>
  </si>
  <si>
    <t>jkt bUthfu;fjax dkWyst tks/kiqj</t>
  </si>
  <si>
    <t>eks- olhe@eksgEen gkle</t>
  </si>
  <si>
    <t xml:space="preserve">utek ckuksa@eks- ;klhu] </t>
  </si>
  <si>
    <t xml:space="preserve"> 'kSf{kd _.k</t>
  </si>
  <si>
    <t>18.1.12</t>
  </si>
  <si>
    <t xml:space="preserve">eks- 'kjhQ@jgeku [kka] </t>
  </si>
  <si>
    <t>eks- olhe@eks- gkle]</t>
  </si>
  <si>
    <t>eks- bejku@eks- gkle]</t>
  </si>
  <si>
    <t xml:space="preserve"> 'kckuk ijohu@ eq[rkj vgen</t>
  </si>
  <si>
    <t>eksgEen 'kkguokt@esgcwc vyh</t>
  </si>
  <si>
    <t>10.2.12</t>
  </si>
  <si>
    <t>vekuqYykg@vlnqYykg</t>
  </si>
  <si>
    <t xml:space="preserve"> 'kkg#[k [kkau@ tkfdj vgen</t>
  </si>
  <si>
    <t>vkflQ [kkau@j'khn [kkau</t>
  </si>
  <si>
    <t>futkeqnhu fejklh@'kQh eks- fejklh</t>
  </si>
  <si>
    <t>27.2.12</t>
  </si>
  <si>
    <t>vCnqr erhu@gk#u j'khn</t>
  </si>
  <si>
    <t>lksgsy@vCnqy djhe</t>
  </si>
  <si>
    <t>20.3.12</t>
  </si>
  <si>
    <t>eq[R;kj vyh@usd eksgEen</t>
  </si>
  <si>
    <t>tqfcu vgen@Lo- Jh Qk:[k vgen</t>
  </si>
  <si>
    <t>DySV 2011</t>
  </si>
  <si>
    <t>eks- gk:u cSfye@eks- Qk:[k cSfye</t>
  </si>
  <si>
    <t>vkj-,-,l- eSu 2010</t>
  </si>
  <si>
    <t xml:space="preserve">vehu gqlSu@vgen gqlsu
</t>
  </si>
  <si>
    <t xml:space="preserve">vtjk ijohu@eqUuoj [kka </t>
  </si>
  <si>
    <t xml:space="preserve"> 'ksj eksgEen@v;kt eksgEen] </t>
  </si>
  <si>
    <t xml:space="preserve">eks- vkfcn xkSjh@eks- gk#u xkSjh] </t>
  </si>
  <si>
    <t xml:space="preserve">eqerkt dqjS'kh@vCnqy lRrkj
</t>
  </si>
  <si>
    <t>fdjk.kk dk;Z</t>
  </si>
  <si>
    <t>Asif Khan/Ishak Khan</t>
  </si>
  <si>
    <t>Education Loan</t>
  </si>
  <si>
    <t>29.3.12</t>
  </si>
  <si>
    <t>Naaz Parvin/Mohd.  Saieed</t>
  </si>
  <si>
    <t>Mohd.Jishan Rajawat/A.Saleem</t>
  </si>
  <si>
    <t>Wajid Ilahi/Abid Ilahi</t>
  </si>
  <si>
    <t>Mohd. Sawod/Mohd.Sabir</t>
  </si>
  <si>
    <t>Mukhtyar Ali/Nek Mohamad</t>
  </si>
  <si>
    <t>Ikram Mohd./Altaf Mohd.</t>
  </si>
  <si>
    <t>Mobile Shop</t>
  </si>
  <si>
    <t>30.3.12</t>
  </si>
  <si>
    <t>Mohd.Farooq/Gaffar Khan</t>
  </si>
  <si>
    <t>Kiran Store</t>
  </si>
  <si>
    <t>Sabir Khan Gori/Sattar Gori</t>
  </si>
  <si>
    <t>Karim Khan/Mubaraq Khan</t>
  </si>
  <si>
    <t>Sajida/Mohd. Aslam</t>
  </si>
  <si>
    <t>Imran  Khan/Munwar Khan</t>
  </si>
  <si>
    <t>Reeta David/David Pyarelala</t>
  </si>
  <si>
    <t>Mohd. Imran/Jahoor  Mohd.</t>
  </si>
  <si>
    <t>Gudi/Mohd. Farooq</t>
  </si>
  <si>
    <t>Bandhej Work</t>
  </si>
  <si>
    <t>Mohd. Ayub/Nyaj Mohamad</t>
  </si>
  <si>
    <t>Rohim Khan/Mohd. Rafiq</t>
  </si>
  <si>
    <t>Comp. Work</t>
  </si>
  <si>
    <t>Salma Sultana/Noor Mohd.</t>
  </si>
  <si>
    <t>Mohd.Rafiq/A. Sattar</t>
  </si>
  <si>
    <t>Auto Mob.</t>
  </si>
  <si>
    <t>Tayab Ali/Mohd. Ummar</t>
  </si>
  <si>
    <t>Tailers Shop</t>
  </si>
  <si>
    <t>Taslim Bano/Firoj  Khan</t>
  </si>
  <si>
    <t>Buty Parler</t>
  </si>
  <si>
    <t>Manwar  Beg/Rashid Beg</t>
  </si>
  <si>
    <t>Cloth Work</t>
  </si>
  <si>
    <t>Noorjahan Bano/Altaf Mohd.</t>
  </si>
  <si>
    <t>Mohd. Addam Khan/Mohd. Sadiq</t>
  </si>
  <si>
    <t>Statinory Work</t>
  </si>
  <si>
    <t>lyek ckuks@mEesn vyh esgj</t>
  </si>
  <si>
    <t>flykbZ dk;Z</t>
  </si>
  <si>
    <t>48]000</t>
  </si>
  <si>
    <t>djksckjh _.k</t>
  </si>
  <si>
    <t>30-03-2012</t>
  </si>
  <si>
    <t>ulhe ckuks@v- djhe</t>
  </si>
  <si>
    <t>fdjk.kk LVksj</t>
  </si>
  <si>
    <t>36]000</t>
  </si>
  <si>
    <t>eks- v'kQkd@esgcwc [kkau</t>
  </si>
  <si>
    <t>#[klkuk@Q;kt [kka</t>
  </si>
  <si>
    <t>40]000</t>
  </si>
  <si>
    <t>tqcsnk@uteqnhu</t>
  </si>
  <si>
    <t>24]000</t>
  </si>
  <si>
    <t>vkehu [kka@Q¸;kt [kka</t>
  </si>
  <si>
    <t>20]000</t>
  </si>
  <si>
    <t>ljQjkt vyh@fljkt vyh</t>
  </si>
  <si>
    <t>diMk dk;Z</t>
  </si>
  <si>
    <t>utek ckuks@eks- lyhe</t>
  </si>
  <si>
    <t>vCnqy gdhe@eqckjd [kk</t>
  </si>
  <si>
    <t>lqyseku [kka@esg# [kka</t>
  </si>
  <si>
    <t>cdjh ikyu</t>
  </si>
  <si>
    <t>de#nhu@cMM~u [kka vCcklh</t>
  </si>
  <si>
    <t>gS.MhØk¶V dk;Z</t>
  </si>
  <si>
    <t>eksgEen vlye@v- gdhe</t>
  </si>
  <si>
    <t>jsMhesUV xkjesUV</t>
  </si>
  <si>
    <t>vCnqy j'khn xkSjh@eks- lnhd</t>
  </si>
  <si>
    <t>eksVj dk;Z</t>
  </si>
  <si>
    <t>uwjnhu@j'khn vyh</t>
  </si>
  <si>
    <t xml:space="preserve"> </t>
  </si>
  <si>
    <t>izksfotu LVksj</t>
  </si>
  <si>
    <t>unhe eksgEen@uthj eksgEen</t>
  </si>
  <si>
    <t>dEI;wVj dk;Z</t>
  </si>
  <si>
    <t>#dlkuk ckuks@fj;kt [kkau</t>
  </si>
  <si>
    <t>vCnqy jghe@v- jmQ</t>
  </si>
  <si>
    <t>pqMh dk;Z</t>
  </si>
  <si>
    <t>eks- olhe@eks- bfy;kl</t>
  </si>
  <si>
    <t>Quhpj dk;Z</t>
  </si>
  <si>
    <t>bZnfjl ckuks@eks- ;quql</t>
  </si>
  <si>
    <t xml:space="preserve">uteqnhu jsgeku@ebZuqnhu </t>
  </si>
  <si>
    <t>lat; [kkau@Hko# [kka</t>
  </si>
  <si>
    <t>vkbZju /kkrq</t>
  </si>
  <si>
    <t>38]000</t>
  </si>
  <si>
    <t>vkfny eksgEen@yky eks-</t>
  </si>
  <si>
    <t>peu vkjk@eks- bejku</t>
  </si>
  <si>
    <t>[kq'khZnk@vEeq [kk</t>
  </si>
  <si>
    <t>#dlkuk ckuks@eks- lkfdj</t>
  </si>
  <si>
    <t>eks- bjQku@tgwj eks-</t>
  </si>
  <si>
    <t xml:space="preserve"> 'kgtkn ckuks@Q;kt vgen</t>
  </si>
  <si>
    <t>eks- vlye@eks- Q;kt [kk</t>
  </si>
  <si>
    <t>55]000</t>
  </si>
  <si>
    <t>nj[k'kk@fjtoku vgen</t>
  </si>
  <si>
    <t>vCnqy d;we@vYykuwj</t>
  </si>
  <si>
    <t>e'khu dk;Z</t>
  </si>
  <si>
    <t>42]000</t>
  </si>
  <si>
    <t>eksgEen vuoj@vCnwy tgwj</t>
  </si>
  <si>
    <t>ykbZV dk;Z</t>
  </si>
  <si>
    <t>fQjkst [kkau@gqlSu [kka</t>
  </si>
  <si>
    <t>18]000</t>
  </si>
  <si>
    <t>jbZlk@NksVw [kka</t>
  </si>
  <si>
    <t>eks- gk#u@vCnqy jTtkd</t>
  </si>
  <si>
    <t>eksgEen rS;c@uRFkq [kka</t>
  </si>
  <si>
    <t>diMk FkSyh dk;Z</t>
  </si>
  <si>
    <t>uljhu@eksgEen ;qlqQ</t>
  </si>
  <si>
    <t>diMs dk dk;Z</t>
  </si>
  <si>
    <t>jktLFkku vYila[;d foRr ,oa fodkl lgdkjh fuxe fyfeVsM</t>
  </si>
  <si>
    <t>vEcsMdj Hkou] IykV ua- th&amp;3@1]dejk ua- 403@412] r`rh; ry] flfoy ykbu jsyos Økflax ds ikl] t;iqjA</t>
  </si>
  <si>
    <t>mi;ksfxrk izek.k&amp;i= 2011&amp;12</t>
  </si>
  <si>
    <t>S. no.</t>
  </si>
  <si>
    <t>Benef. Name/Father's/ Husband's Name</t>
  </si>
  <si>
    <t>Rural</t>
  </si>
  <si>
    <t>Urban</t>
  </si>
  <si>
    <t>Purpuse</t>
  </si>
  <si>
    <t>Annual Income (Rs.) Below</t>
  </si>
  <si>
    <t>District</t>
  </si>
  <si>
    <t>City</t>
  </si>
  <si>
    <t>Village</t>
  </si>
  <si>
    <t>Town</t>
  </si>
  <si>
    <t>Post Office</t>
  </si>
  <si>
    <t>Taluka</t>
  </si>
  <si>
    <t>Activity Financed</t>
  </si>
  <si>
    <t>Scheme</t>
  </si>
  <si>
    <t>Sector</t>
  </si>
  <si>
    <t>Community</t>
  </si>
  <si>
    <t>Gender</t>
  </si>
  <si>
    <t>Area</t>
  </si>
  <si>
    <t>Project Cost (Rs)</t>
  </si>
  <si>
    <t>NMDFC Share (Rs)</t>
  </si>
  <si>
    <t>Margin Mony (10%.)</t>
  </si>
  <si>
    <t>Benef.'s Share (Rs.)</t>
  </si>
  <si>
    <t>Date Of  Finance</t>
  </si>
  <si>
    <t>D.D. No.</t>
  </si>
  <si>
    <t>Instalment No.</t>
  </si>
  <si>
    <t>fuxr valkjh@enn vyh valkjh</t>
  </si>
  <si>
    <t>Iind Inst.</t>
  </si>
  <si>
    <t>ch-,l-lh- 
uflZx</t>
  </si>
  <si>
    <t>f'k{kk 
_.k</t>
  </si>
  <si>
    <t>27-08-2012</t>
  </si>
  <si>
    <t>ft'kku vyh@benkn vyh</t>
  </si>
  <si>
    <t>ch-;w-,e-,l-</t>
  </si>
  <si>
    <t>;klj vjkQkr@oQkrh [kkau</t>
  </si>
  <si>
    <t>tku'ksj [kkau@bdcky [kkau</t>
  </si>
  <si>
    <t>ukxkSj</t>
  </si>
  <si>
    <t>nhu eksgEen@eh# [kka</t>
  </si>
  <si>
    <t>th-,u-,e- uflZx</t>
  </si>
  <si>
    <t>edcwy vgen@vCnqy lyhe</t>
  </si>
  <si>
    <t>60]000</t>
  </si>
  <si>
    <t>mi;ksfxrk izek.k&amp;i= 2012&amp;13</t>
  </si>
  <si>
    <t>D.D./Cheq No.</t>
  </si>
  <si>
    <r>
      <t xml:space="preserve">Qksu ,oa QSDl ua- 0141&amp;2220721 </t>
    </r>
    <r>
      <rPr>
        <b/>
        <sz val="14"/>
        <rFont val="Times New Roman"/>
        <family val="1"/>
      </rPr>
      <t>(E-mail: rmfdcc_2000@yahoo.co.in)</t>
    </r>
    <r>
      <rPr>
        <b/>
        <sz val="14"/>
        <rFont val="DevLys 010"/>
      </rPr>
      <t xml:space="preserve"> </t>
    </r>
  </si>
  <si>
    <t>mi;ksfxrk izek.k i= 2012&amp;13 ¼VeZ½</t>
  </si>
  <si>
    <t>S.No.</t>
  </si>
  <si>
    <t>ID No.</t>
  </si>
  <si>
    <t>Name</t>
  </si>
  <si>
    <t>Father's/Husband's Name</t>
  </si>
  <si>
    <t>Address</t>
  </si>
  <si>
    <t>Community (M/C/S/B/P/O)</t>
  </si>
  <si>
    <t>Gender (M/F)</t>
  </si>
  <si>
    <t>Area (R/U)</t>
  </si>
  <si>
    <t>Activity</t>
  </si>
  <si>
    <t>Project Cost</t>
  </si>
  <si>
    <t>NMDFC Share</t>
  </si>
  <si>
    <t>Date of Disb. (DD/MM/YYYY)</t>
  </si>
  <si>
    <t>Amount Disbursed</t>
  </si>
  <si>
    <t>Instt. No.</t>
  </si>
  <si>
    <t>ijohu ckuks</t>
  </si>
  <si>
    <t>eks- guhQ</t>
  </si>
  <si>
    <t>fo".kq dkWyksuh] deyk usg# uxj</t>
  </si>
  <si>
    <t>eqfLye</t>
  </si>
  <si>
    <t>efgyk</t>
  </si>
  <si>
    <t xml:space="preserve"> 'kgj</t>
  </si>
  <si>
    <t>13-12-2012</t>
  </si>
  <si>
    <t>izFke</t>
  </si>
  <si>
    <t xml:space="preserve"> 'kcue</t>
  </si>
  <si>
    <t>benkn vyh</t>
  </si>
  <si>
    <t>vksyfEid flusek ds ihNs] gkde
ckx xyh u- 6</t>
  </si>
  <si>
    <t xml:space="preserve"> 'kehe</t>
  </si>
  <si>
    <t>oyh eksgEen</t>
  </si>
  <si>
    <t>NksVh gosyh ds ihNs</t>
  </si>
  <si>
    <t>cU/kst  dk;Z</t>
  </si>
  <si>
    <t>uljhu</t>
  </si>
  <si>
    <t>eks-bczkfge</t>
  </si>
  <si>
    <t>euthUnj dkSj</t>
  </si>
  <si>
    <t>ljnkj deethr</t>
  </si>
  <si>
    <t>106 flU/kh dkWyksuh] xq#}kjk ds ikl</t>
  </si>
  <si>
    <t>flD[k</t>
  </si>
  <si>
    <t>vQjhuk ckuks</t>
  </si>
  <si>
    <t>vCnqy gdhe</t>
  </si>
  <si>
    <t>Nhiksa dh /kkVh</t>
  </si>
  <si>
    <t>vkjk rkjh</t>
  </si>
  <si>
    <t xml:space="preserve"> 'kdqUryk tkWu</t>
  </si>
  <si>
    <t>fofy;e tkWu</t>
  </si>
  <si>
    <t>vksyfEid flusek ds ihNs] gkde ckx xyh u- 6</t>
  </si>
  <si>
    <t>bZlkbZ</t>
  </si>
  <si>
    <t>diMk
dk;Z</t>
  </si>
  <si>
    <t>bejkuk ckuks</t>
  </si>
  <si>
    <t>eks- gqlSu</t>
  </si>
  <si>
    <t>[kkfj;k dqvk mn;efUnj</t>
  </si>
  <si>
    <t>vkjk
rkjh</t>
  </si>
  <si>
    <t>uqljr</t>
  </si>
  <si>
    <t>vkfle lknkc</t>
  </si>
  <si>
    <t>ensj.kk dkWyksuh</t>
  </si>
  <si>
    <t>cU/kst 
dk;Z</t>
  </si>
  <si>
    <t>lelqfu'kk</t>
  </si>
  <si>
    <t>xqyke jCckuh</t>
  </si>
  <si>
    <t>enhuk efLtn ds ihNs #ikorks dh xyh</t>
  </si>
  <si>
    <t>fdjk.kk
dk;Z</t>
  </si>
  <si>
    <t>jft;k</t>
  </si>
  <si>
    <t xml:space="preserve"> 'ke'ksj</t>
  </si>
  <si>
    <t>lksuh fcfYMx ds ikl] xqytkjiqjk</t>
  </si>
  <si>
    <t>#[klkuk</t>
  </si>
  <si>
    <t>xqytkj</t>
  </si>
  <si>
    <t xml:space="preserve">u;k iqjk eksrhdq.M </t>
  </si>
  <si>
    <t>tkfdj gqlSu</t>
  </si>
  <si>
    <t>ckiw dkWyksuh] U;w dksfguwj ds ikl</t>
  </si>
  <si>
    <t>ewey</t>
  </si>
  <si>
    <t xml:space="preserve"> 'kQh eksgEen</t>
  </si>
  <si>
    <t xml:space="preserve">ikfdtk pDdh ds ihNs] deyk usg# uxj </t>
  </si>
  <si>
    <t>lqxu</t>
  </si>
  <si>
    <t>lyhe [kkau</t>
  </si>
  <si>
    <t>flfU/k;ksa dk ckl] flaokph xsV</t>
  </si>
  <si>
    <t xml:space="preserve"> 'kehe ckuks</t>
  </si>
  <si>
    <t>eks- v'kQkd</t>
  </si>
  <si>
    <t>ekSgYyk yk;dku ihj th dh xyh</t>
  </si>
  <si>
    <t>tk;nk</t>
  </si>
  <si>
    <t>fldUnj</t>
  </si>
  <si>
    <t>bUnzk dkWyksuh</t>
  </si>
  <si>
    <t>lk;jk</t>
  </si>
  <si>
    <t>lelw [kkau</t>
  </si>
  <si>
    <t>fejklh dkWyksuh</t>
  </si>
  <si>
    <t>lyek</t>
  </si>
  <si>
    <t>j'khn [kka</t>
  </si>
  <si>
    <t>d`f"k e.Mh ds ihNs</t>
  </si>
  <si>
    <t>glhuk ckuks</t>
  </si>
  <si>
    <t>eks- bczkfge</t>
  </si>
  <si>
    <t>[kkiVks dh xyh mn;efUnj</t>
  </si>
  <si>
    <t>flykbZ
dk;Z</t>
  </si>
  <si>
    <t>vQlkuk</t>
  </si>
  <si>
    <t>eks- lbZn</t>
  </si>
  <si>
    <t>LVsfM;e flusek ds ihNs</t>
  </si>
  <si>
    <t>tehyk</t>
  </si>
  <si>
    <t>vdcj</t>
  </si>
  <si>
    <t xml:space="preserve">dkxk dkxMh </t>
  </si>
  <si>
    <t>j'khnk</t>
  </si>
  <si>
    <t>eksgEen lkftn</t>
  </si>
  <si>
    <t>Qjklks dk caxyk] eksrh pkSd</t>
  </si>
  <si>
    <t>ijohu</t>
  </si>
  <si>
    <t>eks- fQjkst</t>
  </si>
  <si>
    <t>xksyukMh mEesn pkSd</t>
  </si>
  <si>
    <t>uwj eksgEen</t>
  </si>
  <si>
    <t>xksyenktku efLtn ds ikl</t>
  </si>
  <si>
    <t>jkuh ckuks</t>
  </si>
  <si>
    <t>fQjkst [kk</t>
  </si>
  <si>
    <t>iqjkuk enjlk ensj.kk dkWyksuh</t>
  </si>
  <si>
    <t xml:space="preserve">crqy </t>
  </si>
  <si>
    <t>teky</t>
  </si>
  <si>
    <t>enjs.kk dkWyksuh</t>
  </si>
  <si>
    <t>eqerkt</t>
  </si>
  <si>
    <t>v;qc</t>
  </si>
  <si>
    <t>ckyleUn jk;Yvh ukdk ds ikl</t>
  </si>
  <si>
    <t>dqf'kZnk</t>
  </si>
  <si>
    <t>fNUuq [kk</t>
  </si>
  <si>
    <t>ekfy;ks dh I;km] ensj.kk dkWyksuh</t>
  </si>
  <si>
    <t>tkfgnk</t>
  </si>
  <si>
    <t>eks- vuoj</t>
  </si>
  <si>
    <t>rsfy;ksa dk pkSd] ensj.kk dkWyksuh</t>
  </si>
  <si>
    <t>jkft;k</t>
  </si>
  <si>
    <t>iIiq [kk</t>
  </si>
  <si>
    <t xml:space="preserve"> 'kk;jk</t>
  </si>
  <si>
    <t>bLykeqnhu</t>
  </si>
  <si>
    <t>utek</t>
  </si>
  <si>
    <t>eksgEen lnhd</t>
  </si>
  <si>
    <t>ds&amp;61 ch Jfediqjk elwfj;k</t>
  </si>
  <si>
    <t>QSUlh
LVksj</t>
  </si>
  <si>
    <t>Qgehnk</t>
  </si>
  <si>
    <t>vCckl vyh</t>
  </si>
  <si>
    <t>uxj fuxe ds ikl] cynso uxj</t>
  </si>
  <si>
    <t>ldhju</t>
  </si>
  <si>
    <t>oghn</t>
  </si>
  <si>
    <t xml:space="preserve">mn;efUnj vlku </t>
  </si>
  <si>
    <t>lchuk ckuks</t>
  </si>
  <si>
    <t>cqUnq [kka</t>
  </si>
  <si>
    <t>egkefUnj vklu</t>
  </si>
  <si>
    <t>jaxkbZ 
NaikbZ</t>
  </si>
  <si>
    <t>utek ckuks</t>
  </si>
  <si>
    <t>vfu'k vgen</t>
  </si>
  <si>
    <t>O;kl dkWyksuh] ,;jQkslZ</t>
  </si>
  <si>
    <t>ijethr dkSj</t>
  </si>
  <si>
    <t>Lo- djrkjflag</t>
  </si>
  <si>
    <t>pkS-gk-cksMZ</t>
  </si>
  <si>
    <t>fQjnksl dkS'kj</t>
  </si>
  <si>
    <t>Lo- lyke vgen</t>
  </si>
  <si>
    <t>niZ.k flusek ds ihNs</t>
  </si>
  <si>
    <t>lqYrkuk</t>
  </si>
  <si>
    <t>eksgEen jetku</t>
  </si>
  <si>
    <t>Hkhy cLrh ukxkSjh xsV iqfyl pkSdh</t>
  </si>
  <si>
    <t>ulhe</t>
  </si>
  <si>
    <t>lkfcj csx</t>
  </si>
  <si>
    <t>yk;dku ekSgYyk</t>
  </si>
  <si>
    <t>lk;jk ckuks</t>
  </si>
  <si>
    <t>eksgEen ;qlqQ</t>
  </si>
  <si>
    <t>[kk.Mk Qylk Nhiks dk ckl
Bsyjh dh gosyh ds ikl</t>
  </si>
  <si>
    <t xml:space="preserve"> 'kk;jk ckuks</t>
  </si>
  <si>
    <t>glhuk [kkrwu</t>
  </si>
  <si>
    <t>vCnqy jghe</t>
  </si>
  <si>
    <t xml:space="preserve">ohj nqxkZnkl dkWyksuh] cynso uxj </t>
  </si>
  <si>
    <t>lIyhesUV
QwV dk;Z</t>
  </si>
  <si>
    <t>eks- jQhd</t>
  </si>
  <si>
    <t>Hkh[kk I;km] tSu cktkj] flaokph xsV</t>
  </si>
  <si>
    <t xml:space="preserve"> 'kek </t>
  </si>
  <si>
    <t>edcwy</t>
  </si>
  <si>
    <t>dkxk dkxMh ukxkSjh xsV</t>
  </si>
  <si>
    <t>jbZlk ckuks</t>
  </si>
  <si>
    <t>tqxuw</t>
  </si>
  <si>
    <t>cSynkjks dh xyh u;k rkykc
ukxkSjh xsV ds vUnj</t>
  </si>
  <si>
    <t>;klehu</t>
  </si>
  <si>
    <t>vCnqy gehnk</t>
  </si>
  <si>
    <t>cEck ekSgYyk] nl VqfV;ksa ds ikl</t>
  </si>
  <si>
    <t>lqjthr dkSj</t>
  </si>
  <si>
    <t>txnh'k flag</t>
  </si>
  <si>
    <t xml:space="preserve">132] ,;jQkslZ VsEiks LVS.M </t>
  </si>
  <si>
    <t>eks- vkehu</t>
  </si>
  <si>
    <t>cdjke.Mh] tks/kiqj</t>
  </si>
  <si>
    <t>jkfc;k ckuks</t>
  </si>
  <si>
    <t>eks- lkfcj</t>
  </si>
  <si>
    <t xml:space="preserve"> 'kkfgnk </t>
  </si>
  <si>
    <t>v¸;wc csx</t>
  </si>
  <si>
    <t>fejklh dkWyksuh] egkefUnj</t>
  </si>
  <si>
    <t>C;wVh
ikyZj</t>
  </si>
  <si>
    <t>lkcjk</t>
  </si>
  <si>
    <t>eks-;klhu</t>
  </si>
  <si>
    <t>mejko [kka isVªksy iEi ds ihNs] 
tks/kiqj</t>
  </si>
  <si>
    <t>iwtk Vaxjh</t>
  </si>
  <si>
    <t>tx eksgu</t>
  </si>
  <si>
    <t>4 bZ 24 dqMh Hkxrkluh gk-cksMZ
tks/kiqj</t>
  </si>
  <si>
    <t>Sikh</t>
  </si>
  <si>
    <t>[kyhy</t>
  </si>
  <si>
    <t>jktho xkW/kh dkWyksuh] ikyfyad 
tks/kiqj</t>
  </si>
  <si>
    <t>tqcsnk ckuks</t>
  </si>
  <si>
    <t>v-gkQht</t>
  </si>
  <si>
    <t>flykoVks dh efLtn ds ikl]
Jfediqjk tks/kiqj</t>
  </si>
  <si>
    <t>vjekuk</t>
  </si>
  <si>
    <t>Lo- bejku</t>
  </si>
  <si>
    <t>flaf/k;ksa dk ckl] flaokph xsV tks/kiqj</t>
  </si>
  <si>
    <t>lTtu</t>
  </si>
  <si>
    <t>lyhe</t>
  </si>
  <si>
    <t>eaxfy;ksa dh xyh] flaokph xsV] tks/kiqj</t>
  </si>
  <si>
    <t>jsfMesV dk;Z</t>
  </si>
  <si>
    <t>eks- jetku</t>
  </si>
  <si>
    <t>cjdrqYykg [kka dkWyksuh] tks/kiqj</t>
  </si>
  <si>
    <t>lbZn ckuks</t>
  </si>
  <si>
    <t>eqLrdhe</t>
  </si>
  <si>
    <t>enhuk efLtn ds ikl] cdjke.Mh
tks/kiqj</t>
  </si>
  <si>
    <t>[kq'khZnk</t>
  </si>
  <si>
    <t>eksgEen xqytkj</t>
  </si>
  <si>
    <t>U;w pkWn iky jksM+] cdjke.Mh]
tks/kiqj</t>
  </si>
  <si>
    <t>vehuk csxe</t>
  </si>
  <si>
    <t>fnykoj eks-</t>
  </si>
  <si>
    <t>rsfy;ksa dk ekSgYyk] ukxkSjh xsV 
ds vUnj] tks/kiqj</t>
  </si>
  <si>
    <t>vCnqy gehn</t>
  </si>
  <si>
    <t>cjdrqYykg [kka dkWyksuh] vk[kfy;k pkSjkgk tks/kiqj</t>
  </si>
  <si>
    <t>uQhlk ckuks</t>
  </si>
  <si>
    <t xml:space="preserve">f'ko dkWyksuh] tks/kiqj </t>
  </si>
  <si>
    <t>lathnk</t>
  </si>
  <si>
    <t>v-lyhe</t>
  </si>
  <si>
    <t>[kkfu;ksa dh xyh] tks/kiqj</t>
  </si>
  <si>
    <t>tjhuk</t>
  </si>
  <si>
    <t>QtyqjZgeku</t>
  </si>
  <si>
    <t>uktjk [kkrqu</t>
  </si>
  <si>
    <t xml:space="preserve"> 'kdhy vgen</t>
  </si>
  <si>
    <t>iBkudksV QuoYMZ ds lkeus] 
pkSikluh jksM tks/kiqj</t>
  </si>
  <si>
    <t xml:space="preserve"> 'kcue tgkW</t>
  </si>
  <si>
    <t>v- jmQ</t>
  </si>
  <si>
    <t>fdYys dh /kkVh] ihjth dh xyh]
tks/kiqj</t>
  </si>
  <si>
    <t>lyek
flrkjk</t>
  </si>
  <si>
    <t>gkQht xqyke</t>
  </si>
  <si>
    <t>xqytkjiqjk mijyk ckl] tks/kiqj</t>
  </si>
  <si>
    <t>glhuk</t>
  </si>
  <si>
    <t>vCnqy lRrkj</t>
  </si>
  <si>
    <t>xqytkjiqjk ijdksVs ds uhps] tks/kiqj</t>
  </si>
  <si>
    <t>FkMs dh /kkVh] xksyiqfyl pkSdh]
ds ikl] c=klkxj tks/kiqj</t>
  </si>
  <si>
    <t>lbZnk</t>
  </si>
  <si>
    <t>eks-lbZn</t>
  </si>
  <si>
    <t>fo".k dkWyksuh] pkan.kk Hkk[kj
tks/kiqj</t>
  </si>
  <si>
    <t xml:space="preserve"> 'kgukt</t>
  </si>
  <si>
    <t>okftn vyh</t>
  </si>
  <si>
    <t>vksloky U;kfr ukSgjk] O;kikfj;ksa 
dk ekSgYyk] tks/kiqj</t>
  </si>
  <si>
    <t>fljkt [kka</t>
  </si>
  <si>
    <t>flU/kh eqfLye cLrh] nYys [kk dh
pDdh] elwfj;k tks/kiqj</t>
  </si>
  <si>
    <t>rLyhe</t>
  </si>
  <si>
    <t>eks- Qk#[k</t>
  </si>
  <si>
    <t>cEck ekSgYYkk] tks/kiqj</t>
  </si>
  <si>
    <t>gqLuk valkjh</t>
  </si>
  <si>
    <t>dkyw valkjh</t>
  </si>
  <si>
    <t>O;kikfj;ksa dk ekSgYyk] ykSgkjks dk
pkSd] tks/kiqj</t>
  </si>
  <si>
    <t>[kyhy [kkau</t>
  </si>
  <si>
    <t>Jfediqjk] elwfj;k</t>
  </si>
  <si>
    <t>eks- vlye</t>
  </si>
  <si>
    <t>xqytkjiqjk dkth lkgc dh gosyh
ds ikl tks/kiqj</t>
  </si>
  <si>
    <t>csch</t>
  </si>
  <si>
    <t>v-lRrkj</t>
  </si>
  <si>
    <t>mn;efUnj vklku ek-fo- ds ikl
xyh tks/kiqj</t>
  </si>
  <si>
    <t>eqUuh</t>
  </si>
  <si>
    <t>vtht</t>
  </si>
  <si>
    <t>jsuq lksyseu</t>
  </si>
  <si>
    <t>lksyseu bZ foDVj</t>
  </si>
  <si>
    <t>ljnkj Ldwy ds ikl HkS# ckx
tks/kiqj</t>
  </si>
  <si>
    <t>Christian</t>
  </si>
  <si>
    <t>eksgEen jQhd</t>
  </si>
  <si>
    <t>uQhlk csxe</t>
  </si>
  <si>
    <t>230 fo".kq dkWyksuh] deyk usg# 
uxj tks/kiqj</t>
  </si>
  <si>
    <t xml:space="preserve">gqlSuk </t>
  </si>
  <si>
    <t>vCnqy xQkj</t>
  </si>
  <si>
    <t>eksrh dq.M u;k rkykc] ukxkSjh 
xsV tks/kiqj</t>
  </si>
  <si>
    <t xml:space="preserve"> 'kgtknh ckuks</t>
  </si>
  <si>
    <t xml:space="preserve"> 'kjkQr vyh</t>
  </si>
  <si>
    <t>etnwj dkWyksuh] izrki uxj] tks/kiqj</t>
  </si>
  <si>
    <t>lksuk ckuks</t>
  </si>
  <si>
    <t>QSUlh 
LVksj</t>
  </si>
  <si>
    <t>/kkue.Mh [kkiVs ds ikl] mn;efUnj</t>
  </si>
  <si>
    <t>vk'kk dkSj</t>
  </si>
  <si>
    <t>ljnkj Hkxrflag</t>
  </si>
  <si>
    <t>2@1824 dqMh Hkxrkluh gk-cksMZ</t>
  </si>
  <si>
    <t>19-3-13</t>
  </si>
  <si>
    <t>lq[kfoUnj dkSj</t>
  </si>
  <si>
    <t>y{e.kflag</t>
  </si>
  <si>
    <t xml:space="preserve">dqMh Hkxrkluh gk-cksMZ </t>
  </si>
  <si>
    <t>lkftnk 
ftykuh</t>
  </si>
  <si>
    <t>eksf'ku</t>
  </si>
  <si>
    <t>izrki uxj@deky cqd ckbZfUMx
xqytkjiqjk I;kjk pkSd cEck</t>
  </si>
  <si>
    <t>lbZnk ckuks</t>
  </si>
  <si>
    <t>eUlwj eks-</t>
  </si>
  <si>
    <t>jktLFkku ,EihQkbZ;j ds lkeus 
[kk.Mk Qylk</t>
  </si>
  <si>
    <t xml:space="preserve">lkcjk </t>
  </si>
  <si>
    <t>eks- vyh</t>
  </si>
  <si>
    <t xml:space="preserve">uwj gksVy ds ihNs] cdjke.Mh </t>
  </si>
  <si>
    <t>lkMh dk;Z</t>
  </si>
  <si>
    <t>tsrqu</t>
  </si>
  <si>
    <t>v[rj vyh</t>
  </si>
  <si>
    <t xml:space="preserve">ensj.kk dkWyksuh </t>
  </si>
  <si>
    <t>28-3-13</t>
  </si>
  <si>
    <t>eqthcZqjgeku</t>
  </si>
  <si>
    <t>flU/kh 'kkgctknksa dk ekSgYyk ukxkSjh xsV</t>
  </si>
  <si>
    <t xml:space="preserve"> 'kek ijohu</t>
  </si>
  <si>
    <t xml:space="preserve"> 'kgtkn gqlSu</t>
  </si>
  <si>
    <t xml:space="preserve">vU/kksa dh Ldwy ds lkeus deyk usg# uxj </t>
  </si>
  <si>
    <t>ethru</t>
  </si>
  <si>
    <t>eks- 'kjhQ</t>
  </si>
  <si>
    <t>efj;e</t>
  </si>
  <si>
    <t>tykyqnhu</t>
  </si>
  <si>
    <t>936 jkoVh jksM lwjlkxj</t>
  </si>
  <si>
    <t>jks'ku</t>
  </si>
  <si>
    <t>ekaxq [kk</t>
  </si>
  <si>
    <t>d`f"k e.Mh ds ihNs] d;ke[kkuh ekSgYyk</t>
  </si>
  <si>
    <t>lqjKku</t>
  </si>
  <si>
    <t>/khlq [kka</t>
  </si>
  <si>
    <t>dykdkjksa dk ekSgYyk] ensj.kk dkWyksuh iqjkuh I;km ds ikl</t>
  </si>
  <si>
    <t>lUuw</t>
  </si>
  <si>
    <t>eks- lyke</t>
  </si>
  <si>
    <t>vkMk cktkj laxhrdkjks dh /kkVh fuokj/kjksa dk ekSgYyk] eksfp;ksa dh /kkVh</t>
  </si>
  <si>
    <t xml:space="preserve"> 'kqHknkSyr</t>
  </si>
  <si>
    <t>ckcq [kk</t>
  </si>
  <si>
    <t>ekfy;ksa dh I;km] ensj.kk dkWyksuh] 
e.Mksaj d`f"k e.Mh ds ihNs</t>
  </si>
  <si>
    <t>eksfcuk</t>
  </si>
  <si>
    <t>lelqnhu</t>
  </si>
  <si>
    <t>njxkg pkSd] ensj.kk dkWyksuh] 
e.Mksj jksM</t>
  </si>
  <si>
    <t>v- j'khn</t>
  </si>
  <si>
    <t>gfjtu cLrh ds ikl] ensj.kk dkWyksuh e.Mksj jksM</t>
  </si>
  <si>
    <t>31-3-13</t>
  </si>
  <si>
    <t>ulh;k ckuks</t>
  </si>
  <si>
    <t>ljoj [kka</t>
  </si>
  <si>
    <t>iky jksM flfU/k;ksa dk ckl</t>
  </si>
  <si>
    <t>pkWn eks-</t>
  </si>
  <si>
    <t>ljnkj Ldwy ds ikl bZnxkg tkyksjh xsV</t>
  </si>
  <si>
    <t>20-3-13</t>
  </si>
  <si>
    <t>mesnh</t>
  </si>
  <si>
    <t>eatwj vyh</t>
  </si>
  <si>
    <t>ukMh cLrh ensj.kk dkWyksuh] e.Mksj 
jksM</t>
  </si>
  <si>
    <t>fdLer ckuks</t>
  </si>
  <si>
    <t>eqLrdhe [kka</t>
  </si>
  <si>
    <t>dqEgkjks dk ckl] VSEiksa LVS.M ensj.kk dkWyksuh</t>
  </si>
  <si>
    <t xml:space="preserve"> 'kehe </t>
  </si>
  <si>
    <t>;wuwl</t>
  </si>
  <si>
    <t>eqerkt ckuks</t>
  </si>
  <si>
    <t>lwcsnkj</t>
  </si>
  <si>
    <t>ejh;e</t>
  </si>
  <si>
    <t>fguk</t>
  </si>
  <si>
    <t>vdje [kkau</t>
  </si>
  <si>
    <t>flaokph xsV ds vUnj fl/kh;ksa dk 
ckl] yky Hkou ds ihNs</t>
  </si>
  <si>
    <t>ckcw [kka</t>
  </si>
  <si>
    <t>Qjhnk</t>
  </si>
  <si>
    <t>eks- yrhQ</t>
  </si>
  <si>
    <t>Lo- eks- bejku</t>
  </si>
  <si>
    <t>dkxk dkxMh lwFkkjksa dk ckl] ukxkSjh xsV</t>
  </si>
  <si>
    <t>eks- vgen</t>
  </si>
  <si>
    <t xml:space="preserve">xksy fcfYM+x ljnkjiqjk </t>
  </si>
  <si>
    <t>fQjkst [kka</t>
  </si>
  <si>
    <t>ekSgYyk yk;dku</t>
  </si>
  <si>
    <t>gqLuk ckuks</t>
  </si>
  <si>
    <t xml:space="preserve"> 'kQh eks-</t>
  </si>
  <si>
    <t xml:space="preserve">U;w pkWn iksy jksM </t>
  </si>
  <si>
    <t>vkf'kd eks-</t>
  </si>
  <si>
    <t>eqa'kh [kkW</t>
  </si>
  <si>
    <t xml:space="preserve"> 'kckuk</t>
  </si>
  <si>
    <t>;qlqQ [kkW</t>
  </si>
  <si>
    <t>dk;e[kkuh ekSgYyk ensj.kk 
dkWyksuh@ih-MCY;w-Mh dkWyksuh jkrkukMk</t>
  </si>
  <si>
    <t xml:space="preserve"> 'kgukt ckuks</t>
  </si>
  <si>
    <t>vCnqy jtkd</t>
  </si>
  <si>
    <t>lejhuk</t>
  </si>
  <si>
    <t>eks- vkfjQ</t>
  </si>
  <si>
    <t>j.klh xkWo] fcykMk</t>
  </si>
  <si>
    <t>QSUlh
dk;Z</t>
  </si>
  <si>
    <t>fQjnksl</t>
  </si>
  <si>
    <t>v- lyhe</t>
  </si>
  <si>
    <t>[ksrkukMh] okMZ la[;k 53</t>
  </si>
  <si>
    <t>esukt ckuks</t>
  </si>
  <si>
    <t>bczkfge [kka</t>
  </si>
  <si>
    <t>dk;e[kkuh ekSgYyk ensj.kk  dkWyksuh</t>
  </si>
  <si>
    <t xml:space="preserve">eqerkt </t>
  </si>
  <si>
    <t>U;kt eks-</t>
  </si>
  <si>
    <t>U;w cjdrqYykg [kkW dkWyksuh] cdjke.Mh</t>
  </si>
  <si>
    <t>ft;k</t>
  </si>
  <si>
    <t>bdcky</t>
  </si>
  <si>
    <t>iqjkuk enjlk dk;e[kkuh ekSgYyk ensj.kk dkWyksuh]</t>
  </si>
  <si>
    <t>fy;kdr</t>
  </si>
  <si>
    <t>njxkg pkSd] ensj.kk dkWyksuh] e.Mksj jksM</t>
  </si>
  <si>
    <t>jbZlk</t>
  </si>
  <si>
    <t>Qk#[k</t>
  </si>
  <si>
    <t>xk;ks dh QkVd]mn;efUnj</t>
  </si>
  <si>
    <t>glhuk csxe</t>
  </si>
  <si>
    <t>eks- v;qc</t>
  </si>
  <si>
    <t>d`f"k e.Mh ds ihNs] d;ke[kkuh 
ekSgYyk] ensj.kk dkWyksuh] e.Mksj</t>
  </si>
  <si>
    <t>dqnjr vyh</t>
  </si>
  <si>
    <t>fcyfd'k ckuks</t>
  </si>
  <si>
    <t>eks- lyhe</t>
  </si>
  <si>
    <t xml:space="preserve">&lt;syjh dh gosyh ds ikl] [kk.Mk  Qylk </t>
  </si>
  <si>
    <t>VkbZ ,.M MkbZ</t>
  </si>
  <si>
    <t>[krh ckuks</t>
  </si>
  <si>
    <t>fldUnj [kka</t>
  </si>
  <si>
    <t>flU/kh eqfLye cLrh] iky jksM elwfj;k</t>
  </si>
  <si>
    <t>xqy'ku ckuks</t>
  </si>
  <si>
    <t>QkSt eks-</t>
  </si>
  <si>
    <t>[kS#uk</t>
  </si>
  <si>
    <t>eks- [kka</t>
  </si>
  <si>
    <t>ckuw ckbZ</t>
  </si>
  <si>
    <t xml:space="preserve">eqUuh </t>
  </si>
  <si>
    <t>xqM~Mh</t>
  </si>
  <si>
    <t>Qwy eks-</t>
  </si>
  <si>
    <t>NksVw [kka</t>
  </si>
  <si>
    <t>lkxj [kk</t>
  </si>
  <si>
    <t>flaokph xsV ds vUnj fl/kh;ksa dk 
ckl</t>
  </si>
  <si>
    <t xml:space="preserve"> 'kek ckuks</t>
  </si>
  <si>
    <t xml:space="preserve"> 'kdwj [kka</t>
  </si>
  <si>
    <t>xksfj;ksa dh xyh] flaokph xsV ds 
vUnj] fla/kh;ksa dk ckl]</t>
  </si>
  <si>
    <t>esg#uk</t>
  </si>
  <si>
    <t>xk;ks dh QkVd] mn;efUnj vklu
jk-ek-fo- ds ikl xyh</t>
  </si>
  <si>
    <t>eks- j'khn</t>
  </si>
  <si>
    <t>ckiw dkWyksuh] U;w dksfguwj ds lkeus</t>
  </si>
  <si>
    <t>gqlSuh</t>
  </si>
  <si>
    <t>/kuth</t>
  </si>
  <si>
    <t>Qdhj eks-</t>
  </si>
  <si>
    <t>esgcwc</t>
  </si>
  <si>
    <t>Nhik efLtn ds ikl] rsfy;ks dk
ekSgYyk] ensj.kk dkWyksuh</t>
  </si>
  <si>
    <t>euthr dkSj</t>
  </si>
  <si>
    <t>djrkj flag</t>
  </si>
  <si>
    <t>9@89 pkSikluh gk- cksMZ</t>
  </si>
  <si>
    <t>f=yksdflag</t>
  </si>
  <si>
    <t>4 ,e 7@8 dqMh Hkxrkluh gk- cksM</t>
  </si>
  <si>
    <t>vuhlk ckuks</t>
  </si>
  <si>
    <t>fnykoj gqlSu</t>
  </si>
  <si>
    <t xml:space="preserve"> 'kkgks dh efLtn ds ikl 
mn;efUnj</t>
  </si>
  <si>
    <t>tksgjk ckuks</t>
  </si>
  <si>
    <t>esgcwc [kk</t>
  </si>
  <si>
    <t>vuhlk</t>
  </si>
  <si>
    <t>fjtoku</t>
  </si>
  <si>
    <t>dchj uxj</t>
  </si>
  <si>
    <t>#[klkuk ckuks</t>
  </si>
  <si>
    <t>kkSdr gqlSu</t>
  </si>
  <si>
    <t>fuokj/kjksa dk ekSgYyk] U;w pkWn iksy vkMk cktkj</t>
  </si>
  <si>
    <t>bUlkQ vyh</t>
  </si>
  <si>
    <t>f'ki gkml jksM</t>
  </si>
  <si>
    <t>[kS#u</t>
  </si>
  <si>
    <t>jsfMesM
dk;Z</t>
  </si>
  <si>
    <t>;klehu ckuks</t>
  </si>
  <si>
    <t>eks- dn~nql</t>
  </si>
  <si>
    <t>jaxkbZ 
NikbZ</t>
  </si>
  <si>
    <t>tlizhr dkSj
cjdh</t>
  </si>
  <si>
    <t>jktsUnzflag cjdh</t>
  </si>
  <si>
    <t>127 flU/kh dkWyksuh 'kkL=h uxj</t>
  </si>
  <si>
    <t>dEI;wVj
dk;Z</t>
  </si>
  <si>
    <t>eks- v;wc</t>
  </si>
  <si>
    <t xml:space="preserve">cdjk e.Mh </t>
  </si>
  <si>
    <t>u;k rkykc ukxkSjh xsV ds vUnj</t>
  </si>
  <si>
    <t>rsfy;ks dh efLtn ds ikl ubZ  lMd</t>
  </si>
  <si>
    <t>fLerk</t>
  </si>
  <si>
    <t>lkbZeu tktZ</t>
  </si>
  <si>
    <t>iqjkuh xksy iksy gkfde ckx  bZnxkg</t>
  </si>
  <si>
    <t>Qjhnk ckuks</t>
  </si>
  <si>
    <t>tkfdj vyh</t>
  </si>
  <si>
    <t>184@2 deyk usg# uxj</t>
  </si>
  <si>
    <t>tscquk</t>
  </si>
  <si>
    <t>edlwj</t>
  </si>
  <si>
    <t>ukMh cLrh ensj.kk dkWyksuh] e.Mksj  jksM</t>
  </si>
  <si>
    <t>jft;k ckuks</t>
  </si>
  <si>
    <t>eqek vyh</t>
  </si>
  <si>
    <t>pkWn chch</t>
  </si>
  <si>
    <t>jetku</t>
  </si>
  <si>
    <t>jQhd</t>
  </si>
  <si>
    <t xml:space="preserve"> 'kgtkn</t>
  </si>
  <si>
    <t>uthj [kka</t>
  </si>
  <si>
    <t>uktQj ckuks</t>
  </si>
  <si>
    <t>jbZl eks-</t>
  </si>
  <si>
    <t>/kkle.Mh jksM iarx ekdsSV vkn'kZ ekSgYyk</t>
  </si>
  <si>
    <t>vUtq</t>
  </si>
  <si>
    <t>lsuq [kk</t>
  </si>
  <si>
    <t>yky cxys ds ihNs] [ksrkukM  e.Mksj</t>
  </si>
  <si>
    <t>vtht [kka</t>
  </si>
  <si>
    <t xml:space="preserve">lksfu;k ifCyd Ldwy ds ihNs]
vkpk;ksZ dh xyh] ensj.kk dkWyksuh
d`f"k e.Mh ds ihNs </t>
  </si>
  <si>
    <t>/khxs</t>
  </si>
  <si>
    <t>ewls [kka</t>
  </si>
  <si>
    <t>flU/kh dkWyksuh] elwfj;k</t>
  </si>
  <si>
    <t>vCnqy gkfQt</t>
  </si>
  <si>
    <t>edku la[;k ds 105 flykoVksa dh 
efLtn ds ikl] Jfediqjk</t>
  </si>
  <si>
    <t>#dlkuk</t>
  </si>
  <si>
    <t>mi;ksfxrk izek.k i= 2012&amp;13 ¼f'k{kk½</t>
  </si>
  <si>
    <t>Institute Name</t>
  </si>
  <si>
    <t>University</t>
  </si>
  <si>
    <t>Course</t>
  </si>
  <si>
    <t>Duration</t>
  </si>
  <si>
    <t>Amount Santioned</t>
  </si>
  <si>
    <t>Date of Sanc. (DD/MM/YYYY)</t>
  </si>
  <si>
    <t>tqcsj jgekuh</t>
  </si>
  <si>
    <t>twuk nk# dk Bsdk jktegy Ldwy
xqykc lkxj</t>
  </si>
  <si>
    <t xml:space="preserve"> Jodhpur</t>
  </si>
  <si>
    <t>MUSLIM</t>
  </si>
  <si>
    <t>MALE</t>
  </si>
  <si>
    <t>U</t>
  </si>
  <si>
    <t>thr dkWyst vkWQ bUthfu;fjx   VSDuksykWth]</t>
  </si>
  <si>
    <t>ch-Vsd</t>
  </si>
  <si>
    <t>pkj o"kZ</t>
  </si>
  <si>
    <t>21-12-2012</t>
  </si>
  <si>
    <t>eksgEen vj'kn</t>
  </si>
  <si>
    <t xml:space="preserve">lkstrh xsV ds vUnj ckVk 'kks#e ds ikl] cjdkuk gkml </t>
  </si>
  <si>
    <t>eks- r¸;c</t>
  </si>
  <si>
    <t>eks- ;kdwc</t>
  </si>
  <si>
    <t>xq#nso Ms;jh ds ikl] ykyk ykyirjk; dkWyksuh] 5oh jksM</t>
  </si>
  <si>
    <t>ekbZ [kknhtk ch,llh uflZx dkWyst</t>
  </si>
  <si>
    <t>ch,llh
uflZx</t>
  </si>
  <si>
    <t>lS¸;n olhe 
vyh</t>
  </si>
  <si>
    <t>lS¸;n v;wc 
vyh</t>
  </si>
  <si>
    <t>e- u- 213 esMrh xsV eSu jksM</t>
  </si>
  <si>
    <t>tks/kiqj jk"Vªh; fo'ofo|ky;</t>
  </si>
  <si>
    <t>eq[r;kj vyh</t>
  </si>
  <si>
    <t>usd eksgEen</t>
  </si>
  <si>
    <t>tkVk ckl yksgkoV] QykSnh</t>
  </si>
  <si>
    <t>R</t>
  </si>
  <si>
    <t>e;wjk{kh Ldwy vkWQ uflZx</t>
  </si>
  <si>
    <t>th,u,e</t>
  </si>
  <si>
    <t>f}rh;</t>
  </si>
  <si>
    <t xml:space="preserve"> 'kckuk ijohu dknjh</t>
  </si>
  <si>
    <t>eq[r;kj vgen</t>
  </si>
  <si>
    <t>218] th lsDVj ;wvkbZVh nqdkuksa ds
lkeus] fctyh /kj ds ihNs] izrki
uxj tks/kiqj</t>
  </si>
  <si>
    <t>O;kl MsUVy dkWyst ,.M gkWfLiVy]
tks/kiqj</t>
  </si>
  <si>
    <t>chMh,l</t>
  </si>
  <si>
    <t>eks-j'khn</t>
  </si>
  <si>
    <t>xqyke ljoj</t>
  </si>
  <si>
    <t>Nijk gkml] gtjr nh;k'kkg 
rfd;k] ihikM 'kgj tks/kiqj</t>
  </si>
  <si>
    <t>eks-bejku</t>
  </si>
  <si>
    <t>eksgEen gkle</t>
  </si>
  <si>
    <t>jk-m-ek-fo-mn;efUnj ds ikl okyh
xyh] tks/kiqj</t>
  </si>
  <si>
    <t>jkt bUthfu;fjx dkWyst] tks/kiqj</t>
  </si>
  <si>
    <t>eks- olhe</t>
  </si>
  <si>
    <t>ukt ijohu</t>
  </si>
  <si>
    <t>eks- lbZn 'kSjkuh</t>
  </si>
  <si>
    <t>vehj eafty iqfyl Fkkus ds ikl]
lwjlkxj] tks/kiqj</t>
  </si>
  <si>
    <t>ekbZ [kknhtk bUlfVV;wV vkWQ uflZx
lkbZlsl] tks/kiqj</t>
  </si>
  <si>
    <t>vkflQ [kkau</t>
  </si>
  <si>
    <t>bLgkd [kkau</t>
  </si>
  <si>
    <t>edku u- 256 ohj nqxkZnkl dkWyksuh cynso uxj] elwfj;k tks/kiqj</t>
  </si>
  <si>
    <t>jktiqrkuk ;wukuh esfMdy dkWyst 
gkWLihVy ,.M fjlpZ lsUVj t;iqj</t>
  </si>
  <si>
    <t>t;iqj</t>
  </si>
  <si>
    <t>ch;w,e,l</t>
  </si>
  <si>
    <t>th'kku jktkor</t>
  </si>
  <si>
    <t>vCnqy lyhe</t>
  </si>
  <si>
    <t>y[kkjk cktkj dqEgkjks dh xyh]
tks/kiqj</t>
  </si>
  <si>
    <t>O;kl bLVhV~;wV vkWQ bUthfu;fjx
,.M VsDuksykWth] tks/kiqj</t>
  </si>
  <si>
    <t>ch-VSd</t>
  </si>
  <si>
    <t>lehj</t>
  </si>
  <si>
    <t>bZ,lvkbZ jksM caxkyh DokVZj ds 
lkeus] deyk usg# uxj] tks/kiqj</t>
  </si>
  <si>
    <t>ekjokM bUlV~Vh;wV vkWQ VSDuksykWth
tks/kiqj</t>
  </si>
  <si>
    <t>rhu o"kZ</t>
  </si>
  <si>
    <t>eks- ;klhu</t>
  </si>
  <si>
    <t>[kk.Mk Qylk Vy th dh iksy
ds lkeus] tks/kiqj</t>
  </si>
  <si>
    <t>eksgEen 'kjhQ</t>
  </si>
  <si>
    <t>jgeku [kkau</t>
  </si>
  <si>
    <t>eqfLye etnwj dkWyksuh izrki 
uxj tks/kiqj</t>
  </si>
  <si>
    <t>vCnqy erhu</t>
  </si>
  <si>
    <t>gk#u j'khn</t>
  </si>
  <si>
    <t>lkstrh xsV ds vUnj esMrh 
flykoVksa dk ckl] tks/kiqj</t>
  </si>
  <si>
    <t>ekbZ [kknhtk uflZx dkWyst] tks/kiqj</t>
  </si>
  <si>
    <t>eks- 'kkguokt</t>
  </si>
  <si>
    <t>esgcwc vyh</t>
  </si>
  <si>
    <t>/kkle.Mh pkSd] ykSgkjksa dk ekSgYyk
tks/kiqj</t>
  </si>
  <si>
    <t>lksgsy</t>
  </si>
  <si>
    <t>vCnqy djhe</t>
  </si>
  <si>
    <t xml:space="preserve">peuiqjk xyh u 4 ubZ lMd </t>
  </si>
  <si>
    <t>eksgEen unhe</t>
  </si>
  <si>
    <t>eksgEen fulkj</t>
  </si>
  <si>
    <t>edku u 21 mejko [kka isVªksy iEi
ds ihNs cksEcks eksVlZ tks/kiqj</t>
  </si>
  <si>
    <t>,e-Vsd</t>
  </si>
  <si>
    <t xml:space="preserve"> 'kkg#[k [kkau</t>
  </si>
  <si>
    <t>tkfdj vgen</t>
  </si>
  <si>
    <t xml:space="preserve">Mh 172 deyk usg# uxj </t>
  </si>
  <si>
    <t>t; ukjk;.k O;kl fo'ofo|ky;</t>
  </si>
  <si>
    <t>chlh,</t>
  </si>
  <si>
    <t>vekuqYykg</t>
  </si>
  <si>
    <t>vlnqYykg</t>
  </si>
  <si>
    <t>esMrh flykoVksa dk ckl] lkstrhxsV</t>
  </si>
  <si>
    <t>vkf'kQ [kkau</t>
  </si>
  <si>
    <t>j'khn [kkau</t>
  </si>
  <si>
    <t>eks bejku</t>
  </si>
  <si>
    <t>vCnqy tCckj</t>
  </si>
  <si>
    <t>tqykgks dk ckl] ihikM 'kgj]</t>
  </si>
  <si>
    <t>M</t>
  </si>
  <si>
    <t xml:space="preserve"> 'kag'kkg Lo;a lgk;rk lewg</t>
  </si>
  <si>
    <t>ukxkSjh xsV ds vUnj] njxkg ds
lkeus] tks/kiqj</t>
  </si>
  <si>
    <t>28-03-13</t>
  </si>
  <si>
    <t>esgj Lo;a lgk;rk lewg</t>
  </si>
  <si>
    <t>U;w dksfguwj ds lkeus ckiw dkWyksuh
tks/kiqj</t>
  </si>
  <si>
    <t>jkSud Lo;a lgk;rk lewg</t>
  </si>
  <si>
    <t>ensj.kk dkWyksuh] e.Mksj jksM
tks/kiqj</t>
  </si>
  <si>
    <t>lSQkyh Loa; lgk;rk lewg</t>
  </si>
  <si>
    <t>dk;e[kkuh ekSgYyk] ensj.kk dkWyksuh tks/kiqj</t>
  </si>
  <si>
    <t>[oktk Lo;a lgk;rk lewg</t>
  </si>
  <si>
    <t>egkorks dh efLtn ds ikl] ukxkSjh xsV tks/kiqj</t>
  </si>
  <si>
    <t>lkfgck Lo;a lgk;rk lewg</t>
  </si>
  <si>
    <t>vkn'kZ ekSgYyk] /kkle.Mh tks/kiqj</t>
  </si>
  <si>
    <t>fguk Lo;a lgk;rk lewg</t>
  </si>
  <si>
    <t>Christians</t>
  </si>
  <si>
    <t>xtuh Lo;a lgk;rk lewg</t>
  </si>
  <si>
    <t>dchj uxj] dk;ykuk pkSjkgk] tks/kiqj</t>
  </si>
  <si>
    <t>New Format of U.C. Statement</t>
  </si>
  <si>
    <t>Rajasthan Minority Finance &amp; Development Co-operative Corporation Ltd …. Distt. ……………….</t>
  </si>
  <si>
    <t>Statement as on …………………………… 2012     to   …………………………….  20………………</t>
  </si>
  <si>
    <t>2012-13</t>
  </si>
  <si>
    <t>Proforma for capturing MICRO FINANCE Utilisation Data - SHG-Wise</t>
  </si>
  <si>
    <t>Annuxure - B</t>
  </si>
  <si>
    <t>SCA Name :</t>
  </si>
  <si>
    <t>Name of SHG</t>
  </si>
  <si>
    <t>Address of SHG</t>
  </si>
  <si>
    <t>No. of Members</t>
  </si>
  <si>
    <t>Community-wise breakup of members</t>
  </si>
  <si>
    <t>Gender-wise breakup of members</t>
  </si>
  <si>
    <t>Area-wise breakup of members</t>
  </si>
  <si>
    <t>Budhhists</t>
  </si>
  <si>
    <t>Parsis</t>
  </si>
  <si>
    <t>others</t>
  </si>
  <si>
    <r>
      <t xml:space="preserve">                      </t>
    </r>
    <r>
      <rPr>
        <sz val="10"/>
        <color theme="1"/>
        <rFont val="DevLys 010"/>
      </rPr>
      <t>Øekad i-  ¼  ½@vkj,e,QMhlhlh@2013&amp;14@</t>
    </r>
  </si>
  <si>
    <t xml:space="preserve">fnukad </t>
  </si>
  <si>
    <t>Annexure - A</t>
  </si>
  <si>
    <t>(Amount in Rupees)</t>
  </si>
  <si>
    <t>Nil</t>
  </si>
  <si>
    <r>
      <t xml:space="preserve">                      </t>
    </r>
    <r>
      <rPr>
        <sz val="10"/>
        <color theme="1"/>
        <rFont val="DevLys 010"/>
      </rPr>
      <t>Øekad i-  ¼  ½@vkj,e,QMhlhlh@2011&amp;12@</t>
    </r>
  </si>
  <si>
    <t>f'k{kk _.k o"kZ 2013&amp;14</t>
  </si>
  <si>
    <t>Annuxure - C</t>
  </si>
  <si>
    <t>Sultana Begam</t>
  </si>
  <si>
    <t>Ayyub Khan</t>
  </si>
  <si>
    <t>gdhe lkgc dh gosyh] ukxkSjh xsV ds vUnj] tks/kiqj</t>
  </si>
  <si>
    <t>Bandej</t>
  </si>
  <si>
    <t>13.5.14</t>
  </si>
  <si>
    <t>17.3.15</t>
  </si>
  <si>
    <t>15580110011140</t>
  </si>
  <si>
    <t>823985847360</t>
  </si>
  <si>
    <t>Rukhsana</t>
  </si>
  <si>
    <t>Mohd. Ikbal</t>
  </si>
  <si>
    <t>lkstfr;k /kkfp;ks dk ckl</t>
  </si>
  <si>
    <t>5630110029824</t>
  </si>
  <si>
    <t>721482310891</t>
  </si>
  <si>
    <t>Sahida Bano</t>
  </si>
  <si>
    <t>Mohd. Aarif</t>
  </si>
  <si>
    <t xml:space="preserve">/kkfp;ksa dk ckl] </t>
  </si>
  <si>
    <t>51110915210</t>
  </si>
  <si>
    <t>980902130660</t>
  </si>
  <si>
    <t>Parveen</t>
  </si>
  <si>
    <t>Aasan Ali</t>
  </si>
  <si>
    <t>tkfdj gqlSu dkWyksuh] 5oh jksM ljnkjiqjk tks/kiqj</t>
  </si>
  <si>
    <t>61176979828</t>
  </si>
  <si>
    <t>982334800204</t>
  </si>
  <si>
    <t>Suraya</t>
  </si>
  <si>
    <t>Yakub</t>
  </si>
  <si>
    <t>NksVh efLtn ds ikl] cEck</t>
  </si>
  <si>
    <t>5690110018729</t>
  </si>
  <si>
    <t>439072019339</t>
  </si>
  <si>
    <t>Rajiya Bano</t>
  </si>
  <si>
    <t>Ikramuddin</t>
  </si>
  <si>
    <t>izrki uxj] gjhtu cLrh] th lsDVj]</t>
  </si>
  <si>
    <t>20192724831</t>
  </si>
  <si>
    <t>932811553737</t>
  </si>
  <si>
    <t>Firoza Bano</t>
  </si>
  <si>
    <t>Sanwar Khan</t>
  </si>
  <si>
    <t>ukMh cLrh] okMZ la[;k 60 ensj.kk dkWyksuh] tks/kiqj</t>
  </si>
  <si>
    <t>651001508544</t>
  </si>
  <si>
    <t>434499723171</t>
  </si>
  <si>
    <t>Bismillah</t>
  </si>
  <si>
    <t>Ibrahim</t>
  </si>
  <si>
    <t>ensj.kk dkWyksuh] tks/kiqj</t>
  </si>
  <si>
    <t>5630110044025</t>
  </si>
  <si>
    <t>868238718871</t>
  </si>
  <si>
    <t>Sayra Bano</t>
  </si>
  <si>
    <t>Anwar Khan</t>
  </si>
  <si>
    <t>61088489925</t>
  </si>
  <si>
    <t>Bano</t>
  </si>
  <si>
    <t>Aasik Mohd</t>
  </si>
  <si>
    <t>dykdkjks dk ekSgYyk] ensj.kk dkWyksuh] tks/kiqj</t>
  </si>
  <si>
    <t>830088002118</t>
  </si>
  <si>
    <t>602373611813</t>
  </si>
  <si>
    <t>Munni</t>
  </si>
  <si>
    <t>Saddiq Khan</t>
  </si>
  <si>
    <t>dykdkjks dk ekSgYyk] ensj.kk dkWyksuh] tks/kiqj dkWyksuh] tks/kiqj</t>
  </si>
  <si>
    <t>61087436962</t>
  </si>
  <si>
    <t>761641411522</t>
  </si>
  <si>
    <t>Jatun</t>
  </si>
  <si>
    <t>Bundu Khan</t>
  </si>
  <si>
    <t>njxkg pkSd] ensj.kk dkWyksuh tks/kiqj</t>
  </si>
  <si>
    <t>83007733148</t>
  </si>
  <si>
    <t>615327648023</t>
  </si>
  <si>
    <t xml:space="preserve">Jarina </t>
  </si>
  <si>
    <t>Sattar Khan</t>
  </si>
  <si>
    <t>Hkhy cLrh] ukxkSjh xsV ds vUnj</t>
  </si>
  <si>
    <t>61024340616</t>
  </si>
  <si>
    <t>653628504503</t>
  </si>
  <si>
    <t>Hamida Bano</t>
  </si>
  <si>
    <t>Akram</t>
  </si>
  <si>
    <t xml:space="preserve">ukMh cLrh] okMZ la[;k 60 ensj.kk dkWyksuh] tks/kiqj </t>
  </si>
  <si>
    <t>61214272026</t>
  </si>
  <si>
    <t>826594747814</t>
  </si>
  <si>
    <t>Jakiya Begum</t>
  </si>
  <si>
    <t>Irsad Ali</t>
  </si>
  <si>
    <t>fHkfLr;ksa dh efLtn ds lkeus] tokgj [kkuk jksM] tks/kiqj</t>
  </si>
  <si>
    <t>61171942792</t>
  </si>
  <si>
    <t>837019989403</t>
  </si>
  <si>
    <t>Nazrana Ayyub</t>
  </si>
  <si>
    <t>Ayyub Ahmad</t>
  </si>
  <si>
    <t>184@3 deyk usg# uxj] tks/kiqj</t>
  </si>
  <si>
    <t>15580110013946</t>
  </si>
  <si>
    <t>928450679917</t>
  </si>
  <si>
    <t>Aamna Bi</t>
  </si>
  <si>
    <t>Kutubuddin</t>
  </si>
  <si>
    <t>/kksfl;ks dh xyh] mn;efUnj</t>
  </si>
  <si>
    <t>61145159289</t>
  </si>
  <si>
    <t>729984122708</t>
  </si>
  <si>
    <t xml:space="preserve">Akila </t>
  </si>
  <si>
    <t>Abdul Aziz</t>
  </si>
  <si>
    <t>f'ki gkml] Hkkjr dkWyksuh</t>
  </si>
  <si>
    <t>61144993238</t>
  </si>
  <si>
    <t>811005549980</t>
  </si>
  <si>
    <t>Nafisa</t>
  </si>
  <si>
    <t>Mohd. Akram</t>
  </si>
  <si>
    <t>cynso uxj] elwfj;k</t>
  </si>
  <si>
    <t>30774877964</t>
  </si>
  <si>
    <t>977932612729</t>
  </si>
  <si>
    <t>Aasama</t>
  </si>
  <si>
    <t>Mohd. Safi</t>
  </si>
  <si>
    <t xml:space="preserve">oghn eafty ds ikl] mn; efUnj </t>
  </si>
  <si>
    <t>65155198976</t>
  </si>
  <si>
    <t>614145830233</t>
  </si>
  <si>
    <t>Paro</t>
  </si>
  <si>
    <t>Chand Mohd</t>
  </si>
  <si>
    <t>I;kjk pkSd] xqytkjiqjk] tks/kiqj</t>
  </si>
  <si>
    <t>32915290681</t>
  </si>
  <si>
    <t>627152426254</t>
  </si>
  <si>
    <t>Seema</t>
  </si>
  <si>
    <t>Salim</t>
  </si>
  <si>
    <t>79] lksuh fcfYMx] okMZ la- 37</t>
  </si>
  <si>
    <t>15580110040096</t>
  </si>
  <si>
    <t>974347204668</t>
  </si>
  <si>
    <t>Imamuddin</t>
  </si>
  <si>
    <t>Jawaru Khan</t>
  </si>
  <si>
    <t>dkle [kka dh &lt;k.kh] fj;k lsBks dh rglhy</t>
  </si>
  <si>
    <t>15580110031803</t>
  </si>
  <si>
    <t>205830438670</t>
  </si>
  <si>
    <t>Samim Bano</t>
  </si>
  <si>
    <t>Aabid Ali</t>
  </si>
  <si>
    <t>deyk usg# uxj vLirky ds ihNs] t; vEcs dkWyksuh] tks/kiqj</t>
  </si>
  <si>
    <t>630110043820</t>
  </si>
  <si>
    <t>942714695867</t>
  </si>
  <si>
    <t>Sahadat</t>
  </si>
  <si>
    <t>Mohd Ramzan</t>
  </si>
  <si>
    <t>pkn.kk Hkk[kj] T;ksfr uxj tks/kiqj</t>
  </si>
  <si>
    <t>15580110040089</t>
  </si>
  <si>
    <t>802403666466</t>
  </si>
  <si>
    <t>Madina Bano</t>
  </si>
  <si>
    <t>Mohd Harun</t>
  </si>
  <si>
    <t>rsfy;ks dk enjlk] cEck</t>
  </si>
  <si>
    <t>15580110039946</t>
  </si>
  <si>
    <t>564868223777</t>
  </si>
  <si>
    <t>Chota</t>
  </si>
  <si>
    <t>dqEgkjksa dk ckl] njxkg pkSd ensj.kk dkWyksuh] tks/kiqj</t>
  </si>
  <si>
    <t>15580110040072</t>
  </si>
  <si>
    <t>398441015034</t>
  </si>
  <si>
    <t>Farzana</t>
  </si>
  <si>
    <t>xqfUn;ksa dh xyh] esMrh xsV ds ikl] tks/kiqj</t>
  </si>
  <si>
    <t>15580110040065</t>
  </si>
  <si>
    <t>742176166907</t>
  </si>
  <si>
    <t>Mohd Sakir</t>
  </si>
  <si>
    <t>Zafar Hussain</t>
  </si>
  <si>
    <t>fMQWsUl dkWyksuh] pkSikluh jksM</t>
  </si>
  <si>
    <t>5630110043738</t>
  </si>
  <si>
    <t>725090854641</t>
  </si>
  <si>
    <t>Sugra Bano</t>
  </si>
  <si>
    <t>Badruddin</t>
  </si>
  <si>
    <t>rsfy;ksa dk ckl] j.klh xkWo r- fcykMk] ftyk tks/kiqj</t>
  </si>
  <si>
    <t>911010095071</t>
  </si>
  <si>
    <t> 676745257180</t>
  </si>
  <si>
    <t>Guddi</t>
  </si>
  <si>
    <t>Sabir Khan</t>
  </si>
  <si>
    <t>Maderna Colony, Jodhpur</t>
  </si>
  <si>
    <t>61133572723</t>
  </si>
  <si>
    <t>917137113793</t>
  </si>
  <si>
    <t>Sayra</t>
  </si>
  <si>
    <t>Sabir Ali</t>
  </si>
  <si>
    <t>Khetanari Kabristan Ke Samne, Mandore Road, Jodhpur</t>
  </si>
  <si>
    <t>00860110030271</t>
  </si>
  <si>
    <t>639520635615</t>
  </si>
  <si>
    <t>Ajra Bano</t>
  </si>
  <si>
    <t>Mahd. Sarif</t>
  </si>
  <si>
    <t>Loharo Ki Gali, Panna Nivas, Ghantaghar, Jodhpur</t>
  </si>
  <si>
    <t>30179089743</t>
  </si>
  <si>
    <t>495748174971</t>
  </si>
  <si>
    <t>Sehnaz</t>
  </si>
  <si>
    <t>Aslam</t>
  </si>
  <si>
    <t>Tulsi Colony, Kayalana Choraha, Kabir Nagar, Jodhpur</t>
  </si>
  <si>
    <t>59410100001866</t>
  </si>
  <si>
    <t>626078846480</t>
  </si>
  <si>
    <t>Shabnam Bano</t>
  </si>
  <si>
    <t>Mohd. Habib</t>
  </si>
  <si>
    <t>20236211404</t>
  </si>
  <si>
    <t>700385031328</t>
  </si>
  <si>
    <t>Mohd. Sadiq</t>
  </si>
  <si>
    <t>Kumharo Ka Dhal, Chamanpura</t>
  </si>
  <si>
    <t>61001068930</t>
  </si>
  <si>
    <t>615666989359</t>
  </si>
  <si>
    <t>Akhtar Bano</t>
  </si>
  <si>
    <t>Mohd. Razzak</t>
  </si>
  <si>
    <t>Jama Masjid, Dhanmandi, Udaymandir, Jodhpur</t>
  </si>
  <si>
    <t>00860100004919</t>
  </si>
  <si>
    <t>332615669254</t>
  </si>
  <si>
    <t>Aabida Begum</t>
  </si>
  <si>
    <t>Nasir Hussain</t>
  </si>
  <si>
    <t>Dhasiyo Ki Gali, Udaymandir</t>
  </si>
  <si>
    <t>20186421085</t>
  </si>
  <si>
    <t>252916953375</t>
  </si>
  <si>
    <t>Mohammad Saeed</t>
  </si>
  <si>
    <t>Ismail</t>
  </si>
  <si>
    <t>Cheepa Colony, Nagori Gate Ke Bahar, Jodhpur</t>
  </si>
  <si>
    <t>51109770047</t>
  </si>
  <si>
    <t>518507500439</t>
  </si>
  <si>
    <t>Mr. Mohd. Sahid</t>
  </si>
  <si>
    <t>Karabala Colony, Udaymandir</t>
  </si>
  <si>
    <t>20241560571</t>
  </si>
  <si>
    <t>653584613532</t>
  </si>
  <si>
    <t>Akbar Ali Sayad</t>
  </si>
  <si>
    <t>Karabala Colony, Udaymandir Thane Ke Pass, Jodhpur</t>
  </si>
  <si>
    <t>61191907388</t>
  </si>
  <si>
    <t>221752079094</t>
  </si>
  <si>
    <t>Sikandar Ali</t>
  </si>
  <si>
    <t>Mumtaz Ali</t>
  </si>
  <si>
    <t>Bhistiyo Ki Masjid Ke Pass, Udaymandir, Jodhpur</t>
  </si>
  <si>
    <t>20153809971</t>
  </si>
  <si>
    <t>691812600416</t>
  </si>
  <si>
    <t>Kalsum Bano</t>
  </si>
  <si>
    <t>G-Sector, Faije Aam Masjid Ke Pass, Jodhpur</t>
  </si>
  <si>
    <t>503802010496780</t>
  </si>
  <si>
    <t>874506000946</t>
  </si>
  <si>
    <t>Ruksana Bano</t>
  </si>
  <si>
    <t>Babu Khan</t>
  </si>
  <si>
    <t>Mangliyo Ki Gali, Sivanchi Gate, Jodhpur</t>
  </si>
  <si>
    <t>Kirana</t>
  </si>
  <si>
    <t>503802010496488</t>
  </si>
  <si>
    <t>755518037796</t>
  </si>
  <si>
    <t>Tasalim</t>
  </si>
  <si>
    <t>Zakir Hussain</t>
  </si>
  <si>
    <t>Bamba Bari Glajar Pura</t>
  </si>
  <si>
    <t>01360100023744</t>
  </si>
  <si>
    <t>917075607565</t>
  </si>
  <si>
    <t>Mrs. Dilasad</t>
  </si>
  <si>
    <t>Istiyak Ali</t>
  </si>
  <si>
    <t>Barkat Colony, Petrol Pump Ke Peeche, Aakhliya Choraha</t>
  </si>
  <si>
    <t>33636849946</t>
  </si>
  <si>
    <t>508019130290</t>
  </si>
  <si>
    <t>Khairunisha</t>
  </si>
  <si>
    <t>Abdul Mazid</t>
  </si>
  <si>
    <t>10/274, Chopasni Housing Board, Jodhpur</t>
  </si>
  <si>
    <t>51111030292</t>
  </si>
  <si>
    <t>417611670190</t>
  </si>
  <si>
    <t>Mohd. Faruque Khan</t>
  </si>
  <si>
    <t>Hidayatulla</t>
  </si>
  <si>
    <t>Teliyo Ki Masjid, Sojti Gate, Jodhpur</t>
  </si>
  <si>
    <t>SB61092975339</t>
  </si>
  <si>
    <t>774103595058</t>
  </si>
  <si>
    <t>Alaraki</t>
  </si>
  <si>
    <t>Bacchu Khan</t>
  </si>
  <si>
    <t>Sindhiyo Ki Dhani, Bawarli P. Balser, The.-Shergarh, Jodhpur</t>
  </si>
  <si>
    <t>13020110033289</t>
  </si>
  <si>
    <t>441028674778</t>
  </si>
  <si>
    <t>Suhail</t>
  </si>
  <si>
    <t>Abdul Sabur</t>
  </si>
  <si>
    <t>Sojti Gate Ke Andar, Medti, Silawato Ka Bass, Jodhpur</t>
  </si>
  <si>
    <t>Masin</t>
  </si>
  <si>
    <t>32732317770</t>
  </si>
  <si>
    <t>209602129151</t>
  </si>
  <si>
    <t>Khatoon Bano</t>
  </si>
  <si>
    <t>Mohammed Saddik</t>
  </si>
  <si>
    <t>Gali No. 06, Rajive Gandhi Colony, Masjid Ke Pass, Chandana Bakhar</t>
  </si>
  <si>
    <t>10132019166</t>
  </si>
  <si>
    <t>369557687518</t>
  </si>
  <si>
    <t>Shahrukh Khan</t>
  </si>
  <si>
    <t>Mohd. Iqbal</t>
  </si>
  <si>
    <t>457, Kamla Nehru Nagar, Jodhpur</t>
  </si>
  <si>
    <t>Mobile Accessories</t>
  </si>
  <si>
    <t>13.5.15</t>
  </si>
  <si>
    <t>31.3.15</t>
  </si>
  <si>
    <t>61220941884   (New Account)</t>
  </si>
  <si>
    <t>471247279129</t>
  </si>
  <si>
    <t xml:space="preserve">Mumtaz </t>
  </si>
  <si>
    <t>Shar Khan</t>
  </si>
  <si>
    <t>Masjid Ki Dhani, Bhojakor, Falodi, Jodhpur</t>
  </si>
  <si>
    <t>Dairy</t>
  </si>
  <si>
    <t>0670110008003</t>
  </si>
  <si>
    <t>905532546232</t>
  </si>
  <si>
    <t>Shahnaj</t>
  </si>
  <si>
    <t>Sardar Bag</t>
  </si>
  <si>
    <t>Laykan Mohalla, Peerji Ki Gali, Jodhpur</t>
  </si>
  <si>
    <t>Cloth</t>
  </si>
  <si>
    <t>61213382733  (New Account)</t>
  </si>
  <si>
    <t>614235321629</t>
  </si>
  <si>
    <t>Udaymandir Dhanmandir, Gabbu Kha Ka Chowk, Jodhpur</t>
  </si>
  <si>
    <t>20050650074</t>
  </si>
  <si>
    <t>520956187392</t>
  </si>
  <si>
    <t>Mohd. Sharif</t>
  </si>
  <si>
    <t>Faijal Khan</t>
  </si>
  <si>
    <t>Pasu Palan</t>
  </si>
  <si>
    <t>10670110009307</t>
  </si>
  <si>
    <t>553753834369</t>
  </si>
  <si>
    <t>Hamid Khan</t>
  </si>
  <si>
    <t>Niyaladin</t>
  </si>
  <si>
    <t>10670110013670</t>
  </si>
  <si>
    <t>707863089751</t>
  </si>
  <si>
    <t>Kasam</t>
  </si>
  <si>
    <t>Karim Khan</t>
  </si>
  <si>
    <t>10670110035689</t>
  </si>
  <si>
    <t>540597565897</t>
  </si>
  <si>
    <t>Umaradin</t>
  </si>
  <si>
    <t>Murida Khan</t>
  </si>
  <si>
    <t>10670110026557</t>
  </si>
  <si>
    <t>768113649407</t>
  </si>
  <si>
    <r>
      <t xml:space="preserve">                      </t>
    </r>
    <r>
      <rPr>
        <sz val="10"/>
        <color theme="1"/>
        <rFont val="DevLys 010"/>
      </rPr>
      <t>Øekad i-  ¼  ½@vkj,e,QMhlhlh@2014&amp;15@</t>
    </r>
  </si>
  <si>
    <t>Loanee Bank A/C Number</t>
  </si>
  <si>
    <t>Aadhar  Number</t>
  </si>
  <si>
    <t>Mohammad Rashid</t>
  </si>
  <si>
    <t>Gulam Sarwar</t>
  </si>
  <si>
    <t>Diyashahaji ka Takiya, Ward No. 6, Pipad City</t>
  </si>
  <si>
    <t>Mai Khadiza B.Sc Nursing College Jodhpur</t>
  </si>
  <si>
    <t>B.Sc Nursing</t>
  </si>
  <si>
    <t>20.10.14</t>
  </si>
  <si>
    <t>iii</t>
  </si>
  <si>
    <t>Naj Parveen Sherani</t>
  </si>
  <si>
    <t>Mohammed Saeed</t>
  </si>
  <si>
    <t>Sursagar Police Thane ke Pass, Jodhpur</t>
  </si>
  <si>
    <t>Mohammed Waseem</t>
  </si>
  <si>
    <t>Mohammad Hasam</t>
  </si>
  <si>
    <t>Udai Mandir Aashan Senior Sec. School ke pass, Jodhpur</t>
  </si>
  <si>
    <t>Raj Engineering College, Jodhpur</t>
  </si>
  <si>
    <t>B.Tech.</t>
  </si>
  <si>
    <t>iv</t>
  </si>
  <si>
    <t>Mohammed Arshad</t>
  </si>
  <si>
    <t>Mohammad Amin</t>
  </si>
  <si>
    <t>Sojati Gate, Bata Company, Barkawa House, Jodhpur</t>
  </si>
  <si>
    <t>Jiet College of Institute, Jodhpur</t>
  </si>
  <si>
    <t>Mohammad Imran</t>
  </si>
  <si>
    <t>IV</t>
  </si>
  <si>
    <t>Zishan Ali</t>
  </si>
  <si>
    <t>Imdad Ali</t>
  </si>
  <si>
    <t>Bangali Quwarter ke Piche, K.N. Nagar, Jodhpur</t>
  </si>
  <si>
    <t>Rajasthan Unani Medical Courses and Hospital, Jaipur</t>
  </si>
  <si>
    <t>BUMS</t>
  </si>
  <si>
    <t>IV Year 6 Month</t>
  </si>
  <si>
    <t>Yasar Arafat</t>
  </si>
  <si>
    <t>Wafati Khan</t>
  </si>
  <si>
    <t>Govt. Senior Sec. School ke Piche Wali Gali, Jodhpur</t>
  </si>
  <si>
    <t>Shaheen</t>
  </si>
  <si>
    <t>Bashir Ahmad</t>
  </si>
  <si>
    <t>Panna Niwas, Loharo ki Gali, Jodhpur</t>
  </si>
  <si>
    <t>BSC Nursing</t>
  </si>
  <si>
    <t>iv year</t>
  </si>
  <si>
    <t>i</t>
  </si>
  <si>
    <t>Sohel Khan Sheikh</t>
  </si>
  <si>
    <t>Sajid Khan Sheikh</t>
  </si>
  <si>
    <t>176 Gulab Nehru Colony, Ship House, Jodhpur</t>
  </si>
  <si>
    <t>Firoj Khan</t>
  </si>
  <si>
    <t xml:space="preserve">Taj Mohammed    </t>
  </si>
  <si>
    <t>Masjid ki Gali, Sekhnagar, V.P.O. Pipad Road, Bhopalgarh</t>
  </si>
  <si>
    <t>I</t>
  </si>
  <si>
    <t>Junaid Ahmed</t>
  </si>
  <si>
    <t>Javed Ahmad</t>
  </si>
  <si>
    <t>Gulafshan</t>
  </si>
  <si>
    <t>Mohammed Shakil</t>
  </si>
  <si>
    <t>New Talab, Moti Kund Nagauri Gate ke Andar, Jodhpur</t>
  </si>
  <si>
    <t>IV YEAR</t>
  </si>
  <si>
    <t>Danishta Khan</t>
  </si>
  <si>
    <t>Akil Mohammed</t>
  </si>
  <si>
    <t>87, Shanti Priya Nagar, opposite Molana Azzad Se. Sec. School, Chirghar, Jodhpur</t>
  </si>
  <si>
    <t>Jiet College of Institute Jodhpur</t>
  </si>
  <si>
    <t>29.10.14</t>
  </si>
  <si>
    <t>Shabana Parveen Kadri</t>
  </si>
  <si>
    <t>Mukhtar Ahmad Kadiri</t>
  </si>
  <si>
    <t>Vyas Dentel College And Hospital, Jodhpur</t>
  </si>
  <si>
    <t>BDS</t>
  </si>
  <si>
    <t>III</t>
  </si>
  <si>
    <t>Saiyed Wasim Ali</t>
  </si>
  <si>
    <t>Ayub Ali</t>
  </si>
  <si>
    <t>Nigat Ansari</t>
  </si>
  <si>
    <t>Madat Ali Ansari</t>
  </si>
  <si>
    <t>Mai Khadiza B.Sc.Nursing College,Pal Link Road,Jodhpur</t>
  </si>
  <si>
    <t>Bsc Nursing</t>
  </si>
  <si>
    <t>Aadil Ali</t>
  </si>
  <si>
    <t>Kamrudin</t>
  </si>
  <si>
    <t>Bamba Road Nale ke Samne, Chilo ki Gali, Stedium Cinema, Jodhpur</t>
  </si>
  <si>
    <t>MBA Engineering College, Jodpur</t>
  </si>
  <si>
    <t>B.E.</t>
  </si>
  <si>
    <t>Arif Mohmmed</t>
  </si>
  <si>
    <t>Abdul  Hameed</t>
  </si>
  <si>
    <t>Oswalo ka Nyati Nohra, Chobdaro ka Bas, Jodhpur</t>
  </si>
  <si>
    <t>Mai Khadiza School of Nursing GNM</t>
  </si>
  <si>
    <t>GNM</t>
  </si>
  <si>
    <t>III YEAR</t>
  </si>
  <si>
    <t>30.6.14</t>
  </si>
  <si>
    <t>13.11.14</t>
  </si>
  <si>
    <t xml:space="preserve">Reshma </t>
  </si>
  <si>
    <t>Habib Khan</t>
  </si>
  <si>
    <t>Tabuto ka Chok, Bilada</t>
  </si>
  <si>
    <t>Shri Shridi Sayi Baba Ayurvedic College and Hospital BAMS</t>
  </si>
  <si>
    <t>BMS</t>
  </si>
  <si>
    <t>Karishma</t>
  </si>
  <si>
    <t xml:space="preserve">Govt. Womna Eng. College Ajmer </t>
  </si>
  <si>
    <t>Iv year</t>
  </si>
  <si>
    <t>Habiburrehman</t>
  </si>
  <si>
    <t>Muziburrehman</t>
  </si>
  <si>
    <t>Tripoliya Bazar, Gali No. 1, Rahmani Manzil, Jodhpur</t>
  </si>
  <si>
    <t>Vyas Institute of Eng. &amp; Tec. Jodhpur</t>
  </si>
  <si>
    <t>Gulam Server</t>
  </si>
  <si>
    <t>Chapra House, Hajrat Diyasaha Takiya, Pipad Sahar, Jodhpur</t>
  </si>
  <si>
    <t>Mai kKhadiji B.Sc. Nursing College, Jodhpur</t>
  </si>
  <si>
    <t>B.Sc. Nursing</t>
  </si>
  <si>
    <t>27.12.13</t>
  </si>
  <si>
    <t>Nijamudin Mirasi</t>
  </si>
  <si>
    <t>Saffi Mohammad</t>
  </si>
  <si>
    <t>Indra Colony, Village- Khariya-Meethapur, Th.- Bilada, Jodhpur</t>
  </si>
  <si>
    <t>Rajputana Unani Medical College, Hospital &amp; Research Centre, Jaipur</t>
  </si>
  <si>
    <t>Mohammad  Shahid</t>
  </si>
  <si>
    <t>Mohammad  Sajid</t>
  </si>
  <si>
    <t>Pisst Street Inside Cornal Sahab ki Haveli, Udaimandir, Jodhpur</t>
  </si>
  <si>
    <t>Jodhpu Institute of Engineering and Tech. Jodhpur</t>
  </si>
  <si>
    <t>24.9.13</t>
  </si>
  <si>
    <t>ii</t>
  </si>
  <si>
    <t>Zuber Rahmani</t>
  </si>
  <si>
    <t>Mohd.Yusuf Rahmani</t>
  </si>
  <si>
    <t>Juna Theka Band Gali, Rajmahal School ke Pass, Gulabsagar Road, Jodhpur</t>
  </si>
  <si>
    <t>Aasif  Khan</t>
  </si>
  <si>
    <t>Ishaq Khan</t>
  </si>
  <si>
    <t>Durgadas Colony, Baldev Nagar, Masuriya, Jodhpur</t>
  </si>
  <si>
    <t>Unani Medical College Hospital &amp; Research Center, Jaipur</t>
  </si>
  <si>
    <t>v year</t>
  </si>
  <si>
    <t>24.2.12</t>
  </si>
  <si>
    <t>Umar Farooque</t>
  </si>
  <si>
    <t>Mohd. Husain</t>
  </si>
  <si>
    <t>Gali No. 14, Pratap Nagar, G Sector, Choraha, Jodhpur</t>
  </si>
  <si>
    <t>Edu Loan</t>
  </si>
  <si>
    <t>Rajasthan University of Health Science, Jaipur</t>
  </si>
  <si>
    <t>iii year</t>
  </si>
  <si>
    <t>22.12.14</t>
  </si>
  <si>
    <t>Mohd. Wahid</t>
  </si>
  <si>
    <t>Mohd. Afjal</t>
  </si>
  <si>
    <t>Loharo ki Gali, Hathiram ka Odda, Panna Niwas, Jodhpur</t>
  </si>
  <si>
    <t>Irfan</t>
  </si>
  <si>
    <t>Kamruddin</t>
  </si>
  <si>
    <t>Acharyo ka Bass, Bilada</t>
  </si>
  <si>
    <t>26.2.14</t>
  </si>
  <si>
    <t>Yaseen  Chhipa</t>
  </si>
  <si>
    <t>Usman Gani</t>
  </si>
  <si>
    <t>Dhobiyo KA Mohalla nagar palika ke pass Pipar Shahar</t>
  </si>
  <si>
    <t>Mai Khadiza B.Sc Nursing College, Jodhpur</t>
  </si>
  <si>
    <t>Rajasthan University of Health Science Jaipur</t>
  </si>
  <si>
    <t>B.Sc.</t>
  </si>
  <si>
    <t>29.1.13</t>
  </si>
  <si>
    <t>22.1.15</t>
  </si>
  <si>
    <t>61017672493</t>
  </si>
  <si>
    <t>355696367689</t>
  </si>
  <si>
    <t>Akhtar Parvej</t>
  </si>
  <si>
    <t>Khursheed Parvej</t>
  </si>
  <si>
    <t>New Chandpole Road, Ganglav Talab, Hanuman Chowk, Jodhpur</t>
  </si>
  <si>
    <t>RUHS, Jaipur</t>
  </si>
  <si>
    <t>D. Pharma</t>
  </si>
  <si>
    <t>ii year</t>
  </si>
  <si>
    <t>29.4.13</t>
  </si>
  <si>
    <t>24.2.15</t>
  </si>
  <si>
    <t>61035633451</t>
  </si>
  <si>
    <t>433930919340</t>
  </si>
  <si>
    <t>Shireen Saiyad</t>
  </si>
  <si>
    <t>Munsif Ali</t>
  </si>
  <si>
    <t>22, J.K. Nagar, Pal Road, Jodhpur</t>
  </si>
  <si>
    <t>Jeet School of Engineering &amp; Technology for Girls, Jodhpur</t>
  </si>
  <si>
    <t>RTU, Kota</t>
  </si>
  <si>
    <t>B.Tech</t>
  </si>
  <si>
    <t>12.12.14</t>
  </si>
  <si>
    <t>61139582077</t>
  </si>
  <si>
    <t>327500828066</t>
  </si>
  <si>
    <t>Mohammed Akhtar</t>
  </si>
  <si>
    <t>Abdul Kadir</t>
  </si>
  <si>
    <t>Bhawani Dairy ke Samne, Jadgdamba Colony, Jodhpur</t>
  </si>
  <si>
    <t>Vivekanand Nursing of Institute, Jodhpur</t>
  </si>
  <si>
    <t>RUSH, JAIPUR</t>
  </si>
  <si>
    <t>01360100023537</t>
  </si>
  <si>
    <t>815423939487</t>
  </si>
  <si>
    <t>Mohammed Aqram</t>
  </si>
  <si>
    <t>Mohammad Rafiq</t>
  </si>
  <si>
    <t>K-43, Kamla Nehru Nagar, Jodhpur</t>
  </si>
  <si>
    <t>Purnima College of Eng. Jaipur</t>
  </si>
  <si>
    <t>RTU KOTA</t>
  </si>
  <si>
    <t>20091755445</t>
  </si>
  <si>
    <t>532940793747</t>
  </si>
  <si>
    <t>Shazad Hussan</t>
  </si>
  <si>
    <t>Hifjurehman</t>
  </si>
  <si>
    <t>MOHALLA Pathgh Market, Ghasmandi, Ghantaghar, Jodhpur</t>
  </si>
  <si>
    <t>Vyas Inst. Of Eng. &amp; Tech, Jodhpur</t>
  </si>
  <si>
    <t>30231435265</t>
  </si>
  <si>
    <t>675632680840</t>
  </si>
  <si>
    <t>Rehmttulla</t>
  </si>
  <si>
    <t>Allarakh Khan</t>
  </si>
  <si>
    <t xml:space="preserve">25, Barkat Nagar, Ward no. 25, Barkat Colony, Phalodi, Jodhpur, Rajasthan </t>
  </si>
  <si>
    <t>Mai Khadija, B.SC Nursing College, Jodhpur</t>
  </si>
  <si>
    <t>B.Sc</t>
  </si>
  <si>
    <t>20127547927</t>
  </si>
  <si>
    <t>780509058647</t>
  </si>
  <si>
    <t>Mr. Farmaan Khan</t>
  </si>
  <si>
    <t>Tabuto Ka Chowk Natho Ki Pole, Jodhpur, Bilara, Rajasthan-342602</t>
  </si>
  <si>
    <t>Rajasthan Unani Medical College &amp; Hospital, Paldi Meena, Jaipur</t>
  </si>
  <si>
    <t>23.1.13</t>
  </si>
  <si>
    <t>33010058895</t>
  </si>
  <si>
    <t>792161472980</t>
  </si>
  <si>
    <t xml:space="preserve">Raashid </t>
  </si>
  <si>
    <t>Haroon Khan</t>
  </si>
  <si>
    <t>151, Jab Ashiyana, Firoj Khan Colony, Chopasani Chunginaka, Sunthala, Jodhpur, Rajasthan-342001</t>
  </si>
  <si>
    <t>Jodhpur Institute of Engineering &amp; Technology, Jodhpur</t>
  </si>
  <si>
    <t>2264000100159920  (New Account)</t>
  </si>
  <si>
    <t>541475760693</t>
  </si>
  <si>
    <t>Abdul Mateen</t>
  </si>
  <si>
    <t>Abdul Rahim</t>
  </si>
  <si>
    <t>H.B.K. Traders, cycle Market, Ghantaghar, Jodhpur, Rajasthan-342001</t>
  </si>
  <si>
    <t>T.Jhon Institute of Technology, Benglore</t>
  </si>
  <si>
    <t>Benglore University</t>
  </si>
  <si>
    <t>MCA</t>
  </si>
  <si>
    <t>51101376016</t>
  </si>
  <si>
    <t>964542273066</t>
  </si>
  <si>
    <t>Azharuddin</t>
  </si>
  <si>
    <t>Nizamuddin</t>
  </si>
  <si>
    <t>Gali No.5 Rajiv Colony, Chandana, Jodhpur</t>
  </si>
  <si>
    <t>Maurakshi Institute of Technology</t>
  </si>
  <si>
    <t>60047664904</t>
  </si>
  <si>
    <t>797925490872</t>
  </si>
  <si>
    <r>
      <t xml:space="preserve">NMDFC Share (70% </t>
    </r>
    <r>
      <rPr>
        <b/>
        <sz val="12"/>
        <color theme="1"/>
        <rFont val="DevLys 010"/>
      </rPr>
      <t>dk</t>
    </r>
    <r>
      <rPr>
        <b/>
        <sz val="12"/>
        <color theme="1"/>
        <rFont val="Calibri"/>
        <family val="2"/>
        <scheme val="minor"/>
      </rPr>
      <t xml:space="preserve"> 90%)</t>
    </r>
  </si>
  <si>
    <t>Policy No.</t>
  </si>
  <si>
    <t>Sheikh Amjad</t>
  </si>
  <si>
    <t>Sheikh Abdul Sattar</t>
  </si>
  <si>
    <t>Chopasani Road, Pathan Kot, Funworld Ke Samne, Jodhpur</t>
  </si>
  <si>
    <t>Mai Khadija BSC Nursing College, Jodhpur</t>
  </si>
  <si>
    <t>RUHS, JAIPUR</t>
  </si>
  <si>
    <t>4.5.15</t>
  </si>
  <si>
    <t>30916892588</t>
  </si>
  <si>
    <t>491742430114</t>
  </si>
  <si>
    <t>Javed</t>
  </si>
  <si>
    <t>Ramjan Khan</t>
  </si>
  <si>
    <t>Mu. Po. Sathin, The. Pipad City, Dist-Jodhpur</t>
  </si>
  <si>
    <t>SLBS Engineering College, Jodhpur</t>
  </si>
  <si>
    <t>61095542223</t>
  </si>
  <si>
    <t>418275940555</t>
  </si>
  <si>
    <t>Mohammed Imran</t>
  </si>
  <si>
    <t>Abdul Jabbar</t>
  </si>
  <si>
    <t>Julaho Ka Bass, Pipad City, Jodhpur</t>
  </si>
  <si>
    <t>20083131801</t>
  </si>
  <si>
    <t>769505864377</t>
  </si>
  <si>
    <t>Tabuto Ka Chowk Bilada</t>
  </si>
  <si>
    <t>Shirdi Sai Baba Ayurvedic College Renwal 303603 (Jaipur)</t>
  </si>
  <si>
    <t>Ayurvedic University Rajasthan Jaipur</t>
  </si>
  <si>
    <t>B.A.M.S.</t>
  </si>
  <si>
    <t>26.2.15</t>
  </si>
  <si>
    <t>23.7.15</t>
  </si>
  <si>
    <t>31489186077</t>
  </si>
  <si>
    <t>455364920784</t>
  </si>
  <si>
    <t>109382990</t>
  </si>
  <si>
    <t>Shabana Parveen Kadari</t>
  </si>
  <si>
    <t>Mukhtar Ahmed Kadari</t>
  </si>
  <si>
    <t>218, G-Sec. UIT Dukano Ke Samne, Bijli Ghar Ke Piche, Pratap Nagar, Dist-Jodhpur</t>
  </si>
  <si>
    <t>Vyas Dental College &amp; Hospital, Jodhpur</t>
  </si>
  <si>
    <t>Rajasthan University of Health Science, jaipur</t>
  </si>
  <si>
    <t>4 Years</t>
  </si>
  <si>
    <t>27.12.15</t>
  </si>
  <si>
    <t>7.9.15</t>
  </si>
  <si>
    <t>187101000000518</t>
  </si>
  <si>
    <t>322435016713</t>
  </si>
  <si>
    <t>109143846</t>
  </si>
  <si>
    <t>Abdul Hamid</t>
  </si>
  <si>
    <t>Jamal Khan</t>
  </si>
  <si>
    <t>Kalu Kha Dhani Malar Tehsil Falodi</t>
  </si>
  <si>
    <t>_</t>
  </si>
  <si>
    <t>RTU</t>
  </si>
  <si>
    <t>29.1.12</t>
  </si>
  <si>
    <t>21.9.15</t>
  </si>
  <si>
    <t>31864075767</t>
  </si>
  <si>
    <t>899180595374</t>
  </si>
  <si>
    <t>109374173</t>
  </si>
  <si>
    <t>jktLFkku vYila[;d foRr ,oa fodkl lgdkjh fuxe fyfeVsM+</t>
  </si>
  <si>
    <t xml:space="preserve">ykHkkfFka;ksa dh oxZ okbZt lwph </t>
  </si>
  <si>
    <t>_.k olwyh fdLrksa dk fooj.k ¼fnukad 12-04-2005½</t>
  </si>
  <si>
    <t>Ø-la-</t>
  </si>
  <si>
    <t>ykHkkFkhZ dk LFkkbZ irk o ftyk</t>
  </si>
  <si>
    <t>;kstuk dk uke</t>
  </si>
  <si>
    <r>
      <t xml:space="preserve">jkf'k ¼ </t>
    </r>
    <r>
      <rPr>
        <b/>
        <sz val="10"/>
        <rFont val="Calibri"/>
        <family val="2"/>
      </rPr>
      <t>N.M.D.F.C.</t>
    </r>
    <r>
      <rPr>
        <b/>
        <sz val="10"/>
        <rFont val="DevLys 010"/>
      </rPr>
      <t xml:space="preserve">   dk fgLlk½</t>
    </r>
  </si>
  <si>
    <t>fd'rksa dh la[;k</t>
  </si>
  <si>
    <t xml:space="preserve"> fd'r dh jkf'k</t>
  </si>
  <si>
    <r>
      <rPr>
        <b/>
        <sz val="10"/>
        <rFont val="Calibri"/>
        <family val="2"/>
      </rPr>
      <t>DLA/PM</t>
    </r>
    <r>
      <rPr>
        <b/>
        <sz val="10"/>
        <rFont val="DevLys 010"/>
      </rPr>
      <t xml:space="preserve"> vuqtk fuxe }kjk _.k forj.k dk </t>
    </r>
    <r>
      <rPr>
        <b/>
        <sz val="10"/>
        <rFont val="Calibri"/>
        <family val="2"/>
      </rPr>
      <t>D.D.No. &amp; Dt.)</t>
    </r>
  </si>
  <si>
    <t>ns; fd'rksa dh la[;k   ¼01-10--09½</t>
  </si>
  <si>
    <t>vc rc cdk;k C;kt</t>
  </si>
  <si>
    <r>
      <t xml:space="preserve">01-10-09 rd izkIr dh tkus okyh jkf'k </t>
    </r>
    <r>
      <rPr>
        <b/>
        <sz val="10"/>
        <rFont val="Calibri"/>
        <family val="2"/>
      </rPr>
      <t>(6x8)</t>
    </r>
  </si>
  <si>
    <t>dqy izkIr jkf'k</t>
  </si>
  <si>
    <t xml:space="preserve">31-03-05 rd cdk;k jkf'k </t>
  </si>
  <si>
    <t>olwyh dh fd'rksa dk fooj.k</t>
  </si>
  <si>
    <t>II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</si>
  <si>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</si>
  <si>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</si>
  <si>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</si>
  <si>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</si>
  <si>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</si>
  <si>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</si>
  <si>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</si>
  <si>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</si>
  <si>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</si>
  <si>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</si>
  <si>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</si>
  <si>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</si>
  <si>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</si>
  <si>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</si>
  <si>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</si>
  <si>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</si>
  <si>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 xml:space="preserve">Sex </t>
  </si>
  <si>
    <t>;ksx</t>
  </si>
  <si>
    <t>eqy</t>
  </si>
  <si>
    <t>C;kt</t>
  </si>
  <si>
    <t>ns; fnuka-</t>
  </si>
  <si>
    <t>izkfIr fnuka-</t>
  </si>
  <si>
    <t>eqy-</t>
  </si>
  <si>
    <t>Amount</t>
  </si>
  <si>
    <t>tks/kiqj ¼2002&amp;03½</t>
  </si>
  <si>
    <t>Jh eksgEen bdcky@Jh vCnqy djhe</t>
  </si>
  <si>
    <t>yqgkjh dk;Z</t>
  </si>
  <si>
    <t>0012822                   (3-01-2003)</t>
  </si>
  <si>
    <t>3/3/03</t>
  </si>
  <si>
    <t>22/4/03</t>
  </si>
  <si>
    <t>3/7/03</t>
  </si>
  <si>
    <t>09-01-06</t>
  </si>
  <si>
    <t>Jh eksgEen jQhd@Jh mLeku xuh</t>
  </si>
  <si>
    <t>0014022                    (20-11-2002)</t>
  </si>
  <si>
    <t>20/2/03</t>
  </si>
  <si>
    <t>7/1/03</t>
  </si>
  <si>
    <t>9/10/03</t>
  </si>
  <si>
    <t>20/1/04</t>
  </si>
  <si>
    <t>17/4/04</t>
  </si>
  <si>
    <t>3/8/04</t>
  </si>
  <si>
    <t>07-04-05</t>
  </si>
  <si>
    <t>24-03-09</t>
  </si>
  <si>
    <t>16-04-2010</t>
  </si>
  <si>
    <t>19-07-2010</t>
  </si>
  <si>
    <t>Jh vCnqy ldwj@Jh vCnqy jÅQ</t>
  </si>
  <si>
    <t>QksVks dksih</t>
  </si>
  <si>
    <t>0013992                          (8-11-2002)</t>
  </si>
  <si>
    <t>8/2/03</t>
  </si>
  <si>
    <t>0/9/04</t>
  </si>
  <si>
    <t>02-08-05</t>
  </si>
  <si>
    <t>10-11-08</t>
  </si>
  <si>
    <t>21-07-09</t>
  </si>
  <si>
    <t>Jh eksgEen bdcky@Jh eksgEen gqlSu</t>
  </si>
  <si>
    <t>osfYMax dk;Z</t>
  </si>
  <si>
    <t>0014001                    (11-11-2002)</t>
  </si>
  <si>
    <t>11/2/03</t>
  </si>
  <si>
    <t>07-05-05</t>
  </si>
  <si>
    <t>Jh eksgeen lkfcj@Jh ekstwíhu uxSdh</t>
  </si>
  <si>
    <t>012933                        (23-01-2003)</t>
  </si>
  <si>
    <t>23/3/03</t>
  </si>
  <si>
    <t>Jh vCnqy oghn@Jh vCnqy djhe</t>
  </si>
  <si>
    <t>13993-95                       (8-11-2002)</t>
  </si>
  <si>
    <t>22-04-06</t>
  </si>
  <si>
    <t>26-10-06</t>
  </si>
  <si>
    <t>24-04-09</t>
  </si>
  <si>
    <t>Jh vCnqy djhe@Jh Qrsg eksgEen</t>
  </si>
  <si>
    <t>012833                       (20-12-2002)</t>
  </si>
  <si>
    <t>20/3/03</t>
  </si>
  <si>
    <t>8/2/05</t>
  </si>
  <si>
    <t>18-10-05</t>
  </si>
  <si>
    <t>17-01-07</t>
  </si>
  <si>
    <t>22-10-09</t>
  </si>
  <si>
    <t>Jh vCnqy jghe@Jh vCnqy ethn</t>
  </si>
  <si>
    <t>0012867                         (30-12-2002)</t>
  </si>
  <si>
    <t>30/3/03</t>
  </si>
  <si>
    <t>Jh 'kksadr vyh@Jh ;qlqQ vyh</t>
  </si>
  <si>
    <t>dkjisaVj e'khu dk;Z</t>
  </si>
  <si>
    <t>0012840/0012839                    (21-12-2002)</t>
  </si>
  <si>
    <t>21/3/03</t>
  </si>
  <si>
    <t>3/8/03</t>
  </si>
  <si>
    <t>9/4/04</t>
  </si>
  <si>
    <t>17-11-07</t>
  </si>
  <si>
    <t>30-08-08</t>
  </si>
  <si>
    <t>o"kZ 2002&amp;03 ls 2004&amp;05 rd</t>
  </si>
  <si>
    <t>ykHkkFkhZ dk uke</t>
  </si>
  <si>
    <r>
      <t xml:space="preserve">jkf'k ¼ </t>
    </r>
    <r>
      <rPr>
        <b/>
        <sz val="10"/>
        <rFont val="Calibri"/>
        <family val="2"/>
      </rPr>
      <t xml:space="preserve">N.M.D.F.C. </t>
    </r>
    <r>
      <rPr>
        <b/>
        <sz val="10"/>
        <rFont val="DevLys 010"/>
      </rPr>
      <t xml:space="preserve">  dk fgLlk½</t>
    </r>
  </si>
  <si>
    <t>ykHkkFkhZ dk fgLlk</t>
  </si>
  <si>
    <t>_.k vof/k</t>
  </si>
  <si>
    <t>ns; C;kt</t>
  </si>
  <si>
    <t>fd'r dh la[;k</t>
  </si>
  <si>
    <t>ns; fd'rksa dh la[;k   ¼01-10-09½</t>
  </si>
  <si>
    <r>
      <t>01-10-09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</si>
  <si>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Category</t>
  </si>
  <si>
    <t xml:space="preserve">Palace </t>
  </si>
  <si>
    <t xml:space="preserve">tkfr ds vk/kkj ij </t>
  </si>
  <si>
    <t>Agriculture</t>
  </si>
  <si>
    <t>S.Industries</t>
  </si>
  <si>
    <t>Handicraft</t>
  </si>
  <si>
    <t>Technical</t>
  </si>
  <si>
    <t>Transport</t>
  </si>
  <si>
    <t>Education</t>
  </si>
  <si>
    <t>Grand Total</t>
  </si>
  <si>
    <t>Ur.</t>
  </si>
  <si>
    <t>Ru.</t>
  </si>
  <si>
    <t>Amt.</t>
  </si>
  <si>
    <t>Sikhs</t>
  </si>
  <si>
    <t>Buddhists</t>
  </si>
  <si>
    <t>tks/kiqj ¼2003&amp;04½</t>
  </si>
  <si>
    <t>Jh cn:íhu @Jh de:íhu</t>
  </si>
  <si>
    <t>mn;eafnj vklu] tks/kiqj</t>
  </si>
  <si>
    <t>lkbZdy  fjis;fjax</t>
  </si>
  <si>
    <t>135602                 (01-03-2004)</t>
  </si>
  <si>
    <t>Jun. 04</t>
  </si>
  <si>
    <t>21-10-05</t>
  </si>
  <si>
    <t>24-07-06</t>
  </si>
  <si>
    <t>23-12-08</t>
  </si>
  <si>
    <t>Jh vCnqy gknh@Jh fglkeqíhu</t>
  </si>
  <si>
    <t>yqgkjh WQsczhds'ku</t>
  </si>
  <si>
    <t>135609-10                 (01-03-2004)</t>
  </si>
  <si>
    <t>Jh ;quql vyh@Jh bLekbZy vyh</t>
  </si>
  <si>
    <t>135603                 (01-03-2004)</t>
  </si>
  <si>
    <t>Jherh djhek [kkrwu@ Jh vCnqy jghe</t>
  </si>
  <si>
    <t>tujy lkeku fdjkuk LVksj</t>
  </si>
  <si>
    <t>135604                 (01-03-2004)</t>
  </si>
  <si>
    <t>Jun.04</t>
  </si>
  <si>
    <t>Jherh :dlkuk@Jh eksgEen ;qlqQ</t>
  </si>
  <si>
    <t>135616                 (09-03-2004)</t>
  </si>
  <si>
    <t>Jh vCnqy d;we@Jh vk;nhu</t>
  </si>
  <si>
    <t>,l-Vh-Mh-</t>
  </si>
  <si>
    <t>135601                 (01-03-2004)</t>
  </si>
  <si>
    <t>Jh vCnqy gehn@Jh vCnqy djhe</t>
  </si>
  <si>
    <t>VsUV gkÅl</t>
  </si>
  <si>
    <t>135605-6                 (01-03-2004)</t>
  </si>
  <si>
    <t>14-07-09</t>
  </si>
  <si>
    <t>_.k olwyh fdLrksa dk fooj.k ¼fnukad 31-03-2009½</t>
  </si>
  <si>
    <t>C;kt dh jkf'k</t>
  </si>
  <si>
    <t>ns; fd'rksa dh la[;k   ¼01&amp;10&amp;2010½</t>
  </si>
  <si>
    <r>
      <t>01&amp;10&amp;2010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</si>
  <si>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ewy</t>
  </si>
  <si>
    <t>tks/kiqj ¼2004&amp;05½</t>
  </si>
  <si>
    <t>Jh eksgEen tkghn@Jh Lo- eksgEen jtk</t>
  </si>
  <si>
    <t>bzysDVªhd vksj tujy eSdsfud</t>
  </si>
  <si>
    <t>135633                 (25-05-2003)</t>
  </si>
  <si>
    <t>Aug.03</t>
  </si>
  <si>
    <t>Jh bdjkeqíhn@Jh vYyk cDl</t>
  </si>
  <si>
    <t>135611                 (05-03-2004)</t>
  </si>
  <si>
    <t>Jh v;wc @Jh eksgEen lnhd</t>
  </si>
  <si>
    <t>135615                 (08-03-2004)</t>
  </si>
  <si>
    <t>Jh futkeqíhu@Jh bekeqíhu</t>
  </si>
  <si>
    <t>135614                 (08-03-2004)</t>
  </si>
  <si>
    <t>Jh eksgEen lyhe@Jh vYyk cDl</t>
  </si>
  <si>
    <t>135613                 (05-03-2004)</t>
  </si>
  <si>
    <t>Jh bdjkeqíhu @Jh vCnqy xuh</t>
  </si>
  <si>
    <t>135612                 (05-03-2004)</t>
  </si>
  <si>
    <t>Jh fy;kdr 'kkg@Jh edcwy 'kkg</t>
  </si>
  <si>
    <t>egkohj uxj] gM~Mhehy ] tks/kiqj</t>
  </si>
  <si>
    <t>flykbZ@ dflnkdkjh] jsMhesM</t>
  </si>
  <si>
    <t>135619                 (10-03-2004)</t>
  </si>
  <si>
    <t>Jherh jft;k lqYrku@Jh gekeqíhu</t>
  </si>
  <si>
    <t>135622                 (16-03-2004)</t>
  </si>
  <si>
    <t>Jh vglku vyh@Jh galknhu</t>
  </si>
  <si>
    <t>izFke igkM+xat] exjkt th dk Vkadk] tks/kiqj</t>
  </si>
  <si>
    <t>135608                 (01-03-2004)</t>
  </si>
  <si>
    <t>Jh bejku@Jh vCnqy 'kdwj</t>
  </si>
  <si>
    <t>dkxk dkxMh] ukxkSjh xsV] tks/kiqj</t>
  </si>
  <si>
    <t>135623                 (17-03-2004)</t>
  </si>
  <si>
    <t>Jh vCnqy xQwj@Jh xc: [kkWa</t>
  </si>
  <si>
    <t>mn; eafnj] tks/kiqj</t>
  </si>
  <si>
    <t>135618                 (09-03-2004)</t>
  </si>
  <si>
    <t>Jh balkQ vyh@Jh vCnqy jtkd</t>
  </si>
  <si>
    <t>U;w pkWaniksy jksM+] cdjke.Mh tks/kiqj</t>
  </si>
  <si>
    <t>135607                 (01-03-2004)</t>
  </si>
  <si>
    <t>Jh eksgEen vkfjQ@Jh xqyke uch</t>
  </si>
  <si>
    <t>135644-45                 (11-06-2004)</t>
  </si>
  <si>
    <t>Sep.04</t>
  </si>
  <si>
    <t>Jh eksgEen lkchj@Jh clhj vgen</t>
  </si>
  <si>
    <t>135631                 (25-05-2004)</t>
  </si>
  <si>
    <t>Aug.04</t>
  </si>
  <si>
    <t>Jherh eqerkt @Jh eksgEen lkfcj</t>
  </si>
  <si>
    <t>135632                 (25-05-2004)</t>
  </si>
  <si>
    <t>ekftZu euh</t>
  </si>
  <si>
    <t>;ksx ¼4$5½</t>
  </si>
  <si>
    <t>ns; fd'rksa dh la[;k   ¼01&amp;01&amp;2011½</t>
  </si>
  <si>
    <r>
      <t>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</si>
  <si>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tkS/kiqj ¼2005&amp;06½</t>
  </si>
  <si>
    <t>Jherh laftnk@ Jh uch eksgEen</t>
  </si>
  <si>
    <t>txnEck dkyksuh] tks/kiqj</t>
  </si>
  <si>
    <t>flykbZ d'khnk dkjh</t>
  </si>
  <si>
    <t>135637/        5-06-04 056788/       18-05-05</t>
  </si>
  <si>
    <t>5-09-04</t>
  </si>
  <si>
    <t>Jh eksgEen  v;wc@ Jh xqykc uch</t>
  </si>
  <si>
    <t>txnEck dkyksuh</t>
  </si>
  <si>
    <t>pk; o iku dh nqdku</t>
  </si>
  <si>
    <t>051581/      25-06-04 051583/       7-07-04</t>
  </si>
  <si>
    <t>7-10-04</t>
  </si>
  <si>
    <t>14-09-2010</t>
  </si>
  <si>
    <t xml:space="preserve">Jherh uk;nk@ Jh  v- jghe </t>
  </si>
  <si>
    <t>esMrh xsV</t>
  </si>
  <si>
    <t>diMs dh nqdku</t>
  </si>
  <si>
    <t>051584 /      08-07-04 51588/        04-09-04</t>
  </si>
  <si>
    <t>4-12-04</t>
  </si>
  <si>
    <t>Jh lnj vgen@ Jh vfej cDl</t>
  </si>
  <si>
    <t xml:space="preserve">yk;dku ekSgYyk </t>
  </si>
  <si>
    <t xml:space="preserve">lkbZdy fjis;j vkWaVks ikVZ </t>
  </si>
  <si>
    <t>051586/       20-08-04</t>
  </si>
  <si>
    <t>3-12-04</t>
  </si>
  <si>
    <t xml:space="preserve">Jherh :dbZ;k ckuks@ Jh eks- lkchj </t>
  </si>
  <si>
    <t>'kkgks dh xyh</t>
  </si>
  <si>
    <t xml:space="preserve">051587/      09-02-04 256187/29-01-05 </t>
  </si>
  <si>
    <t>28-04-05</t>
  </si>
  <si>
    <t>Jh eksgEen Qk:[k@ Jh mej</t>
  </si>
  <si>
    <t>[kk.MkQylk</t>
  </si>
  <si>
    <t>jaxkbZ cU/kst dk;Z</t>
  </si>
  <si>
    <t>051589/       08-09-04 056180/     05-10-04</t>
  </si>
  <si>
    <t>5-01-05</t>
  </si>
  <si>
    <t>Jherh gfluk@ Jh cQkrh [kkWa</t>
  </si>
  <si>
    <t xml:space="preserve">u;k rkykc] lat; cLrh </t>
  </si>
  <si>
    <t>fdjk.kk tujy LVksj</t>
  </si>
  <si>
    <t>051590/       09-09-04 056182/      26-10-04</t>
  </si>
  <si>
    <t>26-01-05</t>
  </si>
  <si>
    <t>Jh fldUnj@ Jh v- xuh</t>
  </si>
  <si>
    <t xml:space="preserve">mn; efUnj </t>
  </si>
  <si>
    <t>lkbZdy dh nqdku</t>
  </si>
  <si>
    <t>056178/       15-09-04 056181/     26-10-04</t>
  </si>
  <si>
    <t xml:space="preserve">Jh lkfcj eksgEen@ Jh ljktqnhu eqfLye </t>
  </si>
  <si>
    <t xml:space="preserve">jk-lh-ek- fo- mn; eafnj </t>
  </si>
  <si>
    <t>tujy fdjk.kk LVksj</t>
  </si>
  <si>
    <t>056177/       14-09-04 056183/      04-11-04</t>
  </si>
  <si>
    <t>4-02-05</t>
  </si>
  <si>
    <t>Jh vCnqy eyhd@ Jh v- okfgn</t>
  </si>
  <si>
    <t>cjdkuk gkÅl] lkstr flVh xSV</t>
  </si>
  <si>
    <t>056179/       30-09-04 56184/       06-11-04</t>
  </si>
  <si>
    <t>6-02-05</t>
  </si>
  <si>
    <t>Jherh fcyfdl @ Jh v- jghe</t>
  </si>
  <si>
    <t xml:space="preserve">uxj fuxe eksMrh xSV </t>
  </si>
  <si>
    <t>flykbZ df'knk</t>
  </si>
  <si>
    <t>056185       09-11-04 056186/      29-11-04</t>
  </si>
  <si>
    <t>28-02-05</t>
  </si>
  <si>
    <t>Jh vkfcn vyh@ Jh eksgEen vuoj</t>
  </si>
  <si>
    <t>IykV ua- 3] ldhuk dkWyksuh] xhrk Hkou ds ihNs] tks/kiqj</t>
  </si>
  <si>
    <t>VkbZfiax lsUVj</t>
  </si>
  <si>
    <t>782688/ 782689-356354/     26-10-05</t>
  </si>
  <si>
    <t>26-01-06</t>
  </si>
  <si>
    <t>Jh vehj [kkWa@ eks- v;wc [kka eqfLye</t>
  </si>
  <si>
    <t>ukxksjh xsV] lsok lnu Ldwy ] tks/kiqj</t>
  </si>
  <si>
    <t>diM+k esVsfj;y 'kkWai</t>
  </si>
  <si>
    <t>782682/ 782683/      10-10-05 356356/      26-10-05</t>
  </si>
  <si>
    <t>10-10-06</t>
  </si>
  <si>
    <t>Jh fQjkst [kkWa@ Jh eksgEen ;qlqQ</t>
  </si>
  <si>
    <t>turk dkWayksuh] [ksrkukMh] tks/kiqj</t>
  </si>
  <si>
    <t>cSfYMax yqgkjh dk;Z</t>
  </si>
  <si>
    <t>782687/     17-10-05 356355/      26-10-05</t>
  </si>
  <si>
    <t>17-10-06</t>
  </si>
  <si>
    <t>Jh bZLykeqnhu @ Jh futkeqnhu eqfLye</t>
  </si>
  <si>
    <t>fe;ksa dh efLtn] Qrg lkxj] tks/kiqj</t>
  </si>
  <si>
    <t>782681/       23-09-05 782684/       01-10-05</t>
  </si>
  <si>
    <t>23-12-05</t>
  </si>
  <si>
    <t>Jh bZnjh'k@ uwj eksgEen</t>
  </si>
  <si>
    <t>turk dkWayksuh] [ksrukMh] tkS/kiqj</t>
  </si>
  <si>
    <t>356353/      24-10-05  356366/        5-11-05</t>
  </si>
  <si>
    <t>24-01-06</t>
  </si>
  <si>
    <t>Jh ekSgEen bZLekbZy @ ekS- ;quql</t>
  </si>
  <si>
    <t>;rhe [kkuk] dkfy;k nqDdk] tkS/kiqj</t>
  </si>
  <si>
    <t>fdjk.kk nqdku</t>
  </si>
  <si>
    <t>356362/       28-11-05 356368/        8-11-05</t>
  </si>
  <si>
    <t>28-02-06</t>
  </si>
  <si>
    <t xml:space="preserve">Jh vCnqy oghn@ ekS- ;qlqQ eqfLye] </t>
  </si>
  <si>
    <t>O;kikfj;ksa dk ekSgYyk] jk[kh gkÅl] tkS/kiqj</t>
  </si>
  <si>
    <t>782690/      24-10-05 356365        28-10-05</t>
  </si>
  <si>
    <t>Jh [khaojs [kka@ jghe [kkWa</t>
  </si>
  <si>
    <t>tloar dh &lt;+k.kh] tsBkfu;kWa rg- 'ksjx&lt;+] tkS/kiqj</t>
  </si>
  <si>
    <t>Ms;jh ¼HkSal½</t>
  </si>
  <si>
    <t>356263-64/     28-10-05        356375/           22-11-05</t>
  </si>
  <si>
    <t>28-01-06</t>
  </si>
  <si>
    <t xml:space="preserve">Jh ekS- lkfcj@ ekS- vCckl </t>
  </si>
  <si>
    <t>xq&lt;+k fouksbZ;kWa] ia-la- yw.kh] tkS/kiqj</t>
  </si>
  <si>
    <t>LVhy crZu nqdku</t>
  </si>
  <si>
    <t>356369/               11-11-05          356373/            18-11-05</t>
  </si>
  <si>
    <t>11-02-06</t>
  </si>
  <si>
    <t>Jh yrhWQ [kkWa@ jghe [kkWa</t>
  </si>
  <si>
    <t>Ms;jh ¼xk;½</t>
  </si>
  <si>
    <t>356360-61/      28-11-05           356376/          27-11-05</t>
  </si>
  <si>
    <t>Jh lkfcj [kkWa@ xQwj esgj</t>
  </si>
  <si>
    <t>flaf/k;ksza dk ckl] ldkaph xsV] tkS/kiqj</t>
  </si>
  <si>
    <t>bysfDVªd lkeku</t>
  </si>
  <si>
    <t>356358/         26-11-05           356374/        22-11-05</t>
  </si>
  <si>
    <t>26-02-06</t>
  </si>
  <si>
    <t xml:space="preserve">Jherh edcwy@iRuh vgen jÅQ </t>
  </si>
  <si>
    <t>ekSgYyk yk;dku] Hkwr caxyk] tkS/kiqj</t>
  </si>
  <si>
    <t>diM++k esVsfj;y 'kkWai</t>
  </si>
  <si>
    <t>356352/         24-10-05        356371/       14-11-05</t>
  </si>
  <si>
    <t>Jh vCnqy jTtkd@ [kktw [kkWa</t>
  </si>
  <si>
    <t>'ks[kksa dk eksgYyk] xqytkjiqjk] tkS/kiqj</t>
  </si>
  <si>
    <t>,Y;wfefu;e dk;Z</t>
  </si>
  <si>
    <t>356259/        28-10-05          356368/       11-11-05</t>
  </si>
  <si>
    <t>Jherh 'kkgsnk@ ekSgEen cDl</t>
  </si>
  <si>
    <t>xqyrkjiqjk] [kkafM;k dksV] tkS/kiqj</t>
  </si>
  <si>
    <t>35632/               16-11-05            356378/            25-11-05</t>
  </si>
  <si>
    <t>Jh v;qc [kkWa@ ckxs [kkWa</t>
  </si>
  <si>
    <t>fu- gksikjMh] rg- QykSnh] tkS/kiqj</t>
  </si>
  <si>
    <t>356385/           21-12-05/            31-01-06</t>
  </si>
  <si>
    <t>21-03-06</t>
  </si>
  <si>
    <t>Jh olhe v[krj@ pkan eksgEen</t>
  </si>
  <si>
    <t>[ksjkfn;ksa dh xyh] tkS/kiqj</t>
  </si>
  <si>
    <t>177602/             07-02-06             177609/              14-01-06</t>
  </si>
  <si>
    <t>17-05-06</t>
  </si>
  <si>
    <t>23-09-2010</t>
  </si>
  <si>
    <t>Jh gkth tQj fp'rh@ gkth cgknqj 'kkg</t>
  </si>
  <si>
    <t>HkhycLrh] izrki uxj] tkS/kiqj</t>
  </si>
  <si>
    <t>177604/               10-02-06            177616/             20-02-06</t>
  </si>
  <si>
    <t>10-05-06</t>
  </si>
  <si>
    <t>Jh pkan ekSgEen@ eatwj vgen</t>
  </si>
  <si>
    <t>eksgYyk yk;dku] tkS/kiqj</t>
  </si>
  <si>
    <t>177608/           14-02-06           177619/            20-02-06</t>
  </si>
  <si>
    <t>14-05-06</t>
  </si>
  <si>
    <t>Jh tqxuq@ vCnqy jlhn [kkWa</t>
  </si>
  <si>
    <t>fNiksa dh ?kkVh] tkS/kiqj</t>
  </si>
  <si>
    <t>vkWVks fjis;j ikVZl</t>
  </si>
  <si>
    <t>177612/          14-02-06          177617/            20-02-06</t>
  </si>
  <si>
    <t>Jh othj ekSgEen@ jetku [kkWa</t>
  </si>
  <si>
    <t>flokph xsV ds vUnzj] tks/kiqj</t>
  </si>
  <si>
    <t>lkbZfdy fdjk;k ejEer</t>
  </si>
  <si>
    <t>177611/             14-02-06            177618/              20-02-06</t>
  </si>
  <si>
    <t>Jh ekSgEen tkfdj gqlSu@ ekSgEen blkd</t>
  </si>
  <si>
    <t>ukxksjh xsV ds vUnj] tkS/kiqj</t>
  </si>
  <si>
    <t>jaxkbZ NikbZ</t>
  </si>
  <si>
    <t>177605-06/      10-02-06           177610/           14-02-06</t>
  </si>
  <si>
    <t>Jherh okfgnk ckuks@ vehj [kkWa</t>
  </si>
  <si>
    <t>jkeckx fl¶V gqlsu dkWayksuh] tkS/kiqj</t>
  </si>
  <si>
    <t>Vsyfjax@ dfVax</t>
  </si>
  <si>
    <t>177613-14/         15-02-06           177623/             21-02-06</t>
  </si>
  <si>
    <t>15-05-06</t>
  </si>
  <si>
    <t>Jh QbZeqjZgeku@ ekSgEen ulhj</t>
  </si>
  <si>
    <t>xhrk Hkou] ldhuk dkWayksuh] tkS/kiqj</t>
  </si>
  <si>
    <t>jsMhesM xkjesUV</t>
  </si>
  <si>
    <t>356370/            11-11-05           177603/             17-02-06</t>
  </si>
  <si>
    <t>Jherh    tySyk@ vCnqy dnhj</t>
  </si>
  <si>
    <t>356396/            06-01-06          356398/            13-01-06</t>
  </si>
  <si>
    <t>06-03-06</t>
  </si>
  <si>
    <t>Jherh okfgnk csxe@ lnj vgen</t>
  </si>
  <si>
    <t xml:space="preserve">d'khnkdkjh@ flykbZ </t>
  </si>
  <si>
    <t>356391/               28-12-05            356395/            06-01-06</t>
  </si>
  <si>
    <t>28-03-06</t>
  </si>
  <si>
    <t>Jh vCnqy  tgkaxhj@ vCnqy d;we</t>
  </si>
  <si>
    <t>flokph xsV xhrk Hkou ds ihNs] tks/kiqj</t>
  </si>
  <si>
    <t>cSfYMazx dk;Z</t>
  </si>
  <si>
    <t>356357/             26-12-05            356388/             24-12-05</t>
  </si>
  <si>
    <t>26-03-06</t>
  </si>
  <si>
    <t>Jh 'kkSdr vyh@ eks- guhQ ealwjh</t>
  </si>
  <si>
    <t>dqEgsfj;kWa dqvk] dlkbZ;ksa dh xyh tkS/kiqj</t>
  </si>
  <si>
    <t>:b fiukbZ dk;Z</t>
  </si>
  <si>
    <t>356384/             15-12-05             356387/           24-12-05</t>
  </si>
  <si>
    <t>15-03-06</t>
  </si>
  <si>
    <t>Jh jTtkd [kkWa@ gdhe [kkWa</t>
  </si>
  <si>
    <t>drkf.k;ksa dh &lt;k.kh] fla/khiqjk rg- fcykMk] tkS/kiqj</t>
  </si>
  <si>
    <t>ÅV xkM+h</t>
  </si>
  <si>
    <t>356377/           23-11-05            356383/             14-12-05</t>
  </si>
  <si>
    <t>23-02-06</t>
  </si>
  <si>
    <t>Jh bfy;kl@ tekynhu</t>
  </si>
  <si>
    <t>fu- dyjk rg- QykSnh] tkS/kiqj</t>
  </si>
  <si>
    <t>356380/            05-12-05          356382/           14-12-05</t>
  </si>
  <si>
    <t>05-03-06</t>
  </si>
  <si>
    <t>Jh xsUnw [kkWa@ ?khlw [kkWa</t>
  </si>
  <si>
    <t>xzk- ukMlj] rg- HkkSiky x&lt;+] tkS/kiqj</t>
  </si>
  <si>
    <t>Qy lCth nqdku</t>
  </si>
  <si>
    <t>356381/          17-12-05          356386/           23-12-05</t>
  </si>
  <si>
    <t>13-03-06</t>
  </si>
  <si>
    <t>Jh vCnqy 'keh@ vCnqy d;we</t>
  </si>
  <si>
    <t>rsfy;ksa dh efLtn] lkstrh xsV] tkS/kiqj</t>
  </si>
  <si>
    <t>IykfLVd e'khu</t>
  </si>
  <si>
    <t>356351/           24-10-05          356379/              26-11-05</t>
  </si>
  <si>
    <t>Jh bZnjh'k@ vyknhu</t>
  </si>
  <si>
    <t>xzk- gksikj.kh] rg- QykSnh] tkS/kiqj</t>
  </si>
  <si>
    <t>lq/kkjh dk;Z</t>
  </si>
  <si>
    <t>356390/          27-12-05           356397/          06-01-06</t>
  </si>
  <si>
    <t>27-03-06</t>
  </si>
  <si>
    <t>Jh oyh ekSgEen@ U;kt ekSgEen</t>
  </si>
  <si>
    <t>flykbZ@d'khnk dk;Z</t>
  </si>
  <si>
    <t>356392/           28-12-05           356394/            06-01-06</t>
  </si>
  <si>
    <t xml:space="preserve">Jherh 'kcue ijohu@ eqthcqZ jgeku </t>
  </si>
  <si>
    <t>tkS/kiqj</t>
  </si>
  <si>
    <t>177601/           30-01-06          177615/             20-02-06</t>
  </si>
  <si>
    <t>30-04-06</t>
  </si>
  <si>
    <t>Jh vCnqy lyhe@ vCnqy jlhn</t>
  </si>
  <si>
    <t>lwjlkxj] tkS/kiqj</t>
  </si>
  <si>
    <t>pk;iku dh nqdku</t>
  </si>
  <si>
    <t>356399/             20-01-06</t>
  </si>
  <si>
    <t>20-04-06</t>
  </si>
  <si>
    <t>Jherh 'kxq¶rk [kkWWa@ fQjkst [kkWa</t>
  </si>
  <si>
    <t>cEc ekSgYyk] tkS/kiqj</t>
  </si>
  <si>
    <t>177624-25/       28-02-06           178416/            13-03-06</t>
  </si>
  <si>
    <t>28-05-06</t>
  </si>
  <si>
    <t>Jh tkosn jQhd@ ekSgEen jQhd</t>
  </si>
  <si>
    <t>ijost eafty] cEc] tkS/kiqj</t>
  </si>
  <si>
    <t>178403-04/        28-02-06          178417/             13-03-06</t>
  </si>
  <si>
    <t>Jh dqEek [kkWa@ vds [kkWa</t>
  </si>
  <si>
    <t>nqykuh dkWayksuh] dchj uxj] tkS/kiqj</t>
  </si>
  <si>
    <t>178401-02/       28-02-06          178424-25/        18-03-06</t>
  </si>
  <si>
    <t>Jh vCnqy gehn@ gqlSu [kkWa</t>
  </si>
  <si>
    <t>mn; efUnj Ldwy ds lkeus] tkS/kiqj</t>
  </si>
  <si>
    <t>vkWVks ikVZl</t>
  </si>
  <si>
    <t>177621/            20-02-06           178409/           06-03-06</t>
  </si>
  <si>
    <t>20-05-06</t>
  </si>
  <si>
    <t xml:space="preserve">Jh vtwZu flag@ Lo.kZ flag </t>
  </si>
  <si>
    <t>flU/kh dkyksuh] tkS/kiqj</t>
  </si>
  <si>
    <t>M;sjh ¼xk;½</t>
  </si>
  <si>
    <t>785347/           27-03-06            178430/             31-03-06</t>
  </si>
  <si>
    <t>27-06-06</t>
  </si>
  <si>
    <t>Jherh lkfguk@ Qk:d vgen</t>
  </si>
  <si>
    <t>gqlSu dkyksuh] jke ckax] tkS/kiqj</t>
  </si>
  <si>
    <t>vkjkrkjh@ d'khnk dk;Z</t>
  </si>
  <si>
    <t xml:space="preserve">178423/            18-03-06           178426-27/       29-03-06 </t>
  </si>
  <si>
    <t>18-06-06</t>
  </si>
  <si>
    <t>Jh ekSgEen tQj@ ekS- ;quql fHk'rh</t>
  </si>
  <si>
    <t>es&lt;oh flykoVksa dk ckl] tkS/kiqj</t>
  </si>
  <si>
    <t>178413-14/        08-03-06             178422/             18-03-06</t>
  </si>
  <si>
    <t>08-06-06</t>
  </si>
  <si>
    <t>Jh ekS- ;quql@ ekS- gklu</t>
  </si>
  <si>
    <t>izrki uxj] vEcsMdj dkyksuh] tkS/kiqj</t>
  </si>
  <si>
    <t>yqgkjh@cSfYMax dk;Z</t>
  </si>
  <si>
    <t>785342/            20-03-06           178428/                  29-03-06</t>
  </si>
  <si>
    <t>20-06-06</t>
  </si>
  <si>
    <t xml:space="preserve">Jh bejku [kkWa@ lQ:íhu </t>
  </si>
  <si>
    <t>tuek dkyksuh] tkS/kiqj</t>
  </si>
  <si>
    <t>178421/             18-03-06                 785346/           25-03-06</t>
  </si>
  <si>
    <t xml:space="preserve">Jh ekSgEen bdcky@ Jh vCnqy x¶Qkj </t>
  </si>
  <si>
    <t>gkFkh jke dk vksMk] tkS/kiqj</t>
  </si>
  <si>
    <t>xsSl pqYgk ejEer</t>
  </si>
  <si>
    <t>178410/            06-03-06           178419/            17-03-06</t>
  </si>
  <si>
    <t>06-06-06</t>
  </si>
  <si>
    <t>Jh esgjnhu [kkWa@ vyknhu [kkWa</t>
  </si>
  <si>
    <t>dchj uxj] rqykuh dkyksuh] tkS/kiqj</t>
  </si>
  <si>
    <t>Qsalh@ efugkjh nqdku</t>
  </si>
  <si>
    <t>178411/              07-03-06            178415/            09-03-06</t>
  </si>
  <si>
    <t>07-06-06</t>
  </si>
  <si>
    <t>Jh rktq [kkWa@ lkses [kkWa</t>
  </si>
  <si>
    <t>178418/           17-03-06            785345/             22-03-06</t>
  </si>
  <si>
    <t>17-06-06</t>
  </si>
  <si>
    <t>Jh fldUnj @ lyhe [kkWa</t>
  </si>
  <si>
    <t>mn; eafnj ds lkeus] tkS/kiqj</t>
  </si>
  <si>
    <t>eksckbZy fjis;j</t>
  </si>
  <si>
    <t>178406/            28-02-06           178412/             08-03-06</t>
  </si>
  <si>
    <t>Jh ekSgEen jlhn@ gkth ekSgEen</t>
  </si>
  <si>
    <t>mn; eafnj ] tkS/kiqj</t>
  </si>
  <si>
    <t>gS.Mh Øk¶V</t>
  </si>
  <si>
    <t>177622/           21-02-06              178405/               27-02-06</t>
  </si>
  <si>
    <t>21-05-06</t>
  </si>
  <si>
    <t>Jh ljnkj [kkWa@ ;qlqQ [kkWa</t>
  </si>
  <si>
    <t>xzk- eksgjk] rg- Qyksnh] tkS/kiqj</t>
  </si>
  <si>
    <t>177607/           10-02-06             178407/             01-03-06</t>
  </si>
  <si>
    <t>Jh vCnqy lyhe@ djhe c{k</t>
  </si>
  <si>
    <t>yksgkjksa dh xyh] eMyh xsV] tkS/kiqj</t>
  </si>
  <si>
    <t>178400/      06-03-06      178429/      31-03-06</t>
  </si>
  <si>
    <t xml:space="preserve">Jh mej njkt@ vgen uwj </t>
  </si>
  <si>
    <t>mn; eafnj] 'kkgksa dh xyh] tkS/kiqj</t>
  </si>
  <si>
    <t>&lt;+kck@ gksVy</t>
  </si>
  <si>
    <t>785343-44/    21-03-06      178442/      16-06-06</t>
  </si>
  <si>
    <t>21-06-06</t>
  </si>
  <si>
    <t>UR.</t>
  </si>
  <si>
    <t>Ru</t>
  </si>
  <si>
    <t>tkS/kiqj ¼2006&amp;07½</t>
  </si>
  <si>
    <t xml:space="preserve">Jh ljoj gqlSu@ ekS- lkchj </t>
  </si>
  <si>
    <t>178443/        16-06-06     178444/      05-07-06</t>
  </si>
  <si>
    <t>16-09-06</t>
  </si>
  <si>
    <t>Jh uwj ekSgEen@ xQwj [kkWa</t>
  </si>
  <si>
    <t>u;k rkykc] eksrh dq.M] tkS/kiqj</t>
  </si>
  <si>
    <t>178436-37/   03-05-06     178440/     10-05-06</t>
  </si>
  <si>
    <t>03-08-06</t>
  </si>
  <si>
    <t>Jh vljQ@ ekS- jetku</t>
  </si>
  <si>
    <t>turk dkWyksuh] [ksrkukMh] tkS/kiqj</t>
  </si>
  <si>
    <t>178434/      26-04-06    178438/       10-05-06</t>
  </si>
  <si>
    <t>26-07-06</t>
  </si>
  <si>
    <t>Jh utj gqlSu@ U;kt gqlSu</t>
  </si>
  <si>
    <t>eksfp;ksa dh ?kkVh] tkS/kiqj</t>
  </si>
  <si>
    <t>csdjh O;olk;</t>
  </si>
  <si>
    <t>178435/        03-05-06       178441/     12-05-06</t>
  </si>
  <si>
    <t>Jh v[rj ijost @ [kq'khZn vgen</t>
  </si>
  <si>
    <t>xaxyko rkykc] guqeku pkSd] tkS/kiqj</t>
  </si>
  <si>
    <t>f'k{kk _.k ¼ch,p,e gksE;ksissFkh½</t>
  </si>
  <si>
    <t>785348/        21-08-06</t>
  </si>
  <si>
    <t>21-08-2011</t>
  </si>
  <si>
    <t xml:space="preserve">Jh esgjcku flag@ rkjk flag </t>
  </si>
  <si>
    <t>pk-gk- cksMZ] tkS/kiqj</t>
  </si>
  <si>
    <t>Vs.V gkÅl</t>
  </si>
  <si>
    <t>178445-46/ 785349-50/                    04-09-06</t>
  </si>
  <si>
    <t>04-12-06</t>
  </si>
  <si>
    <t xml:space="preserve">  </t>
  </si>
  <si>
    <t>Jh lkchj gqlSu @ eks- gqlSu</t>
  </si>
  <si>
    <t>fNiksa dk pkSd] tkS/kiqj</t>
  </si>
  <si>
    <t>dPpk lwr cukuk</t>
  </si>
  <si>
    <t>629801/          20-12-06</t>
  </si>
  <si>
    <t>20-03-06</t>
  </si>
  <si>
    <t xml:space="preserve">Jh fcyky [kkWa@ gkth v- jghe </t>
  </si>
  <si>
    <t>xzk- fg.Mk yxksy rg- QykSnh] tkS/kiqj</t>
  </si>
  <si>
    <t xml:space="preserve">tujy lkeku </t>
  </si>
  <si>
    <t>135639/        05-06-06</t>
  </si>
  <si>
    <t>05-09-06</t>
  </si>
  <si>
    <t>Jh ;quql [kku@ lkchj gqlSu</t>
  </si>
  <si>
    <t>fNiksa dk pkSd] tks/kiqj</t>
  </si>
  <si>
    <t>dPpk lwr</t>
  </si>
  <si>
    <t xml:space="preserve">785341/       02-03-06 </t>
  </si>
  <si>
    <t>02-06-07</t>
  </si>
  <si>
    <t>Jh vkehu@ vCnqy xQkj</t>
  </si>
  <si>
    <t>cEck Ldwy] tkS/kiqj</t>
  </si>
  <si>
    <t>629802/           16-03-07        629812/        26-03-07</t>
  </si>
  <si>
    <t>16-06-07</t>
  </si>
  <si>
    <t>Jh rkt eksgEen@ gkde vyh</t>
  </si>
  <si>
    <t>Nhiksa dh ?kkVh] tkS/kiqj</t>
  </si>
  <si>
    <t>d'khnk dk;Z</t>
  </si>
  <si>
    <t>629804-05/     22-03-07        629810/        26-03-07</t>
  </si>
  <si>
    <t>22-06-07</t>
  </si>
  <si>
    <t>_.k olwyh fdLrksa dk fooj.k ¼fnukad ½</t>
  </si>
  <si>
    <t>ns; fd'rksa dh la[;k         ¼01&amp;01&amp;2011½</t>
  </si>
  <si>
    <r>
      <t>01&amp;01&amp;2011 rd izkIr dh tkus okyh jkf'k ¼6</t>
    </r>
    <r>
      <rPr>
        <b/>
        <sz val="10"/>
        <rFont val="Calibri"/>
        <family val="2"/>
      </rPr>
      <t>x</t>
    </r>
    <r>
      <rPr>
        <b/>
        <sz val="10"/>
        <rFont val="DevLys 010"/>
      </rPr>
      <t>6½</t>
    </r>
  </si>
  <si>
    <t>'kgjh</t>
  </si>
  <si>
    <t>xzkeh.k</t>
  </si>
  <si>
    <t>ns; fnukad</t>
  </si>
  <si>
    <t>ewy-</t>
  </si>
  <si>
    <t>tkS/kiqj ¼2007&amp;08½</t>
  </si>
  <si>
    <t>Jh lnhd eksgEen@ Qrq [kkWa rsyh</t>
  </si>
  <si>
    <t>xzk-ukMlj]rg- Hkksikyx&lt;+] tkS/kiqj</t>
  </si>
  <si>
    <t>629807/          22-03-07       630422/        16-04-07</t>
  </si>
  <si>
    <t>Jh 'kkSdr vyh@ Q;~;kt vyh</t>
  </si>
  <si>
    <t>f'ki gkÅl ds lkeus] tkS/kiqj</t>
  </si>
  <si>
    <t>629803/            19-03-07         630412/             31-04-07</t>
  </si>
  <si>
    <t>19-06-07</t>
  </si>
  <si>
    <t xml:space="preserve">Jh 'kQh@ eksgEen 'kjhQ tqykgk </t>
  </si>
  <si>
    <t>Qrsg lkxj] tkS/kiqj</t>
  </si>
  <si>
    <t>630416/         05-04-07        630466/          25-04-07</t>
  </si>
  <si>
    <t>05-07-06</t>
  </si>
  <si>
    <t>Jh vjfoUn iky flag@ rkjk flag tliky</t>
  </si>
  <si>
    <t>fu- mn; eafnj] tkS/kiqj</t>
  </si>
  <si>
    <t xml:space="preserve">dEI;wVj </t>
  </si>
  <si>
    <t>630407/        03-04-07        630454/         16-04-07</t>
  </si>
  <si>
    <t>03-07-06</t>
  </si>
  <si>
    <t xml:space="preserve">Jh esgewn fiatkjk @ eksgEen eqerkt </t>
  </si>
  <si>
    <t>NksVh efLtn ckEck eksgYyk] tkS/kiqj</t>
  </si>
  <si>
    <t>:bZ e'khu</t>
  </si>
  <si>
    <t>629806/       22-03-07      630413/       05-04-07</t>
  </si>
  <si>
    <t>Jh ukflj eksgEen@ bZLekby [kkWa</t>
  </si>
  <si>
    <t>ukxkSjh xsV] tkS/kiqj</t>
  </si>
  <si>
    <t>629809/       26-03-07       630419         07-04-07</t>
  </si>
  <si>
    <t>26-06-07</t>
  </si>
  <si>
    <t>Jh vCnqy dgkj@ vCnqy gkle</t>
  </si>
  <si>
    <t>mn; eafnj] /kku e.Mh] tkS/kiqj</t>
  </si>
  <si>
    <t>629813/        28-03-07       630461/         23-04-07</t>
  </si>
  <si>
    <t>28-06-07</t>
  </si>
  <si>
    <t>Jh fny izhr flag@ txthr flag</t>
  </si>
  <si>
    <t>x.ks'k pkSd] jkrkukM+k] tkS/kiqj</t>
  </si>
  <si>
    <t>bysfDVªd nqdku</t>
  </si>
  <si>
    <t>629822/          30-03-07         630453/         16-04-07</t>
  </si>
  <si>
    <t>30-06-07</t>
  </si>
  <si>
    <t>Jh bZlekbZy@ eks- 'kQh</t>
  </si>
  <si>
    <t>lwj lkxj] tkS/kiqj</t>
  </si>
  <si>
    <t>630415/      05-04-07        630542/         16-04-07</t>
  </si>
  <si>
    <t>05-07-07</t>
  </si>
  <si>
    <t>Jh eh: [kkWa@ lqyseku [kkWa</t>
  </si>
  <si>
    <t>lkYok[kqnZ] tkS/kiqj</t>
  </si>
  <si>
    <t>Ms;jh ¼HkSl½</t>
  </si>
  <si>
    <t xml:space="preserve">630418/        07-04-07        630472/          28-04-07            </t>
  </si>
  <si>
    <t>07-07-07</t>
  </si>
  <si>
    <t>Jh eks- fQjkst [kkWa@ ekS- jQhd [kkWa</t>
  </si>
  <si>
    <t>ikost eafty] tkS/kijq</t>
  </si>
  <si>
    <t xml:space="preserve">630469/        27-04-07        629836/          02-05-07            </t>
  </si>
  <si>
    <t>27-07-07</t>
  </si>
  <si>
    <t>Jh dkle @ 'ksj eksgEen</t>
  </si>
  <si>
    <t>xzk- dyjk] iks- gksikjMh] rg- Qyksnh] tkS/kiqj</t>
  </si>
  <si>
    <t xml:space="preserve">630470/        27-04-07        629835/          02-05-07            </t>
  </si>
  <si>
    <t xml:space="preserve">Jh eks- bdcky@ eks- ;klhu </t>
  </si>
  <si>
    <t>ehV nqdku</t>
  </si>
  <si>
    <t>630467/          26-04-07       629844/        09-05-07</t>
  </si>
  <si>
    <t>26-07-07</t>
  </si>
  <si>
    <t>Jh rkfgj eksgEen@ Hkwjs [kkWa</t>
  </si>
  <si>
    <t>ckEck eksgYyk] tkS/kiqj</t>
  </si>
  <si>
    <t>ckSfjax odZ'kkWai</t>
  </si>
  <si>
    <t>630423/            16-04-07         629831/             02-05-07</t>
  </si>
  <si>
    <t>16-07-07</t>
  </si>
  <si>
    <t>Jh eksgEen bZLyke@ uwj eksgEen</t>
  </si>
  <si>
    <t>ikbZi fQfVax</t>
  </si>
  <si>
    <t>630414/         05-04-07        630456/          17-04-07</t>
  </si>
  <si>
    <t>Jh ckcw [kkWa@ oyh [kkWa</t>
  </si>
  <si>
    <t>fla/kh iqjk] rg- fcykM+k] tkS/kiqj</t>
  </si>
  <si>
    <t>HksM bdkbZ</t>
  </si>
  <si>
    <t>630421/        09-04-07        630473/         28-04-07</t>
  </si>
  <si>
    <t>09-07-07</t>
  </si>
  <si>
    <t>Jh ls;~;n vyh jaxjst@ xqyke eksgEen</t>
  </si>
  <si>
    <t>ukxkSjh xSV] tkS/kiqj</t>
  </si>
  <si>
    <t>pki iÙkh</t>
  </si>
  <si>
    <t>630424/       16-04-07      629829/       02-05-07</t>
  </si>
  <si>
    <t>Jh ckcj @ eksgEen v[rj</t>
  </si>
  <si>
    <t>vkMk cktkj] tkS/kiqj</t>
  </si>
  <si>
    <t>630408/       03-04-07       629830/         02-05-07</t>
  </si>
  <si>
    <t>03-07-07</t>
  </si>
  <si>
    <t>Jh 'kkfgn vgen@ vgen tku dqjs'kh</t>
  </si>
  <si>
    <t>cynso uxj] tkS/kiqj</t>
  </si>
  <si>
    <t>630420/      07-04-07        629839/        09-05-07</t>
  </si>
  <si>
    <t>Jh eks- ;kdwc@ vCnqy jgeku</t>
  </si>
  <si>
    <t>xCcw [kkWa dk pkSd] mn; eafnj] tkS/kiqj</t>
  </si>
  <si>
    <t>vkWaVks ikVZl</t>
  </si>
  <si>
    <t>630453/        16-04-07       629846/         09-05-07</t>
  </si>
  <si>
    <t>Jh lqgsy jQhd@ eksgEen jQhd</t>
  </si>
  <si>
    <t>jiost eafty] cEck pkSd] tkS/kiqj</t>
  </si>
  <si>
    <t>629814/     28-03-07        630471/        28-04-07</t>
  </si>
  <si>
    <t>Jh bejku vgen@ bljkn vgen</t>
  </si>
  <si>
    <t>egkohj dkWayksuh] tkS/kiqj</t>
  </si>
  <si>
    <t>630468/          26-04-07         629837/         03-05-07</t>
  </si>
  <si>
    <t>Jh vCnqy jTtkd@ eks- guhQ</t>
  </si>
  <si>
    <t>cdjk e.Mh] xaxyko dk iV~;] tkS/kiqj</t>
  </si>
  <si>
    <t>diM+k O;olk;</t>
  </si>
  <si>
    <t>630409-10/          03-04-07         629830/         02-05-07</t>
  </si>
  <si>
    <t>Jherh 'kchuk @tkdhj gqlSu Nhik</t>
  </si>
  <si>
    <t>'kgctknksa dk eksgYyk] ukxkSjh xsV] tkS/kiqj</t>
  </si>
  <si>
    <t>630425/       16-04-07       629828/       02-05-07</t>
  </si>
  <si>
    <t>Jh eks- vlQkd@ eks- blkd tqykg</t>
  </si>
  <si>
    <t>cdjk e.Mh] enhuk efLtn] tkS/kiqj</t>
  </si>
  <si>
    <t>d'khnkdkjh</t>
  </si>
  <si>
    <t>629823-24/       02-04-07         630457/        17-04-07</t>
  </si>
  <si>
    <t>02-07-07</t>
  </si>
  <si>
    <t>Jh vuoj gqlSu@ vYyk cDl</t>
  </si>
  <si>
    <t>185] nekeh dkWayksuh] tkS/kiqj</t>
  </si>
  <si>
    <t>ykSgkjh dk;Z</t>
  </si>
  <si>
    <t>629817     29-03-07         630460/         17-04-07</t>
  </si>
  <si>
    <t>29-06-07</t>
  </si>
  <si>
    <t>Jherh  'kehe ckuks @  paxst [kkWa</t>
  </si>
  <si>
    <t>xyh ua- 4] ubZ lM+d] tkS/kiqj</t>
  </si>
  <si>
    <t>629836/            02-05-07</t>
  </si>
  <si>
    <t>Jh eksgEen vkfjQ@ vCnqy lÙkkj</t>
  </si>
  <si>
    <t>O;kikfj;ksa dk eksgYyk] lwj lkxj] tkS/kiqj</t>
  </si>
  <si>
    <t>QksVks dkWaih;j</t>
  </si>
  <si>
    <t>630463/          23-04-07         630464/           25-04-07</t>
  </si>
  <si>
    <t>23-07-07</t>
  </si>
  <si>
    <t xml:space="preserve">Jh fouhr flag@ HkqisUnz flag] </t>
  </si>
  <si>
    <t>vkUun flusek] mEesn dU;k ikB'kkyk ds lkeus] cSfj;k ekSgYyk] tkS/kiqj</t>
  </si>
  <si>
    <t>,l-Vh-Mh ih-lh-vks-</t>
  </si>
  <si>
    <t>630726-27/     11-05-07         630709/       23-07-07</t>
  </si>
  <si>
    <t>Jh ukseku@ v- d;qe dlkbZ</t>
  </si>
  <si>
    <t>iqjkuk LVsfM;e] esMrh xsV] tkS/kiqj</t>
  </si>
  <si>
    <t>lkbZfdy fjis;j</t>
  </si>
  <si>
    <t>628847/          10-05-07        630708/        23-07-07</t>
  </si>
  <si>
    <t>Jherh Qjhnk ckuks@ vkfcn vyhe rsyh</t>
  </si>
  <si>
    <t>U;w dksfguwj flusek ds ikl] vkU/kzk cSad ds ihNs] elwfj;k] tkS/kiqj</t>
  </si>
  <si>
    <t>dEI;wVj</t>
  </si>
  <si>
    <t>630462/        23-04-07       630711/         23-07-07</t>
  </si>
  <si>
    <t xml:space="preserve">Jh jktsUnz flag cXxk@ eksgu flag </t>
  </si>
  <si>
    <t>cXxk] 50&amp;,] 'kfDr dkWayksuh] iqjkuh yksdks jksM+ ds lkeus] jkrkukM+k] tkS/kiqj</t>
  </si>
  <si>
    <t>QksVks xzkQh</t>
  </si>
  <si>
    <t>630403/        03-04-07        630704/        09-07-07</t>
  </si>
  <si>
    <t>Jh Qk:d vgen QjkSnh@ gdhe ulhj xksyukMh</t>
  </si>
  <si>
    <t xml:space="preserve">mEesn pkSd] ckyksa dk ckl] tkS/kiqj </t>
  </si>
  <si>
    <t>630736/        28-05-07         630710/         23-07-07</t>
  </si>
  <si>
    <t>28-08-07</t>
  </si>
  <si>
    <t>Jh lÙkkj [kkWa@ uwj eksgEen ykSgkj</t>
  </si>
  <si>
    <t>vkn'kZ dkWayksuh] Hkksikyx&lt;+] tkS/kiqj</t>
  </si>
  <si>
    <t>630401/         03-04-07         629850/       10-05-07</t>
  </si>
  <si>
    <t>Jh ;klhu@ uthj [kkWa    dlkbZ</t>
  </si>
  <si>
    <t>dlkbZ;ksa dk ckl] QykSnh] tkS/kiqj</t>
  </si>
  <si>
    <t>630749/          28-06-07</t>
  </si>
  <si>
    <t>28-09-07</t>
  </si>
  <si>
    <t xml:space="preserve">Jherh esg:u fu'kka@ eks- mej </t>
  </si>
  <si>
    <t>ukxkSjh xsV ds ckgj] tkS/kiqj</t>
  </si>
  <si>
    <t>629848/        10-05-07        630733/       23-05-07</t>
  </si>
  <si>
    <t>Jh esgcwc [kkWa@ vgen [kkWa flaf/k</t>
  </si>
  <si>
    <t>guqeku Hkk[kjh] rsfy;ksa dh enjlk] ubZ lM+d] tkS/kiqj</t>
  </si>
  <si>
    <t>430459/        17-04-07        630465/        25-04-07</t>
  </si>
  <si>
    <t>17-07-07</t>
  </si>
  <si>
    <t>Jh vdykd   [kkWa@ eksgEen [kkWa fejklh</t>
  </si>
  <si>
    <t>Nhiksa dh ?kkVh] Nhiksa dk pkSd] tkS/kiqj</t>
  </si>
  <si>
    <t>lkbZfdy nqdku</t>
  </si>
  <si>
    <t>629845/       9-05-07        630742/       05-06-07</t>
  </si>
  <si>
    <t>Jh Qtynhu dqjS'kh@ vykj[kk dqjs'kh</t>
  </si>
  <si>
    <t>dlkbZ;ksa dk ckl] ykSgkjksa ds fMDdsa ds ihNs] QykSnh] tkS/kiqj</t>
  </si>
  <si>
    <t>629826/       02-05-07</t>
  </si>
  <si>
    <t>Jh vCnqy lÙkkj@ vCnqy xuh</t>
  </si>
  <si>
    <t>ckiw dkWayksuh] pkSikluh jksM+] tkS/kiqj</t>
  </si>
  <si>
    <t>630728/       15-05-07        630702/          30-06-07</t>
  </si>
  <si>
    <t>15-08-07</t>
  </si>
  <si>
    <t>Jh 'kksdr vyh@ esgeqn dlkbZ</t>
  </si>
  <si>
    <t>dlkb;ksa dk ckl] lwjlkxj] tkS/kiqj</t>
  </si>
  <si>
    <t>629845/        09-05-07        630735/         23-05-07</t>
  </si>
  <si>
    <t>Jh olhe vdje@ joq'khZn vgen</t>
  </si>
  <si>
    <t>U;w pkWaniksy jksM+] xaxoky rkykc] guqeku pkSd] tkS/kiqj</t>
  </si>
  <si>
    <t>630745/        08-06-07        630701/         30-06-07</t>
  </si>
  <si>
    <t>Jh dqynhi flag cXxk@ lqjftr flag</t>
  </si>
  <si>
    <t>52] 'kfDr dkWayksuh] xyh ua- 4 jkrkukMk] tkS/kiqj</t>
  </si>
  <si>
    <t>jsfMesM xkjesUV~l</t>
  </si>
  <si>
    <t>630402/         03-04-07             630737/           01-06-07</t>
  </si>
  <si>
    <t>Jh uklhj [kkWau@ NksVs [kkWa esokrh</t>
  </si>
  <si>
    <t>e-ua- 25] y&lt;~&lt;k dkWayksuh] tkS/kiqj</t>
  </si>
  <si>
    <t>629841-42/      09-05-07            630748/           23-06-07</t>
  </si>
  <si>
    <t>Jh 'kdhy vgen@ [kq'khZn vgen</t>
  </si>
  <si>
    <t>gkth gtjr vyh fcfYMax] LVsfM;e jksM+] mej gksVy ds ikl] tkS/kiqj</t>
  </si>
  <si>
    <t>Vsyj esVsfj;y</t>
  </si>
  <si>
    <t>630451/           17-04-07              629827/           02-05-07</t>
  </si>
  <si>
    <t>Jherh utqe fu'kk@ Lo- luoj [kkWa esokrh</t>
  </si>
  <si>
    <t>,-lh-,Q-lh- dkWayksuh] e-ua- 25] tkS/kiqj</t>
  </si>
  <si>
    <t>629849/          09-05-07          630748/            23-06-07</t>
  </si>
  <si>
    <t>Jh eksfcu vgen@ uthj eksgEen</t>
  </si>
  <si>
    <t>dqEgkfj;k dqvk] iV~Vk fuos"k dh gosyh ds lkeus] tkS/kiqj</t>
  </si>
  <si>
    <t>630732/          23-05-07          630740/            02-06-07</t>
  </si>
  <si>
    <t>23-08-07</t>
  </si>
  <si>
    <t>Jh eks- bfy;kl @ eks- bLekby</t>
  </si>
  <si>
    <t>gkFkh jke dk vksMk] 'kgcqnhu ekdsZV ds lkeus] tkS/kiqj</t>
  </si>
  <si>
    <t>629815/           28-03-07            630417/            05-04-07</t>
  </si>
  <si>
    <t>Jh lkfnd gqlSu@ tQj gqlSu fejklh</t>
  </si>
  <si>
    <t>vkMk cktkj] fNiksa dh ?kkVh] fNiksa dk pkSd] tkS/kiqj</t>
  </si>
  <si>
    <t>cS.M cktk</t>
  </si>
  <si>
    <t>630475/            01-05-07            630729/            17-05-07</t>
  </si>
  <si>
    <t>Jh eks- bfy;kl @ xqyke jlqy</t>
  </si>
  <si>
    <t>,-lh-,Q-lh- dkWayksuh] edku ua- jkrkukMk] tkS/kiqj</t>
  </si>
  <si>
    <t>629838/           03-05-07            630739/           02-06-07</t>
  </si>
  <si>
    <t>Jh eksgEen bejku@ vCnqy 'kdqj</t>
  </si>
  <si>
    <t>ubZ lM+d] [kkfu;k peuiqjk] xyh ua- 1 okMZ ua- 38] tkS/kiqj</t>
  </si>
  <si>
    <t>629816/          28-03-07          630730/           19-05-07</t>
  </si>
  <si>
    <t>Jh ;klhu 'kkg@ mej 'kkg] cjdrqYyk [kkWa</t>
  </si>
  <si>
    <t>dkWayksuh] vkjofy;k pkSjkgk] nYys [kkWa isVªksy iEi ds ihNs] tkS/kiqj</t>
  </si>
  <si>
    <t>bysfDVªd dk;Z</t>
  </si>
  <si>
    <t xml:space="preserve">630405-6/          03-04-07            629833/                02-05-07       </t>
  </si>
  <si>
    <t>Jh lanhi flag @ lqjsUnz flag</t>
  </si>
  <si>
    <t>149&amp;lh] lqHkk"k pkSd] jkrkukMk] tkS/kiqj</t>
  </si>
  <si>
    <t>629821/          30-03-07            630707/               21-07-07</t>
  </si>
  <si>
    <t>Jh lwjsUnz flag @ eksgu flag</t>
  </si>
  <si>
    <t>50&amp;,] Lo.kkZ lnu] 'kfDr dkWayksuh] jkrkukM+k] tkS/kiqj</t>
  </si>
  <si>
    <t>629825/             02-04-07        630734/               23-05-07</t>
  </si>
  <si>
    <t>Jh tlchj flag cXxk@ gjcal flag cXxk</t>
  </si>
  <si>
    <t>xyh ua-&amp;2] IykV ua- 39,] 'kfDr dkWayksuh] jkrkukM+k tkS/kiqj</t>
  </si>
  <si>
    <t>629809/      02-03-07              630738/            01-06-07</t>
  </si>
  <si>
    <t>Jh eksgEen jQhd@ eksgEen vgen</t>
  </si>
  <si>
    <t>xzk- ikykluh] ok;k cukM] tkS/kiqj</t>
  </si>
  <si>
    <t>630451/        16-04-07            630790/          29-05-07</t>
  </si>
  <si>
    <t>Jh vuoj [kkWa@ xQkj [kkWa</t>
  </si>
  <si>
    <t>xzk- lkaxfj;k] ia- [kstM+yh] r- yq.kh] tkS/kiqj</t>
  </si>
  <si>
    <t>dqEgkjh dk;Z</t>
  </si>
  <si>
    <t>630705/       10-07-07         630706/         21-07-07</t>
  </si>
  <si>
    <t>10/10/07</t>
  </si>
  <si>
    <t>Jh eqLrkd@ tehy vgen</t>
  </si>
  <si>
    <t>dqjs'kh efLtn ds ikl] dqEgkfj;ka dqavk] tkS/kiqj</t>
  </si>
  <si>
    <t>csdjh m|ksx</t>
  </si>
  <si>
    <t>630747/           20-06-07         630750/         28-06-07</t>
  </si>
  <si>
    <t>20-09-07</t>
  </si>
  <si>
    <t>Jh ukSlkn vyh@ rs;c vyh</t>
  </si>
  <si>
    <t>xaxyko rkykc] U;w pkWaniksy jksM+] tkS/kiqj</t>
  </si>
  <si>
    <t>ikbZi fQfVx@ pkSd fQfVax</t>
  </si>
  <si>
    <t>630404/        03-04-07         629849/        10-05-07</t>
  </si>
  <si>
    <t>Jh eksgEen bZdcky@ uthj eksgEen</t>
  </si>
  <si>
    <t>dqEgkfj;k dqavk] iV~Vk fuos"k gosyh ds lkeus] tkS/kiqj</t>
  </si>
  <si>
    <t>crZu dh nqdku</t>
  </si>
  <si>
    <t>630731/         23-05-07         630741/            05-06-07</t>
  </si>
  <si>
    <t xml:space="preserve">Jh eksgEen vkehu@ vCnqy 'kdwj] </t>
  </si>
  <si>
    <t>U;w pkWaniksy jksM+] cdjk e.Mh] tkS/kiqj ¼'k-½</t>
  </si>
  <si>
    <t>dkjisUVj</t>
  </si>
  <si>
    <t>630713/ 07-09-07        630714/         14-09-07              630715/         04-10-07</t>
  </si>
  <si>
    <t>07-12-07</t>
  </si>
  <si>
    <t>Jh eksgEen bdcky@ uwj eksgEen</t>
  </si>
  <si>
    <t>rsfy;ksa dk ckl] vksfl;k] tkS/kiqj   ¼xzk-½</t>
  </si>
  <si>
    <t>630744/  06-06-07          630716/          10-10-07</t>
  </si>
  <si>
    <t>06-09-07</t>
  </si>
  <si>
    <t>Jh vuoj gqlSu@ vCnqy xQkj</t>
  </si>
  <si>
    <t>y[kjk ok;k tkS/kiqj</t>
  </si>
  <si>
    <t>LVhy QSczhds'ku</t>
  </si>
  <si>
    <t>630717/    17-10-07    630718/     08-11-07</t>
  </si>
  <si>
    <t>17-01-08</t>
  </si>
  <si>
    <t xml:space="preserve">Jh vdje eqfLye@ Qd:nhu </t>
  </si>
  <si>
    <t>lat; dkWayksuh] izrki uxj] tkS/kiqj</t>
  </si>
  <si>
    <t xml:space="preserve">Vs.V gkÅl </t>
  </si>
  <si>
    <t>630719/   28-11-07    630720-21/ 29-11-07</t>
  </si>
  <si>
    <t>28-02-08</t>
  </si>
  <si>
    <t>jkf'k ¼ N.M.D.F.C.   dk fgLlk½</t>
  </si>
  <si>
    <t>DLA/PM vuqtk fuxe }kjk _.k forj.k dk D.D.No. &amp; Dt.)</t>
  </si>
  <si>
    <t>ns; fd'rksa dh la[;k           (1-01--2011)</t>
  </si>
  <si>
    <t>01&amp;01&amp;2011 rd izkIr dh tkus okyh jkf'k ¼6x6½</t>
  </si>
  <si>
    <t>tkS/kiqj ¼2008&amp;09½</t>
  </si>
  <si>
    <t>Jh veku mYyk [kku@ lqYrku [kku</t>
  </si>
  <si>
    <t>184] chts,l dkWayksuh] tks/kiqj</t>
  </si>
  <si>
    <t>630722/   07-03-08</t>
  </si>
  <si>
    <t>Jh vQjkst [kkWa@ vkfjQ [kku</t>
  </si>
  <si>
    <t>fo".kq dkWa- deyk usgj uxj] tks/kiqj</t>
  </si>
  <si>
    <t>631712/ 05-05-08</t>
  </si>
  <si>
    <t xml:space="preserve">Jh v;wc [kkWa@vCnqy lÙkkj </t>
  </si>
  <si>
    <t>[ksrkukMh bZnxkg] tks/kiqj</t>
  </si>
  <si>
    <t>crZu nqdku</t>
  </si>
  <si>
    <t>631703/  11-03-05     631711/      01-05-08</t>
  </si>
  <si>
    <t>11-06-08</t>
  </si>
  <si>
    <t xml:space="preserve">Jh eksgEen v;wc@ xqyke eksgEen </t>
  </si>
  <si>
    <t>451] efgyk ckx] ?kaVk?kj] tks/kiqj</t>
  </si>
  <si>
    <t>630723/    10-03-05</t>
  </si>
  <si>
    <t>10-06-08</t>
  </si>
  <si>
    <t>Jh fQjnks'k@ vCnqy dkfel dk;e[kkuh</t>
  </si>
  <si>
    <t>dk;e[kkuh eksgYyk] tks/kiqj</t>
  </si>
  <si>
    <t>631707/   25-03-08</t>
  </si>
  <si>
    <t>25-06-08</t>
  </si>
  <si>
    <t>Jh lrizhr flag@ lqjsUnz flag</t>
  </si>
  <si>
    <t>149&amp;lh] lqHkk"k pkSd] tks/kiqj</t>
  </si>
  <si>
    <t>631705/   17-03-08    631720/    05-05-08</t>
  </si>
  <si>
    <t>17-06-08</t>
  </si>
  <si>
    <t>Jh bf'r;kd@vCnqy yrhQ</t>
  </si>
  <si>
    <t>O;kikfj;ksa dk ekSgYyk] lqjlkxj] tks/kiqj</t>
  </si>
  <si>
    <t>631708/    26-03-08</t>
  </si>
  <si>
    <t>26-06-08</t>
  </si>
  <si>
    <t>Jherh ykft;k ckuksa@ vkrhQ eksgEen</t>
  </si>
  <si>
    <t>vkMk cktkj] laxhrdkjksa dh ?kkVh] tks/kiqj</t>
  </si>
  <si>
    <t>dlhnk dk;Z</t>
  </si>
  <si>
    <t xml:space="preserve">630725,   631702,    /11-03-08   361606/  07-05-08  </t>
  </si>
  <si>
    <t>11/6/08</t>
  </si>
  <si>
    <t xml:space="preserve">Jh vdcj@ vCnqy xQkj </t>
  </si>
  <si>
    <t>LVsfM;e 'kksfiax lsUVj] tks/kiqj</t>
  </si>
  <si>
    <t>ykSgk dk;Z gS.MhØ¶V</t>
  </si>
  <si>
    <t>631710/   01-05-08   361620/   13-05-08</t>
  </si>
  <si>
    <t xml:space="preserve">Jh 'kgtkn lyhe@ vCnqy xQkj </t>
  </si>
  <si>
    <t>eksrh pkSd] tks/kiqj</t>
  </si>
  <si>
    <t>36162/    13-05-08   361628/     28-05-08</t>
  </si>
  <si>
    <t>13-08-08</t>
  </si>
  <si>
    <t>Jh bjQku@ eks- jQhd</t>
  </si>
  <si>
    <t>ifjey ehy] cEck] tks/kiqj</t>
  </si>
  <si>
    <t>631714/   05-05-08</t>
  </si>
  <si>
    <t>Jh lkftn [kku@'ksj eksgEen</t>
  </si>
  <si>
    <t>MhvkbZvkbZvkbZ] ;w-Vh-vkbZ- dkWayksuh] izrki uxj] tks/kiqj</t>
  </si>
  <si>
    <t>631713/   05-05-08</t>
  </si>
  <si>
    <t>Jh eksgEen 'kkghn@  vgen cÅ</t>
  </si>
  <si>
    <t>IykV ua- 11] e:/kj uxj] deyk uxj] tks/kiqj</t>
  </si>
  <si>
    <t>361627/   27-08-08</t>
  </si>
  <si>
    <t>27-11-08</t>
  </si>
  <si>
    <t>Jh jks'ku vyh@ bczkfge [kku</t>
  </si>
  <si>
    <t>mn; eafnj] ?kkl e.Mh] tks/kiqj</t>
  </si>
  <si>
    <t>bysDVªksfuDl nqdku</t>
  </si>
  <si>
    <t>361616/    12-05-08</t>
  </si>
  <si>
    <t>12/8/08</t>
  </si>
  <si>
    <t>Jh vkflQ 'kknkc @ vCnqy vkflQ</t>
  </si>
  <si>
    <t>dyedyh ekSgYyk] ensj.kk dkWayksuh] tks/kiqj</t>
  </si>
  <si>
    <t>361602/   07-05-08   361626/   24-05-08</t>
  </si>
  <si>
    <t>Jh eqTtQj vyh@ tykyqnhu</t>
  </si>
  <si>
    <t>fugkj/kjksa dk ekSgYyk] tks/kiqj</t>
  </si>
  <si>
    <t>df'knk dkjh dk;Z</t>
  </si>
  <si>
    <t>361612/   09-05-08</t>
  </si>
  <si>
    <t>Jh eksgEen vkfjQ @ eksgEen lyhe</t>
  </si>
  <si>
    <t>mEesn pkSd] tks/kiqj</t>
  </si>
  <si>
    <t>fiatkjk dk;Z</t>
  </si>
  <si>
    <t>631721/   05-05-08   361623/    13-05-08</t>
  </si>
  <si>
    <t>Jh 'kjhQ eksgEen@ tckunhu</t>
  </si>
  <si>
    <t>vkn'kZ dkWayksuh] Hkksikyx&lt;+] tks/kiqj</t>
  </si>
  <si>
    <t>631706/   20-03-08   631718/   05-05-08</t>
  </si>
  <si>
    <t>20-06-08</t>
  </si>
  <si>
    <t>Jh ukflj gqlSu@ lS;n eksgEen</t>
  </si>
  <si>
    <t>egk eafnj ] tks/kiqj</t>
  </si>
  <si>
    <t>ysnj VkW;st</t>
  </si>
  <si>
    <t>361603/   07-05-08</t>
  </si>
  <si>
    <t>Jh v;qc [kku@vCnqy lÙkkj</t>
  </si>
  <si>
    <t>[ksrkukMh] bZnxkg] tks/kiqj</t>
  </si>
  <si>
    <t>631703/   11-03-08   631711/   01-05-08</t>
  </si>
  <si>
    <t>Jherh de:fu'kk@ eks- bdcky</t>
  </si>
  <si>
    <t>fe;ksa dh efLtn] rsfy;ksa dh xyh] tks/kiqj</t>
  </si>
  <si>
    <t>361614/   09-05-08</t>
  </si>
  <si>
    <t>Jh eksgEen lyhe@ vYyk j[kk</t>
  </si>
  <si>
    <t>ensj.kk dkWayksuh] tks/kiqj</t>
  </si>
  <si>
    <t>631715-16/05-05-08</t>
  </si>
  <si>
    <r>
      <t xml:space="preserve">jkf'k ¼ </t>
    </r>
    <r>
      <rPr>
        <b/>
        <sz val="10"/>
        <rFont val="Times New Roman"/>
        <family val="1"/>
      </rPr>
      <t xml:space="preserve">N.M.D.F.C.   </t>
    </r>
    <r>
      <rPr>
        <b/>
        <sz val="10"/>
        <rFont val="Arjun"/>
      </rPr>
      <t>dk fgLlk½</t>
    </r>
  </si>
  <si>
    <t xml:space="preserve">C;kt d jkf'k </t>
  </si>
  <si>
    <r>
      <t xml:space="preserve">DLA/PM </t>
    </r>
    <r>
      <rPr>
        <b/>
        <sz val="10"/>
        <rFont val="Arjun"/>
      </rPr>
      <t xml:space="preserve">vuqtk fuxe }kjk _.k forj.k dk </t>
    </r>
    <r>
      <rPr>
        <b/>
        <sz val="10"/>
        <rFont val="Times New Roman"/>
        <family val="1"/>
      </rPr>
      <t>D.D.No. &amp; Dt.)</t>
    </r>
  </si>
  <si>
    <t>ns; fd'rksa dh la[;k           ¼01&amp;01&amp;2011½</t>
  </si>
  <si>
    <t>vc rd izkIr C;kt dh jkf'k</t>
  </si>
  <si>
    <r>
      <t>01&amp;01&amp;2011rd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</si>
  <si>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>tkS/kiqj ¼2009&amp;10½</t>
  </si>
  <si>
    <t>Jherh jger ckuks@ vCnqy lÙkkj</t>
  </si>
  <si>
    <t>xzke ikykluh] ftyk tks/kiqj</t>
  </si>
  <si>
    <t>361638/  13-06-08  361653/   08-07-08</t>
  </si>
  <si>
    <t>13-09-08</t>
  </si>
  <si>
    <t>Jh bekeqnhu@ cn:nhu</t>
  </si>
  <si>
    <t>cEck eksgYyk] 10 VqVh;ksa ds ikl] tkS/kiqj</t>
  </si>
  <si>
    <t>QyQqzV lCth</t>
  </si>
  <si>
    <t>361658/ 18-07-08</t>
  </si>
  <si>
    <t>18-10-08</t>
  </si>
  <si>
    <t>Jherh jbZlk esgj @nys [kkWa</t>
  </si>
  <si>
    <t>xkao lksyfd;k ryk] lw;ksZn;k uxj rg- 'ksjx&lt;+] tkS/kiqj</t>
  </si>
  <si>
    <t>361641/  17-06-08  361656/  30-07-08</t>
  </si>
  <si>
    <t>17-09-08</t>
  </si>
  <si>
    <t>Jh 'kkfdj eksgEen@ ulhj eksgEen</t>
  </si>
  <si>
    <t>xksy iqfyl pkSdh] cÙkk lkxj tkS/kiqj</t>
  </si>
  <si>
    <t>361615/  09-05-08</t>
  </si>
  <si>
    <t>Jherh utek ckuks@ uklhj [kku</t>
  </si>
  <si>
    <t>edku ua- 46ch]  vxj pUn QrsgpUn dkWayksuh] tkS/kiqj</t>
  </si>
  <si>
    <t>diM++k O;olk;</t>
  </si>
  <si>
    <t>631717/  05-05-08  361622/  13-05-08</t>
  </si>
  <si>
    <t>Jh eksgEen jQhd rqaoj@ vCnqy lyhe</t>
  </si>
  <si>
    <t>guqeku Hkkdjh] rsfy;sa ds enjls ds ikl] ubz lMd] tkS/kiqj</t>
  </si>
  <si>
    <t>yksgkdk;Z gsfMØkV</t>
  </si>
  <si>
    <t>361608/  09-05-08  361630/  28-05-08</t>
  </si>
  <si>
    <t>Jh eksgEen jetku@ xqyke jlwy</t>
  </si>
  <si>
    <t>vkMk cktkj] laxhrdkjksa dh ?kkVh] fuokjxjksa dk eksgYyk] tkS/kiqj</t>
  </si>
  <si>
    <t>cS.M dk;Z</t>
  </si>
  <si>
    <t>361609/  09-05-08   361629/   28-05-08</t>
  </si>
  <si>
    <t>Jh j.kthr flag cXxk @gjcal flag</t>
  </si>
  <si>
    <t>'kfDr dkWayksuh] e-ua- 39,] xyh ua- 2] xq: jke nkl lnu] jkrkukM+k tkS/kiqj</t>
  </si>
  <si>
    <t>361625/  19-05-08  361631-32/ 04-06-08</t>
  </si>
  <si>
    <t>19-08-08</t>
  </si>
  <si>
    <t>Jh 'kkSdr vyh@ vCnqy ethn</t>
  </si>
  <si>
    <t>dEI;wVj VkbZfiax</t>
  </si>
  <si>
    <t>361725/  06-05-08  361633/  04-06-08</t>
  </si>
  <si>
    <t>Jh eksgEen fjtoku@ eksgEen ;qlwQ</t>
  </si>
  <si>
    <t>peuiqjk dqEgkjksa dh &lt;ky] ubZ lM+d] tks/kiqj</t>
  </si>
  <si>
    <t>631709/  01-05-08   361634/   11-06-08</t>
  </si>
  <si>
    <t>Jh eksgEen 'kkfdj@ eksgEen lkfcj</t>
  </si>
  <si>
    <t>jk-m-ek- fo|ky; mn; eafnj] tkS/kiqj</t>
  </si>
  <si>
    <t>361601/  06-05-08  361636/   11-06-08</t>
  </si>
  <si>
    <t>Jherh vkf'k;k@ eksgEen mLeku</t>
  </si>
  <si>
    <t>Hksjok Hkk[kj] dchj uxj Hkhy cLrh] tks/kiqj</t>
  </si>
  <si>
    <t>361618/   12-05-08  361637/  11-06-08</t>
  </si>
  <si>
    <t>Jh vrkmj jgeku@ gchcwj jgeku</t>
  </si>
  <si>
    <t>U;q ,ou fjis;j 'kksi] ubZ lM+d] ?kaVk?kj  rkaxk LVs.M ds ihNs] tkS/kiqj</t>
  </si>
  <si>
    <t>ykSgk dk;Z</t>
  </si>
  <si>
    <t>361617/  12-05-08  361639/  16-06-08</t>
  </si>
  <si>
    <t>Jherh leh;k@ lQh eksgEen</t>
  </si>
  <si>
    <t>fe;ks dks ?ksV] tqnk nk: dk Bsdk] jktegy Ldqy] tks/kiqj</t>
  </si>
  <si>
    <t>361619/   13-05-08  361642/   18-06-08</t>
  </si>
  <si>
    <t>Jherh ccyh @ v;wc [kku</t>
  </si>
  <si>
    <t>gfjtu cLrh] mn;eafnj] vklu feMy Ldwy ds ihNs] tkS/kiqj</t>
  </si>
  <si>
    <t>631719/  05-05-08   361643/   18-06-08</t>
  </si>
  <si>
    <t>Jh ukslkn vyh@ fy;kdr gqlSu</t>
  </si>
  <si>
    <t>u;kckl] cky laen] e.Mksj jksM+] tkS/kiqj</t>
  </si>
  <si>
    <t>361624/  19-08-08  361645/  21-06-08</t>
  </si>
  <si>
    <t>19-11-08</t>
  </si>
  <si>
    <t>Jh lykmnhu@ tekyqnhu</t>
  </si>
  <si>
    <t>lykmnhu irax okyk] ek.kd pkSd] tkS/kiqj</t>
  </si>
  <si>
    <t>irax dk;Z</t>
  </si>
  <si>
    <t>361613/  09-05-08  361646/   26-06-08   361650/   08-07-08</t>
  </si>
  <si>
    <t>Jh eksgEen Qst@ vCnqy tCckj</t>
  </si>
  <si>
    <t>O;kikfj;ku eksgYyk] 'kQh fcfYMax ds lkeus] lwjlkxj] tkS/kiqj</t>
  </si>
  <si>
    <t>361640/  17-06-08  361647/  02-07-08</t>
  </si>
  <si>
    <t>Jh eksgEen 'kkfgn@ eksgEen lyhe</t>
  </si>
  <si>
    <t>450] eghyk ckx ds ikl] ?kaVk?kj] tkS/kiqj</t>
  </si>
  <si>
    <t>361648/   03-07-08  361651/  08-07-08</t>
  </si>
  <si>
    <t>Jh pkWan eksgEen@ lelqnhu</t>
  </si>
  <si>
    <t>cEck eksgYyk] tkS/kiqj</t>
  </si>
  <si>
    <t>eqxhZ ikyu</t>
  </si>
  <si>
    <t>361652/  08-07-08  361657/  18-07-08</t>
  </si>
  <si>
    <t>Jh unhe cDl@ gkth gehe cDl</t>
  </si>
  <si>
    <t>xqytkjiqjk rkft;ka pkSd] tks/kiqj</t>
  </si>
  <si>
    <t>631704/  11-03-08  361654/  25-07-08</t>
  </si>
  <si>
    <t>Jh bZekeqnhu@ fetkZ gqlSu</t>
  </si>
  <si>
    <t>fNiksa dk pkSd] fuokjxjksa dk eksgYyk] tkS/kiqj</t>
  </si>
  <si>
    <t>361660/  20-08-08</t>
  </si>
  <si>
    <t>20-11-08</t>
  </si>
  <si>
    <t>Jh rkfgj vgen@eatwj vyh</t>
  </si>
  <si>
    <t>nsoh jksM+] pkUn.kk Hkk[kj] tks/kiqj</t>
  </si>
  <si>
    <t>136852/  22-10-09   135833/  03-11-09</t>
  </si>
  <si>
    <t>22-01-2010</t>
  </si>
  <si>
    <t>Jherh ljhQu@ eksgEen ;wlwQ</t>
  </si>
  <si>
    <t>çFke xyh] T;ksfr uxj] pkUn.kk Hkk[kj] tks/kiqj</t>
  </si>
  <si>
    <t>jtkbZ o xís fiatkbZ</t>
  </si>
  <si>
    <t>361677-78/  06-10-09   136851/  20-10-09</t>
  </si>
  <si>
    <t>Jh eksgEen 'kkfgn@ nhu eksgEen</t>
  </si>
  <si>
    <t>vkMk cktkj] eksfp;ksa dh ?kkVh] tks/kiqj</t>
  </si>
  <si>
    <t>136860/  26-11-09   136870/  04-12-09</t>
  </si>
  <si>
    <t>26-02-2010</t>
  </si>
  <si>
    <t>Jherh eqUuh ckuks@ eksgEen lyhe Wa</t>
  </si>
  <si>
    <t>turk dksyksuh] [ksrkukMh] e.Mksj jksM+] tks/kiqj</t>
  </si>
  <si>
    <t>136859- 136867/  26-11-09</t>
  </si>
  <si>
    <t>Jh bZrtk gqlSu@ gdhe lchj gqlSu</t>
  </si>
  <si>
    <t>ukxkSjh xsV ds vUnj] fdyk jksM+ ds ikl] tks/kiqj</t>
  </si>
  <si>
    <t>dyj isUV</t>
  </si>
  <si>
    <t>136858/  20-11-09   136866/ 04-12-09</t>
  </si>
  <si>
    <t>20-02-2010</t>
  </si>
  <si>
    <t>Qjtkuk@ 'kdhy vgen</t>
  </si>
  <si>
    <t>okMZ u- 55 dk;e[kkfu;ks dk ckl ensj.kk dks- tks/kiqj</t>
  </si>
  <si>
    <t>136857/  20-11-09  136869/  04-12-09</t>
  </si>
  <si>
    <t>:dlkuk@ vglku eksgEen</t>
  </si>
  <si>
    <t>turk dkWyksuh- [skrkukMh e.Mksj tks/kiqj</t>
  </si>
  <si>
    <t>tujy] izksfotu LVksj</t>
  </si>
  <si>
    <t>136856/  20-11-09  136868/  04-12-09</t>
  </si>
  <si>
    <t>eksgEen vetn@ vCnqqy ethn</t>
  </si>
  <si>
    <t>dqEgkjksa dh &lt;ky] ubZ lM+d] tks/kiqj</t>
  </si>
  <si>
    <t>gSfMØk¶V dk;Z</t>
  </si>
  <si>
    <t>136861/ 26-11-09 136865/   04-12-08</t>
  </si>
  <si>
    <t>Jh eksgEen vlQkd @ eksgEen bZLekbZy</t>
  </si>
  <si>
    <t xml:space="preserve">O;kikfj;ksa dk ekSgYyk] lwjlkxj]] tks/kiqj </t>
  </si>
  <si>
    <t>vkWVks fjD'kk</t>
  </si>
  <si>
    <t>135834/   28-10-09  136862-63-64/   01-12-09</t>
  </si>
  <si>
    <t>28-01-2010</t>
  </si>
  <si>
    <t>Jh dkyw [kkWa@ uFkq [kkWa</t>
  </si>
  <si>
    <t>cjdrqyk [kk dks- cdjk e.Mh tks/kiqj</t>
  </si>
  <si>
    <t>Hkou fuekZ.k lkexzh</t>
  </si>
  <si>
    <t>136872/  16-12-09  136873/ 22-12-09</t>
  </si>
  <si>
    <t>16-03-2010</t>
  </si>
  <si>
    <t>Jh gknhnk fguk@ vetn [kkWa</t>
  </si>
  <si>
    <t>ensj.kk ifCyd Ldwy okyh xyh] ensj.kk dskyksuh] tks/kiqj</t>
  </si>
  <si>
    <t>136871/  16-12-09   136874/   27-01-2010</t>
  </si>
  <si>
    <t xml:space="preserve">C;kt dh jkf'k </t>
  </si>
  <si>
    <r>
      <t>01&amp;01&amp;2011 rd izkIr dh tkus okyh jkf'k ¼6</t>
    </r>
    <r>
      <rPr>
        <b/>
        <sz val="10"/>
        <rFont val="Times New Roman"/>
        <family val="1"/>
      </rPr>
      <t>x</t>
    </r>
    <r>
      <rPr>
        <b/>
        <sz val="10"/>
        <rFont val="Arjun"/>
      </rPr>
      <t>6½</t>
    </r>
  </si>
  <si>
    <t>tkS/kiqj ¼2010&amp;11½</t>
  </si>
  <si>
    <t>Jh eksgEen bdcky@ eksgEen guhQ</t>
  </si>
  <si>
    <t>dkfy;k nqdk gfjtu cLrh ds ikl tks/kiqj</t>
  </si>
  <si>
    <t>361688/  20-04-2010      361696/    03-05-2010</t>
  </si>
  <si>
    <t>20-07-2010</t>
  </si>
  <si>
    <t>Jh eksgEen lkchj@ eksgEen yqdeku</t>
  </si>
  <si>
    <t>rsfy;k dk ckl vksSfl;k tks/kiqj</t>
  </si>
  <si>
    <t>361689/   23-04-2010    212654/   06-05-2010</t>
  </si>
  <si>
    <t>23-07-2010</t>
  </si>
  <si>
    <t>Jh vkfjQ vyh@ lkchj vyh</t>
  </si>
  <si>
    <t>[ksrkukMh yky cxyk] e.Mksj jksM eqxhZ QkeZ tks/kiqj</t>
  </si>
  <si>
    <t>dVihl lsUVj</t>
  </si>
  <si>
    <t>361690/  23-04-2010    361695/    03-05-2010</t>
  </si>
  <si>
    <t>Jh lqoky@ eksgEen yqdeku</t>
  </si>
  <si>
    <t>ekrkth eUnj vksSfl;k] tks/kiqj</t>
  </si>
  <si>
    <t>361691/ 23-04-2010   212655/   06-05-2010</t>
  </si>
  <si>
    <t>Jh vCnqy dkfnj [kkW @'keh [kkWa</t>
  </si>
  <si>
    <t>LVsfM;e flusek ds ihNs bLykfe;kW Ldwy] pkSd tks/kiqj</t>
  </si>
  <si>
    <t>vkWVks ikV~Zl dh nqdku</t>
  </si>
  <si>
    <t>361692/  23-04-2010    361697/   03-05-2010</t>
  </si>
  <si>
    <t>Jh v;wc [kkWa@ tQj [kkWa</t>
  </si>
  <si>
    <t>361693/  29-04-2010      21265/   06-05-2010</t>
  </si>
  <si>
    <t>29-07-2010</t>
  </si>
  <si>
    <t>Jh eqckjd vgen@ eatwj vgen</t>
  </si>
  <si>
    <t>361694/  30-04-2010   212653/  06-05-2010</t>
  </si>
  <si>
    <t>30-07-2010</t>
  </si>
  <si>
    <t>Jh vCnqy jghe@ tgwj eksgEen</t>
  </si>
  <si>
    <t>fo".kq dkWyksuh deyk usg: uxj tks/kiqj</t>
  </si>
  <si>
    <t>361698/  03-05-2010   212658/  01-05-2010</t>
  </si>
  <si>
    <t>Jh vyheqnhu@ vCnqy xQkj</t>
  </si>
  <si>
    <t>edku u0 17] ekokfM;ksa dh ?kkVh lwjlkxj tks/kiqj</t>
  </si>
  <si>
    <t>361699/   03-05-2010   212651/  06-05-2010</t>
  </si>
  <si>
    <t>Jh vCnqy tCckj@ bczkfge</t>
  </si>
  <si>
    <t>rsfy;k dk ckl vksSfl;k tssk/kiqj</t>
  </si>
  <si>
    <t>diM+k nqdku</t>
  </si>
  <si>
    <t>361700/  03-05-2010    212660/   17-05-2010</t>
  </si>
  <si>
    <t>Jh eksgEen tkosn@ tqEek [kkWa</t>
  </si>
  <si>
    <t>fuoklh cjdrrqYyk dkWyksuh U;w pkWn iksy jksM tks/kiqj</t>
  </si>
  <si>
    <t>212682/    30-06-2010   955907/    16-07-2010</t>
  </si>
  <si>
    <t>30-09-2010</t>
  </si>
  <si>
    <t>Jh eksgEen ;klhu@ ;quql [kkWa</t>
  </si>
  <si>
    <t>txnEck dkWyksuh izrki uxj tks/kiqj</t>
  </si>
  <si>
    <t>212683/   30-06-2010   955908/    16-07-2010</t>
  </si>
  <si>
    <t>Jh eq[rkj vgen@ [kyhyqZgeku</t>
  </si>
  <si>
    <t>mn; eafnj] vkl ds iksy ds vUnj tks/kiqj</t>
  </si>
  <si>
    <t>212684/    30-06-2010   264239/      03-09-2010</t>
  </si>
  <si>
    <t>Jh fQjkst@ bdcky [kkWa</t>
  </si>
  <si>
    <t>eqfLye cLrh efLtn ds ikl dkxMh tks/kiqj</t>
  </si>
  <si>
    <r>
      <t xml:space="preserve">Hkou fuekZ.k lkexzh </t>
    </r>
    <r>
      <rPr>
        <sz val="12"/>
        <rFont val="DevLys 010"/>
      </rPr>
      <t>¼flesUV m|ksx½</t>
    </r>
  </si>
  <si>
    <t>212686/     30-06-2010   955903/      12-07-2010</t>
  </si>
  <si>
    <t>Jh vgen uwj@ 'kdqj HkkbZ</t>
  </si>
  <si>
    <t>jktho xkW/kh dkWYkksuh] pkWn.kk Hkk[kj tks/kiqj</t>
  </si>
  <si>
    <t>yqgkjh dk;Z ¼osfYMax dk;Z½</t>
  </si>
  <si>
    <t>212656/     14-05-2010   212663/    25-05-2010</t>
  </si>
  <si>
    <t>14-08-2010</t>
  </si>
  <si>
    <t>Jh fQjkst [kkWa@ dkyq [kkWa</t>
  </si>
  <si>
    <t>xqytjiqjk ubZ lM+d tks/kiqj</t>
  </si>
  <si>
    <t>jsMhesM diM+k nqdku</t>
  </si>
  <si>
    <t>212675/      28-06-2010    955905/      15-07-2010</t>
  </si>
  <si>
    <t>28-09-2010</t>
  </si>
  <si>
    <t>Jh tkdhj @ vyrkQ gqlSu</t>
  </si>
  <si>
    <t>bZu lkbZM ukxkSjh xsV jkt fdyhfud ds ikl tks/kiqj</t>
  </si>
  <si>
    <t>jaxkbZ NikbZ   ¼dyj isUV½</t>
  </si>
  <si>
    <t>212674/    28-06-2010   955901/     12-07-2010</t>
  </si>
  <si>
    <t>Jh tkosn [kku@ vCnqy Qk:d</t>
  </si>
  <si>
    <t>xzke iapk;r Hkou ds lkeus vkSfl;k] tks/kiqj</t>
  </si>
  <si>
    <t>212681/    30-06-2010    212699/      12-07-2010</t>
  </si>
  <si>
    <t>Jhefr lqyrkuk@ uokcqnhu</t>
  </si>
  <si>
    <t>u;k rkykc eksrh dq.M tks/kiqj</t>
  </si>
  <si>
    <t>212666/     26-05-2010  212690/    06-07-2010</t>
  </si>
  <si>
    <t>26-08-2010</t>
  </si>
  <si>
    <t>Jh eks0 fljkt@ Lo0 Jh v0 gkdhe</t>
  </si>
  <si>
    <t>xksyenktku eafLtn ds ikl eksrh pkSad tks/kiqj</t>
  </si>
  <si>
    <t>212271/      25-06-2010   212685/      30-06-2010</t>
  </si>
  <si>
    <t>25-09-2010</t>
  </si>
  <si>
    <t>Jh vCnqy euku xkSjh @ vCnqy xuh xkSjh</t>
  </si>
  <si>
    <t>ubZ lMd fxj/kj flusek ds ikl tks/kiqj</t>
  </si>
  <si>
    <t>fdj.kk@ tujy LVksj</t>
  </si>
  <si>
    <t>212269/       25-06-2010   212693/      06-07-2010</t>
  </si>
  <si>
    <t>Jherh 'kehe ckuksa@ eks0 jQhd</t>
  </si>
  <si>
    <t>peuiqjk xyh u 3] ubZ lMd tks/kiqj</t>
  </si>
  <si>
    <t>212661/      17-05-2010    212665/       25-05-2010</t>
  </si>
  <si>
    <t>17-08-2010</t>
  </si>
  <si>
    <t>Jh eks0 tkosssn@ eks0 jfQd</t>
  </si>
  <si>
    <t>NksVh efLtn cEck eksgYyk tks/kiqj</t>
  </si>
  <si>
    <t>212678/     30-06-2010    955904/     12-07-2010</t>
  </si>
  <si>
    <t>Jh euQwy pexk@ ekukjke</t>
  </si>
  <si>
    <t>pkUn.kk Hkkdj f'ko dkWyksuh okMZ 11 tks/kiqj</t>
  </si>
  <si>
    <t>vkjdsLVªk@ cs.M cktk</t>
  </si>
  <si>
    <t>212676/    28-06-2010   955902/     12-07-2010</t>
  </si>
  <si>
    <t>Jh bZ'kkd@ Lo0 lqYrku [kkW</t>
  </si>
  <si>
    <t>dk;e[kkfu;ksa dk ckl ensj.kk dkWyksuh tks/kiqj</t>
  </si>
  <si>
    <t>212679/     30-06-2010    264211/      11-08-2010</t>
  </si>
  <si>
    <t>Jh vCnqy xQkj@ eks0 bczkfge</t>
  </si>
  <si>
    <t>rsfy;k dk ckl vksSfl;k tssks/kiqj</t>
  </si>
  <si>
    <t>lbZdy ejEer iapj nqdku</t>
  </si>
  <si>
    <t>212270/      25-06-2010    212688/      30-06-2010</t>
  </si>
  <si>
    <t>Jh ul:nhu@eks0 nhu</t>
  </si>
  <si>
    <t>ljizrki Ldwy ds lkeus ePNh ekdsZV tks/kiqj</t>
  </si>
  <si>
    <t>212674/      28-06-2010    212687/      30-06-2010</t>
  </si>
  <si>
    <t>Jherh 'kcue@ lkfcj vyh</t>
  </si>
  <si>
    <t>[ksrk ukMh eaMksj jksM tks/kiqj</t>
  </si>
  <si>
    <t>vkjkrkjh dk;Z ¼flykbZ d'khnkdkjh½</t>
  </si>
  <si>
    <t>212657/     14-05-2010    212664/      14-05-2010</t>
  </si>
  <si>
    <t>ekSgEen vyh@ eksgEen jetku</t>
  </si>
  <si>
    <t>ekofM+;ksa dh ?kkVh] lwjlkxj] tks/kiqj</t>
  </si>
  <si>
    <t>C;wVh ikyZj ¼tsV~l½</t>
  </si>
  <si>
    <t>212659/    17-05-2010   212680/      17-05-2010</t>
  </si>
  <si>
    <t>Jherh Qqyckuksa@ cUnq [kkW</t>
  </si>
  <si>
    <t>212667/     28-05-2010    212689/     02-07-2010</t>
  </si>
  <si>
    <t>28-08-2010</t>
  </si>
  <si>
    <t>eks- Qk:d@vCnqy 'kdqj</t>
  </si>
  <si>
    <t>U;w egkjktk çksfotUl ,.M tujy LVksj] ubZZ lM+d] tks/kiqj</t>
  </si>
  <si>
    <t>212268/    25-06-2010    264209/     04-08-2010</t>
  </si>
  <si>
    <t>Jh eks0 vlye@ mej</t>
  </si>
  <si>
    <t>10 nqdku lksukjksa dh cxsph dkxk jksM] dkxMh tk/kiqj</t>
  </si>
  <si>
    <t>yqgkjh@ osfYMx dk;Z</t>
  </si>
  <si>
    <t>264202/       30-07-2010     264220/      17-08-2010</t>
  </si>
  <si>
    <t>30-10-2010</t>
  </si>
  <si>
    <t>Jherh utek ckuksa @ v0 jlhn</t>
  </si>
  <si>
    <t>flQr gqlsSu dkWyksuh  tks/kiqj</t>
  </si>
  <si>
    <t>vkjhrkjh dk;Z ¼df'knkdkjh½</t>
  </si>
  <si>
    <t>264201/    30-07-2010    264216/      11-08-2010</t>
  </si>
  <si>
    <t>Jh eksgEen lQh@ bLekbZy [kkW</t>
  </si>
  <si>
    <t>Vksyh;ks dk ckl vkSfl;k] tks/kiqj</t>
  </si>
  <si>
    <t>955909/       22-07-2009     264205/    04-01-1010</t>
  </si>
  <si>
    <t>22-10-2009</t>
  </si>
  <si>
    <t>Jherh dq'kuqek@ uwj eksgEen</t>
  </si>
  <si>
    <t>flykbZ dfVax dk;Z</t>
  </si>
  <si>
    <t>212694/      08-07-2010     955806/    15-07-2010</t>
  </si>
  <si>
    <t>Jh 'kkSdr vyh@ lelqnhu</t>
  </si>
  <si>
    <t>dkxk jksM] ukbZ;ksa dh cxsph] tks/kiqj</t>
  </si>
  <si>
    <t>LVs'kujh nqdku</t>
  </si>
  <si>
    <t>212691/    06-07-2010    955910/      30-07-2010</t>
  </si>
  <si>
    <t>Jherh 'kehe ckuksa@ bdcky</t>
  </si>
  <si>
    <t>&lt;kf&lt;;ksa dh xyh mn;eafnj tks/kiqj</t>
  </si>
  <si>
    <t>264215/ 11-08-2010      264228/     23-08-2010</t>
  </si>
  <si>
    <t>Jh vCnqy oghn@ vCnqy d;qe</t>
  </si>
  <si>
    <t>dkyw jketh dh okoMh lqjlkxj tks/kiqj</t>
  </si>
  <si>
    <t>264204/    04/08-2010    264206/  19-08-2010</t>
  </si>
  <si>
    <t>Jh lfdy@ lkchj [kka</t>
  </si>
  <si>
    <t>mneafnj vklu jk0m0ek0 fo0ds0 ihNs tks/kiqj</t>
  </si>
  <si>
    <t>264212/    11-08-2010   264223/    19-08-2010</t>
  </si>
  <si>
    <t xml:space="preserve">Jherh jghlk ckuksa@ cqUnq [kkW </t>
  </si>
  <si>
    <t>mn;eafnj vklu dh eafnj tks/kiqj</t>
  </si>
  <si>
    <t>264213/  11-08-2010      264224/   19-08-2010</t>
  </si>
  <si>
    <t>Jherh olhek@ jbZl vgen</t>
  </si>
  <si>
    <t>tquk nk: dk Bsdk jktegy Ldwy ds ikl tks/kiqj</t>
  </si>
  <si>
    <t>flykbZ dk;</t>
  </si>
  <si>
    <t>264217/   11-08-2010    264227/    19-08-2010</t>
  </si>
  <si>
    <t xml:space="preserve">Jherh 'kkgk tkgkWa @v- gehn </t>
  </si>
  <si>
    <t>e- ua- 87] 'kkfUr fiz; uxj] iky fyad jksM+] tks/kiqj</t>
  </si>
  <si>
    <t>QksVks LVsV@ dEI;wVj</t>
  </si>
  <si>
    <t>264265/24-12-2010   264270/30-12-2010    264273/   04-01-2011</t>
  </si>
  <si>
    <t>24-03-2011</t>
  </si>
  <si>
    <t>Jh fjtoku @  eks- bdcky valkjh</t>
  </si>
  <si>
    <t>ekSgYyk ukxkSjh flykoVku] nftZ;ksa dh xyh ds vanj]] tks/kiqj</t>
  </si>
  <si>
    <t>264261/  09-11-2010   264272/  04-01-2011</t>
  </si>
  <si>
    <t>Jherh [kkrqu @ tkfdj gqlSu</t>
  </si>
  <si>
    <t>mn;eafnj vklu Ldqy ds ikl tks/kiqj</t>
  </si>
  <si>
    <t>264214/  11/08-2010   264222/  19-08-2010</t>
  </si>
  <si>
    <t>Jherh 'kcue@ vrk eks0</t>
  </si>
  <si>
    <t>NkssVh chtk eka dk eafnj tks/kiqj</t>
  </si>
  <si>
    <t>264207/   4-08-2010   264225/   19-08-2010</t>
  </si>
  <si>
    <t xml:space="preserve">Jh esgcqc 'kkg@ 
eks0 blkd
</t>
  </si>
  <si>
    <t>fNiks dk eksgYyk [kk.Mk Qylk tk/skiqj</t>
  </si>
  <si>
    <t>esdsfud</t>
  </si>
  <si>
    <t>264266/     24-12-2010   265276/       12-01-2011</t>
  </si>
  <si>
    <t>24-03-2010</t>
  </si>
  <si>
    <t>Jh eksgEen :Lrke @ vCnqy j'khn xkSjh</t>
  </si>
  <si>
    <t>cMh efLtn ds lkeus okyh xyh ek.kd lkezV ds ikl tks/kiqj</t>
  </si>
  <si>
    <t>oSfYMx dk;Z</t>
  </si>
  <si>
    <t>264267/   24-12-2010    264268/   24-12-2010   265278/   12-01/2011</t>
  </si>
  <si>
    <t>Jh cjdr vyh@ nhu eksgEen</t>
  </si>
  <si>
    <t>cdjk e.Mh enhuk efLtn ds ihNs tks/kiqj</t>
  </si>
  <si>
    <t>Vsyfjax nqdku</t>
  </si>
  <si>
    <t>264269/  24-12-2010    265279/   12-01-2011</t>
  </si>
  <si>
    <t>Jh eksgEen gqlSu@ eksgEen gk:u</t>
  </si>
  <si>
    <t>guqeku th Hkk[kjh rsfy;ksa dk enjlk ds ikl] tks/kiqj</t>
  </si>
  <si>
    <t>&lt;+kck@ jsLVksjsUV</t>
  </si>
  <si>
    <t>264260/   08-11-2010    265277/   12-01-2011</t>
  </si>
  <si>
    <t>Jherh uyksQj@ ukS'kn vyh</t>
  </si>
  <si>
    <t>Niksa dk pkSad xaxyko rkykc tks/kiqj</t>
  </si>
  <si>
    <t>dEI;wVj lsUVj</t>
  </si>
  <si>
    <t>264271/  04-01-2011   265280/     12-01-2011</t>
  </si>
  <si>
    <t>Jherh eklqe ckuksa @ v0 lyhe</t>
  </si>
  <si>
    <t>flQr gqlSu dkWyksuh jke ckx ds ihNs tks/kiqj</t>
  </si>
  <si>
    <t>264274/   10-01-2011   265281/   12-01-2011</t>
  </si>
  <si>
    <t>Jherh vkehuk ckukssa@v0 j'khn</t>
  </si>
  <si>
    <t>flQr gqlSu dkWyksuh]tks/kiqj</t>
  </si>
  <si>
    <t>264275/   10-01-2011    265282/   12-01-2011</t>
  </si>
  <si>
    <t>Jh tkfdj gqlSu@ eUtqj vgen</t>
  </si>
  <si>
    <t>mn;efUnj vklu] jk-m-ek-fo- ds ikl] tks/kiqj</t>
  </si>
  <si>
    <t>264221/  17-08-2010   264230/  26-08-2010</t>
  </si>
  <si>
    <t>17-11-2010</t>
  </si>
  <si>
    <t>Jh tgkWxhj [kkW@ lqyseku [kkW</t>
  </si>
  <si>
    <t>flaf/k eqfLye cLrh tks/kiqj</t>
  </si>
  <si>
    <t>eksckbZy nqdku</t>
  </si>
  <si>
    <t>264218/   13-08-2010    264229/   26-08-2010</t>
  </si>
  <si>
    <t>13-11-2010</t>
  </si>
  <si>
    <t>Jh 'kk;yks vyh@ lS;n fldUnj vyh</t>
  </si>
  <si>
    <t>xksyenktuk efLtn ds ikl eksrh pkSd tks/kiqj</t>
  </si>
  <si>
    <t>264219/   13-08-2010  264231/    26-08-2010</t>
  </si>
  <si>
    <t>Jh vCnqy d;qe@ vCnqy lrkj</t>
  </si>
  <si>
    <t>U;kt fcfYMax dsikl ubZ lMd tks/kiqj</t>
  </si>
  <si>
    <t>264205/   04-08-2010    264237/   03-09-2010</t>
  </si>
  <si>
    <t>Jh vCnqy jlhn@ vCnqy lyke</t>
  </si>
  <si>
    <t>guqekuth dh Hkkdjh tks/kiqj</t>
  </si>
  <si>
    <t>flykb nqdku</t>
  </si>
  <si>
    <t>264234/  31-08-2010     264238/    03-09-2010</t>
  </si>
  <si>
    <t>Jh eq[rkj vgen@ [kyhyqZ jgeku</t>
  </si>
  <si>
    <t>mn;eafnj vkl ds iksy ds vUnj tks/kiqj</t>
  </si>
  <si>
    <t>gs.MhØk¶V</t>
  </si>
  <si>
    <t>212684/   30-06-2010    264239/   03-09-2010</t>
  </si>
  <si>
    <t>Jh 'ksjs [kkW @ jghe [kkW</t>
  </si>
  <si>
    <t>xzke@iks- tsBkfu;k rg0 'ksjx&lt; tks/kiqj</t>
  </si>
  <si>
    <t>M;sjh ¼HkSal½</t>
  </si>
  <si>
    <t>264233/   31-08-2010    264240/    07-09-2010</t>
  </si>
  <si>
    <t>Jherh 'kckuk ckuksa@ eks0 'kfdj raoj</t>
  </si>
  <si>
    <t>flykbZ dfVax</t>
  </si>
  <si>
    <t>264235/    31-08-2010    264244/   05-10-2010</t>
  </si>
  <si>
    <t>eksgEen lnhd@ eksgEen xqykc</t>
  </si>
  <si>
    <t xml:space="preserve"> gfj;k&lt;+k.kk dh goSyh] lkstrh xsV] tks/kiqj</t>
  </si>
  <si>
    <t>gkMZos;j nqdku</t>
  </si>
  <si>
    <t>264232/   31-08-2010   264245/    05-10-2010</t>
  </si>
  <si>
    <t>Jh rkt eksgEen@ eksgEen lkfcj</t>
  </si>
  <si>
    <t>[kkfu;k ubZ lM+d] tks/kiqj</t>
  </si>
  <si>
    <t>264246/   06-10-2010   264250/    20-10-2010</t>
  </si>
  <si>
    <t>Jh vCnqy lyke@ vCnqy vtht csfye</t>
  </si>
  <si>
    <t>lkstrh xsV ds ckgj] efLtn ds ikl] ikyfyad jksM+] tks/kiqj</t>
  </si>
  <si>
    <t>dwyj fjis;j</t>
  </si>
  <si>
    <t>264236/    03-09-2010    264250/    21-10-2010</t>
  </si>
  <si>
    <t xml:space="preserve">Jh eksgEen bfy;kl@ eksgEen ;qul </t>
  </si>
  <si>
    <t>O;kikfj;ksa dk ckl] ihikM+] 'kgj tks/kiqj</t>
  </si>
  <si>
    <t>LVhy Qsfczds'ku@ cSfYMax</t>
  </si>
  <si>
    <t>264247/   06-10-2010   264258/   28-10-2010</t>
  </si>
  <si>
    <t>Jh ekgEen 'kkfdj@ vCnqy ethn</t>
  </si>
  <si>
    <t>95] xhrk Hkou ds ihNs] 'kdhuk dkwyksuh] tks/kiqj</t>
  </si>
  <si>
    <t>264249/   20-10-2010    264256/    25-10-2010</t>
  </si>
  <si>
    <t>20-01-2011</t>
  </si>
  <si>
    <t>Jh eqUUkk@ 'kelqnhu</t>
  </si>
  <si>
    <t>iksLV vkWfQl dh xyh cEck tks/kiqj</t>
  </si>
  <si>
    <t>264251/   20-10-2010    264259/    02-11-2010</t>
  </si>
  <si>
    <t>Jh eksgEen lqyseku @ eksgEen 'kjhQ</t>
  </si>
  <si>
    <t>Nhiksa dk eksgYyk [kk.Mk Qylk tks/kiqj</t>
  </si>
  <si>
    <t>264255/   25-10-2010    264262/    10-12-2010</t>
  </si>
  <si>
    <t>25-01-2011</t>
  </si>
  <si>
    <t xml:space="preserve">Raisa </t>
  </si>
  <si>
    <t>Shokat Ali</t>
  </si>
  <si>
    <t>Silawato Ki Masjid Masuriya, Jodhpur</t>
  </si>
  <si>
    <t>Kirana Work</t>
  </si>
  <si>
    <t>30.3.15</t>
  </si>
  <si>
    <t>7.10.15</t>
  </si>
  <si>
    <t>503802010492815</t>
  </si>
  <si>
    <t>218900649662</t>
  </si>
  <si>
    <t>109461487</t>
  </si>
  <si>
    <t>Abdul Munaf</t>
  </si>
  <si>
    <t>Silawato Ki Mohalla, Gali No. 17, Masuriya, Jodhpur</t>
  </si>
  <si>
    <t>Kirana Vegetable</t>
  </si>
  <si>
    <t>61207311009</t>
  </si>
  <si>
    <t>774296574752</t>
  </si>
  <si>
    <t>109428001</t>
  </si>
  <si>
    <t xml:space="preserve">Nasim </t>
  </si>
  <si>
    <t>Abdul Rahis</t>
  </si>
  <si>
    <t>132 Shree Shramikpura, Masuriya Jodhpur</t>
  </si>
  <si>
    <t>073510026033</t>
  </si>
  <si>
    <t>709679323593</t>
  </si>
  <si>
    <t>109461488</t>
  </si>
  <si>
    <t>Shabana Bano</t>
  </si>
  <si>
    <t>Abdul Hak</t>
  </si>
  <si>
    <t>Bamba Badi Masjid Ke Piche, Jodhpur</t>
  </si>
  <si>
    <t>Beauty Parlour</t>
  </si>
  <si>
    <t>30852827211</t>
  </si>
  <si>
    <t>442825659109</t>
  </si>
  <si>
    <t>109447505</t>
  </si>
  <si>
    <t>Iqbal Khan</t>
  </si>
  <si>
    <t>Mehboob Khan</t>
  </si>
  <si>
    <t>Vill. Gangana, Mohalla Nagori Silawatan, Jodhpur</t>
  </si>
  <si>
    <t>Silai Work</t>
  </si>
  <si>
    <t>12000100002643</t>
  </si>
  <si>
    <t>739392131873</t>
  </si>
  <si>
    <t>109427412</t>
  </si>
  <si>
    <t>Sikander Khan</t>
  </si>
  <si>
    <t>Allabaksh</t>
  </si>
  <si>
    <t>12000100004983</t>
  </si>
  <si>
    <t>613103030479</t>
  </si>
  <si>
    <t>109427411</t>
  </si>
  <si>
    <t>Nasim Bano</t>
  </si>
  <si>
    <t>Fuse Khan</t>
  </si>
  <si>
    <t>Fancy Store</t>
  </si>
  <si>
    <t>12003211004998</t>
  </si>
  <si>
    <t>291289333028</t>
  </si>
  <si>
    <t>109427413</t>
  </si>
  <si>
    <t>Shabnam Akhtar</t>
  </si>
  <si>
    <t>Nadim Ansari</t>
  </si>
  <si>
    <t>Kamla Nehru Nagar, Hospital Ke Pass, Pal Link Road, Jodhpur</t>
  </si>
  <si>
    <t>2264000100157080</t>
  </si>
  <si>
    <t>259637332285</t>
  </si>
  <si>
    <t>109144011</t>
  </si>
  <si>
    <t>Shazad Khan</t>
  </si>
  <si>
    <t>Akbar Khan</t>
  </si>
  <si>
    <t>Muslim Umar Hotel Ke Pass, Medti Gate, Jodhpur</t>
  </si>
  <si>
    <t>33355319133</t>
  </si>
  <si>
    <t>499332207709</t>
  </si>
  <si>
    <t>109442987</t>
  </si>
  <si>
    <t>Abdul Shakur</t>
  </si>
  <si>
    <t>Vishnu Colony, Kamla Nehru Nagar, Jodhpur</t>
  </si>
  <si>
    <t xml:space="preserve">urban </t>
  </si>
  <si>
    <t>16.11.15</t>
  </si>
  <si>
    <t>13.1.16</t>
  </si>
  <si>
    <t>61048945206</t>
  </si>
  <si>
    <t>634120920704</t>
  </si>
  <si>
    <t>109463552</t>
  </si>
  <si>
    <t>Sofia Bano</t>
  </si>
  <si>
    <t>Sagar Khan</t>
  </si>
  <si>
    <t>Sindhi Basti Jodhpur</t>
  </si>
  <si>
    <t>Kirana Store</t>
  </si>
  <si>
    <t>05690110039625</t>
  </si>
  <si>
    <t>272826548578</t>
  </si>
  <si>
    <t xml:space="preserve">Seema </t>
  </si>
  <si>
    <t>Bundu</t>
  </si>
  <si>
    <t>Dargah Gali, Chandana Bhakhar, Jodhpur</t>
  </si>
  <si>
    <t>05690110039649</t>
  </si>
  <si>
    <t>272282678022</t>
  </si>
  <si>
    <t>109144590</t>
  </si>
  <si>
    <t>Sultan Khan</t>
  </si>
  <si>
    <t>Sindhiyo ka Bass, Siwanchi Gate, Jodhpur</t>
  </si>
  <si>
    <t>05690110040935</t>
  </si>
  <si>
    <t>507469663023</t>
  </si>
  <si>
    <t>109144592</t>
  </si>
  <si>
    <t>Haidar Khan</t>
  </si>
  <si>
    <t>Salim Khan</t>
  </si>
  <si>
    <t>Mangliyo Ki Gali, Siwanchi Gate, jodhpur</t>
  </si>
  <si>
    <t>6326152430</t>
  </si>
  <si>
    <t>348737614127</t>
  </si>
  <si>
    <t>109443726</t>
  </si>
  <si>
    <t>Sherudeen</t>
  </si>
  <si>
    <t>Nijamudeen</t>
  </si>
  <si>
    <t>Sanjay Colony, Pratap Nagar, Jodhpur</t>
  </si>
  <si>
    <t>Camera Work</t>
  </si>
  <si>
    <t>661410110000310</t>
  </si>
  <si>
    <t>441152487133</t>
  </si>
  <si>
    <t>109144573</t>
  </si>
  <si>
    <t>Mohammad Said</t>
  </si>
  <si>
    <t>Mohammad Yusuf</t>
  </si>
  <si>
    <t>Rajiv Gandhi colony, Pal Link Road, Jodhpur</t>
  </si>
  <si>
    <t>Mobile Work</t>
  </si>
  <si>
    <t>20104955364</t>
  </si>
  <si>
    <t>924165816172</t>
  </si>
  <si>
    <t>109144118</t>
  </si>
  <si>
    <t>Mohd. Ashfaq</t>
  </si>
  <si>
    <t>Mohd. Sakir</t>
  </si>
  <si>
    <t>Rajiv Gandhi colony, Chandana Bhakhar, Gali No.6, Jodhpur</t>
  </si>
  <si>
    <t>Taxi Passenger</t>
  </si>
  <si>
    <t>01360100019597</t>
  </si>
  <si>
    <t>731078654624</t>
  </si>
  <si>
    <t>109144658</t>
  </si>
  <si>
    <t>Sikander</t>
  </si>
  <si>
    <t>Ward No.36, School Ke Piche, Uday Mandir, Jodhpur</t>
  </si>
  <si>
    <t>21.1.16</t>
  </si>
  <si>
    <t>51107082496</t>
  </si>
  <si>
    <t>997267022339</t>
  </si>
  <si>
    <t>109519251</t>
  </si>
  <si>
    <t xml:space="preserve">Ruksana </t>
  </si>
  <si>
    <t>Mohd. Fayyaz</t>
  </si>
  <si>
    <t>Bishtiyo Ka Bass, Madrse Ke Pass, Uday Mandir, Jodhpur</t>
  </si>
  <si>
    <t>992371635042</t>
  </si>
  <si>
    <t>109519250</t>
  </si>
  <si>
    <t>Bhanwru Khan</t>
  </si>
  <si>
    <t>Kamu Khan</t>
  </si>
  <si>
    <t>Mangliyo Ka Bass, Ghatiyala Jodhpur</t>
  </si>
  <si>
    <t>25.1.16</t>
  </si>
  <si>
    <t>13050110003022</t>
  </si>
  <si>
    <t>940314766298</t>
  </si>
  <si>
    <t>109428028</t>
  </si>
  <si>
    <t xml:space="preserve">Rizwana </t>
  </si>
  <si>
    <t>Jahid Ahmed</t>
  </si>
  <si>
    <t>Naya Talab, Moti Kund, Jodhpur</t>
  </si>
  <si>
    <t>741486334938</t>
  </si>
  <si>
    <t>Kherdin</t>
  </si>
  <si>
    <t>Ajim Khan</t>
  </si>
  <si>
    <t>212, Ravo Ka Bas, Kasti, The-Baori, Jodhpur</t>
  </si>
  <si>
    <t>Stationary Work</t>
  </si>
  <si>
    <t>05380110091203</t>
  </si>
  <si>
    <t>248275887676</t>
  </si>
  <si>
    <t>109454293</t>
  </si>
  <si>
    <t>Patrick Thomas Mendomza</t>
  </si>
  <si>
    <t>Anthony Mendomza</t>
  </si>
  <si>
    <t>334, Asha Purna Veli,  New High Court Ke Pass, Jhalawand, Jodhpur</t>
  </si>
  <si>
    <t>Cold Storage</t>
  </si>
  <si>
    <t>3662500100254501</t>
  </si>
  <si>
    <t>274705520615</t>
  </si>
  <si>
    <t>109427555</t>
  </si>
  <si>
    <t>Naina Bano</t>
  </si>
  <si>
    <t>Muneer Khan</t>
  </si>
  <si>
    <t>Bulbul Gariyo Ki Gali, Opp. Dhan Mandi, Jodhpur</t>
  </si>
  <si>
    <t>29.1.16</t>
  </si>
  <si>
    <t>503802010494070</t>
  </si>
  <si>
    <t>667059955613</t>
  </si>
  <si>
    <t>109462086</t>
  </si>
  <si>
    <t xml:space="preserve">Farjana </t>
  </si>
  <si>
    <t>438, Gudiyo Ki Gali, Medti Gate Ke Pass, Jodhpur</t>
  </si>
  <si>
    <t>Bandej Work</t>
  </si>
  <si>
    <t>12.2.16</t>
  </si>
  <si>
    <t>05630110043721</t>
  </si>
  <si>
    <t>413436520617</t>
  </si>
  <si>
    <t>109447321</t>
  </si>
  <si>
    <t>Shabbo Bano</t>
  </si>
  <si>
    <t>Abdul Kar</t>
  </si>
  <si>
    <t>543 Dhan Mandi, Khapta, Jodhpur Rajasthan</t>
  </si>
  <si>
    <t>51109472111</t>
  </si>
  <si>
    <t>561943402014</t>
  </si>
  <si>
    <t>109442127</t>
  </si>
  <si>
    <t>Akhe Mohd.</t>
  </si>
  <si>
    <t>Mahendra Khan</t>
  </si>
  <si>
    <t>Fakrapuri Mokelawas, Jodhpur</t>
  </si>
  <si>
    <t>Dairy Work</t>
  </si>
  <si>
    <t>61070300291</t>
  </si>
  <si>
    <t>199965273076</t>
  </si>
  <si>
    <t>109375155</t>
  </si>
  <si>
    <t>Afaqullah Khan</t>
  </si>
  <si>
    <t>Reham Ullah Khan</t>
  </si>
  <si>
    <t>187-b, Chopasani Housing Board Jodhpur</t>
  </si>
  <si>
    <t>Readymade Work</t>
  </si>
  <si>
    <t>0911010095071</t>
  </si>
  <si>
    <t>606090855079</t>
  </si>
  <si>
    <t>109144575</t>
  </si>
  <si>
    <t>Madeena Bano</t>
  </si>
  <si>
    <t>Mohd. Harun</t>
  </si>
  <si>
    <t>Teliyo Ka Madrsa, Bamba, Jodhpur</t>
  </si>
  <si>
    <t>32935721706</t>
  </si>
  <si>
    <t>493674164393</t>
  </si>
  <si>
    <t>109463062</t>
  </si>
  <si>
    <t>Emamudin</t>
  </si>
  <si>
    <t>Javru Khan</t>
  </si>
  <si>
    <t>778, Kasam Khan Ki dhani, Riyan , Jodhpur</t>
  </si>
  <si>
    <t>51108150853</t>
  </si>
  <si>
    <t>934830151175</t>
  </si>
  <si>
    <t>109427730</t>
  </si>
  <si>
    <t>Shiv Mandir Ke Pass, Kumharo Ka Bass, Jodhpur</t>
  </si>
  <si>
    <t>109144792</t>
  </si>
  <si>
    <t>Maderna Colony, Krishi Mandi Ke Pass, Jodhpur</t>
  </si>
  <si>
    <t>83012614625</t>
  </si>
  <si>
    <t>207636114825</t>
  </si>
  <si>
    <t>109144788</t>
  </si>
  <si>
    <t>Soni Building Ward No.37, Jodhpur</t>
  </si>
  <si>
    <t>Aari Tari</t>
  </si>
  <si>
    <t>05630110043738</t>
  </si>
  <si>
    <t>728090854641</t>
  </si>
  <si>
    <t>109447322</t>
  </si>
  <si>
    <t>Abrar Ahmed</t>
  </si>
  <si>
    <t>Bapu Colony, Chopasani Road, Opp. New Kohinoor Cinema Jodhpur</t>
  </si>
  <si>
    <t>30.3.16</t>
  </si>
  <si>
    <t>27.3.16</t>
  </si>
  <si>
    <t>10192010000500</t>
  </si>
  <si>
    <t>273793079909</t>
  </si>
  <si>
    <t>109144645</t>
  </si>
  <si>
    <t>Vali Mohd.</t>
  </si>
  <si>
    <t>Sattar Mohd.</t>
  </si>
  <si>
    <t>949, Fuleraav Ki Gatti, Vyas Park, Jodhpur</t>
  </si>
  <si>
    <t xml:space="preserve">Taxi </t>
  </si>
  <si>
    <t>3.3.16</t>
  </si>
  <si>
    <t>51106736882</t>
  </si>
  <si>
    <t>848452734273</t>
  </si>
  <si>
    <t>109461644</t>
  </si>
  <si>
    <t>dze la[;k 36 ls 41 30 izfr'kr ds gSA</t>
  </si>
  <si>
    <t>M.D. Tayyab</t>
  </si>
  <si>
    <t>M.D. Yakub</t>
  </si>
  <si>
    <t>Gurudev Dairy Ke Pass, lal lajpatrai Colony, 5 vi Road, Idgah Road, Jodhpur</t>
  </si>
  <si>
    <t>Mai Khadija B.Sc Nursing College</t>
  </si>
  <si>
    <t>R.U.H.S.</t>
  </si>
  <si>
    <t>5.10.12</t>
  </si>
  <si>
    <t>24.9.15</t>
  </si>
  <si>
    <t>30651870061</t>
  </si>
  <si>
    <t>518665040791</t>
  </si>
  <si>
    <t>109421396</t>
  </si>
  <si>
    <t>Rahmtulla</t>
  </si>
  <si>
    <t>Deshbandhu School, Barkat colony, Phalodi</t>
  </si>
  <si>
    <t>9.10.15</t>
  </si>
  <si>
    <t>109374862</t>
  </si>
  <si>
    <t>Firoz Khan</t>
  </si>
  <si>
    <t>Taj Mohammad Khan</t>
  </si>
  <si>
    <t>Masjid Ki Gali, Sheikh Nagar, Vaya Pipad Road, Bhopalgarh</t>
  </si>
  <si>
    <t>Ahmed Garib Unani Medical College &amp; As-Salam Hospital</t>
  </si>
  <si>
    <t>Maharashtra University of Health Sciences, Nashik</t>
  </si>
  <si>
    <t>B.U.M.S.</t>
  </si>
  <si>
    <t>3 Years</t>
  </si>
  <si>
    <t>28.2.14</t>
  </si>
  <si>
    <t>23.10.15</t>
  </si>
  <si>
    <t>11880110015582</t>
  </si>
  <si>
    <t>594828355362</t>
  </si>
  <si>
    <t>109443274</t>
  </si>
  <si>
    <t>SLBS Engineering College, jodhpur</t>
  </si>
  <si>
    <t>5.10.14</t>
  </si>
  <si>
    <t>1.12.15</t>
  </si>
  <si>
    <t>109144755</t>
  </si>
  <si>
    <t>Shireen Saiyed</t>
  </si>
  <si>
    <t>22 j.K. Nagar, Pal Road, Jodhpur</t>
  </si>
  <si>
    <t>Jiet School of Engineering &amp; Tech. for Girls, Jodhpur</t>
  </si>
  <si>
    <t>109146025</t>
  </si>
  <si>
    <t xml:space="preserve"> Zuber Rehmani</t>
  </si>
  <si>
    <t>Juna Daru Ka Theka, Rajmahal, School road, Gulab Sagar, Jodhpur</t>
  </si>
  <si>
    <t>Jodhpur Institute of Engg, &amp; Tech., Jodhpur</t>
  </si>
  <si>
    <t>RTU Kota</t>
  </si>
  <si>
    <t>0232001500025053</t>
  </si>
  <si>
    <t>550942687095</t>
  </si>
  <si>
    <t>109421601</t>
  </si>
  <si>
    <t>Gulam Sarvar</t>
  </si>
  <si>
    <t>Diyashah Ji Ka Takiya, Piapad City, Dist-Jodhpur</t>
  </si>
  <si>
    <t>Mai Khadiji B.Sc Nursing College, Jodhpur</t>
  </si>
  <si>
    <t>27.12.11</t>
  </si>
  <si>
    <t>7.12.15</t>
  </si>
  <si>
    <t>61139902463</t>
  </si>
  <si>
    <t>559695893648</t>
  </si>
  <si>
    <t>109384159</t>
  </si>
  <si>
    <t>Bamba Road, Nale Ke Samne, Chailo Ki Gali, Stadium Cinema, Jodhpur</t>
  </si>
  <si>
    <t>Jai Narayan Vyas University, Jodhpur</t>
  </si>
  <si>
    <t>11.12.15</t>
  </si>
  <si>
    <t>0232001500025035</t>
  </si>
  <si>
    <t>436989905654</t>
  </si>
  <si>
    <t>109485278</t>
  </si>
  <si>
    <t>Janshere Khan</t>
  </si>
  <si>
    <t>Kayamkhani Ka Mohalla, Kuchera Nagaur</t>
  </si>
  <si>
    <t>Vivekanand Institute of Technology (East) Jagatpura Jaipur</t>
  </si>
  <si>
    <t>11.5.12</t>
  </si>
  <si>
    <t>61016906230</t>
  </si>
  <si>
    <t>371708994393</t>
  </si>
  <si>
    <t>504367281</t>
  </si>
  <si>
    <t>Aacharyo Ka Bass, Bilada, Jodhpur</t>
  </si>
  <si>
    <t>SKG Memorial Nursing Institute, Jhalamand, Jodhpur</t>
  </si>
  <si>
    <t>23.12.15</t>
  </si>
  <si>
    <t>31902305930</t>
  </si>
  <si>
    <t>736929967094</t>
  </si>
  <si>
    <t>109476656</t>
  </si>
  <si>
    <t>Mohammad Shakil</t>
  </si>
  <si>
    <t>Ahmed Naya Talab, Moti Kund, Nagori Gate Ke Ander, Jodhpur</t>
  </si>
  <si>
    <t>Vyas College of Engineering &amp; Technology Jodhpur</t>
  </si>
  <si>
    <t>14.12.15</t>
  </si>
  <si>
    <t>31.12.15</t>
  </si>
  <si>
    <t>31837224588</t>
  </si>
  <si>
    <t>713915520438</t>
  </si>
  <si>
    <t>109446607</t>
  </si>
  <si>
    <t>Mujiburrehman</t>
  </si>
  <si>
    <t>Tripolia Bazar, Gali No.1, Rehmani Manjil, Jodhpur</t>
  </si>
  <si>
    <t>Vyas Institute of Engg. &amp; Tech., Jodhpur</t>
  </si>
  <si>
    <t>11.1.16</t>
  </si>
  <si>
    <t>0232001500027981</t>
  </si>
  <si>
    <t>309128820434</t>
  </si>
  <si>
    <t>103568466</t>
  </si>
  <si>
    <t>Kaleem Ahmed</t>
  </si>
  <si>
    <t>Mohd. Siddique Ramjani</t>
  </si>
  <si>
    <t>Shifa Manjil, Vayapariyo Ka Mohalla, Sursagar, Jodhpur</t>
  </si>
  <si>
    <t>Dr. S.R. Rajasthan Ayurved Institute</t>
  </si>
  <si>
    <t>Dr. S.R. Rajasthan Ayurved University, Jodhpur</t>
  </si>
  <si>
    <t>5 Years</t>
  </si>
  <si>
    <t>51102472979</t>
  </si>
  <si>
    <t>930403542440</t>
  </si>
  <si>
    <t>109447406</t>
  </si>
  <si>
    <t>Sameer Khan</t>
  </si>
  <si>
    <t>Sharfudin Khan</t>
  </si>
  <si>
    <t>Sector 18, chopasani Housing Board, Jodhpur</t>
  </si>
  <si>
    <t>Iron Handicraft</t>
  </si>
  <si>
    <t>30.3.15 &amp; 4.3.16</t>
  </si>
  <si>
    <t>31.3.16</t>
  </si>
  <si>
    <t>51100288369</t>
  </si>
  <si>
    <t>531874387621</t>
  </si>
  <si>
    <t>109144574</t>
  </si>
  <si>
    <t xml:space="preserve">Abdul Latif </t>
  </si>
  <si>
    <t>Abdul Rashid</t>
  </si>
  <si>
    <t>266, Golmdajan Ki Masjid, Jodhpur</t>
  </si>
  <si>
    <t>Cloth Silai business</t>
  </si>
  <si>
    <t>01360100021630</t>
  </si>
  <si>
    <t>643253694392</t>
  </si>
  <si>
    <t>109529702</t>
  </si>
  <si>
    <t>Prince Lodha</t>
  </si>
  <si>
    <t>Pramod Lodha</t>
  </si>
  <si>
    <t>17/542, Chopasani Housing Board, Jodhpur</t>
  </si>
  <si>
    <t>Cloth Stall</t>
  </si>
  <si>
    <t>503802010491543</t>
  </si>
  <si>
    <t>808142323206</t>
  </si>
  <si>
    <t>109148830</t>
  </si>
  <si>
    <t>Abdul Wahid</t>
  </si>
  <si>
    <t>Abdul Hakim</t>
  </si>
  <si>
    <t>Gali No.2, Geeta Bhawan Ke Piche, Jodhpur</t>
  </si>
  <si>
    <t>000101000004057</t>
  </si>
  <si>
    <t>304214972728</t>
  </si>
  <si>
    <t>109521525   109326408</t>
  </si>
  <si>
    <t>Mohammad Hussain</t>
  </si>
  <si>
    <t>Niwasi Loharo Ki gali, Hathi Ram Ka Oda, Ghantaghar, Jodhpur</t>
  </si>
  <si>
    <t>Mai Khadija School of Nursing, Jodhpur</t>
  </si>
  <si>
    <t>Rajasthan Nursing Council, Jaipur</t>
  </si>
  <si>
    <t>3 years</t>
  </si>
  <si>
    <t>20210765280</t>
  </si>
  <si>
    <t>374048394851</t>
  </si>
  <si>
    <t>109485285</t>
  </si>
  <si>
    <t>Mohd. Afzal</t>
  </si>
  <si>
    <t>Panna Niwas Ke Samne, Loharo Ki Gali, Cycle Market, Jodhpur</t>
  </si>
  <si>
    <t>20079722222</t>
  </si>
  <si>
    <t>266390859435</t>
  </si>
  <si>
    <t>109485551</t>
  </si>
  <si>
    <t>Yusuf Shah</t>
  </si>
  <si>
    <t>Sikander Shah</t>
  </si>
  <si>
    <t>Mahavir Nagar, Haddi Meel, Jodhpur</t>
  </si>
  <si>
    <t>9.5.16</t>
  </si>
  <si>
    <t>20055510441</t>
  </si>
  <si>
    <t>916357784800</t>
  </si>
  <si>
    <t>109449814</t>
  </si>
  <si>
    <t>Rizwan Ahmed</t>
  </si>
  <si>
    <t>Mohd. Saddik</t>
  </si>
  <si>
    <t>Mohalla Layakan, Kile Ki Ghati, Fatma Cornor Jodhpur</t>
  </si>
  <si>
    <t>51105464932</t>
  </si>
  <si>
    <t>794780206664</t>
  </si>
  <si>
    <t>109444792</t>
  </si>
  <si>
    <t>Hasrat Ali</t>
  </si>
  <si>
    <t>Pako Ka Bas, Kabutro Ka Chowk, Jodhpur</t>
  </si>
  <si>
    <t>61214156021</t>
  </si>
  <si>
    <t>325476378824</t>
  </si>
  <si>
    <t>109081202</t>
  </si>
  <si>
    <t>Jammaludeen</t>
  </si>
  <si>
    <t>Ismile Khan</t>
  </si>
  <si>
    <t>Sindhiya Ka Bas, Ward No.21, Pipad Shahar</t>
  </si>
  <si>
    <t>Auto Parts</t>
  </si>
  <si>
    <t>0824001700119070</t>
  </si>
  <si>
    <t>778245746360</t>
  </si>
  <si>
    <t>109427599</t>
  </si>
  <si>
    <t>Sayar Khan</t>
  </si>
  <si>
    <t>Khariya Anawas</t>
  </si>
  <si>
    <t>0824006900004713</t>
  </si>
  <si>
    <t>825823077068</t>
  </si>
  <si>
    <t>109427598</t>
  </si>
  <si>
    <t xml:space="preserve">Sharda </t>
  </si>
  <si>
    <t>Allah Khan</t>
  </si>
  <si>
    <t>Sindhiya Ka Bas, Pipad Shahar</t>
  </si>
  <si>
    <t>0824001700061535</t>
  </si>
  <si>
    <t>622230891142</t>
  </si>
  <si>
    <t>109427600</t>
  </si>
  <si>
    <t>Salim Mohd.</t>
  </si>
  <si>
    <t>Ismil Khan</t>
  </si>
  <si>
    <t>0824000100174623</t>
  </si>
  <si>
    <t>405171077368</t>
  </si>
  <si>
    <t>109427597</t>
  </si>
  <si>
    <t>Liyakat Ali</t>
  </si>
  <si>
    <t>Gulam Mohd.</t>
  </si>
  <si>
    <t>Idgah colony, Jalori Gate Ke Ander, Jodhpur</t>
  </si>
  <si>
    <t>Color Work</t>
  </si>
  <si>
    <t>310002010217806</t>
  </si>
  <si>
    <t>593885038875</t>
  </si>
  <si>
    <t>109446890</t>
  </si>
  <si>
    <t>Cloth Silai Business</t>
  </si>
  <si>
    <t>18.5.16</t>
  </si>
  <si>
    <t>109144591</t>
  </si>
  <si>
    <t>Ahmed Garib Unani Medical College &amp; As-Salam Hospital, Akkalkuwa</t>
  </si>
  <si>
    <t>Mohd. Shahrukh Khan</t>
  </si>
  <si>
    <t>Abdul Karim</t>
  </si>
  <si>
    <t>Niwai Chamanpura Gali no.4, Nayi sadak Jodhur</t>
  </si>
  <si>
    <t>Rajasthan Technical University, Kota</t>
  </si>
  <si>
    <t>4.3.16</t>
  </si>
  <si>
    <t>14.6.16</t>
  </si>
  <si>
    <t>98070100001884</t>
  </si>
  <si>
    <t>560776711945</t>
  </si>
  <si>
    <t>109607787</t>
  </si>
  <si>
    <t>Kharadiyo Ka Mohalla, Jodhpur</t>
  </si>
  <si>
    <t>R.D. Memorial School of Nursing, Bhopal (07109)</t>
  </si>
  <si>
    <t>Madhya Pardesh Nurses Registration Council, Bhopal (M.P.)</t>
  </si>
  <si>
    <t>General Nursing Midfifari</t>
  </si>
  <si>
    <t>109596159</t>
  </si>
  <si>
    <t>Mohd. Parvej</t>
  </si>
  <si>
    <t>Mohammed Yakub</t>
  </si>
  <si>
    <t>Gurudev Dairy Ke Pass, Lala lajpatrai Colony, Idgah 5th Road, Jodhpur</t>
  </si>
  <si>
    <t>Mai Khadija B.Sc Nursing College, Kamla Nehru Nagar, Jodhpur</t>
  </si>
  <si>
    <t>503802010500358</t>
  </si>
  <si>
    <t>303814441776</t>
  </si>
  <si>
    <t>109524702</t>
  </si>
  <si>
    <t>Mohd. Abid Khan</t>
  </si>
  <si>
    <t>Mohd. Amin Khan</t>
  </si>
  <si>
    <t>Mahavaton Ki Masjid, Patang Wali Gali, Nagori Gate, Jodhpur</t>
  </si>
  <si>
    <t xml:space="preserve">Handicraft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</si>
  <si>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22.6.16</t>
  </si>
  <si>
    <t>61231426033</t>
  </si>
  <si>
    <t>623041327178</t>
  </si>
  <si>
    <t>109149169</t>
  </si>
  <si>
    <t>Mohd. Ismail</t>
  </si>
  <si>
    <t>Mohd. Hanif</t>
  </si>
  <si>
    <t>Niwasi Majdur Colony, Raza Masjid Gali Ke Samne, Pratap Nagar, Jodhpur</t>
  </si>
  <si>
    <t>Cloth Business</t>
  </si>
  <si>
    <t>661410510001859</t>
  </si>
  <si>
    <t>634903379921</t>
  </si>
  <si>
    <t>109526200</t>
  </si>
  <si>
    <t>Mohd. Saheed</t>
  </si>
  <si>
    <t>Cotton (Rajai Work)</t>
  </si>
  <si>
    <t>503702010009694</t>
  </si>
  <si>
    <t>566084899445</t>
  </si>
  <si>
    <t>109525899</t>
  </si>
  <si>
    <t>Badrudin</t>
  </si>
  <si>
    <t>Teliyo Ka bass, Ransi Vill. Jodhpur</t>
  </si>
  <si>
    <t>3365544784</t>
  </si>
  <si>
    <t>676745257180</t>
  </si>
  <si>
    <t>109477253</t>
  </si>
  <si>
    <t>Aphasana Bano</t>
  </si>
  <si>
    <t>Abdul Ajij</t>
  </si>
  <si>
    <t>Nagina Masjid, B/H Bijlighar, Sector-C-Pratap Nagar, Jodhpur</t>
  </si>
  <si>
    <t>10192191045629</t>
  </si>
  <si>
    <t>472792252656</t>
  </si>
  <si>
    <t>109525898</t>
  </si>
  <si>
    <t>Mohdmeed Rafik</t>
  </si>
  <si>
    <t>Khanda Falsa, Dheldi Ki Haveli, Chippo Ka Bass, Jodhpur</t>
  </si>
  <si>
    <t>Rangai Chapai Work</t>
  </si>
  <si>
    <t>51100365855</t>
  </si>
  <si>
    <t>608652871790</t>
  </si>
  <si>
    <t>109530359</t>
  </si>
  <si>
    <t>Manoj Kanugo</t>
  </si>
  <si>
    <t>Akhroj Kanugo</t>
  </si>
  <si>
    <t>Amali Ka Vas, Goda Ka Chowk, Sojati Gate, Jodhpur</t>
  </si>
  <si>
    <t>Surf Sabun Soda Business</t>
  </si>
  <si>
    <t>31895611748</t>
  </si>
  <si>
    <t>670891398901</t>
  </si>
  <si>
    <t>109081450</t>
  </si>
  <si>
    <t>Alam Khan</t>
  </si>
  <si>
    <t>Abdul Gani</t>
  </si>
  <si>
    <t>85, Behind Darpan Cinema, Jodhpur Rajasthan, 342006</t>
  </si>
  <si>
    <t>Photo Video &amp; Printing</t>
  </si>
  <si>
    <t>55152024677</t>
  </si>
  <si>
    <t>315914152585</t>
  </si>
  <si>
    <t>109607894</t>
  </si>
  <si>
    <t>Vahid Khan</t>
  </si>
  <si>
    <t>Bali Khan</t>
  </si>
  <si>
    <t>Rajputo Ki Dhani, Salori Jodhpur</t>
  </si>
  <si>
    <t>Electric Velding Udhyog</t>
  </si>
  <si>
    <t>13992191029943</t>
  </si>
  <si>
    <t>331423253123</t>
  </si>
  <si>
    <t>109594419</t>
  </si>
  <si>
    <t>Mehrdin Khan</t>
  </si>
  <si>
    <t>Imam Nagar, Rabariya Jodhpur</t>
  </si>
  <si>
    <t>10870110050231</t>
  </si>
  <si>
    <t>575621967528</t>
  </si>
  <si>
    <t>109526178</t>
  </si>
  <si>
    <t xml:space="preserve">Sayida </t>
  </si>
  <si>
    <t>45, Veer Durgadas Colony, Baldev Nagar, Gali No.6, Masuriya Jodhpur</t>
  </si>
  <si>
    <t>3662500100259301</t>
  </si>
  <si>
    <t>728961218268</t>
  </si>
  <si>
    <t>109528875</t>
  </si>
  <si>
    <t>Rajjak Khan</t>
  </si>
  <si>
    <t>Gani Khan</t>
  </si>
  <si>
    <t>Sindhiyo Ki Dhaniya, Imam Nagar, Ravdiya, Chicharali, Jodhpur</t>
  </si>
  <si>
    <t>10870100003513</t>
  </si>
  <si>
    <t>359300590043</t>
  </si>
  <si>
    <t>109526183</t>
  </si>
  <si>
    <t>Alai Baks</t>
  </si>
  <si>
    <t>Amin Khan</t>
  </si>
  <si>
    <t>Chappo Kalro Ki Dhani, Naneu, Jodhpur</t>
  </si>
  <si>
    <t>Milk Dairy</t>
  </si>
  <si>
    <t>20317555218</t>
  </si>
  <si>
    <t>702840811386</t>
  </si>
  <si>
    <t>109537722</t>
  </si>
  <si>
    <t xml:space="preserve">Rahisa </t>
  </si>
  <si>
    <t>Rustam Khan</t>
  </si>
  <si>
    <t>64, Bajrang Vihar Nagar, Vidhya Public Scool Ke Piche, Banad Road, Jodhpur</t>
  </si>
  <si>
    <t>Silai Centre</t>
  </si>
  <si>
    <t>20255989672</t>
  </si>
  <si>
    <t>561179016186</t>
  </si>
  <si>
    <t>109621234</t>
  </si>
  <si>
    <t>Amjad Khan Bhati</t>
  </si>
  <si>
    <t>Sayer Khan</t>
  </si>
  <si>
    <t>Behind M.G. School, Gulab Bag, Jodhpur</t>
  </si>
  <si>
    <t>61242943570</t>
  </si>
  <si>
    <t>650933962200</t>
  </si>
  <si>
    <t>109621233</t>
  </si>
  <si>
    <t>Madhu Rahel</t>
  </si>
  <si>
    <t>Imanvel</t>
  </si>
  <si>
    <t>Sardar School Ke Samne, Hakim Bag, Jodhpur</t>
  </si>
  <si>
    <t>51108451136</t>
  </si>
  <si>
    <t>265085019406</t>
  </si>
  <si>
    <t>109621232</t>
  </si>
  <si>
    <t>Sumit Charles</t>
  </si>
  <si>
    <t>Emanael Charles</t>
  </si>
  <si>
    <t>Chopasani Housing Board, Jodhpur</t>
  </si>
  <si>
    <t xml:space="preserve">Christian </t>
  </si>
  <si>
    <t>4145000100049132</t>
  </si>
  <si>
    <t>715543529169</t>
  </si>
  <si>
    <t>109148621</t>
  </si>
  <si>
    <t>Doris Gardner</t>
  </si>
  <si>
    <t>Alvin Gardner</t>
  </si>
  <si>
    <t>32--B, Near Shiv Mandir Road, Ratanwada Jodhpur</t>
  </si>
  <si>
    <t>22440110069455</t>
  </si>
  <si>
    <t>490981227184</t>
  </si>
  <si>
    <t>109620512</t>
  </si>
  <si>
    <t>Nadeem Malkani</t>
  </si>
  <si>
    <t>Abdul Rajjak Malkani</t>
  </si>
  <si>
    <t>810, Malkani House, Sindhaiyo Ka Bass, Siwanchi Gate, Jodhpur</t>
  </si>
  <si>
    <t>E-Mitra</t>
  </si>
  <si>
    <t>61170424758</t>
  </si>
  <si>
    <t>386820507017</t>
  </si>
  <si>
    <t>109081451</t>
  </si>
  <si>
    <t>Kanmal Jain</t>
  </si>
  <si>
    <t>Roop Chand Jain</t>
  </si>
  <si>
    <t>10 Dau Ki Dhani, Kamla Nehru Nagar, Jodhpur</t>
  </si>
  <si>
    <t>Jain</t>
  </si>
  <si>
    <t>Steel Job Work</t>
  </si>
  <si>
    <t>10186000297</t>
  </si>
  <si>
    <t>543371473855</t>
  </si>
  <si>
    <t>109081452</t>
  </si>
  <si>
    <t>Mo. Wasim</t>
  </si>
  <si>
    <t>Mohd. Gaffur</t>
  </si>
  <si>
    <t>Nagori Gate KE ander, Miyo Ki Masjid Ke Pass, Jodhpur</t>
  </si>
  <si>
    <t>Passenger Taxi</t>
  </si>
  <si>
    <t>34751820958</t>
  </si>
  <si>
    <t>316092489128</t>
  </si>
  <si>
    <t>109143938</t>
  </si>
  <si>
    <t>Mohd. Yakub Khan</t>
  </si>
  <si>
    <t>Suleman Khan</t>
  </si>
  <si>
    <t>45, Veer Durgadas Colony, Baldev Nagar, Gali No.6,Masuriya Jodhpur</t>
  </si>
  <si>
    <t>Scooter Repairing Work</t>
  </si>
  <si>
    <t>661410110005162</t>
  </si>
  <si>
    <t>321893695523</t>
  </si>
  <si>
    <t>109528876</t>
  </si>
  <si>
    <t>Raziya Bano</t>
  </si>
  <si>
    <t>Mohammed Rafik</t>
  </si>
  <si>
    <t>Sunder Balaji BaSTI, Gali No.8, Chopasani Road, Jodhpur</t>
  </si>
  <si>
    <t>503702010010461</t>
  </si>
  <si>
    <t>510625493219</t>
  </si>
  <si>
    <t>109525897</t>
  </si>
  <si>
    <t>Mohd. Sadik Baksh</t>
  </si>
  <si>
    <t>Rahim Baksh</t>
  </si>
  <si>
    <t>Muslim Majdur Colony, pratap Nagar, Jodhpur</t>
  </si>
  <si>
    <t>Aata Chakki</t>
  </si>
  <si>
    <t>2140101018435</t>
  </si>
  <si>
    <t>720715955737</t>
  </si>
  <si>
    <t>109577473</t>
  </si>
  <si>
    <t>Aasif Mohammed</t>
  </si>
  <si>
    <t>Ashik Mohammed</t>
  </si>
  <si>
    <t>Gulab Nehru Colony, Ship House, Jodhpur</t>
  </si>
  <si>
    <t>Tent House</t>
  </si>
  <si>
    <t>00592191027367</t>
  </si>
  <si>
    <t>943411047091</t>
  </si>
  <si>
    <t>109593268</t>
  </si>
  <si>
    <t>Wahid Ali</t>
  </si>
  <si>
    <t>Sayyed Hamid Ali</t>
  </si>
  <si>
    <t>Nagori Gate, Near Gopal Bhawan Jodhpur</t>
  </si>
  <si>
    <t>Mobile Shop &amp; E-Mitra Work</t>
  </si>
  <si>
    <t>51109770070</t>
  </si>
  <si>
    <t>754291633444</t>
  </si>
  <si>
    <t>109637526</t>
  </si>
  <si>
    <t>Mohammed Ramjan</t>
  </si>
  <si>
    <t>Mohammed Hussain</t>
  </si>
  <si>
    <t>Nagori Gate, Police Chowki Ke Samne, Jodhpur</t>
  </si>
  <si>
    <t>Cycle Motor &amp; Cycle Repairing</t>
  </si>
  <si>
    <t>14640100013659</t>
  </si>
  <si>
    <t>989320567195</t>
  </si>
  <si>
    <t>109644973</t>
  </si>
  <si>
    <t>Saddam Husain</t>
  </si>
  <si>
    <t xml:space="preserve"> Yusuf</t>
  </si>
  <si>
    <t>Marwar Gani, Bakra Mandi, Chandpole Road, Jodhpur</t>
  </si>
  <si>
    <t>Electronics Material Vikraya</t>
  </si>
  <si>
    <t>661010110006459</t>
  </si>
  <si>
    <t>871220656348</t>
  </si>
  <si>
    <t>109577472</t>
  </si>
  <si>
    <t>Faizaan Warsi</t>
  </si>
  <si>
    <t>Faruk Warsi</t>
  </si>
  <si>
    <t>Mandore Road, Khetanadi, Jodhpur</t>
  </si>
  <si>
    <t>Readymade Garment</t>
  </si>
  <si>
    <t>61295641839</t>
  </si>
  <si>
    <t>710463265889</t>
  </si>
  <si>
    <t>109595828</t>
  </si>
  <si>
    <t>Mohammed Wasem</t>
  </si>
  <si>
    <t>Rafik</t>
  </si>
  <si>
    <t>Gali No.1, Chaman Pura, Nayi Sadak, Jodhpur</t>
  </si>
  <si>
    <t>Computer Job Work</t>
  </si>
  <si>
    <t>4145000100070752</t>
  </si>
  <si>
    <t>776569733418</t>
  </si>
  <si>
    <t>109081463</t>
  </si>
  <si>
    <t>Amjad Mohammed</t>
  </si>
  <si>
    <t>Janta Colony, Khetanadi Mandore Road, Jodhpur</t>
  </si>
  <si>
    <t>051001508544</t>
  </si>
  <si>
    <t>109593285</t>
  </si>
  <si>
    <t>Choti</t>
  </si>
  <si>
    <t>Abdul Salim</t>
  </si>
  <si>
    <t>Medti Gate, Jodhpur</t>
  </si>
  <si>
    <t>15580110040119</t>
  </si>
  <si>
    <t>768873339110</t>
  </si>
  <si>
    <t>109608189</t>
  </si>
  <si>
    <t>AYUB KHAN</t>
  </si>
  <si>
    <t>LADU KHAN</t>
  </si>
  <si>
    <t>RAMASAGAR JETHANIA JODHPIR SHERGARH RAJ.</t>
  </si>
  <si>
    <t>DAIRY</t>
  </si>
  <si>
    <t>20.7.16</t>
  </si>
  <si>
    <t>30610110054130</t>
  </si>
  <si>
    <t>428366875419</t>
  </si>
  <si>
    <t>109596123</t>
  </si>
  <si>
    <t>HUJUR KHAN</t>
  </si>
  <si>
    <t>SANY KHAN</t>
  </si>
  <si>
    <t xml:space="preserve">VPO KANODIYA MAHA  SINGH THE. SHERGARH </t>
  </si>
  <si>
    <t>30610110058220</t>
  </si>
  <si>
    <t>858066108697</t>
  </si>
  <si>
    <t>109595912</t>
  </si>
  <si>
    <t>SHEKH MOHAMMAD</t>
  </si>
  <si>
    <t>SUMER KHAN</t>
  </si>
  <si>
    <t>KANODIYA MAHASINGH THE. SHERGARH DT.JODHPUR</t>
  </si>
  <si>
    <t>30613211013969</t>
  </si>
  <si>
    <t>759997153457</t>
  </si>
  <si>
    <t>109595096</t>
  </si>
  <si>
    <t>MURID KHAN</t>
  </si>
  <si>
    <t>HAKIM KHAN</t>
  </si>
  <si>
    <t>RAM SAGER KANODIYA MAHASINGH THE. SHERGARH DT.JODHPUR</t>
  </si>
  <si>
    <t>30610110058169</t>
  </si>
  <si>
    <t>955129333476</t>
  </si>
  <si>
    <t>109596231</t>
  </si>
  <si>
    <t>RAJJK KHAN</t>
  </si>
  <si>
    <t>SANNE KHAN</t>
  </si>
  <si>
    <t>JETHANIYA JODHPUR</t>
  </si>
  <si>
    <t>11321517194</t>
  </si>
  <si>
    <t>358382241437</t>
  </si>
  <si>
    <t>1095995911</t>
  </si>
  <si>
    <t>SULTANA</t>
  </si>
  <si>
    <t>ABDUL RAB</t>
  </si>
  <si>
    <t>SILAVATO KA MOHLLA JODHPUR</t>
  </si>
  <si>
    <t>CAPDA BUSS.</t>
  </si>
  <si>
    <t>824000100086579</t>
  </si>
  <si>
    <t>762228336838</t>
  </si>
  <si>
    <t>109384164</t>
  </si>
  <si>
    <t>ANWER KHAN</t>
  </si>
  <si>
    <t>BARKAT KHAN</t>
  </si>
  <si>
    <t>K-483,VIKAS NAGER ACHARYA MOHLLA,CHANA BHAKHAR JODHPUR</t>
  </si>
  <si>
    <t>KIRANA STORE</t>
  </si>
  <si>
    <t>6327256303</t>
  </si>
  <si>
    <t>389444279522</t>
  </si>
  <si>
    <t>109144774</t>
  </si>
  <si>
    <t>LAXMI MALMEHTA</t>
  </si>
  <si>
    <t>NARPAT MEHTA</t>
  </si>
  <si>
    <t>MEHTA BHAWAN HEM SINGH KA KATLA MAHA MANDIR JODHPUR</t>
  </si>
  <si>
    <t>E-MITRA</t>
  </si>
  <si>
    <t>1821452888</t>
  </si>
  <si>
    <t>481981497580</t>
  </si>
  <si>
    <t>109526826</t>
  </si>
  <si>
    <t xml:space="preserve">AAQUIF SOHEL </t>
  </si>
  <si>
    <t>ABDUL SALAM</t>
  </si>
  <si>
    <t>CHOPASNI HOUSE BOARD JODHPUR</t>
  </si>
  <si>
    <t>LATH MACHINE</t>
  </si>
  <si>
    <t>42010100002092</t>
  </si>
  <si>
    <t>220928624408</t>
  </si>
  <si>
    <t>109530193</t>
  </si>
  <si>
    <t>MOHAMMED IRFAN</t>
  </si>
  <si>
    <t xml:space="preserve">MOHAMMED IQBAL </t>
  </si>
  <si>
    <t>SHANTI KIRNA STORA 1ST SARDARPURA JODHPUR</t>
  </si>
  <si>
    <t>WASHING CENTER</t>
  </si>
  <si>
    <t>16701560602</t>
  </si>
  <si>
    <t>352786858229</t>
  </si>
  <si>
    <t>109530194</t>
  </si>
  <si>
    <t xml:space="preserve">SARFARAJ KHAN </t>
  </si>
  <si>
    <t xml:space="preserve">JAHUR KHAN </t>
  </si>
  <si>
    <t>NAGORIMOHHLA SILAWATAN GANGANA,JODHPUR.BORANADA-342012</t>
  </si>
  <si>
    <t>FANCY KIRANA</t>
  </si>
  <si>
    <t>1200110062340</t>
  </si>
  <si>
    <t>804397425759</t>
  </si>
  <si>
    <t>109650320</t>
  </si>
  <si>
    <t>MUKUNDAR AHMAD</t>
  </si>
  <si>
    <t>SIKANDRA KHAN</t>
  </si>
  <si>
    <t>SILAWATAN,GAGANA JODHPUR</t>
  </si>
  <si>
    <t>12003211005476</t>
  </si>
  <si>
    <t>891095420156</t>
  </si>
  <si>
    <t>109054683</t>
  </si>
  <si>
    <t>SANJAY KHAN</t>
  </si>
  <si>
    <t>ASIN KHAN</t>
  </si>
  <si>
    <t>NAGAORI SILAWATAN GANGANA BORANDA,JODHPUR</t>
  </si>
  <si>
    <t>12000110063002</t>
  </si>
  <si>
    <t>827100014308</t>
  </si>
  <si>
    <t>109650319</t>
  </si>
  <si>
    <t>MUNEER KHAN</t>
  </si>
  <si>
    <t>NAGORI SILAWATH,GANGANA JODHPUR</t>
  </si>
  <si>
    <t>12000110020685</t>
  </si>
  <si>
    <t>780960260139</t>
  </si>
  <si>
    <t>109650317</t>
  </si>
  <si>
    <t>SALIM KHAN</t>
  </si>
  <si>
    <t>NAZIR KHAN</t>
  </si>
  <si>
    <t>SILAVATO KA BAS BALESAR SATTA BALESAR SATAN JODHPUR</t>
  </si>
  <si>
    <t>44450100001467</t>
  </si>
  <si>
    <t>799853690591</t>
  </si>
  <si>
    <t>109650318</t>
  </si>
  <si>
    <t>NASIM BANU</t>
  </si>
  <si>
    <t xml:space="preserve">SINDHI BASTI GANGANA JODHPUR ,BORANADA </t>
  </si>
  <si>
    <t>12003211004974</t>
  </si>
  <si>
    <t>490175985982</t>
  </si>
  <si>
    <t>109620316</t>
  </si>
  <si>
    <r>
      <rPr>
        <sz val="8"/>
        <color theme="1"/>
        <rFont val="Calibri"/>
        <family val="2"/>
        <scheme val="minor"/>
      </rPr>
      <t xml:space="preserve">MOHAMMED </t>
    </r>
    <r>
      <rPr>
        <sz val="11"/>
        <color theme="1"/>
        <rFont val="Calibri"/>
        <family val="2"/>
        <scheme val="minor"/>
      </rPr>
      <t>RAFEEQUE</t>
    </r>
  </si>
  <si>
    <t>ABDUL SHAKUR</t>
  </si>
  <si>
    <t>GALI NO.1 CHAMAN PURA ,NAYI SADAK JODHPUR</t>
  </si>
  <si>
    <t>1360100027848</t>
  </si>
  <si>
    <t>802771689372</t>
  </si>
  <si>
    <t>109081464</t>
  </si>
  <si>
    <t>MOHA. ZAVID ABBASI</t>
  </si>
  <si>
    <t>MOHAMMED ABBASI</t>
  </si>
  <si>
    <t>POLICE THANE KE PICHE SHERGARH JODHPUR</t>
  </si>
  <si>
    <t>PHOTO COPY</t>
  </si>
  <si>
    <t>61016304746</t>
  </si>
  <si>
    <t>711914682510</t>
  </si>
  <si>
    <t>109595171</t>
  </si>
  <si>
    <t>VINITA</t>
  </si>
  <si>
    <t>AMIT KUMER PRATIHAR</t>
  </si>
  <si>
    <t>NEW POWER HOUSE ROAD JODHPUR</t>
  </si>
  <si>
    <t>BEAUTY PARLER</t>
  </si>
  <si>
    <t>661110110000706</t>
  </si>
  <si>
    <t>256606544694</t>
  </si>
  <si>
    <t>109608711</t>
  </si>
  <si>
    <t>ABDUL WAJID</t>
  </si>
  <si>
    <t>ABDUL RASID</t>
  </si>
  <si>
    <t>JYUTI NAGER DEVI ROAD CHANDANA BHAKAR JODHPUR</t>
  </si>
  <si>
    <t>KAPDA FARI WORK</t>
  </si>
  <si>
    <t>25.7.16</t>
  </si>
  <si>
    <t>20226122231</t>
  </si>
  <si>
    <t>204072577479</t>
  </si>
  <si>
    <t>109529964</t>
  </si>
  <si>
    <t>BABY</t>
  </si>
  <si>
    <t>AKSAR ALI</t>
  </si>
  <si>
    <t>BANJARA BASTI BHADVASIA ROAD JODHPUR</t>
  </si>
  <si>
    <t>RANGAI BANDHI WORK</t>
  </si>
  <si>
    <t>51109208431</t>
  </si>
  <si>
    <t>627941919716</t>
  </si>
  <si>
    <t>109654115</t>
  </si>
  <si>
    <t>Bhanwaru kha</t>
  </si>
  <si>
    <t>Ladhe kha</t>
  </si>
  <si>
    <t>jodhpur</t>
  </si>
  <si>
    <t>pashupalan</t>
  </si>
  <si>
    <t>3.5.14</t>
  </si>
  <si>
    <t>30610110059241</t>
  </si>
  <si>
    <t>757998182709</t>
  </si>
  <si>
    <t>109654277</t>
  </si>
  <si>
    <t>IMRAN KHAN</t>
  </si>
  <si>
    <t>ABDUL REHMAN</t>
  </si>
  <si>
    <t>BANGLE KE PICHE ,KHATANDI,JODHPUR</t>
  </si>
  <si>
    <t>AATA CHAKI</t>
  </si>
  <si>
    <t>13.9.14</t>
  </si>
  <si>
    <t>9.8.16</t>
  </si>
  <si>
    <t>20071927443</t>
  </si>
  <si>
    <t>879569659232</t>
  </si>
  <si>
    <t>109595825</t>
  </si>
  <si>
    <t>FIRSAT AHAMAD</t>
  </si>
  <si>
    <t>ASFAQ AHAMAD</t>
  </si>
  <si>
    <t>HANDICRAFT</t>
  </si>
  <si>
    <t>30698643727</t>
  </si>
  <si>
    <t>728481578433</t>
  </si>
  <si>
    <t>109621212</t>
  </si>
  <si>
    <t>ATA WARIS</t>
  </si>
  <si>
    <t>FARUK</t>
  </si>
  <si>
    <t>MANDORE ROAD ,JODHPUR</t>
  </si>
  <si>
    <t>COMPUTER</t>
  </si>
  <si>
    <t>20094666663</t>
  </si>
  <si>
    <t>853226224056</t>
  </si>
  <si>
    <t>109595830</t>
  </si>
  <si>
    <t>SHAMA BANJAMIN</t>
  </si>
  <si>
    <t>PRADEEP KUMER</t>
  </si>
  <si>
    <t>BEAUTI PARLER</t>
  </si>
  <si>
    <t>22440110023990</t>
  </si>
  <si>
    <t>881381240039</t>
  </si>
  <si>
    <t>109529574</t>
  </si>
  <si>
    <t>FAIMIDA</t>
  </si>
  <si>
    <t>KAPDA BUSS.</t>
  </si>
  <si>
    <t>32708298461</t>
  </si>
  <si>
    <t>438043542503</t>
  </si>
  <si>
    <t>109633973</t>
  </si>
  <si>
    <t>MOMAD</t>
  </si>
  <si>
    <t>AJIJ KHAN</t>
  </si>
  <si>
    <t>AATA MACHINE</t>
  </si>
  <si>
    <t>08820110058930</t>
  </si>
  <si>
    <t>324379910224</t>
  </si>
  <si>
    <t>109374430</t>
  </si>
  <si>
    <t>UMER DIN</t>
  </si>
  <si>
    <t>GAFFUR KHAN</t>
  </si>
  <si>
    <t>KUNDAL BITHDI PHALODI JODHPUR</t>
  </si>
  <si>
    <t>08820110059708</t>
  </si>
  <si>
    <t>883509074852</t>
  </si>
  <si>
    <t>109374516</t>
  </si>
  <si>
    <t xml:space="preserve">MOHA. SHARIF </t>
  </si>
  <si>
    <t>RAMJAN KHA</t>
  </si>
  <si>
    <t>08820110059197</t>
  </si>
  <si>
    <t>816518024088</t>
  </si>
  <si>
    <t>109374514</t>
  </si>
  <si>
    <t>JAMILA</t>
  </si>
  <si>
    <t>OMER DIN</t>
  </si>
  <si>
    <t>SILAI MACHINE</t>
  </si>
  <si>
    <t>08810110048436</t>
  </si>
  <si>
    <t>651634657257</t>
  </si>
  <si>
    <t>109374517</t>
  </si>
  <si>
    <t>FIROJA BANO</t>
  </si>
  <si>
    <t>SARVAN KHAN</t>
  </si>
  <si>
    <t>BANDAJ WORK</t>
  </si>
  <si>
    <t>1.9.16</t>
  </si>
  <si>
    <t>83008800218</t>
  </si>
  <si>
    <t>109081285</t>
  </si>
  <si>
    <t>MOHA.AADIL</t>
  </si>
  <si>
    <t>ISLAUDEEN</t>
  </si>
  <si>
    <t>RAJMAHEL SCHOOL KE PASS JODHPUR</t>
  </si>
  <si>
    <t>PHOTO GRAPHY</t>
  </si>
  <si>
    <t>19.10.16</t>
  </si>
  <si>
    <t>187101000005416</t>
  </si>
  <si>
    <t>383802983884</t>
  </si>
  <si>
    <t>10953779</t>
  </si>
  <si>
    <t>MOHA.SHAKEEL</t>
  </si>
  <si>
    <t>MOHA. SALEEM</t>
  </si>
  <si>
    <t>SHAMSHAN ROAD PRATAP NAGER JODHPUR</t>
  </si>
  <si>
    <t>JAM &amp;JEWLLARY</t>
  </si>
  <si>
    <t>10827502860</t>
  </si>
  <si>
    <t>680344343095</t>
  </si>
  <si>
    <t>109637618</t>
  </si>
  <si>
    <t>MOHD.AKIL</t>
  </si>
  <si>
    <t>MOHA.SALIM</t>
  </si>
  <si>
    <t>51532151000355</t>
  </si>
  <si>
    <t>546114055940</t>
  </si>
  <si>
    <t>109637619</t>
  </si>
  <si>
    <t>ABDUL SHAKOOR</t>
  </si>
  <si>
    <t>PRATAP NAGER JODHPUR</t>
  </si>
  <si>
    <t>FURNITURE</t>
  </si>
  <si>
    <t>661410100001566</t>
  </si>
  <si>
    <t>473504209004</t>
  </si>
  <si>
    <t>109655881</t>
  </si>
  <si>
    <t>SALIM</t>
  </si>
  <si>
    <t>AHAMEDALI</t>
  </si>
  <si>
    <t>FOOTWEAR</t>
  </si>
  <si>
    <t>661010410000238</t>
  </si>
  <si>
    <t>859166929387</t>
  </si>
  <si>
    <t>109644913</t>
  </si>
  <si>
    <t>TAJ MOHAMMED</t>
  </si>
  <si>
    <t>RAMJAN KHAN</t>
  </si>
  <si>
    <t>TALAB KI DHANI JODHPUR</t>
  </si>
  <si>
    <t>61069711885</t>
  </si>
  <si>
    <t>326728572987</t>
  </si>
  <si>
    <t>109429518</t>
  </si>
  <si>
    <t>SADDAM  HUSSAIN</t>
  </si>
  <si>
    <t>KASAM KHAN</t>
  </si>
  <si>
    <t>AUTO PARTS</t>
  </si>
  <si>
    <t>0824001700221162</t>
  </si>
  <si>
    <t>336019812175</t>
  </si>
  <si>
    <t>109429515</t>
  </si>
  <si>
    <t>BABU KHAN</t>
  </si>
  <si>
    <t>WALI KHAN</t>
  </si>
  <si>
    <t>RIYAN JODHPUR</t>
  </si>
  <si>
    <t>WELDING WORKS</t>
  </si>
  <si>
    <t>0824001700084235</t>
  </si>
  <si>
    <t>892087813160</t>
  </si>
  <si>
    <t>109429514</t>
  </si>
  <si>
    <t>MOHD.RIYAJ</t>
  </si>
  <si>
    <t>MOHA.SHARIF</t>
  </si>
  <si>
    <t>PIPAD CITY JODHPUR</t>
  </si>
  <si>
    <t>ALMUNIUM WORKS</t>
  </si>
  <si>
    <t>0824006900006492</t>
  </si>
  <si>
    <t>640825180081</t>
  </si>
  <si>
    <t>109496364</t>
  </si>
  <si>
    <t>Nasir khan</t>
  </si>
  <si>
    <t>Hanif khan</t>
  </si>
  <si>
    <t>MOBILE REPARING</t>
  </si>
  <si>
    <t>20.9.16</t>
  </si>
  <si>
    <t>8.12.16</t>
  </si>
  <si>
    <t>09760110045244</t>
  </si>
  <si>
    <t>888013953622</t>
  </si>
  <si>
    <t>10965653</t>
  </si>
  <si>
    <t>Ajmal Khan</t>
  </si>
  <si>
    <t>Ismail khan</t>
  </si>
  <si>
    <t>pashu palan dairy</t>
  </si>
  <si>
    <t>09760110042113</t>
  </si>
  <si>
    <t>757875998558</t>
  </si>
  <si>
    <t>109656537</t>
  </si>
  <si>
    <t>SALEEM</t>
  </si>
  <si>
    <t>GAFOOR KHAN</t>
  </si>
  <si>
    <t>19/381, CHOPASNI HOUSING BOARD, JODHPUR</t>
  </si>
  <si>
    <t>WELDING WORK</t>
  </si>
  <si>
    <t>20.1.17</t>
  </si>
  <si>
    <t>15.3.17</t>
  </si>
  <si>
    <t>2264000100167528</t>
  </si>
  <si>
    <t>542534998367</t>
  </si>
  <si>
    <t>109793913</t>
  </si>
  <si>
    <t>HAWA KHATUN</t>
  </si>
  <si>
    <t>SINDHIYO KI DHANI RAMPURA BHATIYA THE. TINWARI JODHPUR</t>
  </si>
  <si>
    <t>FEMALE</t>
  </si>
  <si>
    <t>CLOTH BUSSINESS</t>
  </si>
  <si>
    <t>28.3.17</t>
  </si>
  <si>
    <t>13481000000223</t>
  </si>
  <si>
    <t>756311044174</t>
  </si>
  <si>
    <t>109081752</t>
  </si>
  <si>
    <t>MOHAMMAD SHABIR</t>
  </si>
  <si>
    <t>ABDUL SATTAR</t>
  </si>
  <si>
    <t>PLOT NO. 25 GANESH NAGAR YOJNA BANAR JODHPUR</t>
  </si>
  <si>
    <t>ANIMAL HUSBANDRY AND MILK DAIRY</t>
  </si>
  <si>
    <t>12280110081129</t>
  </si>
  <si>
    <t>741101417908</t>
  </si>
  <si>
    <t>109752159</t>
  </si>
  <si>
    <t>DHANRAJ JAIN</t>
  </si>
  <si>
    <t>LAL CHAND</t>
  </si>
  <si>
    <t>18/529, CHOPASANI HOUSING BOARD JODHPUR</t>
  </si>
  <si>
    <t>JAIN</t>
  </si>
  <si>
    <t>KIRANA SHOP</t>
  </si>
  <si>
    <t>723902010000979</t>
  </si>
  <si>
    <t>866231719625</t>
  </si>
  <si>
    <t>109081742</t>
  </si>
  <si>
    <t xml:space="preserve">JAITA </t>
  </si>
  <si>
    <t>AMKE KHAN</t>
  </si>
  <si>
    <t>JAKIR HUSSAIN MARG RAJEEV GANDHI COLONY PAL LINK ROAD JODHPUR</t>
  </si>
  <si>
    <t>FLOOR MILL</t>
  </si>
  <si>
    <t>19462191010226</t>
  </si>
  <si>
    <t>420762798749</t>
  </si>
  <si>
    <t>KABIR AHMED</t>
  </si>
  <si>
    <t>ALLAH BAX</t>
  </si>
  <si>
    <t>SARDARPURA 1ST C ROAD BHAMASHAH PAN BHANDAR KE PICHE JODHPUR</t>
  </si>
  <si>
    <t>51006375419</t>
  </si>
  <si>
    <t>884262462672</t>
  </si>
  <si>
    <t>109081744</t>
  </si>
  <si>
    <t>MUMTAZ</t>
  </si>
  <si>
    <t>FAIZAN VARSI</t>
  </si>
  <si>
    <t>LAL BANGLE KE PICHE MANDOR ROAD KHETANADI JODHPUR</t>
  </si>
  <si>
    <t>0232000100753900</t>
  </si>
  <si>
    <t>309988926541</t>
  </si>
  <si>
    <t>109786276</t>
  </si>
  <si>
    <t>AHMED KHAN</t>
  </si>
  <si>
    <t>SAFI KHAN</t>
  </si>
  <si>
    <t>NEAR DALLE KHAN KI CHAKKI SINDHIYO KA BAAS MASURIYA PAL ROAD</t>
  </si>
  <si>
    <t>PASSENGER TAXI</t>
  </si>
  <si>
    <t>0911010069752</t>
  </si>
  <si>
    <t>496709858813</t>
  </si>
  <si>
    <t>109786184</t>
  </si>
  <si>
    <t xml:space="preserve">Mumtaj </t>
  </si>
  <si>
    <t>Sher Khan</t>
  </si>
  <si>
    <t>Sadari Khurd, Lohawat Tehsil, Jodhpur</t>
  </si>
  <si>
    <t>10670110006003</t>
  </si>
  <si>
    <t>109374642</t>
  </si>
  <si>
    <t>Niwasi Maderna Colony, Jodhpur</t>
  </si>
  <si>
    <t>109081215</t>
  </si>
  <si>
    <t>SUHAIL</t>
  </si>
  <si>
    <t>ABDUL SABUR</t>
  </si>
  <si>
    <t>299,RAVATO KA BASS JODHPUR</t>
  </si>
  <si>
    <t>109081334</t>
  </si>
  <si>
    <t>ASIF MOHA.</t>
  </si>
  <si>
    <t>MOHA. ASIF</t>
  </si>
  <si>
    <t>GULAB NEHRU COLONY JODHPUR</t>
  </si>
  <si>
    <t>TANT HOUSE</t>
  </si>
  <si>
    <t>592191027367</t>
  </si>
  <si>
    <t>903411047091</t>
  </si>
  <si>
    <t>LIYAKAT ALI</t>
  </si>
  <si>
    <t>GULAM MOHAMMAD</t>
  </si>
  <si>
    <t>IDGAH KE ANDER JODHPUR</t>
  </si>
  <si>
    <t>PRINCE LODA</t>
  </si>
  <si>
    <t>PRAMOD LODA</t>
  </si>
  <si>
    <t>CLOTHE STORE</t>
  </si>
  <si>
    <t>MOHA. VASIM</t>
  </si>
  <si>
    <t>MOH. GAFFAR</t>
  </si>
  <si>
    <t>MIYU KE MAJID NAGORI GATE KE ANDER ,JODHPUR</t>
  </si>
  <si>
    <t>SELLIN VECHILE</t>
  </si>
  <si>
    <t>FAIZAAN WARSI</t>
  </si>
  <si>
    <t>FARUK WARSI</t>
  </si>
  <si>
    <t>BACK SIDE LAL BANGLOW KHETANDI, MANDORE</t>
  </si>
  <si>
    <t>RADIMAD KAPDA</t>
  </si>
  <si>
    <t>13.5.16</t>
  </si>
  <si>
    <t>VAHID KHAN</t>
  </si>
  <si>
    <t>BALI KHAN</t>
  </si>
  <si>
    <t>SALODI JODHPUR</t>
  </si>
  <si>
    <t>WELDING</t>
  </si>
  <si>
    <t>AALAM KHAN</t>
  </si>
  <si>
    <t>ABDUL GANI</t>
  </si>
  <si>
    <t>DARPAN KE PICHE JODHPUR</t>
  </si>
  <si>
    <t>PHOTO VIDIO</t>
  </si>
  <si>
    <t>CHOTI</t>
  </si>
  <si>
    <t>ABDUL SALIM</t>
  </si>
  <si>
    <t>GHO KI GALI UDAY MANDIR JODHPUR</t>
  </si>
  <si>
    <t>PATRICK MNDONZE</t>
  </si>
  <si>
    <t>ANTHONY MENDONZA</t>
  </si>
  <si>
    <t>ASHAPURANA JHALAMAND JODHPUR,RAJ.342005</t>
  </si>
  <si>
    <t>COLD STORAJ</t>
  </si>
  <si>
    <t>WAAHID ALI</t>
  </si>
  <si>
    <t>SAYED HAMID ALI</t>
  </si>
  <si>
    <t>NAGORI GATE NEAR GOPAL BHAWAN JODHPUR</t>
  </si>
  <si>
    <t>MOBILE SHOP</t>
  </si>
  <si>
    <t>27.7.16</t>
  </si>
  <si>
    <t>MANOJ KANUNGA</t>
  </si>
  <si>
    <t>SRI AKHERAJ</t>
  </si>
  <si>
    <t>AMALI KA VAS,GHODO KA CHOWK SOJATI GATE,JODHPUR</t>
  </si>
  <si>
    <t>CAMICAL</t>
  </si>
  <si>
    <t xml:space="preserve"> Handicraft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</si>
  <si>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2.8.16</t>
  </si>
  <si>
    <t xml:space="preserve">Mohd. Sadik </t>
  </si>
  <si>
    <t>Mohd. Ismail Khan</t>
  </si>
  <si>
    <t>MOHA. RAMJAN</t>
  </si>
  <si>
    <t>MOHA. HUSSAIN</t>
  </si>
  <si>
    <t>MOTOR CYCLE REPARING</t>
  </si>
  <si>
    <t xml:space="preserve"> SMT. BANO</t>
  </si>
  <si>
    <t>AASHIQ MOH.</t>
  </si>
  <si>
    <t>109144791</t>
  </si>
  <si>
    <t>JARINA</t>
  </si>
  <si>
    <t>SATTAR KHAN</t>
  </si>
  <si>
    <t>109081242</t>
  </si>
  <si>
    <t>SMT SULTANA</t>
  </si>
  <si>
    <t>8293985847360</t>
  </si>
  <si>
    <t>109081212</t>
  </si>
  <si>
    <t>SMT BISMILLA</t>
  </si>
  <si>
    <t>IBRAHIM</t>
  </si>
  <si>
    <t>6379827072</t>
  </si>
  <si>
    <t>109144789</t>
  </si>
  <si>
    <t xml:space="preserve">SMT JAKIA BEGUM </t>
  </si>
  <si>
    <t>IRSHAD ALI</t>
  </si>
  <si>
    <t>109081251</t>
  </si>
  <si>
    <t>SMT GUDDI</t>
  </si>
  <si>
    <t>SHABIR KHAN</t>
  </si>
  <si>
    <t>109081213</t>
  </si>
  <si>
    <t>SMT MUNNI</t>
  </si>
  <si>
    <t>SADIK KHAN</t>
  </si>
  <si>
    <t>109144790</t>
  </si>
  <si>
    <t>SMT KOYALI</t>
  </si>
  <si>
    <t>SHAKUR ALI</t>
  </si>
  <si>
    <t>109081284</t>
  </si>
  <si>
    <t>HAMIDA BANO</t>
  </si>
  <si>
    <t>AKRAM</t>
  </si>
  <si>
    <t>109081214</t>
  </si>
  <si>
    <t>HAMID KHAN</t>
  </si>
  <si>
    <t>NIYALDIN</t>
  </si>
  <si>
    <t>PASHU PALAN</t>
  </si>
  <si>
    <t>109375154</t>
  </si>
  <si>
    <t>MOHD. SHARIF</t>
  </si>
  <si>
    <t>FAJAL KHAN</t>
  </si>
  <si>
    <t>109375156</t>
  </si>
  <si>
    <t>KARIM KHAN</t>
  </si>
  <si>
    <t>109375158</t>
  </si>
  <si>
    <t>OMERDIN</t>
  </si>
  <si>
    <t>109375151</t>
  </si>
  <si>
    <t>MOHAMMED.    WASEEM</t>
  </si>
  <si>
    <t>MOHA. RAFIQUE</t>
  </si>
  <si>
    <t>CHAMNPURA NAI SARAK JODHPUR</t>
  </si>
  <si>
    <t>PHOTO COPY&amp;COMPUTER TYPE</t>
  </si>
  <si>
    <t>NADEEM MALKANI</t>
  </si>
  <si>
    <t>ABDUL RAZZAK</t>
  </si>
  <si>
    <t>MALKANI HOUSE SINDHIYON KA BAS JODHPUR</t>
  </si>
  <si>
    <t>E-MITRA&amp;COMPUTER WORK</t>
  </si>
  <si>
    <t>1090811451</t>
  </si>
  <si>
    <t>AYUB</t>
  </si>
  <si>
    <t>TABURO KA CHOWK BILARA JODHPUR</t>
  </si>
  <si>
    <t>SHAMA BENJAMIN</t>
  </si>
  <si>
    <t>109065671</t>
  </si>
  <si>
    <t>MOHA.ZAVID</t>
  </si>
  <si>
    <t>MOHA.ABBASI</t>
  </si>
  <si>
    <t>POLICE THANE KE PICHE JODHPUR</t>
  </si>
  <si>
    <t>COMPUTER&amp;PHOTO COPY</t>
  </si>
  <si>
    <t>6106304746</t>
  </si>
  <si>
    <t>DORIS GARDNER</t>
  </si>
  <si>
    <t>ALWIN GARDNER</t>
  </si>
  <si>
    <t>PRABHU BHAVAN RATANADA JODHPUR</t>
  </si>
  <si>
    <t>SILAI CENTER</t>
  </si>
  <si>
    <t>SUMIT CHARIES</t>
  </si>
  <si>
    <t>IMANUCHARLE</t>
  </si>
  <si>
    <t>HOUSING BOARD JODHUR</t>
  </si>
  <si>
    <t>AMAJAD KHAN</t>
  </si>
  <si>
    <t>SHAYAR KHAN</t>
  </si>
  <si>
    <t>MATHAMA GANDHI SCH. KE PICHE JODHPUR</t>
  </si>
  <si>
    <t>MADHU RAHEL</t>
  </si>
  <si>
    <t>EVA EMMAVAI</t>
  </si>
  <si>
    <t>SARDAR SCHOOL KE SAMNE JODHPUR</t>
  </si>
  <si>
    <t>SILAI WORK</t>
  </si>
  <si>
    <t>VINITA BEE</t>
  </si>
  <si>
    <t>AMIT KUMER</t>
  </si>
  <si>
    <t>SADDAM  HUSAIN</t>
  </si>
  <si>
    <t>MOHD. YUSUF</t>
  </si>
  <si>
    <t>MARVER GHANI BAKRA MANDI JODHPUR</t>
  </si>
  <si>
    <t xml:space="preserve">ELETRONIC </t>
  </si>
  <si>
    <t xml:space="preserve">RAHISA </t>
  </si>
  <si>
    <t>RUSTAM ALI</t>
  </si>
  <si>
    <t>BANAD ROAD JODHPUR</t>
  </si>
  <si>
    <t>YUSUF SHAH</t>
  </si>
  <si>
    <t>SIKANDRA SHAH</t>
  </si>
  <si>
    <t xml:space="preserve">MAHAVEER NAGER </t>
  </si>
  <si>
    <t>22.9.16</t>
  </si>
  <si>
    <t>ATA WARIS WARSI</t>
  </si>
  <si>
    <t>Sahida bano</t>
  </si>
  <si>
    <t>mohd saheed</t>
  </si>
  <si>
    <t>kotan works</t>
  </si>
  <si>
    <t>568084899445</t>
  </si>
  <si>
    <t>16.12.16</t>
  </si>
  <si>
    <t>Naseem Bano</t>
  </si>
  <si>
    <t>Aasin Khan</t>
  </si>
  <si>
    <t>Gram Gangana, Post Boranads, Tehsil Luni, Jodhpur</t>
  </si>
  <si>
    <t>109650316</t>
  </si>
  <si>
    <t>Saleem Khan</t>
  </si>
  <si>
    <t>Nazeer Khan</t>
  </si>
  <si>
    <t>Mukam Post Balesarsata, Tehsil Shergarh, Jodhpur</t>
  </si>
  <si>
    <t>12000110062340</t>
  </si>
  <si>
    <t>Mohammed Saddique</t>
  </si>
  <si>
    <t>Mohalla Laikan Kile ki Ghati, Fatima Corner, Jodhpur</t>
  </si>
  <si>
    <t>408/90</t>
  </si>
  <si>
    <t>Nawab Sahib ki HAVELI, Johalla Laikan, Jodhpur</t>
  </si>
  <si>
    <t>Abdul Wajeed</t>
  </si>
  <si>
    <t>Abdul Rasheed</t>
  </si>
  <si>
    <t>3019, Jyoti Nagar, Chandana Bakar, Jodhpur</t>
  </si>
  <si>
    <t>Kapda Work</t>
  </si>
  <si>
    <t>18.1.17</t>
  </si>
  <si>
    <t>20407287</t>
  </si>
  <si>
    <t xml:space="preserve">MOHAMMED RIYAZ </t>
  </si>
  <si>
    <t>MOHAMMED SHARIF</t>
  </si>
  <si>
    <t>PATWAR GHAR, BEHIND AMBEDKAR COL;ONY, WARD NO. 5 PIPAR CITY,  JODHPUR</t>
  </si>
  <si>
    <t>ALUMINIUM WORKS</t>
  </si>
  <si>
    <t>20.2.17</t>
  </si>
  <si>
    <t>ABDUL RASHEED</t>
  </si>
  <si>
    <t>JAGDAMBA COL;ONY, GAL;I NO. 3 KUMHARO KA BAAS, PRATAP NAGAR JODHPUR</t>
  </si>
  <si>
    <t>MAKING WOODEN FURNITURE</t>
  </si>
  <si>
    <t>MOHAMMED AADIL</t>
  </si>
  <si>
    <t>ISLAHUDEEN</t>
  </si>
  <si>
    <t>RAJMAHAL SCHOOL KE PASS WALI GALI, LAIKAAN MOHALLA JODHPUR</t>
  </si>
  <si>
    <t>VIDEO GRAPHI AND PHOTO GRAPHY</t>
  </si>
  <si>
    <t>109537779</t>
  </si>
  <si>
    <t xml:space="preserve">SULTANA </t>
  </si>
  <si>
    <t>SILAWATO KA MOHALLA GOL PIYAU KE PAAS, PIPAR CITY JODHPUR</t>
  </si>
  <si>
    <t>0824000100086579</t>
  </si>
  <si>
    <t>AHMED ALI</t>
  </si>
  <si>
    <t>SAKINA COLONY, BEHIND GEETA BHAWAN SIWANCHI GATE JODHPUR</t>
  </si>
  <si>
    <t>LADIES SHOES AND GARMENTS</t>
  </si>
  <si>
    <t>30.6.16</t>
  </si>
  <si>
    <t>Aarif Mohmmed</t>
  </si>
  <si>
    <t>Oswalo Ka Nayati Mohalla, Chobdaro Ka Bas, Jodhpur</t>
  </si>
  <si>
    <t>3203018745</t>
  </si>
  <si>
    <t>436601924228</t>
  </si>
  <si>
    <t>GULAFSHAN</t>
  </si>
  <si>
    <t>SHAKEEL AHMED</t>
  </si>
  <si>
    <t>HOUSE NO.115NAYA TALAB MOTI KUND SANJAY BASTI NAGORI GAT JODHPUR,JODHPUR KACHERY,RAJ.</t>
  </si>
  <si>
    <t>RAJ.TEC.UNIVERSITY</t>
  </si>
  <si>
    <t>ELE.ENGINEERINGH</t>
  </si>
  <si>
    <t>4 YEAR</t>
  </si>
  <si>
    <t>RAHMTTULLA</t>
  </si>
  <si>
    <t>ALLLARAKH</t>
  </si>
  <si>
    <t>WARD NO.25 BARKAT COLONI PHALODI JODHPUR</t>
  </si>
  <si>
    <t>RAJ.UNI.OF HEALTH SCIENCES JAIPUR,RAJ.INDIA</t>
  </si>
  <si>
    <t xml:space="preserve">B.S.C NURSING </t>
  </si>
  <si>
    <t xml:space="preserve"> 4 YEAR</t>
  </si>
  <si>
    <t>109374565</t>
  </si>
  <si>
    <t>WASIM AKRAM</t>
  </si>
  <si>
    <t xml:space="preserve">ABDUL RASID </t>
  </si>
  <si>
    <t>GULUB NEHRU  COLONY JODHPUR</t>
  </si>
  <si>
    <t>MAI KHADIJA OF NURSING JODHPUR</t>
  </si>
  <si>
    <t>G.N.M</t>
  </si>
  <si>
    <t xml:space="preserve">   2 YEAR</t>
  </si>
  <si>
    <t>30.9.16</t>
  </si>
  <si>
    <t>20186430168</t>
  </si>
  <si>
    <t>620772688998</t>
  </si>
  <si>
    <t>109656939</t>
  </si>
  <si>
    <t>REHAN KHAN</t>
  </si>
  <si>
    <t>RIYAZULLA KHAN</t>
  </si>
  <si>
    <t>HATHI NEEM KE PAS BAI JI KA TALAB JODHPUR</t>
  </si>
  <si>
    <t>MAI KHADIJA NUR.COLL.JODHPUR</t>
  </si>
  <si>
    <t>BSC NURSING</t>
  </si>
  <si>
    <t>NURSING</t>
  </si>
  <si>
    <t>4 YEARS</t>
  </si>
  <si>
    <t>661010110008847</t>
  </si>
  <si>
    <t>705231145170</t>
  </si>
  <si>
    <t>109579308</t>
  </si>
  <si>
    <t>AADIL ALI</t>
  </si>
  <si>
    <t>KAMRUDIN</t>
  </si>
  <si>
    <t>BAMBA MOHLLA ROAD NALE KE SAMNE CHEELO KI GALI STADIUM CINEMA JODHPUR</t>
  </si>
  <si>
    <t xml:space="preserve">MBM ENGINEERIN COLLAGE </t>
  </si>
  <si>
    <t>JAI NARAYAN VYAS UNI.JODHPUR</t>
  </si>
  <si>
    <t>BE(BCT)</t>
  </si>
  <si>
    <t>8.11.16</t>
  </si>
  <si>
    <t>SHIREEN SAIYAD</t>
  </si>
  <si>
    <t>MUNSHIF ALI SAIYAD</t>
  </si>
  <si>
    <t>PLOT NO-22 THORIYUM KI DHANIJ K NAGER NEAR PAL BALAJI JODHPUR</t>
  </si>
  <si>
    <t>JIET SCHOOL OF ENG.&amp;TECH.FOR GIRLS</t>
  </si>
  <si>
    <t>RAJ.TECH.UNI</t>
  </si>
  <si>
    <t>COM.SCI.ENG.</t>
  </si>
  <si>
    <t>32750082066</t>
  </si>
  <si>
    <t>MD. Tayyab</t>
  </si>
  <si>
    <t>MD Yakub</t>
  </si>
  <si>
    <t>Guru Dev Dairy ke Pass, Laala Lajpat Ray Colony 5 vi Road, Eidgah, Jodhpur</t>
  </si>
  <si>
    <t>Mai Khadija B.Sc Nursing College, Jodhpur</t>
  </si>
  <si>
    <t>10.2.17</t>
  </si>
  <si>
    <t>MOHAMMED SHAKEEL</t>
  </si>
  <si>
    <t>HOUSE NO. 115 NAYA TALAB MOTI KUND NAGAURI GATE JODHPUR</t>
  </si>
  <si>
    <t>VYAS COLLEGE OF ENGINEERING AND TECHNOLOGY JODHPUR</t>
  </si>
  <si>
    <t>RAJASTHAN TECHNICAL UNIVERSITY KOTA</t>
  </si>
  <si>
    <t>ELECTRICAL ENGINEERING</t>
  </si>
  <si>
    <t xml:space="preserve">IRFAN </t>
  </si>
  <si>
    <t>KAMRUDDIN</t>
  </si>
  <si>
    <t>AACHARIYON KA BAAS, BILARA JODHPUR</t>
  </si>
  <si>
    <t>SKG MEMORIAL NURSING INSTITUTE JODHPUR</t>
  </si>
  <si>
    <t>RAJASTHAN UNIVERSITY OF HEALTH SCIENCE JAIPUR</t>
  </si>
  <si>
    <t>B.SC. NURSING</t>
  </si>
  <si>
    <t>31.3.17</t>
  </si>
  <si>
    <t>636929967094</t>
  </si>
  <si>
    <t>KASHISH MEHTA</t>
  </si>
  <si>
    <t>NARENDRA MEHTA</t>
  </si>
  <si>
    <t>15/415 CHOPASANI HOUSING BOARD NEAR VIJAY GARDEN, NEAR LOK SEVA HOSPITAL JODHPUR RAJ. 342008</t>
  </si>
  <si>
    <t>VOKKALIGARA SANGHHA DENTAL COLLEGE &amp; HOSPITAL BANGLORE</t>
  </si>
  <si>
    <t>CONSORTIUM OF MEDICAL ENGINEERING AND DENTAL COLLEGES OF KARNATAKA</t>
  </si>
  <si>
    <t>28.4.17</t>
  </si>
  <si>
    <t>687902010001293</t>
  </si>
  <si>
    <t>634844674014</t>
  </si>
  <si>
    <t>109830336</t>
  </si>
  <si>
    <t>jktdh; vYila[;d ckfydk Nk=kokl ¼vkijcslesUV½ esVªks ekl gkWLihVy ds ikl]</t>
  </si>
  <si>
    <t>lsDVj&amp;7 f’kizk iFk] vjkoyh ekxZ ds lkeus] ekuljksoj t;iqj</t>
  </si>
  <si>
    <r>
      <t xml:space="preserve">Qksu ,oa QSDl ua- 0141&amp;2786051 ¼ </t>
    </r>
    <r>
      <rPr>
        <b/>
        <sz val="14"/>
        <rFont val="Calibri"/>
        <family val="2"/>
        <scheme val="minor"/>
      </rPr>
      <t>Email-rmfdcc_2000@yahoo.co.in )</t>
    </r>
  </si>
  <si>
    <r>
      <t xml:space="preserve">                      </t>
    </r>
    <r>
      <rPr>
        <sz val="10"/>
        <color theme="1"/>
        <rFont val="DevLys 010"/>
      </rPr>
      <t>Øekad i-  ¼  ½@vkj,e,QMhlhlh@2016&amp;17@</t>
    </r>
  </si>
  <si>
    <t>Term Loan 70% of 90%</t>
  </si>
  <si>
    <r>
      <t xml:space="preserve">NMDFC Share (70%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</si>
  <si>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Voucher No. and Date</t>
  </si>
  <si>
    <t xml:space="preserve">Jaipu Khan
</t>
  </si>
  <si>
    <t>Iktar Khan</t>
  </si>
  <si>
    <t>Rana Nagar, Janadesar, Tehsil Luni, District Jodhpur</t>
  </si>
  <si>
    <t>Kirana Bussiness</t>
  </si>
  <si>
    <t>4.7.17</t>
  </si>
  <si>
    <t>10870110075029</t>
  </si>
  <si>
    <t>580806403988</t>
  </si>
  <si>
    <t>109081834</t>
  </si>
  <si>
    <t xml:space="preserve">Shakur Khan 
</t>
  </si>
  <si>
    <t>Makku Khan</t>
  </si>
  <si>
    <t>116, Sindhi Basti, Gangana Tehsil Jodhpur, District Jodhpur</t>
  </si>
  <si>
    <t>700501011001714</t>
  </si>
  <si>
    <t>810758419023</t>
  </si>
  <si>
    <t>109813821</t>
  </si>
  <si>
    <t xml:space="preserve">Mohammed Sarfraz
</t>
  </si>
  <si>
    <t>Mohammed Siraj</t>
  </si>
  <si>
    <t>553, Ishakiya School, Panney Khan Ki Haveli Ke Paas, Jodhpur</t>
  </si>
  <si>
    <t>Cloth Bussiness</t>
  </si>
  <si>
    <t>35287114217</t>
  </si>
  <si>
    <t>284835627083</t>
  </si>
  <si>
    <t>109771986
109771985</t>
  </si>
  <si>
    <t xml:space="preserve">Bhanvru Khan
</t>
  </si>
  <si>
    <t>Hakim Khan</t>
  </si>
  <si>
    <t>Sherani Nagar, Rabariya Chichadli, Tehsil Luni, District Jodhpur</t>
  </si>
  <si>
    <t>059410027000277</t>
  </si>
  <si>
    <t>271518048496</t>
  </si>
  <si>
    <t>109794577</t>
  </si>
  <si>
    <t xml:space="preserve">Firoz Khan
</t>
  </si>
  <si>
    <t>Shokat Khan</t>
  </si>
  <si>
    <t>1100, Gaytri Mandir Ke Pass, Devi Road, Kamla Nehru Nagar, Jodhpur</t>
  </si>
  <si>
    <t>Electronics</t>
  </si>
  <si>
    <t>20100341845</t>
  </si>
  <si>
    <t>495613461880</t>
  </si>
  <si>
    <t>109771802</t>
  </si>
  <si>
    <t xml:space="preserve">Mohammed Bilal
</t>
  </si>
  <si>
    <t>Mohammed Aleem</t>
  </si>
  <si>
    <t>Gande Nale ke Paas, Gali No. 6, Baldev Nagar, Jodhpur</t>
  </si>
  <si>
    <t>Senetary Works</t>
  </si>
  <si>
    <t>05690110025161</t>
  </si>
  <si>
    <t>663056933703</t>
  </si>
  <si>
    <t>109794763</t>
  </si>
  <si>
    <t xml:space="preserve">Anisha Bano
</t>
  </si>
  <si>
    <t>Villege Gangana, Post Boranada, Tehsil Luni, District Jodhpur</t>
  </si>
  <si>
    <t>10870110017739</t>
  </si>
  <si>
    <t>778140605763</t>
  </si>
  <si>
    <t>109739400</t>
  </si>
  <si>
    <t>Rasheeda</t>
  </si>
  <si>
    <t>700501011002517</t>
  </si>
  <si>
    <t>646739422454</t>
  </si>
  <si>
    <t>109738744</t>
  </si>
  <si>
    <t xml:space="preserve">Rukhsana
</t>
  </si>
  <si>
    <t>Usman Khan</t>
  </si>
  <si>
    <t>Fancy Store And General Items</t>
  </si>
  <si>
    <t>700501011002529</t>
  </si>
  <si>
    <t>689185700598</t>
  </si>
  <si>
    <t>109738831</t>
  </si>
  <si>
    <t xml:space="preserve">Insaf Khan
</t>
  </si>
  <si>
    <t>Chhotu Khan</t>
  </si>
  <si>
    <t>Silawaton Ka Bas, Balesar Sata, Tehsil Balesar, District Jodhpur</t>
  </si>
  <si>
    <t>Kirana &amp; General Store Bussiness</t>
  </si>
  <si>
    <t>01472191045556</t>
  </si>
  <si>
    <t>803613749751</t>
  </si>
  <si>
    <t>109738745</t>
  </si>
  <si>
    <t xml:space="preserve">Naseem Bano
</t>
  </si>
  <si>
    <t>Liyakat Khan</t>
  </si>
  <si>
    <t>700501011004554</t>
  </si>
  <si>
    <t>669984856121</t>
  </si>
  <si>
    <t>109738980</t>
  </si>
  <si>
    <t xml:space="preserve">Javed Noorani
</t>
  </si>
  <si>
    <t>Ishaq Mohammed</t>
  </si>
  <si>
    <t>Noorani Manzil, Gulab Bag, Eidgah Jalori Gate Jodhpur</t>
  </si>
  <si>
    <t>Kapra Bussiness</t>
  </si>
  <si>
    <t>4145000100048647</t>
  </si>
  <si>
    <t>305908424459</t>
  </si>
  <si>
    <t>109787129</t>
  </si>
  <si>
    <t xml:space="preserve">Mohammed Akbar Aalam
</t>
  </si>
  <si>
    <t>Mohammed Saeed Aalam</t>
  </si>
  <si>
    <t>Dabbu Basti, Sanjay C colony, Pratap Nagar, Jodhpur</t>
  </si>
  <si>
    <t>661010110009236</t>
  </si>
  <si>
    <t>927614605811</t>
  </si>
  <si>
    <t>109081812</t>
  </si>
  <si>
    <t xml:space="preserve">Shahzad Ansari
</t>
  </si>
  <si>
    <t>Sardar Ali</t>
  </si>
  <si>
    <t>10 A, Mahaveer Colony, Haddi Mill Basni Jodhpur</t>
  </si>
  <si>
    <t>159352615682</t>
  </si>
  <si>
    <t>618030275820</t>
  </si>
  <si>
    <t>109794648</t>
  </si>
  <si>
    <t xml:space="preserve">Rukhsana Bano
</t>
  </si>
  <si>
    <t>Saleem Ali</t>
  </si>
  <si>
    <t>Chipo Ka Bas, Patelavas Jhanvar, Tehsil Luni, District Jodhpur</t>
  </si>
  <si>
    <t>10870100004157</t>
  </si>
  <si>
    <t>664924175386</t>
  </si>
  <si>
    <t>109081816</t>
  </si>
  <si>
    <t xml:space="preserve">Shokat Khan
</t>
  </si>
  <si>
    <t>Isak Khan</t>
  </si>
  <si>
    <t>Chirayon Ki Dhani, Hingola Chicharli, Tehsil Luni, District Jodhpur</t>
  </si>
  <si>
    <t>10870100004405</t>
  </si>
  <si>
    <t>210116802601</t>
  </si>
  <si>
    <t>109081820</t>
  </si>
  <si>
    <t xml:space="preserve">Imran Khan
</t>
  </si>
  <si>
    <t>Haji Umraon Khan Colony, Umraon Khan Petrol Pump Piche, Bombay Motor, Jodhpur</t>
  </si>
  <si>
    <t>2140108019645</t>
  </si>
  <si>
    <t>539371580701</t>
  </si>
  <si>
    <t>109794762</t>
  </si>
  <si>
    <t xml:space="preserve">Yasmeen
</t>
  </si>
  <si>
    <t>Fancy Store and General Items</t>
  </si>
  <si>
    <t>700501011004537</t>
  </si>
  <si>
    <t>493526314259</t>
  </si>
  <si>
    <t>109738832</t>
  </si>
  <si>
    <t xml:space="preserve">Akdas Ansari
</t>
  </si>
  <si>
    <t>Mohammed Tayyab</t>
  </si>
  <si>
    <t>145, Chitra Gali, In Side Rakhi House, Jodhpur</t>
  </si>
  <si>
    <t>Foot Wear Shoes Bussiness</t>
  </si>
  <si>
    <t>01360100023551</t>
  </si>
  <si>
    <t>700306690017</t>
  </si>
  <si>
    <t>109771871
109771872</t>
  </si>
  <si>
    <t xml:space="preserve">Mumtaz 
</t>
  </si>
  <si>
    <t>700501011002976</t>
  </si>
  <si>
    <t>831692230497</t>
  </si>
  <si>
    <t>109739165</t>
  </si>
  <si>
    <t>Chirayon Ki Dhani, Hingola Tehsil Luni, District Jodhpur</t>
  </si>
  <si>
    <t>Kirana Shop</t>
  </si>
  <si>
    <t>10870110019740</t>
  </si>
  <si>
    <t>571282843497</t>
  </si>
  <si>
    <t>109081746</t>
  </si>
  <si>
    <t>Nasim</t>
  </si>
  <si>
    <t>Mohammed Iqbal</t>
  </si>
  <si>
    <t>1395, Sukhanand Ki Bagechi, Siwanchi Gate, Jodhpur</t>
  </si>
  <si>
    <t>503802010500440</t>
  </si>
  <si>
    <t>284528330980</t>
  </si>
  <si>
    <t>109771145</t>
  </si>
  <si>
    <t>Iliyas Khan</t>
  </si>
  <si>
    <t>Chhogiyon Ki Dhani Rabariya, Tehsil Luni, District Jodhpur</t>
  </si>
  <si>
    <t>10870110032923</t>
  </si>
  <si>
    <t>780753077803</t>
  </si>
  <si>
    <t>109081805</t>
  </si>
  <si>
    <t>Fazru Khan</t>
  </si>
  <si>
    <t>Wali Khan</t>
  </si>
  <si>
    <t>34639323162</t>
  </si>
  <si>
    <t>289445608107</t>
  </si>
  <si>
    <t>109081807</t>
  </si>
  <si>
    <t>Munira Bano</t>
  </si>
  <si>
    <t>Farid Khan</t>
  </si>
  <si>
    <t>Rajeev Gandhi Colony, Pal Link Road, Jodhpur</t>
  </si>
  <si>
    <t>Kapra Rangai Work</t>
  </si>
  <si>
    <t>187101000001548</t>
  </si>
  <si>
    <t>591404812396</t>
  </si>
  <si>
    <t>109081819</t>
  </si>
  <si>
    <t>Shamaa</t>
  </si>
  <si>
    <t>Shabbir</t>
  </si>
  <si>
    <t>Dabbu Basti, Bhaika Piyau, Pratap Nagar, Jodhpur</t>
  </si>
  <si>
    <t>955467402</t>
  </si>
  <si>
    <t>864493052962</t>
  </si>
  <si>
    <t>109081825</t>
  </si>
  <si>
    <t>Naresh Jain</t>
  </si>
  <si>
    <t>Navratanmal</t>
  </si>
  <si>
    <t>B 32-33, Raika Bag, Hanvant Vihar Colony, Jodhpur</t>
  </si>
  <si>
    <t>Masala Bussiness</t>
  </si>
  <si>
    <t>51542191023603</t>
  </si>
  <si>
    <t>404254108187</t>
  </si>
  <si>
    <t>109081829
109081830</t>
  </si>
  <si>
    <t>Bashir Khan</t>
  </si>
  <si>
    <t>Idu Khan</t>
  </si>
  <si>
    <t>Imam Nagar Rabariya, Chicharli, Tehsil Luni, District Jodhpur</t>
  </si>
  <si>
    <t>Kiaran Bussiness</t>
  </si>
  <si>
    <t>20188126713</t>
  </si>
  <si>
    <t>853608635702</t>
  </si>
  <si>
    <t>109081806</t>
  </si>
  <si>
    <t xml:space="preserve">Sabir Khan
</t>
  </si>
  <si>
    <t>Barkat Khan</t>
  </si>
  <si>
    <t>Silawaton Ka Bas, Balesat Sata, District Jodhpur</t>
  </si>
  <si>
    <t>17152281010725</t>
  </si>
  <si>
    <t>455869405046</t>
  </si>
  <si>
    <t>109738746</t>
  </si>
  <si>
    <t xml:space="preserve">Aaseen Khan
</t>
  </si>
  <si>
    <t xml:space="preserve"> Subhan Khan</t>
  </si>
  <si>
    <t>Chhoge Ki Dhani, Rabriya, Tehsil Luni, District Jodhpur</t>
  </si>
  <si>
    <t>20108942861</t>
  </si>
  <si>
    <t>967727999465</t>
  </si>
  <si>
    <t>109794875</t>
  </si>
  <si>
    <t xml:space="preserve">Naeem Khan
</t>
  </si>
  <si>
    <t>Mune Khan</t>
  </si>
  <si>
    <t>Mayla Baas, Miyon Ka Choak, Khanda Falsa, Jodhpur</t>
  </si>
  <si>
    <t>401702010011289</t>
  </si>
  <si>
    <t>423233673826</t>
  </si>
  <si>
    <t>109794873
109794874</t>
  </si>
  <si>
    <t xml:space="preserve">Sanjeeda Ansari
</t>
  </si>
  <si>
    <t>Mohammed Shohaib Ansari</t>
  </si>
  <si>
    <t>Oswalon Ka Nyati Nohra, Mundaro Ki Gali, Jodhpur</t>
  </si>
  <si>
    <t>3450936498</t>
  </si>
  <si>
    <t>487195773961</t>
  </si>
  <si>
    <t>109829831</t>
  </si>
  <si>
    <t xml:space="preserve">Parveen Ansari
</t>
  </si>
  <si>
    <t>Mohammed Sajid Ansari</t>
  </si>
  <si>
    <t>Readymad Garment</t>
  </si>
  <si>
    <t>3450391792</t>
  </si>
  <si>
    <t>623059180053</t>
  </si>
  <si>
    <t>109829830
109829829</t>
  </si>
  <si>
    <t xml:space="preserve">Bhomraj
</t>
  </si>
  <si>
    <t>Mangi Lal</t>
  </si>
  <si>
    <t>56, Gaon Chichadli, Tehsil Luni, District Jodhpur</t>
  </si>
  <si>
    <t>Stationery</t>
  </si>
  <si>
    <t>10870110066119</t>
  </si>
  <si>
    <t>282345448365</t>
  </si>
  <si>
    <t>109795723</t>
  </si>
  <si>
    <t xml:space="preserve">Mohsin Ansari
</t>
  </si>
  <si>
    <t>Mohammed Yousuf</t>
  </si>
  <si>
    <t>150, Vyapariyon Ka Mohalla, Chiteron Ki Gali, Near Rakhi House, Jodhpur</t>
  </si>
  <si>
    <t>Auto Parts Shop</t>
  </si>
  <si>
    <t>05690110035931</t>
  </si>
  <si>
    <t>545058428318</t>
  </si>
  <si>
    <t>109874160</t>
  </si>
  <si>
    <t xml:space="preserve">Jahoor Khan
</t>
  </si>
  <si>
    <t>Bachu Khan</t>
  </si>
  <si>
    <t>Gaon Taliya Chichadli, Tehsil Luni, District Jodhpur</t>
  </si>
  <si>
    <t>Kirana Business</t>
  </si>
  <si>
    <t>10870110069615</t>
  </si>
  <si>
    <t>842428361574</t>
  </si>
  <si>
    <t>109794761</t>
  </si>
  <si>
    <t>Latif Khan</t>
  </si>
  <si>
    <t>Murid Khan</t>
  </si>
  <si>
    <t>Imam Nagar Tehsil Luni, Jodhpur</t>
  </si>
  <si>
    <t>25.7.17</t>
  </si>
  <si>
    <t>13020110054260</t>
  </si>
  <si>
    <t>851892299908</t>
  </si>
  <si>
    <t>109796615</t>
  </si>
  <si>
    <t>Pushpa Jain</t>
  </si>
  <si>
    <t>Suresh Chand</t>
  </si>
  <si>
    <t>Shiv Basti, Chandna Bhakar, Jodhpur</t>
  </si>
  <si>
    <t>682501019516</t>
  </si>
  <si>
    <t>561302835648</t>
  </si>
  <si>
    <t>109796616</t>
  </si>
  <si>
    <t>Annu</t>
  </si>
  <si>
    <t>Sindhi Muslim Basti, Masuriya Pal Road, Jodhpur</t>
  </si>
  <si>
    <t>01421820004964</t>
  </si>
  <si>
    <t>549498233238</t>
  </si>
  <si>
    <t>109796318</t>
  </si>
  <si>
    <t>Mohammed Aijaz Modi</t>
  </si>
  <si>
    <t>Abdul Azeez Modi</t>
  </si>
  <si>
    <t>D-26, Kamla Nehru Nagar, Ist Extention, Jodhpur</t>
  </si>
  <si>
    <t>Redimade Item, Fancy and Watch Business</t>
  </si>
  <si>
    <t>01360100021122</t>
  </si>
  <si>
    <t>943152740478</t>
  </si>
  <si>
    <t>109874558,59</t>
  </si>
  <si>
    <t>Mohammed Shakir</t>
  </si>
  <si>
    <t>Mohammed Farukh</t>
  </si>
  <si>
    <t>Silawaton ka Baas, Pipar City, Jodhpur</t>
  </si>
  <si>
    <t>Medical Store</t>
  </si>
  <si>
    <t>0824000100149423</t>
  </si>
  <si>
    <t>370420884665</t>
  </si>
  <si>
    <t>109811966</t>
  </si>
  <si>
    <t>Farzan Khan</t>
  </si>
  <si>
    <t>Noor Mohammed</t>
  </si>
  <si>
    <t>Eidgah ke Under, Masjid Ke Piche, Jalori Gate, Jodhpur</t>
  </si>
  <si>
    <t>4145001500011424</t>
  </si>
  <si>
    <t>946910425436</t>
  </si>
  <si>
    <t>109796409</t>
  </si>
  <si>
    <t>Bachhu Khan</t>
  </si>
  <si>
    <t>Rabariya Chichadli, Tehsil Luni, Jodhpur</t>
  </si>
  <si>
    <t>20125210746</t>
  </si>
  <si>
    <t>209748834222</t>
  </si>
  <si>
    <t>109795722</t>
  </si>
  <si>
    <t>Shayada Bano</t>
  </si>
  <si>
    <t>Beldaro ki Gali, Naya Talab Nagauri Gate, Jodhpur</t>
  </si>
  <si>
    <t>Provision &amp; General Store</t>
  </si>
  <si>
    <t>32323913734</t>
  </si>
  <si>
    <t>560717375789</t>
  </si>
  <si>
    <t>109796109</t>
  </si>
  <si>
    <t>IQBAL HUSSAIN</t>
  </si>
  <si>
    <t>HAKEEM SAHAB KI HAWELI, IN SIDE NAGORI GATE JODHPUR RAJ. 342001</t>
  </si>
  <si>
    <t>WELDING &amp; IRON BUSSINESS</t>
  </si>
  <si>
    <t>15580110011416</t>
  </si>
  <si>
    <t>738444519340</t>
  </si>
  <si>
    <t>109886241</t>
  </si>
  <si>
    <t>PRAVEEN AKHTAR</t>
  </si>
  <si>
    <t>AHMED HUSEN</t>
  </si>
  <si>
    <t>593, BARKAT TULA COLONY AKHLIYA CHORAYA JODHPUR RAJ. 342001</t>
  </si>
  <si>
    <t>KIRANA BUSSINESS</t>
  </si>
  <si>
    <t>661410510002935</t>
  </si>
  <si>
    <t>657181095489</t>
  </si>
  <si>
    <t>109856062</t>
  </si>
  <si>
    <t xml:space="preserve">Sanju 
</t>
  </si>
  <si>
    <t>Barkat Mohammed</t>
  </si>
  <si>
    <t>Chami Ka Dara, Gulab Sagar, Rajmahal School, Jodhpur</t>
  </si>
  <si>
    <t>E-mitra Service and Computer work</t>
  </si>
  <si>
    <t>61259046388</t>
  </si>
  <si>
    <t>875035826323</t>
  </si>
  <si>
    <t>109771751</t>
  </si>
  <si>
    <t>MOHD. PHAYYAJ</t>
  </si>
  <si>
    <t>ABDUL GAFUR</t>
  </si>
  <si>
    <t>BARKTULLA KHA COLONY AAKHLIYA CHORAHA JODHPUR RAJ. 342001</t>
  </si>
  <si>
    <t>2.8.17</t>
  </si>
  <si>
    <t>9.8.17</t>
  </si>
  <si>
    <t>50264264642</t>
  </si>
  <si>
    <t>314998887343</t>
  </si>
  <si>
    <t>109856382  109856381</t>
  </si>
  <si>
    <t>BILKISH BEGAM</t>
  </si>
  <si>
    <t>JAKIR ALI</t>
  </si>
  <si>
    <t>108, MANDOR ROAD KHETANADI JODHPUR K.U.M. RAJ. 342007</t>
  </si>
  <si>
    <t>FANCY STORE</t>
  </si>
  <si>
    <t>24.8.17</t>
  </si>
  <si>
    <t>30.8.17</t>
  </si>
  <si>
    <t>3283748609</t>
  </si>
  <si>
    <t>800933172181</t>
  </si>
  <si>
    <t>109886977</t>
  </si>
  <si>
    <t>GULSHAN</t>
  </si>
  <si>
    <t>RAMJAN ALI</t>
  </si>
  <si>
    <t>JYOTI NAGAR DEVIMANDIR ROAD KE PASS CHANDNA BHAKAR JODHPUR RAJ. 342001</t>
  </si>
  <si>
    <t>34488332664</t>
  </si>
  <si>
    <t>617015099374</t>
  </si>
  <si>
    <t>109886462</t>
  </si>
  <si>
    <t>ZULFIKAR</t>
  </si>
  <si>
    <t>NYAJ MOHD.</t>
  </si>
  <si>
    <t>H.N. 375 LAYKAN MOHALLA KILE KI GHATI JODHPUR RAJ. 342001</t>
  </si>
  <si>
    <t>KASHIDA KARI</t>
  </si>
  <si>
    <t>51111217045</t>
  </si>
  <si>
    <t>870754415911</t>
  </si>
  <si>
    <t>109875727  109874488</t>
  </si>
  <si>
    <t>RAWAT MAL</t>
  </si>
  <si>
    <t>PRAKASH CHAND</t>
  </si>
  <si>
    <t>102, GAOV TALIYA PADIYAL JODHPUR RAJ. 342308</t>
  </si>
  <si>
    <t>4.9.17</t>
  </si>
  <si>
    <t>100041900746</t>
  </si>
  <si>
    <t>763745250528</t>
  </si>
  <si>
    <t>109796252  109796316</t>
  </si>
  <si>
    <t>ABDUL RAUF</t>
  </si>
  <si>
    <t>MOHD. RAFIQUE</t>
  </si>
  <si>
    <t>49, NAYION KI BAGICHI KE PICHE CHIR GHAR JODHPUR</t>
  </si>
  <si>
    <t>2264000100138429</t>
  </si>
  <si>
    <t>412282193214</t>
  </si>
  <si>
    <t>109787854  109787855</t>
  </si>
  <si>
    <t>SAMIR AHMED</t>
  </si>
  <si>
    <t>MOHD.  HARUN</t>
  </si>
  <si>
    <t>PANNA NIWAS KE SAMNE LOHARO KI GALI JODHPUR RAJ. 342001</t>
  </si>
  <si>
    <t>HARDWARE WORK</t>
  </si>
  <si>
    <t>32463304630</t>
  </si>
  <si>
    <t>699533042789</t>
  </si>
  <si>
    <t>109787851</t>
  </si>
  <si>
    <t>SAMIM</t>
  </si>
  <si>
    <t>YUNUS</t>
  </si>
  <si>
    <t>SANJAY C COLONY PRATAP NAGAR JODHPUR RAJ. 342001</t>
  </si>
  <si>
    <t>6512134554</t>
  </si>
  <si>
    <t>853933318136</t>
  </si>
  <si>
    <t>109796062</t>
  </si>
  <si>
    <t>MUSE KHAN</t>
  </si>
  <si>
    <t>MODRAL KHAN</t>
  </si>
  <si>
    <t>MASJID KI DHANI BHOJAKAUR LOHAWAT JODHPUR</t>
  </si>
  <si>
    <t>10670110028810</t>
  </si>
  <si>
    <t>953542782719</t>
  </si>
  <si>
    <t>109889148  109707988</t>
  </si>
  <si>
    <t>AFZAL ALI</t>
  </si>
  <si>
    <t>SAFI MOHD.</t>
  </si>
  <si>
    <t>BEHIND SR. SEC. SCHOOL KHEJRALA BILARA JODHPUR</t>
  </si>
  <si>
    <t>PHOTOGRAPHY BUSSINESS</t>
  </si>
  <si>
    <t>61063855063</t>
  </si>
  <si>
    <t>922802713693</t>
  </si>
  <si>
    <t>109796317</t>
  </si>
  <si>
    <t>ASLAM KHAN</t>
  </si>
  <si>
    <t>GAFFAR KHAN</t>
  </si>
  <si>
    <t xml:space="preserve">DALLE KHAN KI CHAKKI SINDHIYO KA BASS PAL ROAD MAUSRIYAA JODHPUR </t>
  </si>
  <si>
    <t>20164111921</t>
  </si>
  <si>
    <t>820757007171</t>
  </si>
  <si>
    <t>109796098</t>
  </si>
  <si>
    <t>MOHD. ABRAR</t>
  </si>
  <si>
    <t>ABDUL WAHEED</t>
  </si>
  <si>
    <t>MUNDRO KI GALI VYAPARIYON KA MOHALLA JODHPUR</t>
  </si>
  <si>
    <t>IRON WORK</t>
  </si>
  <si>
    <t>1088101061391</t>
  </si>
  <si>
    <t>223240386771</t>
  </si>
  <si>
    <t>109874444</t>
  </si>
  <si>
    <t>PRATIK MEHTA</t>
  </si>
  <si>
    <t xml:space="preserve">MANESH KUMAR MEHTA </t>
  </si>
  <si>
    <t>314-G SHAHTRI NAGAR JODHPUR</t>
  </si>
  <si>
    <t>51108302900</t>
  </si>
  <si>
    <t>224465022212</t>
  </si>
  <si>
    <t>109796660</t>
  </si>
  <si>
    <t>NAJAMA BANO</t>
  </si>
  <si>
    <t>MANDOR ROAD JANTA COLONY KHETANDI JODHPUR K.U.M. MANDORE ROAD RAJ. 342007</t>
  </si>
  <si>
    <t>36902839310</t>
  </si>
  <si>
    <t>968729625531</t>
  </si>
  <si>
    <t>109886465</t>
  </si>
  <si>
    <t>MADINA</t>
  </si>
  <si>
    <t>MOHD. HARUN</t>
  </si>
  <si>
    <t>GAYON KE FATAK KE SAMNE UDAY MANDIR JODHPUR RAJ. 342006</t>
  </si>
  <si>
    <t>6298125266</t>
  </si>
  <si>
    <t>734775890589</t>
  </si>
  <si>
    <t>109886466</t>
  </si>
  <si>
    <t>SIKANDRA</t>
  </si>
  <si>
    <t>LAL BAGLA, KHETANDI MANDORE ROAD JODHPUR K.U.M. MANDORE ROAD RAJ. 342007</t>
  </si>
  <si>
    <t>CLOTH &amp; SUWING BUSSINESS</t>
  </si>
  <si>
    <t>42030100006198</t>
  </si>
  <si>
    <t>808365389845</t>
  </si>
  <si>
    <t>109886463</t>
  </si>
  <si>
    <t>DOULAT BANO</t>
  </si>
  <si>
    <t>MOHD. SALIM</t>
  </si>
  <si>
    <t>LAL BANGLE KE PICHE, KHETANDI, JODHPUR RAJ. 342001</t>
  </si>
  <si>
    <t>36897685815</t>
  </si>
  <si>
    <t>916547715880</t>
  </si>
  <si>
    <t>109886469</t>
  </si>
  <si>
    <t>NAZMIN</t>
  </si>
  <si>
    <t>NIJAMUDDIN</t>
  </si>
  <si>
    <t>MANDOR ROAD, LAL BANGLE KE PICHE, KHETANDI JODHPUR RAJ. 342001</t>
  </si>
  <si>
    <t>42038100000726</t>
  </si>
  <si>
    <t>526489096728</t>
  </si>
  <si>
    <t>109886461</t>
  </si>
  <si>
    <t xml:space="preserve">Anita Goliya
</t>
  </si>
  <si>
    <t>Ashok Kumar</t>
  </si>
  <si>
    <t>Kehsar Bari, Chandi Hol, Aankho Ke Hospital Ke Samne, Jodhpur</t>
  </si>
  <si>
    <t>Manihari and Bangel Business</t>
  </si>
  <si>
    <t>14.9.17</t>
  </si>
  <si>
    <t>15.9.17</t>
  </si>
  <si>
    <t>51005708112</t>
  </si>
  <si>
    <t>682042642833</t>
  </si>
  <si>
    <t>109817270
109817271</t>
  </si>
  <si>
    <t xml:space="preserve">Mohammed Akbar
</t>
  </si>
  <si>
    <t>Mohammed Ramzan</t>
  </si>
  <si>
    <t>Chipon Ka Bas, Khanda Falsa, Jodhpur</t>
  </si>
  <si>
    <t>25.9.17</t>
  </si>
  <si>
    <t>5.10.17</t>
  </si>
  <si>
    <t>51012698762</t>
  </si>
  <si>
    <t>200288845727</t>
  </si>
  <si>
    <t>109753008</t>
  </si>
  <si>
    <t xml:space="preserve">Mohammed Aarif
</t>
  </si>
  <si>
    <t>Abdul Hameed</t>
  </si>
  <si>
    <t>Bamba Guljarpura, Jodhpur</t>
  </si>
  <si>
    <t>61021145096</t>
  </si>
  <si>
    <t>714275172693</t>
  </si>
  <si>
    <t>109794074</t>
  </si>
  <si>
    <t xml:space="preserve">Aseen Khan
</t>
  </si>
  <si>
    <t>Imam Nagar, Rabariya, Post Surani, Tehsil Luni, District Jodhpur</t>
  </si>
  <si>
    <t>51106201711</t>
  </si>
  <si>
    <t>841410752160</t>
  </si>
  <si>
    <t>109081808</t>
  </si>
  <si>
    <t xml:space="preserve">Mohammed Imran
</t>
  </si>
  <si>
    <t>Mohammed Ishaq</t>
  </si>
  <si>
    <t>Ghans Mandi, Loharon Ki Choack, Jodhpur</t>
  </si>
  <si>
    <t>Iron Business</t>
  </si>
  <si>
    <t>51102201001</t>
  </si>
  <si>
    <t>784391116811</t>
  </si>
  <si>
    <t>109795370</t>
  </si>
  <si>
    <t xml:space="preserve">Jabid
</t>
  </si>
  <si>
    <t>Abdul Gafur</t>
  </si>
  <si>
    <t>74/5, Veer Durga Daas Colony, Baldev Nagar, Jodhpur</t>
  </si>
  <si>
    <t>61127229002</t>
  </si>
  <si>
    <t>927068276042</t>
  </si>
  <si>
    <t>109831779</t>
  </si>
  <si>
    <t>ABU KHAN</t>
  </si>
  <si>
    <t>RAHEEM KHAN</t>
  </si>
  <si>
    <t>POLICE STATION KE PICHE SANGIT COLONY LOHAWAT BISNAWAS BJODHPUR RAJ. 342302</t>
  </si>
  <si>
    <t>12.10.17</t>
  </si>
  <si>
    <t>04500100007302</t>
  </si>
  <si>
    <t>757893759229</t>
  </si>
  <si>
    <t>109889140</t>
  </si>
  <si>
    <t>FARJANA</t>
  </si>
  <si>
    <t>RMAJAN</t>
  </si>
  <si>
    <t>SIFAT HUSSAIN COLONY RAMBAGH KE PICHE KEGA WADI JODHPUR RAJ. 342001</t>
  </si>
  <si>
    <t>11.10.17</t>
  </si>
  <si>
    <t>3901391873</t>
  </si>
  <si>
    <t>600611641288</t>
  </si>
  <si>
    <t>1098864643</t>
  </si>
  <si>
    <t>MOHAMMAD ALLABELI</t>
  </si>
  <si>
    <t>RAHAMAN KHAN</t>
  </si>
  <si>
    <t>AAMLI KI DHANI, SHEIKH NAGAR JODHPUR RAJ. 342606</t>
  </si>
  <si>
    <t>0824001700092474</t>
  </si>
  <si>
    <t>958746261710</t>
  </si>
  <si>
    <t>109928759</t>
  </si>
  <si>
    <t>RAEES AHAMED</t>
  </si>
  <si>
    <t>MOHDAMMAD YUNUS</t>
  </si>
  <si>
    <t>384, MOHALLA LAYKAN KILE KI DHATI, SHARIF CHOWK JODHPUR RAJ. 342001</t>
  </si>
  <si>
    <t>700301011001731</t>
  </si>
  <si>
    <t>421014567629</t>
  </si>
  <si>
    <t>109876118  109874517</t>
  </si>
  <si>
    <t>AMREEN BANO</t>
  </si>
  <si>
    <t>MOHD. RAFEEQUE RAJA</t>
  </si>
  <si>
    <t>GALI NO. 1 CHAMANPURA, NEW SARAK JODHPUR RAJ.</t>
  </si>
  <si>
    <t>17.10.17</t>
  </si>
  <si>
    <t>23.10.17</t>
  </si>
  <si>
    <t>4145000100071469</t>
  </si>
  <si>
    <t>601955676550</t>
  </si>
  <si>
    <t>109923771</t>
  </si>
  <si>
    <t>MOHD. IMRAN</t>
  </si>
  <si>
    <t>MOHD. JUGNU</t>
  </si>
  <si>
    <t>TELIYO KO GALI NAYA TALAB ROAD NAGORI GATE JODHPUR RAJ. 342001</t>
  </si>
  <si>
    <t>PROVISIONAL &amp; GENERAL STORE</t>
  </si>
  <si>
    <t>687902010003043</t>
  </si>
  <si>
    <t>610007247938</t>
  </si>
  <si>
    <t>109796659</t>
  </si>
  <si>
    <t>Minhaj</t>
  </si>
  <si>
    <t>Amir khan</t>
  </si>
  <si>
    <t>GALI NO. 4 SOMANI COLLGE CHANDNA BHAKAR JODHPUR 342008</t>
  </si>
  <si>
    <t>28.3.18</t>
  </si>
  <si>
    <t>29.3.18</t>
  </si>
  <si>
    <t>61317574542</t>
  </si>
  <si>
    <t>938212670564</t>
  </si>
  <si>
    <t>109832217  109832324</t>
  </si>
  <si>
    <t>Rauf khan</t>
  </si>
  <si>
    <t>NEAR MAHESH CHILDREN SCHOOL HARI RAM JI BAGECHI JODHPUR RAJ. 342003</t>
  </si>
  <si>
    <t>Welding and Iron work</t>
  </si>
  <si>
    <t>61253345523</t>
  </si>
  <si>
    <t>747994609311</t>
  </si>
  <si>
    <t>109796019  109796018</t>
  </si>
  <si>
    <t>Sitara Bano</t>
  </si>
  <si>
    <t>Asgar Ali Shah</t>
  </si>
  <si>
    <t>PRATAP NAGAR ROAD SHIWANCHI GATE JODHPUR</t>
  </si>
  <si>
    <t>51108451828</t>
  </si>
  <si>
    <t>925477168252</t>
  </si>
  <si>
    <t>109796017 109796016</t>
  </si>
  <si>
    <t>Mohd. Ateeque Ansari</t>
  </si>
  <si>
    <t>Mohd. Iqbal Ansari</t>
  </si>
  <si>
    <t xml:space="preserve">SODAGARON KA MOHALLA ANSARI CHOWK  JODHPUR </t>
  </si>
  <si>
    <t>Bandeaj</t>
  </si>
  <si>
    <t>61040348365</t>
  </si>
  <si>
    <t>5571 3543 8912</t>
  </si>
  <si>
    <t>109855526  109855497</t>
  </si>
  <si>
    <t>Kalu khan</t>
  </si>
  <si>
    <t xml:space="preserve">BARKAT SAHAB KI HAVELI BADI MASJID BAMBA MOHALLA JODHPUR </t>
  </si>
  <si>
    <t>65240920349</t>
  </si>
  <si>
    <t>5270 4773 7310</t>
  </si>
  <si>
    <t>109813860</t>
  </si>
  <si>
    <t>Nasarin Bano</t>
  </si>
  <si>
    <t>Barkat Ali</t>
  </si>
  <si>
    <t>Olympic Cinema Ke Piche, Hakim Bag, Jalori Gate, Jodhpur</t>
  </si>
  <si>
    <t>30.3.18</t>
  </si>
  <si>
    <t>6254200949</t>
  </si>
  <si>
    <t>201613973443</t>
  </si>
  <si>
    <t>109877894</t>
  </si>
  <si>
    <t>LAL BANGLA KE PASS MANDORE ROAD KHETANADI JODHPUR</t>
  </si>
  <si>
    <t>CLOTH &amp; SEWING BUSSINESS</t>
  </si>
  <si>
    <t>42038100000972</t>
  </si>
  <si>
    <t>692579443487</t>
  </si>
  <si>
    <t>109886468</t>
  </si>
  <si>
    <t>Term Loan 30% of 90%</t>
  </si>
  <si>
    <r>
      <t xml:space="preserve">NMDFC Share (30% </t>
    </r>
    <r>
      <rPr>
        <sz val="11"/>
        <color theme="1"/>
        <rFont val="DevLys 010"/>
      </rPr>
      <t>dk</t>
    </r>
    <r>
      <rPr>
        <sz val="11"/>
        <color theme="1"/>
        <rFont val="Calibri"/>
        <family val="2"/>
        <scheme val="minor"/>
      </rPr>
      <t xml:space="preserve"> 90%)</t>
    </r>
  </si>
  <si>
    <t>Mohammed Akil</t>
  </si>
  <si>
    <t>Mohammed Salim</t>
  </si>
  <si>
    <t>Aana Manzil, Hathi Nehar ke Pass, Samsan Road, Pratap Nagar, Jodhpur</t>
  </si>
  <si>
    <t>Jam and Jwellery</t>
  </si>
  <si>
    <t>109637617</t>
  </si>
  <si>
    <t>Mumtaz</t>
  </si>
  <si>
    <t>Faizan Varsi</t>
  </si>
  <si>
    <t>Lal Bangle ke Piche, Mandor Road Khetanadi, Jodhpur</t>
  </si>
  <si>
    <t>Dhanraj Jain</t>
  </si>
  <si>
    <t>Lal Chand</t>
  </si>
  <si>
    <t>18/529, Chopasni Hosing Board, Jodhpur</t>
  </si>
  <si>
    <t>Mohammed Sabir</t>
  </si>
  <si>
    <t xml:space="preserve">Abdul Sattar </t>
  </si>
  <si>
    <t>Plot No. 25, Ganesh Nagar Yojna, Jodhpur</t>
  </si>
  <si>
    <t>Animal Husbandry and Milk Dairyy</t>
  </si>
  <si>
    <t>Gaffar Khan</t>
  </si>
  <si>
    <t>19/381, Chopasni Housing Board, Jodhpur</t>
  </si>
  <si>
    <t>Welding Work</t>
  </si>
  <si>
    <t>109793813</t>
  </si>
  <si>
    <t>JAVED NOORANI</t>
  </si>
  <si>
    <t>ISAHAQ MOHD.</t>
  </si>
  <si>
    <t>58, NOORANI MANJIL, GULAB BAGH IDGAH JALORIGATE JODHPUR RAJ. 342001</t>
  </si>
  <si>
    <t>NAEEM KHAN</t>
  </si>
  <si>
    <t>MUNNA KHAN</t>
  </si>
  <si>
    <t>MAILA BASS MIYON KA CHOWK INSIDE SIWANCHI GATE, JODHPUR RAJ. 342001</t>
  </si>
  <si>
    <t>109794874  109794873</t>
  </si>
  <si>
    <t>SINDHIYO KI DHANI, RAMPUR BHATIYA JODHPUR RAJ. 342305</t>
  </si>
  <si>
    <t xml:space="preserve">Saleem Khan
</t>
  </si>
  <si>
    <t>Rabariya Chichadli, Tehsil Luni, District Jodhpur</t>
  </si>
  <si>
    <t>FARZAN KHAN ABBASI</t>
  </si>
  <si>
    <t>NOOR MOHAMMAD</t>
  </si>
  <si>
    <t>JALORI GATE IDGAH KE NADAR MASJID KE PICHE JODHPUR RAJ. 342001</t>
  </si>
  <si>
    <t>17.11.17</t>
  </si>
  <si>
    <t>28.11.17</t>
  </si>
  <si>
    <t>15.12.17</t>
  </si>
  <si>
    <t>18.12.17</t>
  </si>
  <si>
    <t>Jaita</t>
  </si>
  <si>
    <t>Amke Khan</t>
  </si>
  <si>
    <t>DR. JAKIR HUSSSAIN MARG RAJIV GANDHI COLONY PAOL LINK ROAD JODHPUR</t>
  </si>
  <si>
    <t>Floor Mill</t>
  </si>
  <si>
    <t>109771027</t>
  </si>
  <si>
    <t>Aadhar No.</t>
  </si>
  <si>
    <t>NOORUDDIN</t>
  </si>
  <si>
    <t>ABDUL SALEEM</t>
  </si>
  <si>
    <t>161, PAKIZA CHAKK KE PICHE KAMALA NEHRU NAGAR JODHPUR RAJ. 342001</t>
  </si>
  <si>
    <t xml:space="preserve"> DEPARTMENT OF ARCHITECTURE AND TOWN PLANNING M.B.M. ENGINEERING COLLEGE, </t>
  </si>
  <si>
    <t>JAI NARAIN VYAS UNIVERSITY, JODHPUR</t>
  </si>
  <si>
    <t>B.ARCH</t>
  </si>
  <si>
    <t xml:space="preserve"> 5 YEAR</t>
  </si>
  <si>
    <t>6.6.17</t>
  </si>
  <si>
    <t>2264000100162879</t>
  </si>
  <si>
    <t>385216057374</t>
  </si>
  <si>
    <t>109785725 109787522</t>
  </si>
  <si>
    <t>SULTAN ALI</t>
  </si>
  <si>
    <t>CHAND ALI</t>
  </si>
  <si>
    <t>NEAR KAILASHWAR MANDIR NAYON KA BAD VEER MOHALLA JODHPUR RAJ. 342001</t>
  </si>
  <si>
    <t>MAI KHADIJA SCHOOL OF NURSING, JODHPUR</t>
  </si>
  <si>
    <t>RAJASTHAN NURSING COUNCIL, JAIPUR</t>
  </si>
  <si>
    <t>G.N.M. NURSING</t>
  </si>
  <si>
    <t>3 YEAR</t>
  </si>
  <si>
    <t>51110406950</t>
  </si>
  <si>
    <t>959522531477</t>
  </si>
  <si>
    <t>109771329</t>
  </si>
  <si>
    <t>AFJAL ALAM</t>
  </si>
  <si>
    <t>AFTAB ALAM</t>
  </si>
  <si>
    <t>123-124 DARPAN CINEMA KE PICHE JODHPUR RAJ. 342001</t>
  </si>
  <si>
    <t>RAJENDRA SINGH KHETASAR MEMORIAL POYTECHNIC COLLEGE, JODHPUR</t>
  </si>
  <si>
    <t>AICTE &amp; BTER JODHPUR</t>
  </si>
  <si>
    <t>DIPLOMA CIVIL ENGINEERING</t>
  </si>
  <si>
    <t>5.7.17</t>
  </si>
  <si>
    <t>84012310000620</t>
  </si>
  <si>
    <t>210246007055</t>
  </si>
  <si>
    <t>109771130</t>
  </si>
  <si>
    <t>SOHAIL KHAN</t>
  </si>
  <si>
    <t>917, KILA ROAD INSIDE NAGORI GATE SINDHI SAHAB JADO KA MOHALLA JODHPUR RAJ. 342001</t>
  </si>
  <si>
    <t>SKG MEMORIAL NURSING INSTITUTE</t>
  </si>
  <si>
    <t>RAJASTHAN UNIVERSITY OF HEALTH SCIENCE</t>
  </si>
  <si>
    <t>20329581914</t>
  </si>
  <si>
    <t>799607756841</t>
  </si>
  <si>
    <t>109755409  109755411</t>
  </si>
  <si>
    <t>RESHMA</t>
  </si>
  <si>
    <t>HABIB KHAN</t>
  </si>
  <si>
    <t>TABUTO KA CHOWK NATHO KI POLE BILARA RAJ. 342602</t>
  </si>
  <si>
    <t>SIRDI SAI BABA AYURVED MEDICAL COLLEGE JAIPUR</t>
  </si>
  <si>
    <t>DR. S.R. RAJASTHAN AYURVED UNIVERSITY, JODHPUR</t>
  </si>
  <si>
    <t>B.A.M.S</t>
  </si>
  <si>
    <t>5 YEAR</t>
  </si>
  <si>
    <t>MOHD. PARVEZ</t>
  </si>
  <si>
    <t>MOHD. YAKUB</t>
  </si>
  <si>
    <t>LALA LAJPAT RAY COLONY 5VI ROAD JODHPUR RJ. 342001</t>
  </si>
  <si>
    <t xml:space="preserve">MAI KHADIJA B.SC. NURSING COLLEGE </t>
  </si>
  <si>
    <t>17.7.17</t>
  </si>
  <si>
    <t>JAUNAID AHMED</t>
  </si>
  <si>
    <t>ZAVED AHMED</t>
  </si>
  <si>
    <t>PANNA NIWAS KE SAMNE LAWARO KI GALI JODHPUR RAJ. 342001</t>
  </si>
  <si>
    <t>MAI KHADIJA INSTITUTE OF NURSING SCIENCE, JODHPUR</t>
  </si>
  <si>
    <t>20191447879</t>
  </si>
  <si>
    <t>954410430477</t>
  </si>
  <si>
    <t>109794821  109795189</t>
  </si>
  <si>
    <t>SHAHIL KHAN</t>
  </si>
  <si>
    <t>340 LAXMAN NAGAR B RAMJAN JI KA HATHA BENAD ROAD NANDRI JODHPUR RAJ. 342027</t>
  </si>
  <si>
    <t>GOVERNMENT COLLEGE OF ENGINEERING, AJMER</t>
  </si>
  <si>
    <t>RAJASTHAN TECHNICAL UNIVERSITY, KOTA</t>
  </si>
  <si>
    <t>B.TECH</t>
  </si>
  <si>
    <t>61328606528</t>
  </si>
  <si>
    <t>531175904452</t>
  </si>
  <si>
    <t>109755407   109755408</t>
  </si>
  <si>
    <t>4.10.17</t>
  </si>
  <si>
    <t>STADIUM CINEMA BAMBA ROAD NALE E SAMNE CHAHILON KI GALTI JODHPUR RAJ. 342001</t>
  </si>
  <si>
    <t>M.B.M. ENGINEERING COLLEGE (FACULTY OF ENGINEERING &amp; ARCH.)</t>
  </si>
  <si>
    <t>ALI MOHD.</t>
  </si>
  <si>
    <t>SAMSU KHAN</t>
  </si>
  <si>
    <t>KASAM KHAN KI DHANI, RIYAN JODHPUR RAJ. 342601</t>
  </si>
  <si>
    <t>DR. S. R. RAJASTHAN AYURVED UNIVERSITY, JODHPUR</t>
  </si>
  <si>
    <t>MINISTRY OF HEALTH &amp; FAMILY WELFARE DEPARTMENT AYURVEDA, YOGA &amp; UNANI (AYUSH)</t>
  </si>
  <si>
    <t>BAMS</t>
  </si>
  <si>
    <t>32465652371</t>
  </si>
  <si>
    <t>655415343546</t>
  </si>
  <si>
    <t>109737807  109738275</t>
  </si>
  <si>
    <t>RAASHID KHAN</t>
  </si>
  <si>
    <t>HAROON KHAN</t>
  </si>
  <si>
    <t xml:space="preserve"> 151, JEB AASHIYANA, FIROJ KHAN COLONY, CHOPASANI CHUNGI NAKA STHALA, JODHPUR RAJ. 342008</t>
  </si>
  <si>
    <t>[SHIFT-II] JODHPUR INST, OF ENGGINEERING &amp; TECH., JODHPUR</t>
  </si>
  <si>
    <t>10.11.17</t>
  </si>
  <si>
    <t>7.12.17</t>
  </si>
  <si>
    <t>2264000100159927</t>
  </si>
  <si>
    <t>109526944</t>
  </si>
  <si>
    <t>BLEIM, GULAB NEHRU COLONY, SHIP HOUSE JODHPUR RAJ. 342001</t>
  </si>
  <si>
    <t>MAI KHADIJA SCHOOL NURSING, JODHPUR</t>
  </si>
  <si>
    <t>NEAR KAILASHWAR MANDIR, NAYON KA BAD VEER MOHALLA JODHPUR RAJASTHAN 342001</t>
  </si>
  <si>
    <t>8.1.18</t>
  </si>
  <si>
    <t>9.1.18</t>
  </si>
  <si>
    <t xml:space="preserve">15/415 CHOPASANI HOUSING BOARD NEAR VIJAY GARDEN, NEAR LOK SEVA HOSPITAL JODHPUR </t>
  </si>
  <si>
    <t>RAJIV GANDHI UNIVERSITY OF HEALTH SCIENCE</t>
  </si>
  <si>
    <t>12.3.18</t>
  </si>
  <si>
    <t>20.3.18</t>
  </si>
  <si>
    <t>Mehardeen</t>
  </si>
  <si>
    <t>Ibrahim Khan</t>
  </si>
  <si>
    <t>Masso Ki Dhani, Bagawas Tehsil, Pachpadra, Barmer</t>
  </si>
  <si>
    <t>RAJPUTANA UNANI MEDICAL COLLEGE HOSPITAL &amp; RESEARCH CENTER, JAIPUR</t>
  </si>
  <si>
    <t>2 Years</t>
  </si>
  <si>
    <t>34752951107</t>
  </si>
  <si>
    <t>234482354455</t>
  </si>
  <si>
    <t>109403896</t>
  </si>
  <si>
    <t>Aarif Khan</t>
  </si>
  <si>
    <t>Shadik Khan</t>
  </si>
  <si>
    <t>Vill. Karim ka Par, Po- Khaniyani, The. Gadraroad</t>
  </si>
  <si>
    <t>Maa Khadija Institute of Nursing Science, Jodhpur</t>
  </si>
  <si>
    <t>G.N.M.</t>
  </si>
  <si>
    <t xml:space="preserve">I </t>
  </si>
  <si>
    <t>61227502873</t>
  </si>
  <si>
    <t>451901660779</t>
  </si>
  <si>
    <t>107520541</t>
  </si>
  <si>
    <t xml:space="preserve">Term Loan 90% </t>
  </si>
  <si>
    <t>100%</t>
  </si>
  <si>
    <t xml:space="preserve">NMDFC Share 90% </t>
  </si>
  <si>
    <t>Amount Disbursed (100%)</t>
  </si>
  <si>
    <t xml:space="preserve">Nafis Ahmed
</t>
  </si>
  <si>
    <t>Goriyon Ki Gali, Siwanchi Gate, Jodhpur</t>
  </si>
  <si>
    <t>Photo Stat Machine</t>
  </si>
  <si>
    <t>35783743070</t>
  </si>
  <si>
    <t>292768067682</t>
  </si>
  <si>
    <t>109771965</t>
  </si>
  <si>
    <t xml:space="preserve">Imdad Ali
</t>
  </si>
  <si>
    <t>K-134, Street No. 5, Devi Road, Kamla Nehru Nagar, Jodhpur</t>
  </si>
  <si>
    <t>Loading Taxi</t>
  </si>
  <si>
    <t>1497000100105196</t>
  </si>
  <si>
    <t>872201897251</t>
  </si>
  <si>
    <t>109794657
104348718</t>
  </si>
  <si>
    <t xml:space="preserve">Mohammed Azrudeen Abbasi
</t>
  </si>
  <si>
    <t>Hisamudeen Abbasi</t>
  </si>
  <si>
    <t>P. No. 85, Behind Cheerghar Masjid, Kamla Nehru Nagar, Jodhpur</t>
  </si>
  <si>
    <t xml:space="preserve"> 10132002708</t>
  </si>
  <si>
    <t>695132773653</t>
  </si>
  <si>
    <t>109772322</t>
  </si>
  <si>
    <t>Munnawar Khan</t>
  </si>
  <si>
    <t>Barkat Khan Colony, Akhliya Choraha, Jodhpur</t>
  </si>
  <si>
    <t>661410110013001</t>
  </si>
  <si>
    <t>533942367321</t>
  </si>
  <si>
    <t>109855514</t>
  </si>
  <si>
    <t>MOHD. IQBAL</t>
  </si>
  <si>
    <t>JAFAR KHAN</t>
  </si>
  <si>
    <t>ISHAKIYA SCHOOL KE PASS JODHPUR RAJ. 342001</t>
  </si>
  <si>
    <t>Mualim</t>
  </si>
  <si>
    <t>PASSANGER TAXI</t>
  </si>
  <si>
    <t>3622991265</t>
  </si>
  <si>
    <t>202797455191</t>
  </si>
  <si>
    <t>109874324</t>
  </si>
  <si>
    <r>
      <t xml:space="preserve">                      </t>
    </r>
    <r>
      <rPr>
        <sz val="10"/>
        <color theme="1"/>
        <rFont val="DevLys 010"/>
      </rPr>
      <t>Øekad i-  ¼  ½@vkj,e,QMhlhlh@2018&amp;19@</t>
    </r>
  </si>
  <si>
    <t>10.5.18</t>
  </si>
  <si>
    <t>LATIF KHAN</t>
  </si>
  <si>
    <t>ALI MOHAMMED</t>
  </si>
  <si>
    <t>6.8.18</t>
  </si>
  <si>
    <t>8.8.18</t>
  </si>
  <si>
    <t>SALMA</t>
  </si>
  <si>
    <t>10.1.19</t>
  </si>
  <si>
    <t>27.9.18</t>
  </si>
  <si>
    <t>5.10.18</t>
  </si>
  <si>
    <t>13.6.18</t>
  </si>
  <si>
    <t>9.5.18</t>
  </si>
  <si>
    <t>27.6.18</t>
  </si>
  <si>
    <t>20.8.18</t>
  </si>
  <si>
    <t>KHETANADI SARKARI SCHOOL KE PAS MANDORE ROAD JODHPUR RAJ. 342007</t>
  </si>
  <si>
    <t>KHICHIYA AND PAPAD BUSINESS</t>
  </si>
  <si>
    <t>20394517804</t>
  </si>
  <si>
    <t>410474148031</t>
  </si>
  <si>
    <t>109886976</t>
  </si>
  <si>
    <t xml:space="preserve">Muslim </t>
  </si>
  <si>
    <t>SINDHIYO KI DHANI RABARIYA JODHPUR</t>
  </si>
  <si>
    <t>MO. SHAKEEL</t>
  </si>
  <si>
    <t>MO. SALEEM</t>
  </si>
  <si>
    <t>109637618  109637616</t>
  </si>
  <si>
    <t>Welding work</t>
  </si>
  <si>
    <t xml:space="preserve">MUSLIM </t>
  </si>
  <si>
    <t>Anita Goliya</t>
  </si>
  <si>
    <t>Kesar Bari, Chandi Hol, Near Eye Hospital, Jodhpur</t>
  </si>
  <si>
    <t>Manihari &amp; Bangles Business</t>
  </si>
  <si>
    <t>14.8.18</t>
  </si>
  <si>
    <t>109817270   109817271</t>
  </si>
  <si>
    <t>Amir Khan</t>
  </si>
  <si>
    <t>Gali No. 4, Somani College Road, Chandra Bhakar, Rajive Gandhi Colony, Jodhpur</t>
  </si>
  <si>
    <t>109832324  109832217</t>
  </si>
  <si>
    <t>Mohammed Allabeli</t>
  </si>
  <si>
    <t>Rehman Khan</t>
  </si>
  <si>
    <t>Aamli Ki Dhani, shaikh Nagar, Malar Tehsil, Pipar city, Dist- Jodhpur</t>
  </si>
  <si>
    <t>MOHAMMAD RAFIQUE</t>
  </si>
  <si>
    <t>NAGAURI GATE KILA ROAD SINDHI SAHAB JAADO KA MOHALLA JODHPUR</t>
  </si>
  <si>
    <t>11.06.18</t>
  </si>
  <si>
    <t>13.06.18</t>
  </si>
  <si>
    <t>109755411 109755409</t>
  </si>
  <si>
    <t>KASAM KHAN KI DHANI RIYAN JODHPUR RAJ. 342601</t>
  </si>
  <si>
    <t>23.7.18</t>
  </si>
  <si>
    <t>24.7.18</t>
  </si>
  <si>
    <t>109737807   109738275</t>
  </si>
  <si>
    <t>Jaskaran Singh Saluja</t>
  </si>
  <si>
    <t xml:space="preserve">Arvinder Pal Singh </t>
  </si>
  <si>
    <t>H.No.- 51, Bhaskar Nagar, Pal Road, Jodhpur</t>
  </si>
  <si>
    <t>Institute of Law, Nirma University (ILNU)</t>
  </si>
  <si>
    <t xml:space="preserve"> Nirma University, Ahemdabad </t>
  </si>
  <si>
    <t>B.Com LLB (Hons.)</t>
  </si>
  <si>
    <t xml:space="preserve">5 Years </t>
  </si>
  <si>
    <t>24.9.18</t>
  </si>
  <si>
    <t>7626000100028875</t>
  </si>
  <si>
    <t>796047449789</t>
  </si>
  <si>
    <t>119373774</t>
  </si>
  <si>
    <t>Nooruddin</t>
  </si>
  <si>
    <t>Abdul Saleem</t>
  </si>
  <si>
    <t>M.B.M. Engineering College, Jai Narayan  Vyas University, Jodhpur</t>
  </si>
  <si>
    <t>Jai Narayan  Vyas University, Jodhpur</t>
  </si>
  <si>
    <t>B.Arch</t>
  </si>
  <si>
    <t xml:space="preserve"> 5 Year</t>
  </si>
  <si>
    <t>7.3.19</t>
  </si>
  <si>
    <t>8.3.19</t>
  </si>
  <si>
    <t>Kashish Mehta</t>
  </si>
  <si>
    <t>Narendra Mehta</t>
  </si>
  <si>
    <t>Vokkaligara Sangha Dental College &amp; Hospital, Banglore</t>
  </si>
  <si>
    <t>Consortium of Medical Engineering and Dental Colleges of Karnataka</t>
  </si>
  <si>
    <t>4 Year</t>
  </si>
  <si>
    <t>19.12.18</t>
  </si>
  <si>
    <t>21.12.18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</si>
</sst>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(* #,##0.00_);_(* \(#,##0.00\);_(* &quot;-&quot;??_);_(@_)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DevLys 010"/>
    </font>
    <font>
      <sz val="11"/>
      <color theme="1"/>
      <name val="Kruti Dev 011"/>
    </font>
    <font>
      <sz val="11"/>
      <name val="DevLys 010"/>
    </font>
    <font>
      <sz val="11"/>
      <name val="Kruti Dev 011"/>
    </font>
    <font>
      <sz val="11"/>
      <color indexed="8"/>
      <name val="DevLys 010"/>
    </font>
    <font>
      <sz val="11"/>
      <color indexed="8"/>
      <name val="Calibri"/>
      <family val="2"/>
      <scheme val="minor"/>
    </font>
    <font>
      <sz val="11"/>
      <name val="Times New Roman"/>
      <family val="1"/>
    </font>
    <font>
      <sz val="11"/>
      <color theme="1"/>
      <name val="Arial"/>
      <family val="2"/>
    </font>
    <font>
      <sz val="7"/>
      <color theme="1"/>
      <name val="Calibri"/>
      <family val="2"/>
      <scheme val="minor"/>
    </font>
    <font>
      <sz val="11"/>
      <color theme="1"/>
      <name val="Kruti Dev 010"/>
    </font>
    <font>
      <b/>
      <sz val="14"/>
      <name val="DevLys 010"/>
    </font>
    <font>
      <sz val="8"/>
      <color theme="1"/>
      <name val="Arial"/>
      <family val="2"/>
    </font>
    <font>
      <sz val="13"/>
      <color theme="1"/>
      <name val="DevLys 010"/>
    </font>
    <font>
      <sz val="13"/>
      <color theme="1"/>
      <name val="Arial"/>
      <family val="2"/>
    </font>
    <font>
      <sz val="10"/>
      <color theme="1"/>
      <name val="Arial"/>
      <family val="2"/>
    </font>
    <font>
      <b/>
      <sz val="9"/>
      <name val="DevLys 010"/>
    </font>
    <font>
      <b/>
      <sz val="6"/>
      <name val="Arial"/>
      <family val="2"/>
    </font>
    <font>
      <b/>
      <sz val="8"/>
      <name val="Arial"/>
      <family val="2"/>
    </font>
    <font>
      <sz val="8"/>
      <name val="DevLys 010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8"/>
      <color theme="1"/>
      <name val="Calibri"/>
      <family val="2"/>
      <scheme val="minor"/>
    </font>
    <font>
      <b/>
      <sz val="10"/>
      <name val="DevLys 010"/>
    </font>
    <font>
      <b/>
      <sz val="11"/>
      <name val="Kruti Dev 010"/>
    </font>
    <font>
      <sz val="11"/>
      <name val="Calibri"/>
      <family val="2"/>
      <scheme val="minor"/>
    </font>
    <font>
      <sz val="10"/>
      <name val="Arial"/>
      <family val="2"/>
    </font>
    <font>
      <b/>
      <sz val="13"/>
      <name val="DevLys 010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4"/>
      <name val="Times New Roman"/>
      <family val="1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DevLys 010"/>
    </font>
    <font>
      <b/>
      <sz val="8"/>
      <name val="DevLys 010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10"/>
      <name val="DevLys 010"/>
    </font>
    <font>
      <sz val="12"/>
      <color theme="1"/>
      <name val="Calibri"/>
      <family val="2"/>
      <scheme val="minor"/>
    </font>
    <font>
      <sz val="12"/>
      <color theme="1"/>
      <name val="DevLys 010"/>
    </font>
    <font>
      <sz val="12"/>
      <color rgb="FF000000"/>
      <name val="Calibri"/>
      <family val="2"/>
      <scheme val="minor"/>
    </font>
    <font>
      <sz val="12"/>
      <color rgb="FF000000"/>
      <name val="DevLys 010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DevLys 010"/>
    </font>
    <font>
      <b/>
      <sz val="12"/>
      <color theme="1"/>
      <name val="DevLys 010"/>
    </font>
    <font>
      <b/>
      <sz val="11"/>
      <color rgb="FF000000"/>
      <name val="Calibri"/>
      <family val="2"/>
      <scheme val="minor"/>
    </font>
    <font>
      <b/>
      <sz val="18"/>
      <name val="DevLys 010"/>
    </font>
    <font>
      <b/>
      <sz val="20"/>
      <name val="DevLys 010"/>
    </font>
    <font>
      <b/>
      <sz val="14"/>
      <name val="Arjun"/>
    </font>
    <font>
      <b/>
      <sz val="8"/>
      <name val="Arjun"/>
    </font>
    <font>
      <sz val="10"/>
      <name val="Arjun"/>
    </font>
    <font>
      <b/>
      <sz val="10"/>
      <name val="Calibri"/>
      <family val="2"/>
    </font>
    <font>
      <b/>
      <sz val="12"/>
      <name val="DevLys 010"/>
    </font>
    <font>
      <sz val="9"/>
      <name val="Arial"/>
      <family val="2"/>
    </font>
    <font>
      <b/>
      <sz val="8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b/>
      <sz val="16"/>
      <name val="DevLys 010"/>
    </font>
    <font>
      <b/>
      <sz val="18"/>
      <name val="Richa"/>
    </font>
    <font>
      <b/>
      <sz val="20"/>
      <name val="Richa"/>
    </font>
    <font>
      <b/>
      <sz val="8"/>
      <name val="Richa"/>
    </font>
    <font>
      <sz val="14"/>
      <name val="DevLys 010"/>
    </font>
    <font>
      <sz val="10"/>
      <name val="Times New Roman"/>
      <family val="1"/>
    </font>
    <font>
      <sz val="8"/>
      <name val="Arial"/>
      <family val="2"/>
    </font>
    <font>
      <i/>
      <sz val="8"/>
      <name val="DevLys 010"/>
    </font>
    <font>
      <i/>
      <sz val="10"/>
      <name val="DevLys 010"/>
    </font>
    <font>
      <i/>
      <sz val="8"/>
      <name val="Arial"/>
      <family val="2"/>
    </font>
    <font>
      <sz val="14"/>
      <name val="Arjun"/>
    </font>
    <font>
      <i/>
      <sz val="10"/>
      <name val="Arjun"/>
    </font>
    <font>
      <sz val="8"/>
      <name val="Arjun"/>
    </font>
    <font>
      <b/>
      <sz val="10"/>
      <name val="Arjun"/>
    </font>
    <font>
      <sz val="8"/>
      <name val="Times New Roman"/>
      <family val="1"/>
    </font>
    <font>
      <sz val="10"/>
      <name val="Richa"/>
    </font>
    <font>
      <sz val="12"/>
      <name val="DevLys 010"/>
    </font>
    <font>
      <sz val="13"/>
      <name val="DevLys 010"/>
    </font>
    <font>
      <b/>
      <sz val="12"/>
      <name val="Arjun"/>
    </font>
    <font>
      <sz val="12"/>
      <name val="Times New Roman"/>
      <family val="1"/>
    </font>
    <font>
      <sz val="10"/>
      <color rgb="FF000000"/>
      <name val="Calibri"/>
      <family val="2"/>
      <scheme val="minor"/>
    </font>
    <font>
      <sz val="9"/>
      <name val="DevLys 010"/>
    </font>
    <font>
      <i/>
      <sz val="9"/>
      <name val="DevLys 010"/>
    </font>
    <font>
      <sz val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0" fillId="0" borderId="0"/>
    <xf numFmtId="0" fontId="1" fillId="0" borderId="0"/>
    <xf numFmtId="0" fontId="1" fillId="0" borderId="0"/>
    <xf numFmtId="0" fontId="99" fillId="0" borderId="0" applyNumberFormat="0" applyFill="0" applyBorder="0" applyAlignment="0" applyProtection="0">
      <alignment vertical="top"/>
      <protection locked="0"/>
    </xf>
  </cellStyleXfs>
  <cellXfs count="886">
    <xf numFmtId="0" fontId="0" fillId="0" borderId="0" xfId="0"/>
    <xf numFmtId="0" fontId="3" fillId="0" borderId="1" xfId="0" applyFont="1" applyBorder="1" applyAlignment="1">
      <alignment vertical="top"/>
    </xf>
    <xf numFmtId="0" fontId="4" fillId="2" borderId="1" xfId="0" applyFont="1" applyFill="1" applyBorder="1" applyAlignment="1">
      <alignment vertical="top"/>
    </xf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2" borderId="3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0" fillId="0" borderId="1" xfId="0" applyFont="1" applyBorder="1" applyAlignment="1">
      <alignment horizontal="left" vertical="top"/>
    </xf>
    <xf numFmtId="0" fontId="6" fillId="2" borderId="1" xfId="0" applyFont="1" applyFill="1" applyBorder="1" applyAlignment="1">
      <alignment horizontal="justify" vertical="top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/>
    </xf>
    <xf numFmtId="0" fontId="10" fillId="0" borderId="2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/>
    </xf>
    <xf numFmtId="0" fontId="10" fillId="2" borderId="1" xfId="0" applyFont="1" applyFill="1" applyBorder="1" applyAlignment="1">
      <alignment vertical="top"/>
    </xf>
    <xf numFmtId="14" fontId="10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 vertical="top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vertical="top"/>
    </xf>
    <xf numFmtId="0" fontId="11" fillId="2" borderId="3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1" fillId="2" borderId="3" xfId="0" applyFont="1" applyFill="1" applyBorder="1" applyAlignment="1">
      <alignment horizontal="right" vertical="top"/>
    </xf>
    <xf numFmtId="0" fontId="11" fillId="2" borderId="1" xfId="0" applyFont="1" applyFill="1" applyBorder="1" applyAlignment="1">
      <alignment horizontal="right" vertical="top"/>
    </xf>
    <xf numFmtId="0" fontId="11" fillId="2" borderId="1" xfId="0" applyFont="1" applyFill="1" applyBorder="1" applyAlignment="1">
      <alignment vertical="top" wrapText="1"/>
    </xf>
    <xf numFmtId="1" fontId="11" fillId="2" borderId="1" xfId="0" applyNumberFormat="1" applyFont="1" applyFill="1" applyBorder="1" applyAlignment="1">
      <alignment vertical="top"/>
    </xf>
    <xf numFmtId="0" fontId="11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3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23" fillId="2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21" fillId="0" borderId="1" xfId="0" applyFont="1" applyBorder="1" applyAlignment="1">
      <alignment vertical="top"/>
    </xf>
    <xf numFmtId="0" fontId="25" fillId="2" borderId="1" xfId="0" applyFont="1" applyFill="1" applyBorder="1" applyAlignment="1">
      <alignment vertical="top"/>
    </xf>
    <xf numFmtId="0" fontId="25" fillId="0" borderId="1" xfId="0" applyFont="1" applyBorder="1" applyAlignment="1">
      <alignment vertical="top"/>
    </xf>
    <xf numFmtId="0" fontId="27" fillId="0" borderId="1" xfId="0" applyFont="1" applyBorder="1" applyAlignment="1">
      <alignment vertical="top" wrapText="1"/>
    </xf>
    <xf numFmtId="0" fontId="25" fillId="0" borderId="1" xfId="0" applyFont="1" applyFill="1" applyBorder="1" applyAlignment="1">
      <alignment vertical="top"/>
    </xf>
    <xf numFmtId="0" fontId="20" fillId="0" borderId="1" xfId="0" applyFont="1" applyFill="1" applyBorder="1" applyAlignment="1">
      <alignment vertical="top"/>
    </xf>
    <xf numFmtId="0" fontId="21" fillId="0" borderId="2" xfId="0" applyFont="1" applyBorder="1" applyAlignment="1">
      <alignment vertical="top"/>
    </xf>
    <xf numFmtId="0" fontId="25" fillId="0" borderId="1" xfId="0" applyFont="1" applyBorder="1" applyAlignment="1">
      <alignment horizontal="left" vertical="top"/>
    </xf>
    <xf numFmtId="0" fontId="0" fillId="2" borderId="0" xfId="0" applyFill="1"/>
    <xf numFmtId="0" fontId="2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29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14" fontId="10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0" fillId="2" borderId="1" xfId="0" applyFont="1" applyFill="1" applyBorder="1" applyAlignment="1">
      <alignment horizontal="right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0" fillId="2" borderId="4" xfId="0" applyFont="1" applyFill="1" applyBorder="1" applyAlignment="1">
      <alignment horizontal="right" vertical="top" wrapText="1"/>
    </xf>
    <xf numFmtId="0" fontId="0" fillId="2" borderId="4" xfId="0" applyFont="1" applyFill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164" fontId="13" fillId="0" borderId="1" xfId="1" applyNumberFormat="1" applyFont="1" applyBorder="1" applyAlignment="1">
      <alignment horizontal="center" vertical="top" wrapText="1"/>
    </xf>
    <xf numFmtId="0" fontId="13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/>
    <xf numFmtId="0" fontId="0" fillId="0" borderId="4" xfId="0" applyFont="1" applyBorder="1" applyAlignment="1">
      <alignment horizontal="center" vertical="top" wrapText="1"/>
    </xf>
    <xf numFmtId="0" fontId="0" fillId="0" borderId="1" xfId="0" applyBorder="1"/>
    <xf numFmtId="0" fontId="4" fillId="0" borderId="1" xfId="0" applyFont="1" applyBorder="1"/>
    <xf numFmtId="0" fontId="0" fillId="2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14" fontId="0" fillId="0" borderId="1" xfId="0" applyNumberFormat="1" applyFont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14" fontId="0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14" fontId="0" fillId="0" borderId="1" xfId="0" applyNumberFormat="1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right" vertical="top" wrapText="1"/>
    </xf>
    <xf numFmtId="0" fontId="0" fillId="0" borderId="0" xfId="0" applyAlignment="1">
      <alignment vertical="top"/>
    </xf>
    <xf numFmtId="0" fontId="37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" fillId="0" borderId="1" xfId="0" applyFont="1" applyBorder="1" applyAlignment="1">
      <alignment vertical="top" wrapText="1"/>
    </xf>
    <xf numFmtId="0" fontId="27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horizontal="right" vertical="top" wrapText="1"/>
    </xf>
    <xf numFmtId="0" fontId="39" fillId="0" borderId="0" xfId="0" applyFont="1" applyFill="1" applyBorder="1" applyAlignment="1">
      <alignment horizontal="right" vertical="top" wrapText="1"/>
    </xf>
    <xf numFmtId="0" fontId="39" fillId="0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40" fillId="0" borderId="0" xfId="0" applyFont="1" applyAlignment="1">
      <alignment vertical="top" wrapText="1"/>
    </xf>
    <xf numFmtId="0" fontId="0" fillId="0" borderId="0" xfId="0" applyAlignment="1">
      <alignment horizontal="right" vertical="top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41" fillId="0" borderId="0" xfId="0" applyFont="1" applyFill="1" applyBorder="1" applyAlignment="1">
      <alignment horizontal="right" vertical="top" wrapText="1"/>
    </xf>
    <xf numFmtId="0" fontId="42" fillId="0" borderId="0" xfId="0" applyFont="1" applyFill="1" applyBorder="1" applyAlignment="1">
      <alignment horizontal="center" vertical="top" wrapText="1"/>
    </xf>
    <xf numFmtId="0" fontId="43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44" fillId="0" borderId="0" xfId="0" applyFont="1" applyAlignment="1">
      <alignment horizontal="center" vertical="top" wrapText="1"/>
    </xf>
    <xf numFmtId="0" fontId="45" fillId="0" borderId="0" xfId="0" applyFont="1" applyAlignment="1">
      <alignment horizontal="center" vertical="top"/>
    </xf>
    <xf numFmtId="0" fontId="44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40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top" wrapText="1"/>
    </xf>
    <xf numFmtId="0" fontId="40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44" fillId="0" borderId="1" xfId="0" applyFont="1" applyBorder="1" applyAlignment="1">
      <alignment horizontal="center" vertical="top" wrapText="1"/>
    </xf>
    <xf numFmtId="0" fontId="44" fillId="2" borderId="1" xfId="0" applyFont="1" applyFill="1" applyBorder="1" applyAlignment="1">
      <alignment horizontal="left" vertical="top"/>
    </xf>
    <xf numFmtId="0" fontId="46" fillId="2" borderId="1" xfId="0" applyFont="1" applyFill="1" applyBorder="1" applyAlignment="1">
      <alignment horizontal="left" vertical="top" wrapText="1"/>
    </xf>
    <xf numFmtId="0" fontId="47" fillId="2" borderId="1" xfId="0" applyFont="1" applyFill="1" applyBorder="1" applyAlignment="1">
      <alignment horizontal="left" vertical="top" wrapText="1"/>
    </xf>
    <xf numFmtId="0" fontId="46" fillId="3" borderId="1" xfId="0" applyFont="1" applyFill="1" applyBorder="1" applyAlignment="1">
      <alignment horizontal="left" vertical="top" wrapText="1"/>
    </xf>
    <xf numFmtId="0" fontId="44" fillId="2" borderId="1" xfId="0" applyFont="1" applyFill="1" applyBorder="1" applyAlignment="1">
      <alignment horizontal="left" vertical="top" wrapText="1"/>
    </xf>
    <xf numFmtId="0" fontId="46" fillId="2" borderId="1" xfId="0" applyFont="1" applyFill="1" applyBorder="1" applyAlignment="1">
      <alignment horizontal="left" vertical="top"/>
    </xf>
    <xf numFmtId="0" fontId="26" fillId="2" borderId="1" xfId="0" applyFont="1" applyFill="1" applyBorder="1" applyAlignment="1">
      <alignment horizontal="left" vertical="top"/>
    </xf>
    <xf numFmtId="49" fontId="46" fillId="2" borderId="1" xfId="0" applyNumberFormat="1" applyFont="1" applyFill="1" applyBorder="1" applyAlignment="1">
      <alignment horizontal="left" vertical="top" wrapText="1"/>
    </xf>
    <xf numFmtId="49" fontId="44" fillId="2" borderId="1" xfId="0" applyNumberFormat="1" applyFont="1" applyFill="1" applyBorder="1" applyAlignment="1">
      <alignment horizontal="left" vertical="top" wrapText="1"/>
    </xf>
    <xf numFmtId="0" fontId="44" fillId="0" borderId="1" xfId="0" applyFont="1" applyBorder="1" applyAlignment="1">
      <alignment vertical="top"/>
    </xf>
    <xf numFmtId="0" fontId="44" fillId="0" borderId="1" xfId="0" applyFont="1" applyFill="1" applyBorder="1" applyAlignment="1">
      <alignment horizontal="center" vertical="top" wrapText="1"/>
    </xf>
    <xf numFmtId="0" fontId="46" fillId="2" borderId="1" xfId="0" applyFont="1" applyFill="1" applyBorder="1" applyAlignment="1">
      <alignment vertical="top" wrapText="1"/>
    </xf>
    <xf numFmtId="0" fontId="46" fillId="0" borderId="1" xfId="0" applyFont="1" applyBorder="1" applyAlignment="1">
      <alignment horizontal="right" vertical="top" wrapText="1"/>
    </xf>
    <xf numFmtId="0" fontId="26" fillId="0" borderId="1" xfId="0" applyFont="1" applyBorder="1" applyAlignment="1">
      <alignment vertical="top"/>
    </xf>
    <xf numFmtId="49" fontId="44" fillId="0" borderId="1" xfId="0" applyNumberFormat="1" applyFont="1" applyBorder="1" applyAlignment="1">
      <alignment horizontal="center" vertical="top" wrapText="1"/>
    </xf>
    <xf numFmtId="0" fontId="44" fillId="0" borderId="1" xfId="0" applyFont="1" applyBorder="1" applyAlignment="1">
      <alignment horizontal="left" vertical="top" wrapText="1"/>
    </xf>
    <xf numFmtId="49" fontId="44" fillId="0" borderId="1" xfId="0" applyNumberFormat="1" applyFont="1" applyBorder="1" applyAlignment="1">
      <alignment horizontal="left" vertical="top" wrapText="1"/>
    </xf>
    <xf numFmtId="0" fontId="44" fillId="0" borderId="1" xfId="0" applyFont="1" applyBorder="1" applyAlignment="1">
      <alignment vertical="top" wrapText="1"/>
    </xf>
    <xf numFmtId="0" fontId="44" fillId="0" borderId="1" xfId="0" applyFont="1" applyBorder="1" applyAlignment="1">
      <alignment horizontal="justify" vertical="top" wrapText="1"/>
    </xf>
    <xf numFmtId="0" fontId="48" fillId="0" borderId="1" xfId="0" applyFont="1" applyBorder="1" applyAlignment="1">
      <alignment horizontal="justify" vertical="top" wrapText="1"/>
    </xf>
    <xf numFmtId="0" fontId="46" fillId="0" borderId="1" xfId="0" applyFont="1" applyBorder="1" applyAlignment="1">
      <alignment horizontal="justify" vertical="top" wrapText="1"/>
    </xf>
    <xf numFmtId="0" fontId="46" fillId="3" borderId="1" xfId="0" applyFont="1" applyFill="1" applyBorder="1" applyAlignment="1">
      <alignment vertical="top" wrapText="1"/>
    </xf>
    <xf numFmtId="0" fontId="46" fillId="0" borderId="1" xfId="0" applyFont="1" applyBorder="1" applyAlignment="1">
      <alignment horizontal="center" vertical="top" wrapText="1"/>
    </xf>
    <xf numFmtId="0" fontId="46" fillId="0" borderId="1" xfId="0" applyFont="1" applyFill="1" applyBorder="1" applyAlignment="1">
      <alignment horizontal="center" vertical="top" wrapText="1"/>
    </xf>
    <xf numFmtId="0" fontId="49" fillId="0" borderId="0" xfId="0" applyFont="1" applyFill="1" applyBorder="1" applyAlignment="1">
      <alignment horizontal="center" vertical="top" wrapText="1"/>
    </xf>
    <xf numFmtId="0" fontId="41" fillId="0" borderId="0" xfId="0" applyFont="1" applyFill="1" applyBorder="1" applyAlignment="1">
      <alignment horizontal="center" vertical="top" wrapText="1"/>
    </xf>
    <xf numFmtId="0" fontId="44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0" fontId="44" fillId="0" borderId="1" xfId="0" applyFont="1" applyBorder="1" applyAlignment="1">
      <alignment horizontal="right" vertical="top" wrapText="1"/>
    </xf>
    <xf numFmtId="0" fontId="0" fillId="2" borderId="1" xfId="0" applyFont="1" applyFill="1" applyBorder="1" applyAlignment="1">
      <alignment horizontal="justify" vertical="top" wrapText="1"/>
    </xf>
    <xf numFmtId="0" fontId="0" fillId="0" borderId="2" xfId="0" applyBorder="1" applyAlignment="1">
      <alignment vertical="top" wrapText="1"/>
    </xf>
    <xf numFmtId="0" fontId="0" fillId="0" borderId="1" xfId="0" applyFont="1" applyBorder="1" applyAlignment="1">
      <alignment horizontal="justify" vertical="top" wrapText="1"/>
    </xf>
    <xf numFmtId="0" fontId="0" fillId="2" borderId="4" xfId="0" applyFont="1" applyFill="1" applyBorder="1" applyAlignment="1">
      <alignment horizontal="justify" vertical="top" wrapText="1"/>
    </xf>
    <xf numFmtId="0" fontId="0" fillId="0" borderId="4" xfId="0" applyFont="1" applyBorder="1" applyAlignment="1">
      <alignment horizontal="justify" vertical="top" wrapText="1"/>
    </xf>
    <xf numFmtId="0" fontId="0" fillId="0" borderId="2" xfId="0" applyFont="1" applyBorder="1" applyAlignment="1">
      <alignment vertical="top" wrapText="1"/>
    </xf>
    <xf numFmtId="0" fontId="0" fillId="0" borderId="7" xfId="0" applyFont="1" applyBorder="1" applyAlignment="1">
      <alignment horizontal="justify" vertical="top" wrapText="1"/>
    </xf>
    <xf numFmtId="0" fontId="0" fillId="0" borderId="7" xfId="0" applyFont="1" applyBorder="1" applyAlignment="1">
      <alignment vertical="top" wrapText="1"/>
    </xf>
    <xf numFmtId="0" fontId="44" fillId="2" borderId="1" xfId="0" applyFont="1" applyFill="1" applyBorder="1" applyAlignment="1">
      <alignment vertical="top" wrapText="1"/>
    </xf>
    <xf numFmtId="0" fontId="44" fillId="0" borderId="1" xfId="0" applyFont="1" applyFill="1" applyBorder="1" applyAlignment="1">
      <alignment horizontal="left" vertical="top" wrapText="1"/>
    </xf>
    <xf numFmtId="0" fontId="44" fillId="0" borderId="8" xfId="0" applyFont="1" applyFill="1" applyBorder="1" applyAlignment="1">
      <alignment horizontal="left" vertical="top" wrapText="1"/>
    </xf>
    <xf numFmtId="0" fontId="44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justify" vertical="top" wrapText="1"/>
    </xf>
    <xf numFmtId="49" fontId="0" fillId="0" borderId="1" xfId="0" applyNumberFormat="1" applyFont="1" applyBorder="1" applyAlignment="1">
      <alignment horizontal="left" vertical="top" wrapText="1"/>
    </xf>
    <xf numFmtId="49" fontId="0" fillId="0" borderId="2" xfId="0" applyNumberFormat="1" applyFont="1" applyBorder="1" applyAlignment="1">
      <alignment vertical="top" wrapText="1"/>
    </xf>
    <xf numFmtId="0" fontId="44" fillId="0" borderId="1" xfId="0" applyFont="1" applyFill="1" applyBorder="1" applyAlignment="1">
      <alignment horizontal="justify" vertical="top" wrapText="1"/>
    </xf>
    <xf numFmtId="49" fontId="44" fillId="0" borderId="1" xfId="0" applyNumberFormat="1" applyFont="1" applyBorder="1" applyAlignment="1">
      <alignment vertical="top" wrapText="1"/>
    </xf>
    <xf numFmtId="49" fontId="44" fillId="0" borderId="2" xfId="0" applyNumberFormat="1" applyFont="1" applyBorder="1" applyAlignment="1">
      <alignment vertical="top" wrapText="1"/>
    </xf>
    <xf numFmtId="0" fontId="46" fillId="0" borderId="1" xfId="0" applyFont="1" applyBorder="1" applyAlignment="1">
      <alignment vertical="top" wrapText="1"/>
    </xf>
    <xf numFmtId="0" fontId="46" fillId="0" borderId="1" xfId="0" applyFont="1" applyBorder="1" applyAlignment="1">
      <alignment horizontal="left" vertical="top" wrapText="1"/>
    </xf>
    <xf numFmtId="0" fontId="46" fillId="0" borderId="1" xfId="0" applyFont="1" applyFill="1" applyBorder="1" applyAlignment="1">
      <alignment vertical="top" wrapText="1"/>
    </xf>
    <xf numFmtId="0" fontId="50" fillId="0" borderId="1" xfId="0" applyFont="1" applyFill="1" applyBorder="1" applyAlignment="1">
      <alignment vertical="top" wrapText="1"/>
    </xf>
    <xf numFmtId="49" fontId="46" fillId="0" borderId="1" xfId="0" applyNumberFormat="1" applyFont="1" applyBorder="1" applyAlignment="1">
      <alignment vertical="top" wrapText="1"/>
    </xf>
    <xf numFmtId="49" fontId="46" fillId="0" borderId="2" xfId="0" applyNumberFormat="1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49" fontId="44" fillId="0" borderId="2" xfId="0" applyNumberFormat="1" applyFont="1" applyBorder="1" applyAlignment="1">
      <alignment horizontal="center" vertical="top" wrapText="1"/>
    </xf>
    <xf numFmtId="0" fontId="44" fillId="2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49" fontId="46" fillId="0" borderId="1" xfId="0" applyNumberFormat="1" applyFont="1" applyBorder="1" applyAlignment="1">
      <alignment horizontal="left" vertical="top" wrapText="1"/>
    </xf>
    <xf numFmtId="49" fontId="46" fillId="0" borderId="1" xfId="0" applyNumberFormat="1" applyFont="1" applyBorder="1" applyAlignment="1">
      <alignment horizontal="center" vertical="top" wrapText="1"/>
    </xf>
    <xf numFmtId="0" fontId="19" fillId="2" borderId="0" xfId="0" applyFont="1" applyFill="1" applyBorder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44" fillId="0" borderId="1" xfId="0" applyFont="1" applyFill="1" applyBorder="1" applyAlignment="1">
      <alignment horizontal="right" vertical="top" wrapText="1"/>
    </xf>
    <xf numFmtId="0" fontId="51" fillId="2" borderId="1" xfId="0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32" fillId="0" borderId="0" xfId="0" applyFont="1" applyFill="1" applyBorder="1" applyAlignment="1">
      <alignment horizontal="center" vertical="top" wrapText="1"/>
    </xf>
    <xf numFmtId="0" fontId="52" fillId="0" borderId="0" xfId="0" applyFont="1" applyFill="1" applyBorder="1" applyAlignment="1">
      <alignment horizontal="right" vertical="top" wrapText="1"/>
    </xf>
    <xf numFmtId="0" fontId="33" fillId="0" borderId="0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right" vertical="top" wrapText="1"/>
    </xf>
    <xf numFmtId="0" fontId="44" fillId="2" borderId="1" xfId="0" applyFont="1" applyFill="1" applyBorder="1" applyAlignment="1">
      <alignment horizontal="right" vertical="top" wrapText="1"/>
    </xf>
    <xf numFmtId="49" fontId="44" fillId="0" borderId="1" xfId="0" applyNumberFormat="1" applyFont="1" applyFill="1" applyBorder="1" applyAlignment="1">
      <alignment vertical="top" wrapText="1"/>
    </xf>
    <xf numFmtId="0" fontId="44" fillId="2" borderId="1" xfId="0" applyFont="1" applyFill="1" applyBorder="1" applyAlignment="1">
      <alignment horizontal="justify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/>
    </xf>
    <xf numFmtId="0" fontId="23" fillId="0" borderId="1" xfId="0" applyFont="1" applyFill="1" applyBorder="1" applyAlignment="1">
      <alignment horizontal="center" vertical="top"/>
    </xf>
    <xf numFmtId="49" fontId="23" fillId="0" borderId="1" xfId="0" applyNumberFormat="1" applyFont="1" applyBorder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0" fontId="40" fillId="0" borderId="0" xfId="0" applyFont="1" applyAlignment="1">
      <alignment horizontal="left" vertical="top" wrapText="1"/>
    </xf>
    <xf numFmtId="0" fontId="54" fillId="2" borderId="1" xfId="0" applyFont="1" applyFill="1" applyBorder="1" applyAlignment="1">
      <alignment horizontal="left" vertical="top" wrapText="1"/>
    </xf>
    <xf numFmtId="0" fontId="23" fillId="0" borderId="1" xfId="0" applyFont="1" applyBorder="1" applyAlignment="1">
      <alignment vertical="top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vertical="top" wrapText="1"/>
    </xf>
    <xf numFmtId="0" fontId="55" fillId="0" borderId="0" xfId="0" applyFont="1" applyAlignment="1">
      <alignment horizontal="center"/>
    </xf>
    <xf numFmtId="2" fontId="55" fillId="0" borderId="0" xfId="0" applyNumberFormat="1" applyFont="1" applyAlignment="1">
      <alignment horizontal="center"/>
    </xf>
    <xf numFmtId="0" fontId="56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43" fillId="0" borderId="0" xfId="0" applyFont="1"/>
    <xf numFmtId="0" fontId="55" fillId="0" borderId="1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2" fontId="57" fillId="0" borderId="15" xfId="0" applyNumberFormat="1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/>
    <xf numFmtId="0" fontId="59" fillId="0" borderId="0" xfId="0" applyFont="1" applyBorder="1"/>
    <xf numFmtId="0" fontId="27" fillId="0" borderId="17" xfId="0" applyFont="1" applyBorder="1" applyAlignment="1">
      <alignment horizontal="center" vertical="top" wrapText="1"/>
    </xf>
    <xf numFmtId="0" fontId="0" fillId="0" borderId="0" xfId="0" applyBorder="1"/>
    <xf numFmtId="0" fontId="43" fillId="0" borderId="8" xfId="0" applyFont="1" applyBorder="1" applyAlignment="1">
      <alignment vertical="top" wrapText="1"/>
    </xf>
    <xf numFmtId="0" fontId="43" fillId="0" borderId="7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27" fillId="0" borderId="23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0" fillId="0" borderId="25" xfId="0" applyBorder="1" applyAlignment="1">
      <alignment vertical="top"/>
    </xf>
    <xf numFmtId="0" fontId="62" fillId="0" borderId="26" xfId="0" applyFont="1" applyBorder="1" applyAlignment="1">
      <alignment vertical="top"/>
    </xf>
    <xf numFmtId="0" fontId="62" fillId="0" borderId="16" xfId="0" applyFont="1" applyBorder="1" applyAlignment="1">
      <alignment vertical="top"/>
    </xf>
    <xf numFmtId="1" fontId="63" fillId="0" borderId="1" xfId="0" applyNumberFormat="1" applyFont="1" applyBorder="1" applyAlignment="1">
      <alignment horizontal="left"/>
    </xf>
    <xf numFmtId="1" fontId="63" fillId="0" borderId="1" xfId="0" applyNumberFormat="1" applyFont="1" applyBorder="1" applyAlignment="1">
      <alignment horizontal="center"/>
    </xf>
    <xf numFmtId="1" fontId="63" fillId="0" borderId="23" xfId="0" applyNumberFormat="1" applyFont="1" applyBorder="1" applyAlignment="1">
      <alignment horizontal="center"/>
    </xf>
    <xf numFmtId="1" fontId="63" fillId="0" borderId="2" xfId="0" applyNumberFormat="1" applyFont="1" applyBorder="1" applyAlignment="1">
      <alignment horizontal="center"/>
    </xf>
    <xf numFmtId="1" fontId="64" fillId="0" borderId="12" xfId="0" applyNumberFormat="1" applyFont="1" applyBorder="1"/>
    <xf numFmtId="1" fontId="63" fillId="0" borderId="3" xfId="0" applyNumberFormat="1" applyFont="1" applyFill="1" applyBorder="1" applyAlignment="1">
      <alignment horizontal="center"/>
    </xf>
    <xf numFmtId="1" fontId="63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27" fillId="0" borderId="1" xfId="0" applyFont="1" applyFill="1" applyBorder="1" applyAlignment="1">
      <alignment vertical="top" wrapText="1"/>
    </xf>
    <xf numFmtId="0" fontId="43" fillId="0" borderId="1" xfId="0" applyFont="1" applyBorder="1"/>
    <xf numFmtId="0" fontId="65" fillId="0" borderId="1" xfId="0" applyFont="1" applyBorder="1" applyAlignment="1"/>
    <xf numFmtId="1" fontId="65" fillId="0" borderId="1" xfId="0" applyNumberFormat="1" applyFont="1" applyBorder="1" applyAlignment="1">
      <alignment vertical="top" wrapText="1"/>
    </xf>
    <xf numFmtId="0" fontId="65" fillId="0" borderId="1" xfId="0" applyFont="1" applyBorder="1" applyAlignment="1">
      <alignment vertical="top" wrapText="1"/>
    </xf>
    <xf numFmtId="0" fontId="66" fillId="0" borderId="1" xfId="0" applyFont="1" applyBorder="1" applyAlignment="1"/>
    <xf numFmtId="0" fontId="66" fillId="0" borderId="23" xfId="0" applyFont="1" applyBorder="1" applyAlignment="1"/>
    <xf numFmtId="0" fontId="65" fillId="0" borderId="0" xfId="0" applyFont="1" applyAlignment="1"/>
    <xf numFmtId="0" fontId="65" fillId="0" borderId="12" xfId="0" applyFont="1" applyBorder="1" applyAlignment="1"/>
    <xf numFmtId="0" fontId="65" fillId="0" borderId="3" xfId="0" applyFont="1" applyBorder="1" applyAlignment="1"/>
    <xf numFmtId="0" fontId="59" fillId="0" borderId="1" xfId="0" applyFont="1" applyBorder="1" applyAlignment="1">
      <alignment horizontal="left" vertical="top" wrapText="1"/>
    </xf>
    <xf numFmtId="0" fontId="43" fillId="0" borderId="1" xfId="0" applyFont="1" applyBorder="1" applyAlignment="1">
      <alignment vertical="top" wrapText="1"/>
    </xf>
    <xf numFmtId="0" fontId="65" fillId="0" borderId="1" xfId="0" quotePrefix="1" applyFont="1" applyBorder="1" applyAlignment="1">
      <alignment vertical="top" wrapText="1"/>
    </xf>
    <xf numFmtId="14" fontId="65" fillId="0" borderId="1" xfId="0" quotePrefix="1" applyNumberFormat="1" applyFont="1" applyBorder="1" applyAlignment="1">
      <alignment vertical="top" wrapText="1"/>
    </xf>
    <xf numFmtId="0" fontId="66" fillId="0" borderId="1" xfId="0" applyFont="1" applyBorder="1" applyAlignment="1">
      <alignment vertical="top" wrapText="1"/>
    </xf>
    <xf numFmtId="0" fontId="66" fillId="0" borderId="23" xfId="0" applyFont="1" applyBorder="1" applyAlignment="1">
      <alignment vertical="top" wrapText="1"/>
    </xf>
    <xf numFmtId="14" fontId="65" fillId="0" borderId="3" xfId="0" quotePrefix="1" applyNumberFormat="1" applyFont="1" applyBorder="1" applyAlignment="1">
      <alignment vertical="top" wrapText="1"/>
    </xf>
    <xf numFmtId="0" fontId="67" fillId="0" borderId="1" xfId="0" applyFont="1" applyBorder="1" applyAlignment="1">
      <alignment vertical="top" wrapText="1"/>
    </xf>
    <xf numFmtId="0" fontId="65" fillId="0" borderId="12" xfId="0" applyFont="1" applyBorder="1" applyAlignment="1">
      <alignment vertical="top" wrapText="1"/>
    </xf>
    <xf numFmtId="0" fontId="65" fillId="0" borderId="3" xfId="0" applyFont="1" applyBorder="1" applyAlignment="1">
      <alignment vertical="top" wrapText="1"/>
    </xf>
    <xf numFmtId="14" fontId="65" fillId="0" borderId="1" xfId="0" applyNumberFormat="1" applyFont="1" applyBorder="1" applyAlignment="1">
      <alignment vertical="top" wrapText="1"/>
    </xf>
    <xf numFmtId="0" fontId="43" fillId="0" borderId="4" xfId="0" applyFont="1" applyBorder="1" applyAlignment="1">
      <alignment vertical="top" wrapText="1"/>
    </xf>
    <xf numFmtId="0" fontId="65" fillId="0" borderId="4" xfId="0" applyFont="1" applyBorder="1" applyAlignment="1">
      <alignment vertical="top" wrapText="1"/>
    </xf>
    <xf numFmtId="1" fontId="65" fillId="0" borderId="4" xfId="0" applyNumberFormat="1" applyFont="1" applyBorder="1" applyAlignment="1">
      <alignment vertical="top" wrapText="1"/>
    </xf>
    <xf numFmtId="0" fontId="65" fillId="0" borderId="4" xfId="0" quotePrefix="1" applyFont="1" applyBorder="1" applyAlignment="1">
      <alignment vertical="top" wrapText="1"/>
    </xf>
    <xf numFmtId="14" fontId="65" fillId="0" borderId="4" xfId="0" quotePrefix="1" applyNumberFormat="1" applyFont="1" applyBorder="1" applyAlignment="1">
      <alignment vertical="top" wrapText="1"/>
    </xf>
    <xf numFmtId="0" fontId="66" fillId="0" borderId="4" xfId="0" applyFont="1" applyBorder="1" applyAlignment="1">
      <alignment vertical="top" wrapText="1"/>
    </xf>
    <xf numFmtId="0" fontId="66" fillId="0" borderId="27" xfId="0" applyFont="1" applyBorder="1" applyAlignment="1">
      <alignment vertical="top" wrapText="1"/>
    </xf>
    <xf numFmtId="14" fontId="65" fillId="0" borderId="6" xfId="0" quotePrefix="1" applyNumberFormat="1" applyFont="1" applyBorder="1" applyAlignment="1">
      <alignment vertical="top" wrapText="1"/>
    </xf>
    <xf numFmtId="0" fontId="65" fillId="0" borderId="0" xfId="0" quotePrefix="1" applyFont="1" applyAlignment="1">
      <alignment vertical="top"/>
    </xf>
    <xf numFmtId="0" fontId="65" fillId="0" borderId="0" xfId="0" applyFont="1" applyAlignment="1">
      <alignment vertical="top"/>
    </xf>
    <xf numFmtId="0" fontId="65" fillId="0" borderId="28" xfId="0" applyFont="1" applyBorder="1" applyAlignment="1">
      <alignment vertical="top" wrapText="1"/>
    </xf>
    <xf numFmtId="0" fontId="65" fillId="0" borderId="6" xfId="0" applyFont="1" applyBorder="1" applyAlignment="1">
      <alignment vertical="top" wrapText="1"/>
    </xf>
    <xf numFmtId="0" fontId="65" fillId="0" borderId="4" xfId="0" applyFont="1" applyBorder="1" applyAlignment="1">
      <alignment vertical="top"/>
    </xf>
    <xf numFmtId="0" fontId="68" fillId="0" borderId="1" xfId="0" applyFont="1" applyBorder="1" applyAlignment="1">
      <alignment vertical="top" wrapText="1"/>
    </xf>
    <xf numFmtId="0" fontId="65" fillId="0" borderId="2" xfId="0" applyFont="1" applyBorder="1" applyAlignment="1"/>
    <xf numFmtId="1" fontId="66" fillId="0" borderId="1" xfId="0" applyNumberFormat="1" applyFont="1" applyBorder="1" applyAlignment="1">
      <alignment vertical="top" wrapText="1"/>
    </xf>
    <xf numFmtId="0" fontId="66" fillId="0" borderId="2" xfId="0" applyFont="1" applyBorder="1" applyAlignment="1">
      <alignment vertical="top" wrapText="1"/>
    </xf>
    <xf numFmtId="0" fontId="66" fillId="0" borderId="12" xfId="0" applyFont="1" applyBorder="1" applyAlignment="1">
      <alignment vertical="top" wrapText="1"/>
    </xf>
    <xf numFmtId="0" fontId="70" fillId="0" borderId="0" xfId="0" applyFont="1" applyAlignment="1">
      <alignment horizontal="center"/>
    </xf>
    <xf numFmtId="2" fontId="70" fillId="0" borderId="0" xfId="0" applyNumberFormat="1" applyFont="1" applyAlignment="1">
      <alignment horizontal="center"/>
    </xf>
    <xf numFmtId="0" fontId="71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59" fillId="0" borderId="14" xfId="0" applyFont="1" applyBorder="1"/>
    <xf numFmtId="0" fontId="14" fillId="0" borderId="15" xfId="0" applyFont="1" applyBorder="1" applyAlignment="1">
      <alignment horizontal="center"/>
    </xf>
    <xf numFmtId="2" fontId="14" fillId="0" borderId="15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43" fillId="0" borderId="14" xfId="0" applyFont="1" applyBorder="1"/>
    <xf numFmtId="0" fontId="43" fillId="0" borderId="0" xfId="0" applyFont="1" applyBorder="1"/>
    <xf numFmtId="0" fontId="73" fillId="0" borderId="0" xfId="0" applyFont="1"/>
    <xf numFmtId="0" fontId="0" fillId="0" borderId="14" xfId="0" applyBorder="1"/>
    <xf numFmtId="0" fontId="59" fillId="0" borderId="0" xfId="0" applyFont="1" applyAlignment="1">
      <alignment vertical="top" wrapText="1"/>
    </xf>
    <xf numFmtId="0" fontId="59" fillId="0" borderId="0" xfId="0" applyFont="1" applyBorder="1" applyAlignment="1">
      <alignment vertical="top" wrapText="1"/>
    </xf>
    <xf numFmtId="0" fontId="59" fillId="0" borderId="32" xfId="0" applyFont="1" applyBorder="1" applyAlignment="1">
      <alignment vertical="top" wrapText="1"/>
    </xf>
    <xf numFmtId="0" fontId="59" fillId="0" borderId="15" xfId="0" applyFont="1" applyBorder="1" applyAlignment="1">
      <alignment vertical="top" wrapText="1"/>
    </xf>
    <xf numFmtId="0" fontId="0" fillId="0" borderId="33" xfId="0" applyBorder="1" applyAlignment="1">
      <alignment vertical="top"/>
    </xf>
    <xf numFmtId="0" fontId="75" fillId="0" borderId="16" xfId="0" applyFont="1" applyBorder="1" applyAlignment="1">
      <alignment vertical="top"/>
    </xf>
    <xf numFmtId="0" fontId="62" fillId="0" borderId="34" xfId="0" applyFont="1" applyBorder="1" applyAlignment="1">
      <alignment vertical="top"/>
    </xf>
    <xf numFmtId="0" fontId="25" fillId="0" borderId="0" xfId="0" applyFont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74" fillId="0" borderId="35" xfId="0" applyFont="1" applyBorder="1" applyAlignment="1">
      <alignment vertical="top" wrapText="1"/>
    </xf>
    <xf numFmtId="0" fontId="74" fillId="0" borderId="36" xfId="0" applyFont="1" applyBorder="1" applyAlignment="1">
      <alignment vertical="top" wrapText="1"/>
    </xf>
    <xf numFmtId="0" fontId="76" fillId="0" borderId="30" xfId="0" applyFont="1" applyBorder="1" applyAlignment="1">
      <alignment horizontal="left"/>
    </xf>
    <xf numFmtId="0" fontId="77" fillId="0" borderId="1" xfId="0" applyFont="1" applyBorder="1" applyAlignment="1">
      <alignment horizontal="center"/>
    </xf>
    <xf numFmtId="0" fontId="76" fillId="0" borderId="1" xfId="0" applyFont="1" applyBorder="1" applyAlignment="1">
      <alignment horizontal="center"/>
    </xf>
    <xf numFmtId="0" fontId="76" fillId="0" borderId="23" xfId="0" applyFont="1" applyBorder="1" applyAlignment="1">
      <alignment horizontal="center"/>
    </xf>
    <xf numFmtId="0" fontId="76" fillId="0" borderId="3" xfId="0" applyFont="1" applyBorder="1" applyAlignment="1">
      <alignment horizontal="center"/>
    </xf>
    <xf numFmtId="2" fontId="76" fillId="0" borderId="1" xfId="0" applyNumberFormat="1" applyFont="1" applyBorder="1" applyAlignment="1">
      <alignment horizontal="center"/>
    </xf>
    <xf numFmtId="0" fontId="76" fillId="0" borderId="2" xfId="0" applyFont="1" applyBorder="1" applyAlignment="1">
      <alignment horizontal="center"/>
    </xf>
    <xf numFmtId="0" fontId="0" fillId="0" borderId="37" xfId="0" applyBorder="1"/>
    <xf numFmtId="0" fontId="78" fillId="0" borderId="1" xfId="0" applyFont="1" applyFill="1" applyBorder="1" applyAlignment="1">
      <alignment horizontal="center"/>
    </xf>
    <xf numFmtId="0" fontId="78" fillId="0" borderId="38" xfId="0" applyFont="1" applyFill="1" applyBorder="1" applyAlignment="1">
      <alignment horizontal="center"/>
    </xf>
    <xf numFmtId="0" fontId="0" fillId="0" borderId="30" xfId="0" applyBorder="1" applyAlignment="1">
      <alignment horizontal="left"/>
    </xf>
    <xf numFmtId="1" fontId="65" fillId="0" borderId="23" xfId="0" applyNumberFormat="1" applyFont="1" applyBorder="1" applyAlignment="1">
      <alignment vertical="top" wrapText="1"/>
    </xf>
    <xf numFmtId="2" fontId="65" fillId="0" borderId="1" xfId="0" applyNumberFormat="1" applyFont="1" applyBorder="1" applyAlignment="1">
      <alignment vertical="top" wrapText="1"/>
    </xf>
    <xf numFmtId="0" fontId="65" fillId="0" borderId="37" xfId="0" applyFont="1" applyBorder="1" applyAlignment="1"/>
    <xf numFmtId="0" fontId="65" fillId="0" borderId="38" xfId="0" applyFont="1" applyBorder="1" applyAlignment="1"/>
    <xf numFmtId="0" fontId="59" fillId="0" borderId="30" xfId="0" applyFont="1" applyBorder="1" applyAlignment="1">
      <alignment horizontal="left" vertical="top" wrapText="1"/>
    </xf>
    <xf numFmtId="0" fontId="65" fillId="0" borderId="0" xfId="0" quotePrefix="1" applyFont="1" applyAlignment="1">
      <alignment vertical="top" wrapText="1"/>
    </xf>
    <xf numFmtId="0" fontId="65" fillId="0" borderId="0" xfId="0" applyFont="1" applyAlignment="1">
      <alignment vertical="top" wrapText="1"/>
    </xf>
    <xf numFmtId="0" fontId="65" fillId="0" borderId="37" xfId="0" applyFont="1" applyBorder="1" applyAlignment="1">
      <alignment vertical="top" wrapText="1"/>
    </xf>
    <xf numFmtId="0" fontId="65" fillId="0" borderId="38" xfId="0" applyFont="1" applyBorder="1" applyAlignment="1">
      <alignment vertical="top" wrapText="1"/>
    </xf>
    <xf numFmtId="0" fontId="66" fillId="0" borderId="0" xfId="0" applyFont="1" applyAlignment="1">
      <alignment vertical="top"/>
    </xf>
    <xf numFmtId="0" fontId="30" fillId="0" borderId="0" xfId="0" applyFont="1" applyAlignment="1">
      <alignment vertical="top" wrapText="1"/>
    </xf>
    <xf numFmtId="0" fontId="30" fillId="0" borderId="0" xfId="0" applyFont="1" applyBorder="1" applyAlignment="1">
      <alignment vertical="top" wrapText="1"/>
    </xf>
    <xf numFmtId="0" fontId="30" fillId="0" borderId="14" xfId="0" applyFont="1" applyBorder="1" applyAlignment="1">
      <alignment vertical="top" wrapText="1"/>
    </xf>
    <xf numFmtId="17" fontId="65" fillId="0" borderId="1" xfId="0" applyNumberFormat="1" applyFont="1" applyBorder="1" applyAlignment="1">
      <alignment vertical="top" wrapText="1"/>
    </xf>
    <xf numFmtId="1" fontId="65" fillId="0" borderId="1" xfId="0" applyNumberFormat="1" applyFont="1" applyBorder="1" applyAlignment="1"/>
    <xf numFmtId="1" fontId="66" fillId="0" borderId="2" xfId="0" applyNumberFormat="1" applyFont="1" applyBorder="1" applyAlignment="1">
      <alignment vertical="top" wrapText="1"/>
    </xf>
    <xf numFmtId="1" fontId="66" fillId="0" borderId="3" xfId="0" applyNumberFormat="1" applyFont="1" applyBorder="1" applyAlignment="1">
      <alignment vertical="top" wrapText="1"/>
    </xf>
    <xf numFmtId="0" fontId="79" fillId="0" borderId="0" xfId="0" applyFont="1"/>
    <xf numFmtId="0" fontId="59" fillId="0" borderId="14" xfId="0" applyFont="1" applyBorder="1" applyAlignment="1">
      <alignment vertical="top" wrapText="1"/>
    </xf>
    <xf numFmtId="0" fontId="0" fillId="0" borderId="26" xfId="0" applyBorder="1" applyAlignment="1">
      <alignment vertical="top"/>
    </xf>
    <xf numFmtId="0" fontId="43" fillId="0" borderId="32" xfId="0" applyFont="1" applyBorder="1" applyAlignment="1">
      <alignment vertical="top" wrapText="1"/>
    </xf>
    <xf numFmtId="0" fontId="78" fillId="0" borderId="1" xfId="0" applyFont="1" applyBorder="1" applyAlignment="1">
      <alignment horizontal="left"/>
    </xf>
    <xf numFmtId="0" fontId="80" fillId="0" borderId="1" xfId="0" applyFont="1" applyBorder="1" applyAlignment="1">
      <alignment horizontal="center"/>
    </xf>
    <xf numFmtId="0" fontId="78" fillId="0" borderId="1" xfId="0" applyFont="1" applyBorder="1" applyAlignment="1">
      <alignment horizontal="center"/>
    </xf>
    <xf numFmtId="2" fontId="78" fillId="0" borderId="1" xfId="0" applyNumberFormat="1" applyFont="1" applyBorder="1" applyAlignment="1">
      <alignment horizontal="center"/>
    </xf>
    <xf numFmtId="0" fontId="78" fillId="0" borderId="23" xfId="0" applyFont="1" applyBorder="1" applyAlignment="1">
      <alignment horizontal="center"/>
    </xf>
    <xf numFmtId="0" fontId="78" fillId="0" borderId="2" xfId="0" applyFont="1" applyBorder="1" applyAlignment="1">
      <alignment horizontal="center"/>
    </xf>
    <xf numFmtId="0" fontId="0" fillId="0" borderId="3" xfId="0" applyBorder="1"/>
    <xf numFmtId="0" fontId="0" fillId="0" borderId="14" xfId="0" applyBorder="1" applyAlignment="1">
      <alignment vertical="top" wrapText="1"/>
    </xf>
    <xf numFmtId="0" fontId="66" fillId="0" borderId="0" xfId="0" applyFont="1" applyBorder="1" applyAlignment="1">
      <alignment vertical="top" wrapText="1"/>
    </xf>
    <xf numFmtId="0" fontId="66" fillId="0" borderId="3" xfId="0" applyFont="1" applyBorder="1" applyAlignment="1">
      <alignment vertical="top" wrapText="1"/>
    </xf>
    <xf numFmtId="0" fontId="81" fillId="0" borderId="0" xfId="0" applyFont="1"/>
    <xf numFmtId="0" fontId="59" fillId="0" borderId="0" xfId="0" applyFont="1" applyAlignment="1">
      <alignment wrapText="1"/>
    </xf>
    <xf numFmtId="0" fontId="22" fillId="0" borderId="0" xfId="0" applyFont="1"/>
    <xf numFmtId="0" fontId="43" fillId="0" borderId="0" xfId="0" applyFont="1" applyAlignment="1">
      <alignment wrapText="1"/>
    </xf>
    <xf numFmtId="0" fontId="78" fillId="0" borderId="3" xfId="0" applyFont="1" applyBorder="1" applyAlignment="1">
      <alignment horizontal="center"/>
    </xf>
    <xf numFmtId="1" fontId="78" fillId="0" borderId="1" xfId="0" applyNumberFormat="1" applyFont="1" applyBorder="1" applyAlignment="1">
      <alignment horizontal="center"/>
    </xf>
    <xf numFmtId="0" fontId="82" fillId="0" borderId="7" xfId="0" applyFont="1" applyBorder="1" applyAlignment="1">
      <alignment vertical="top" wrapText="1"/>
    </xf>
    <xf numFmtId="0" fontId="78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0" fontId="43" fillId="0" borderId="1" xfId="0" applyFont="1" applyBorder="1" applyAlignment="1">
      <alignment vertical="top"/>
    </xf>
    <xf numFmtId="0" fontId="65" fillId="0" borderId="1" xfId="0" applyFont="1" applyBorder="1" applyAlignment="1">
      <alignment vertical="top"/>
    </xf>
    <xf numFmtId="0" fontId="65" fillId="0" borderId="3" xfId="0" applyFont="1" applyBorder="1" applyAlignment="1">
      <alignment vertical="top"/>
    </xf>
    <xf numFmtId="1" fontId="74" fillId="0" borderId="3" xfId="0" applyNumberFormat="1" applyFont="1" applyBorder="1" applyAlignment="1">
      <alignment horizontal="right" vertical="top" wrapText="1"/>
    </xf>
    <xf numFmtId="1" fontId="83" fillId="0" borderId="1" xfId="0" applyNumberFormat="1" applyFont="1" applyBorder="1" applyAlignment="1">
      <alignment vertical="top" wrapText="1"/>
    </xf>
    <xf numFmtId="0" fontId="65" fillId="0" borderId="1" xfId="0" applyFont="1" applyBorder="1" applyAlignment="1">
      <alignment horizontal="center" vertical="top" wrapText="1"/>
    </xf>
    <xf numFmtId="0" fontId="66" fillId="0" borderId="1" xfId="0" applyFont="1" applyBorder="1" applyAlignment="1">
      <alignment vertical="top"/>
    </xf>
    <xf numFmtId="0" fontId="65" fillId="0" borderId="2" xfId="0" applyFont="1" applyBorder="1" applyAlignment="1">
      <alignment vertical="top"/>
    </xf>
    <xf numFmtId="0" fontId="66" fillId="0" borderId="23" xfId="0" applyFont="1" applyBorder="1" applyAlignment="1">
      <alignment vertical="top"/>
    </xf>
    <xf numFmtId="0" fontId="83" fillId="0" borderId="0" xfId="0" applyFont="1" applyAlignment="1">
      <alignment vertical="top"/>
    </xf>
    <xf numFmtId="0" fontId="65" fillId="0" borderId="37" xfId="0" applyFont="1" applyBorder="1" applyAlignment="1">
      <alignment vertical="top"/>
    </xf>
    <xf numFmtId="0" fontId="65" fillId="0" borderId="38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84" fillId="0" borderId="1" xfId="0" applyFont="1" applyBorder="1" applyAlignment="1">
      <alignment horizontal="justify" vertical="top" wrapText="1"/>
    </xf>
    <xf numFmtId="0" fontId="43" fillId="0" borderId="1" xfId="0" applyFont="1" applyBorder="1" applyAlignment="1">
      <alignment horizontal="justify" vertical="top" wrapText="1"/>
    </xf>
    <xf numFmtId="0" fontId="74" fillId="0" borderId="1" xfId="0" applyFont="1" applyBorder="1" applyAlignment="1">
      <alignment horizontal="right" vertical="top" wrapText="1"/>
    </xf>
    <xf numFmtId="0" fontId="74" fillId="0" borderId="3" xfId="0" applyFont="1" applyBorder="1" applyAlignment="1">
      <alignment horizontal="right" vertical="top" wrapText="1"/>
    </xf>
    <xf numFmtId="0" fontId="74" fillId="0" borderId="1" xfId="0" applyFont="1" applyBorder="1" applyAlignment="1">
      <alignment horizontal="justify" vertical="top" wrapText="1"/>
    </xf>
    <xf numFmtId="0" fontId="74" fillId="0" borderId="3" xfId="0" applyFont="1" applyBorder="1" applyAlignment="1">
      <alignment horizontal="center" vertical="top" wrapText="1"/>
    </xf>
    <xf numFmtId="0" fontId="83" fillId="0" borderId="1" xfId="0" quotePrefix="1" applyFont="1" applyBorder="1" applyAlignment="1">
      <alignment vertical="top" wrapText="1"/>
    </xf>
    <xf numFmtId="0" fontId="74" fillId="0" borderId="1" xfId="0" applyFont="1" applyBorder="1" applyAlignment="1">
      <alignment vertical="top" wrapText="1"/>
    </xf>
    <xf numFmtId="0" fontId="64" fillId="0" borderId="0" xfId="0" applyFont="1" applyBorder="1" applyAlignment="1">
      <alignment vertical="top" wrapText="1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top" wrapText="1"/>
    </xf>
    <xf numFmtId="0" fontId="64" fillId="0" borderId="3" xfId="0" applyFont="1" applyBorder="1" applyAlignment="1">
      <alignment vertical="top" wrapText="1"/>
    </xf>
    <xf numFmtId="0" fontId="64" fillId="0" borderId="1" xfId="0" applyFont="1" applyBorder="1" applyAlignment="1">
      <alignment vertical="top" wrapText="1"/>
    </xf>
    <xf numFmtId="0" fontId="64" fillId="0" borderId="2" xfId="0" applyFont="1" applyBorder="1" applyAlignment="1">
      <alignment vertical="top" wrapText="1"/>
    </xf>
    <xf numFmtId="0" fontId="30" fillId="0" borderId="14" xfId="0" applyFont="1" applyBorder="1" applyAlignment="1">
      <alignment vertical="top"/>
    </xf>
    <xf numFmtId="0" fontId="30" fillId="0" borderId="0" xfId="0" applyFont="1" applyAlignment="1">
      <alignment vertical="top"/>
    </xf>
    <xf numFmtId="0" fontId="74" fillId="0" borderId="11" xfId="0" applyFont="1" applyBorder="1" applyAlignment="1">
      <alignment horizontal="right" vertical="top" wrapText="1"/>
    </xf>
    <xf numFmtId="0" fontId="74" fillId="0" borderId="7" xfId="0" applyFont="1" applyBorder="1" applyAlignment="1">
      <alignment horizontal="justify" vertical="top" wrapText="1"/>
    </xf>
    <xf numFmtId="0" fontId="74" fillId="0" borderId="11" xfId="0" applyFont="1" applyBorder="1" applyAlignment="1">
      <alignment horizontal="center" vertical="top" wrapText="1"/>
    </xf>
    <xf numFmtId="0" fontId="74" fillId="0" borderId="1" xfId="0" quotePrefix="1" applyFont="1" applyBorder="1" applyAlignment="1">
      <alignment vertical="top" wrapText="1"/>
    </xf>
    <xf numFmtId="0" fontId="43" fillId="0" borderId="1" xfId="0" applyFont="1" applyBorder="1" applyAlignment="1">
      <alignment horizontal="justify" vertical="top"/>
    </xf>
    <xf numFmtId="0" fontId="74" fillId="0" borderId="1" xfId="0" applyFont="1" applyBorder="1" applyAlignment="1">
      <alignment horizontal="right" vertical="top"/>
    </xf>
    <xf numFmtId="0" fontId="74" fillId="0" borderId="6" xfId="0" applyFont="1" applyBorder="1" applyAlignment="1">
      <alignment horizontal="right" vertical="top"/>
    </xf>
    <xf numFmtId="0" fontId="74" fillId="0" borderId="8" xfId="0" applyFont="1" applyBorder="1" applyAlignment="1">
      <alignment horizontal="justify" vertical="top" wrapText="1"/>
    </xf>
    <xf numFmtId="0" fontId="74" fillId="0" borderId="10" xfId="0" applyFont="1" applyBorder="1" applyAlignment="1">
      <alignment horizontal="center" vertical="top"/>
    </xf>
    <xf numFmtId="0" fontId="43" fillId="0" borderId="1" xfId="0" applyFont="1" applyBorder="1" applyAlignment="1">
      <alignment horizontal="left" vertical="top" wrapText="1"/>
    </xf>
    <xf numFmtId="0" fontId="74" fillId="0" borderId="3" xfId="0" applyFont="1" applyBorder="1" applyAlignment="1">
      <alignment horizontal="justify" vertical="top" wrapText="1"/>
    </xf>
    <xf numFmtId="1" fontId="74" fillId="0" borderId="1" xfId="0" applyNumberFormat="1" applyFont="1" applyBorder="1" applyAlignment="1">
      <alignment vertical="top" wrapText="1"/>
    </xf>
    <xf numFmtId="0" fontId="74" fillId="0" borderId="11" xfId="0" applyFont="1" applyBorder="1" applyAlignment="1">
      <alignment horizontal="justify" vertical="top" wrapText="1"/>
    </xf>
    <xf numFmtId="0" fontId="74" fillId="0" borderId="6" xfId="0" applyFont="1" applyBorder="1" applyAlignment="1">
      <alignment horizontal="right" vertical="top" wrapText="1"/>
    </xf>
    <xf numFmtId="0" fontId="74" fillId="0" borderId="4" xfId="0" applyFont="1" applyBorder="1" applyAlignment="1">
      <alignment horizontal="justify" vertical="top" wrapText="1"/>
    </xf>
    <xf numFmtId="0" fontId="74" fillId="0" borderId="4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justify" vertical="top" wrapText="1"/>
    </xf>
    <xf numFmtId="0" fontId="65" fillId="0" borderId="4" xfId="0" applyFont="1" applyBorder="1" applyAlignment="1">
      <alignment horizontal="justify" vertical="top" wrapText="1"/>
    </xf>
    <xf numFmtId="14" fontId="74" fillId="0" borderId="1" xfId="0" quotePrefix="1" applyNumberFormat="1" applyFont="1" applyBorder="1" applyAlignment="1">
      <alignment vertical="top" wrapText="1"/>
    </xf>
    <xf numFmtId="0" fontId="43" fillId="0" borderId="1" xfId="0" quotePrefix="1" applyFont="1" applyBorder="1" applyAlignment="1">
      <alignment horizontal="justify" vertical="top" wrapText="1"/>
    </xf>
    <xf numFmtId="0" fontId="74" fillId="0" borderId="40" xfId="0" applyFont="1" applyBorder="1" applyAlignment="1">
      <alignment vertical="top" wrapText="1"/>
    </xf>
    <xf numFmtId="0" fontId="65" fillId="0" borderId="1" xfId="0" applyFont="1" applyBorder="1" applyAlignment="1">
      <alignment horizontal="center" vertical="top"/>
    </xf>
    <xf numFmtId="1" fontId="63" fillId="0" borderId="1" xfId="0" applyNumberFormat="1" applyFont="1" applyBorder="1" applyAlignment="1">
      <alignment vertical="top" wrapText="1"/>
    </xf>
    <xf numFmtId="1" fontId="64" fillId="0" borderId="1" xfId="0" applyNumberFormat="1" applyFont="1" applyBorder="1" applyAlignment="1">
      <alignment horizontal="center" vertical="top" wrapText="1"/>
    </xf>
    <xf numFmtId="1" fontId="64" fillId="0" borderId="1" xfId="0" applyNumberFormat="1" applyFont="1" applyBorder="1" applyAlignment="1">
      <alignment vertical="top" wrapText="1"/>
    </xf>
    <xf numFmtId="0" fontId="63" fillId="0" borderId="1" xfId="0" applyFont="1" applyBorder="1" applyAlignment="1">
      <alignment vertical="top" wrapText="1"/>
    </xf>
    <xf numFmtId="0" fontId="14" fillId="0" borderId="0" xfId="0" applyFont="1" applyAlignment="1">
      <alignment horizontal="left"/>
    </xf>
    <xf numFmtId="2" fontId="14" fillId="0" borderId="0" xfId="0" applyNumberFormat="1" applyFont="1" applyAlignment="1">
      <alignment horizontal="left"/>
    </xf>
    <xf numFmtId="0" fontId="73" fillId="0" borderId="0" xfId="0" applyFont="1" applyAlignment="1">
      <alignment horizontal="left"/>
    </xf>
    <xf numFmtId="0" fontId="79" fillId="0" borderId="0" xfId="0" applyFont="1" applyAlignment="1">
      <alignment horizontal="left"/>
    </xf>
    <xf numFmtId="0" fontId="79" fillId="0" borderId="14" xfId="0" applyFont="1" applyBorder="1" applyAlignment="1">
      <alignment horizontal="left"/>
    </xf>
    <xf numFmtId="0" fontId="27" fillId="0" borderId="8" xfId="0" applyFont="1" applyBorder="1" applyAlignment="1">
      <alignment horizontal="center" vertical="top" wrapText="1"/>
    </xf>
    <xf numFmtId="1" fontId="74" fillId="0" borderId="11" xfId="0" applyNumberFormat="1" applyFont="1" applyBorder="1" applyAlignment="1">
      <alignment horizontal="right" vertical="top" wrapText="1"/>
    </xf>
    <xf numFmtId="0" fontId="82" fillId="0" borderId="41" xfId="0" applyFont="1" applyBorder="1" applyAlignment="1">
      <alignment vertical="top" wrapText="1"/>
    </xf>
    <xf numFmtId="0" fontId="43" fillId="0" borderId="40" xfId="0" applyFont="1" applyBorder="1" applyAlignment="1">
      <alignment vertical="top" wrapText="1"/>
    </xf>
    <xf numFmtId="0" fontId="74" fillId="0" borderId="40" xfId="0" applyFont="1" applyBorder="1" applyAlignment="1">
      <alignment horizontal="right" vertical="top" wrapText="1"/>
    </xf>
    <xf numFmtId="0" fontId="74" fillId="0" borderId="4" xfId="0" applyFont="1" applyBorder="1" applyAlignment="1">
      <alignment horizontal="right" vertical="top" wrapText="1"/>
    </xf>
    <xf numFmtId="0" fontId="65" fillId="0" borderId="40" xfId="0" applyFont="1" applyBorder="1" applyAlignment="1">
      <alignment vertical="top" wrapText="1"/>
    </xf>
    <xf numFmtId="0" fontId="59" fillId="0" borderId="42" xfId="0" applyFont="1" applyBorder="1" applyAlignment="1">
      <alignment vertical="top" wrapText="1"/>
    </xf>
    <xf numFmtId="0" fontId="43" fillId="0" borderId="36" xfId="0" applyFont="1" applyBorder="1" applyAlignment="1">
      <alignment vertical="top" wrapText="1"/>
    </xf>
    <xf numFmtId="0" fontId="43" fillId="0" borderId="42" xfId="0" applyFont="1" applyBorder="1" applyAlignment="1">
      <alignment vertical="top" wrapText="1"/>
    </xf>
    <xf numFmtId="0" fontId="74" fillId="0" borderId="42" xfId="0" applyFont="1" applyBorder="1" applyAlignment="1">
      <alignment horizontal="right" vertical="top" wrapText="1"/>
    </xf>
    <xf numFmtId="0" fontId="74" fillId="0" borderId="0" xfId="0" applyFont="1" applyBorder="1" applyAlignment="1">
      <alignment vertical="top" wrapText="1"/>
    </xf>
    <xf numFmtId="0" fontId="65" fillId="0" borderId="42" xfId="0" applyFont="1" applyBorder="1" applyAlignment="1">
      <alignment vertical="top" wrapText="1"/>
    </xf>
    <xf numFmtId="0" fontId="59" fillId="0" borderId="41" xfId="0" applyFont="1" applyBorder="1" applyAlignment="1">
      <alignment vertical="top" wrapText="1"/>
    </xf>
    <xf numFmtId="0" fontId="43" fillId="0" borderId="41" xfId="0" applyFont="1" applyBorder="1" applyAlignment="1">
      <alignment vertical="top" wrapText="1"/>
    </xf>
    <xf numFmtId="0" fontId="74" fillId="0" borderId="41" xfId="0" applyFont="1" applyBorder="1" applyAlignment="1">
      <alignment horizontal="right" vertical="top" wrapText="1"/>
    </xf>
    <xf numFmtId="0" fontId="65" fillId="0" borderId="41" xfId="0" applyFont="1" applyBorder="1" applyAlignment="1">
      <alignment vertical="top" wrapText="1"/>
    </xf>
    <xf numFmtId="0" fontId="43" fillId="0" borderId="0" xfId="0" applyFont="1" applyAlignment="1">
      <alignment vertical="top"/>
    </xf>
    <xf numFmtId="0" fontId="74" fillId="0" borderId="0" xfId="0" applyFont="1" applyAlignment="1">
      <alignment vertical="top"/>
    </xf>
    <xf numFmtId="0" fontId="62" fillId="0" borderId="1" xfId="0" applyFont="1" applyBorder="1" applyAlignment="1">
      <alignment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center" vertical="top"/>
    </xf>
    <xf numFmtId="2" fontId="14" fillId="0" borderId="0" xfId="0" applyNumberFormat="1" applyFont="1" applyBorder="1" applyAlignment="1">
      <alignment horizontal="left" vertical="top"/>
    </xf>
    <xf numFmtId="0" fontId="73" fillId="0" borderId="0" xfId="0" applyFont="1" applyBorder="1" applyAlignment="1">
      <alignment horizontal="left" vertical="top"/>
    </xf>
    <xf numFmtId="0" fontId="79" fillId="0" borderId="0" xfId="0" applyFont="1" applyBorder="1" applyAlignment="1">
      <alignment horizontal="left" vertical="top"/>
    </xf>
    <xf numFmtId="0" fontId="79" fillId="0" borderId="14" xfId="0" applyFont="1" applyBorder="1" applyAlignment="1">
      <alignment horizontal="left" vertical="top"/>
    </xf>
    <xf numFmtId="2" fontId="14" fillId="0" borderId="0" xfId="0" applyNumberFormat="1" applyFont="1" applyBorder="1" applyAlignment="1">
      <alignment horizontal="center" vertical="top"/>
    </xf>
    <xf numFmtId="0" fontId="39" fillId="0" borderId="0" xfId="0" applyFont="1" applyBorder="1" applyAlignment="1">
      <alignment horizontal="center" vertical="top"/>
    </xf>
    <xf numFmtId="0" fontId="43" fillId="0" borderId="0" xfId="0" applyFont="1" applyBorder="1" applyAlignment="1">
      <alignment vertical="top"/>
    </xf>
    <xf numFmtId="0" fontId="43" fillId="0" borderId="14" xfId="0" applyFont="1" applyBorder="1" applyAlignment="1">
      <alignment vertical="top"/>
    </xf>
    <xf numFmtId="0" fontId="73" fillId="0" borderId="0" xfId="0" applyFont="1" applyBorder="1" applyAlignment="1">
      <alignment vertical="top"/>
    </xf>
    <xf numFmtId="0" fontId="59" fillId="0" borderId="0" xfId="0" applyFont="1" applyBorder="1" applyAlignment="1">
      <alignment vertical="top"/>
    </xf>
    <xf numFmtId="0" fontId="59" fillId="0" borderId="14" xfId="0" applyFont="1" applyBorder="1" applyAlignment="1">
      <alignment vertical="top"/>
    </xf>
    <xf numFmtId="0" fontId="43" fillId="0" borderId="2" xfId="0" applyFont="1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0" xfId="0" applyBorder="1" applyAlignment="1">
      <alignment vertical="top"/>
    </xf>
    <xf numFmtId="0" fontId="59" fillId="0" borderId="1" xfId="0" applyFont="1" applyBorder="1" applyAlignment="1">
      <alignment vertical="top" wrapText="1"/>
    </xf>
    <xf numFmtId="0" fontId="43" fillId="0" borderId="1" xfId="0" quotePrefix="1" applyFont="1" applyBorder="1" applyAlignment="1">
      <alignment vertical="top" wrapText="1"/>
    </xf>
    <xf numFmtId="0" fontId="43" fillId="0" borderId="0" xfId="0" applyFont="1" applyBorder="1" applyAlignment="1">
      <alignment vertical="top" wrapText="1"/>
    </xf>
    <xf numFmtId="0" fontId="75" fillId="0" borderId="1" xfId="0" applyFont="1" applyBorder="1" applyAlignment="1">
      <alignment vertical="top"/>
    </xf>
    <xf numFmtId="0" fontId="25" fillId="0" borderId="1" xfId="0" applyFont="1" applyBorder="1" applyAlignment="1">
      <alignment horizontal="center" vertical="top" wrapText="1"/>
    </xf>
    <xf numFmtId="0" fontId="78" fillId="0" borderId="1" xfId="0" applyFont="1" applyBorder="1" applyAlignment="1">
      <alignment horizontal="left" vertical="top"/>
    </xf>
    <xf numFmtId="0" fontId="80" fillId="0" borderId="1" xfId="0" applyFont="1" applyBorder="1" applyAlignment="1">
      <alignment horizontal="center" vertical="top"/>
    </xf>
    <xf numFmtId="0" fontId="78" fillId="0" borderId="1" xfId="0" applyFont="1" applyBorder="1" applyAlignment="1">
      <alignment horizontal="center" vertical="top"/>
    </xf>
    <xf numFmtId="2" fontId="78" fillId="0" borderId="1" xfId="0" applyNumberFormat="1" applyFont="1" applyBorder="1" applyAlignment="1">
      <alignment horizontal="center" vertical="top"/>
    </xf>
    <xf numFmtId="0" fontId="78" fillId="0" borderId="2" xfId="0" applyFont="1" applyBorder="1" applyAlignment="1">
      <alignment horizontal="center" vertical="top"/>
    </xf>
    <xf numFmtId="0" fontId="78" fillId="0" borderId="1" xfId="0" applyFont="1" applyFill="1" applyBorder="1" applyAlignment="1">
      <alignment horizontal="center" vertical="top"/>
    </xf>
    <xf numFmtId="1" fontId="74" fillId="0" borderId="0" xfId="0" applyNumberFormat="1" applyFont="1" applyBorder="1" applyAlignment="1">
      <alignment vertical="top" wrapText="1"/>
    </xf>
    <xf numFmtId="0" fontId="74" fillId="0" borderId="1" xfId="0" applyFont="1" applyBorder="1" applyAlignment="1">
      <alignment vertical="top"/>
    </xf>
    <xf numFmtId="0" fontId="65" fillId="0" borderId="1" xfId="0" quotePrefix="1" applyFont="1" applyBorder="1" applyAlignment="1">
      <alignment vertical="top"/>
    </xf>
    <xf numFmtId="0" fontId="74" fillId="0" borderId="1" xfId="0" applyFont="1" applyBorder="1" applyAlignment="1">
      <alignment horizontal="center" vertical="top" wrapText="1"/>
    </xf>
    <xf numFmtId="0" fontId="74" fillId="0" borderId="37" xfId="0" applyFont="1" applyBorder="1" applyAlignment="1">
      <alignment vertical="top" wrapText="1"/>
    </xf>
    <xf numFmtId="0" fontId="30" fillId="0" borderId="0" xfId="0" applyFont="1" applyBorder="1" applyAlignment="1">
      <alignment vertical="top"/>
    </xf>
    <xf numFmtId="0" fontId="74" fillId="0" borderId="42" xfId="0" applyFont="1" applyBorder="1" applyAlignment="1">
      <alignment vertical="top" wrapText="1"/>
    </xf>
    <xf numFmtId="0" fontId="74" fillId="0" borderId="41" xfId="0" applyFont="1" applyBorder="1" applyAlignment="1">
      <alignment vertical="top" wrapText="1"/>
    </xf>
    <xf numFmtId="0" fontId="62" fillId="0" borderId="0" xfId="0" applyFont="1" applyAlignment="1">
      <alignment vertical="top" wrapText="1"/>
    </xf>
    <xf numFmtId="14" fontId="74" fillId="0" borderId="0" xfId="0" applyNumberFormat="1" applyFont="1" applyAlignment="1">
      <alignment vertical="top" wrapText="1"/>
    </xf>
    <xf numFmtId="0" fontId="74" fillId="0" borderId="0" xfId="0" applyFont="1" applyAlignment="1">
      <alignment vertical="top" wrapText="1"/>
    </xf>
    <xf numFmtId="0" fontId="43" fillId="0" borderId="40" xfId="0" applyFont="1" applyBorder="1" applyAlignment="1">
      <alignment horizontal="justify" vertical="top" wrapText="1"/>
    </xf>
    <xf numFmtId="0" fontId="43" fillId="0" borderId="36" xfId="0" applyFont="1" applyBorder="1" applyAlignment="1">
      <alignment horizontal="justify" vertical="top" wrapText="1"/>
    </xf>
    <xf numFmtId="14" fontId="74" fillId="0" borderId="0" xfId="0" quotePrefix="1" applyNumberFormat="1" applyFont="1" applyAlignment="1">
      <alignment vertical="top" wrapText="1"/>
    </xf>
    <xf numFmtId="0" fontId="30" fillId="0" borderId="41" xfId="0" applyFont="1" applyBorder="1" applyAlignment="1">
      <alignment horizontal="right" vertical="top" wrapText="1"/>
    </xf>
    <xf numFmtId="0" fontId="64" fillId="0" borderId="37" xfId="0" applyFont="1" applyBorder="1" applyAlignment="1">
      <alignment vertical="top" wrapText="1"/>
    </xf>
    <xf numFmtId="0" fontId="62" fillId="0" borderId="0" xfId="0" applyFont="1" applyBorder="1" applyAlignment="1">
      <alignment vertical="top" wrapText="1"/>
    </xf>
    <xf numFmtId="14" fontId="0" fillId="0" borderId="0" xfId="0" applyNumberFormat="1" applyBorder="1" applyAlignment="1">
      <alignment vertical="top" wrapText="1"/>
    </xf>
    <xf numFmtId="0" fontId="43" fillId="0" borderId="0" xfId="0" applyFont="1" applyBorder="1" applyAlignment="1">
      <alignment horizontal="justify" vertical="top" wrapText="1"/>
    </xf>
    <xf numFmtId="0" fontId="79" fillId="0" borderId="0" xfId="0" applyFont="1" applyBorder="1" applyAlignment="1">
      <alignment vertical="top"/>
    </xf>
    <xf numFmtId="0" fontId="59" fillId="0" borderId="1" xfId="0" quotePrefix="1" applyFont="1" applyBorder="1" applyAlignment="1">
      <alignment vertical="top" wrapText="1"/>
    </xf>
    <xf numFmtId="0" fontId="61" fillId="0" borderId="1" xfId="0" applyFont="1" applyFill="1" applyBorder="1" applyAlignment="1">
      <alignment vertical="top" wrapText="1"/>
    </xf>
    <xf numFmtId="0" fontId="82" fillId="0" borderId="1" xfId="0" applyFont="1" applyFill="1" applyBorder="1" applyAlignment="1">
      <alignment vertical="top" wrapText="1"/>
    </xf>
    <xf numFmtId="0" fontId="59" fillId="0" borderId="1" xfId="0" applyFont="1" applyBorder="1" applyAlignment="1">
      <alignment vertical="top"/>
    </xf>
    <xf numFmtId="1" fontId="65" fillId="0" borderId="1" xfId="0" applyNumberFormat="1" applyFont="1" applyBorder="1" applyAlignment="1">
      <alignment vertical="top"/>
    </xf>
    <xf numFmtId="0" fontId="86" fillId="0" borderId="0" xfId="0" applyFont="1" applyBorder="1" applyAlignment="1">
      <alignment vertical="top" wrapText="1"/>
    </xf>
    <xf numFmtId="0" fontId="85" fillId="0" borderId="0" xfId="0" applyFont="1" applyBorder="1" applyAlignment="1">
      <alignment vertical="top" wrapText="1"/>
    </xf>
    <xf numFmtId="0" fontId="85" fillId="0" borderId="0" xfId="0" applyFont="1" applyAlignment="1">
      <alignment vertical="top" wrapText="1"/>
    </xf>
    <xf numFmtId="0" fontId="74" fillId="0" borderId="0" xfId="0" applyFont="1" applyBorder="1" applyAlignment="1">
      <alignment vertical="top"/>
    </xf>
    <xf numFmtId="0" fontId="86" fillId="0" borderId="0" xfId="0" applyFont="1" applyBorder="1" applyAlignment="1">
      <alignment horizontal="justify" vertical="top" wrapText="1"/>
    </xf>
    <xf numFmtId="0" fontId="86" fillId="0" borderId="0" xfId="0" applyFont="1" applyAlignment="1">
      <alignment vertical="top" wrapText="1"/>
    </xf>
    <xf numFmtId="0" fontId="57" fillId="0" borderId="0" xfId="0" applyFont="1" applyBorder="1" applyAlignment="1">
      <alignment horizontal="center" vertical="top"/>
    </xf>
    <xf numFmtId="0" fontId="57" fillId="0" borderId="0" xfId="0" applyFont="1" applyBorder="1" applyAlignment="1">
      <alignment horizontal="left" vertical="top"/>
    </xf>
    <xf numFmtId="2" fontId="57" fillId="0" borderId="0" xfId="0" applyNumberFormat="1" applyFont="1" applyBorder="1" applyAlignment="1">
      <alignment horizontal="left" vertical="top"/>
    </xf>
    <xf numFmtId="2" fontId="57" fillId="0" borderId="0" xfId="0" applyNumberFormat="1" applyFont="1" applyBorder="1" applyAlignment="1">
      <alignment horizontal="center" vertical="top"/>
    </xf>
    <xf numFmtId="0" fontId="58" fillId="0" borderId="0" xfId="0" applyFont="1" applyBorder="1" applyAlignment="1">
      <alignment horizontal="center" vertical="top"/>
    </xf>
    <xf numFmtId="0" fontId="0" fillId="0" borderId="2" xfId="0" applyBorder="1" applyAlignment="1">
      <alignment vertical="top"/>
    </xf>
    <xf numFmtId="0" fontId="82" fillId="0" borderId="1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/>
    </xf>
    <xf numFmtId="0" fontId="81" fillId="0" borderId="1" xfId="0" applyFont="1" applyBorder="1" applyAlignment="1">
      <alignment horizontal="center" vertical="top" wrapText="1"/>
    </xf>
    <xf numFmtId="0" fontId="59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8" fillId="0" borderId="0" xfId="0" applyFont="1" applyBorder="1" applyAlignment="1">
      <alignment vertical="top" wrapText="1"/>
    </xf>
    <xf numFmtId="14" fontId="88" fillId="0" borderId="0" xfId="0" applyNumberFormat="1" applyFont="1" applyBorder="1" applyAlignment="1">
      <alignment vertical="top" wrapText="1"/>
    </xf>
    <xf numFmtId="0" fontId="86" fillId="0" borderId="0" xfId="0" quotePrefix="1" applyFont="1" applyBorder="1" applyAlignment="1">
      <alignment vertical="top" wrapText="1"/>
    </xf>
    <xf numFmtId="14" fontId="74" fillId="0" borderId="0" xfId="0" applyNumberFormat="1" applyFont="1" applyBorder="1" applyAlignment="1">
      <alignment vertical="top" wrapText="1"/>
    </xf>
    <xf numFmtId="0" fontId="88" fillId="0" borderId="0" xfId="0" applyNumberFormat="1" applyFont="1" applyBorder="1" applyAlignment="1">
      <alignment vertical="top" wrapText="1"/>
    </xf>
    <xf numFmtId="0" fontId="86" fillId="0" borderId="0" xfId="0" applyNumberFormat="1" applyFont="1" applyAlignment="1">
      <alignment vertical="top" wrapText="1"/>
    </xf>
    <xf numFmtId="1" fontId="78" fillId="0" borderId="1" xfId="0" applyNumberFormat="1" applyFont="1" applyBorder="1" applyAlignment="1">
      <alignment horizontal="center" vertical="top"/>
    </xf>
    <xf numFmtId="0" fontId="31" fillId="0" borderId="0" xfId="0" applyFont="1" applyBorder="1" applyAlignment="1">
      <alignment vertical="top" wrapText="1"/>
    </xf>
    <xf numFmtId="0" fontId="85" fillId="0" borderId="0" xfId="0" applyFont="1" applyBorder="1" applyAlignment="1">
      <alignment horizontal="justify" vertical="top" wrapText="1"/>
    </xf>
    <xf numFmtId="0" fontId="30" fillId="0" borderId="1" xfId="0" applyFont="1" applyBorder="1" applyAlignment="1">
      <alignment vertical="top"/>
    </xf>
    <xf numFmtId="0" fontId="85" fillId="0" borderId="42" xfId="0" applyFont="1" applyBorder="1" applyAlignment="1">
      <alignment horizontal="justify" vertical="center" wrapText="1"/>
    </xf>
    <xf numFmtId="0" fontId="85" fillId="0" borderId="36" xfId="0" applyFont="1" applyBorder="1" applyAlignment="1">
      <alignment vertical="center" wrapText="1"/>
    </xf>
    <xf numFmtId="0" fontId="86" fillId="0" borderId="0" xfId="0" applyFont="1" applyBorder="1" applyAlignment="1">
      <alignment vertical="center" wrapText="1"/>
    </xf>
    <xf numFmtId="0" fontId="88" fillId="0" borderId="0" xfId="0" applyFont="1" applyBorder="1" applyAlignment="1">
      <alignment vertical="center" wrapText="1"/>
    </xf>
    <xf numFmtId="0" fontId="74" fillId="0" borderId="0" xfId="0" applyFont="1" applyBorder="1" applyAlignment="1">
      <alignment vertical="center" wrapText="1"/>
    </xf>
    <xf numFmtId="14" fontId="65" fillId="0" borderId="0" xfId="0" applyNumberFormat="1" applyFont="1" applyBorder="1" applyAlignment="1">
      <alignment vertical="top" wrapText="1"/>
    </xf>
    <xf numFmtId="0" fontId="73" fillId="0" borderId="42" xfId="0" applyFont="1" applyBorder="1" applyAlignment="1">
      <alignment vertical="center" wrapText="1"/>
    </xf>
    <xf numFmtId="0" fontId="73" fillId="0" borderId="36" xfId="0" applyFont="1" applyBorder="1" applyAlignment="1">
      <alignment vertical="center" wrapText="1"/>
    </xf>
    <xf numFmtId="14" fontId="65" fillId="0" borderId="0" xfId="0" applyNumberFormat="1" applyFont="1" applyBorder="1" applyAlignment="1">
      <alignment vertical="center" wrapText="1"/>
    </xf>
    <xf numFmtId="0" fontId="73" fillId="0" borderId="0" xfId="0" applyFont="1" applyAlignment="1">
      <alignment vertical="top" wrapText="1"/>
    </xf>
    <xf numFmtId="0" fontId="85" fillId="0" borderId="0" xfId="0" applyFont="1" applyBorder="1" applyAlignment="1">
      <alignment horizontal="left" vertical="top" wrapText="1"/>
    </xf>
    <xf numFmtId="0" fontId="73" fillId="0" borderId="0" xfId="0" applyFont="1" applyAlignment="1">
      <alignment vertical="top"/>
    </xf>
    <xf numFmtId="0" fontId="86" fillId="0" borderId="42" xfId="0" applyFont="1" applyBorder="1" applyAlignment="1">
      <alignment horizontal="justify" vertical="top" wrapText="1"/>
    </xf>
    <xf numFmtId="0" fontId="86" fillId="0" borderId="36" xfId="0" applyFont="1" applyBorder="1" applyAlignment="1">
      <alignment horizontal="justify" vertical="top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center" vertical="top" wrapText="1"/>
    </xf>
    <xf numFmtId="0" fontId="43" fillId="0" borderId="1" xfId="0" applyFont="1" applyBorder="1" applyAlignment="1">
      <alignment vertical="top" wrapText="1"/>
    </xf>
    <xf numFmtId="0" fontId="27" fillId="0" borderId="1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40" fillId="0" borderId="1" xfId="0" applyFont="1" applyBorder="1" applyAlignment="1">
      <alignment vertical="top"/>
    </xf>
    <xf numFmtId="49" fontId="0" fillId="0" borderId="1" xfId="0" applyNumberFormat="1" applyBorder="1" applyAlignment="1">
      <alignment horizontal="center" vertical="top" wrapText="1"/>
    </xf>
    <xf numFmtId="0" fontId="48" fillId="0" borderId="1" xfId="0" applyFont="1" applyBorder="1" applyAlignment="1">
      <alignment horizontal="center" vertical="top" wrapText="1"/>
    </xf>
    <xf numFmtId="0" fontId="48" fillId="2" borderId="1" xfId="0" applyFont="1" applyFill="1" applyBorder="1" applyAlignment="1">
      <alignment horizontal="center" vertical="top" wrapText="1"/>
    </xf>
    <xf numFmtId="0" fontId="89" fillId="2" borderId="1" xfId="0" applyFont="1" applyFill="1" applyBorder="1" applyAlignment="1">
      <alignment horizontal="center" vertical="top" wrapText="1"/>
    </xf>
    <xf numFmtId="49" fontId="48" fillId="2" borderId="1" xfId="0" applyNumberFormat="1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 wrapText="1"/>
    </xf>
    <xf numFmtId="0" fontId="40" fillId="2" borderId="1" xfId="0" applyFont="1" applyFill="1" applyBorder="1" applyAlignment="1">
      <alignment vertical="top"/>
    </xf>
    <xf numFmtId="49" fontId="0" fillId="2" borderId="1" xfId="0" applyNumberFormat="1" applyFont="1" applyFill="1" applyBorder="1" applyAlignment="1">
      <alignment horizontal="center" vertical="top" wrapText="1"/>
    </xf>
    <xf numFmtId="49" fontId="0" fillId="2" borderId="1" xfId="0" applyNumberFormat="1" applyFill="1" applyBorder="1" applyAlignment="1">
      <alignment horizontal="center" vertical="top" wrapText="1"/>
    </xf>
    <xf numFmtId="0" fontId="73" fillId="0" borderId="14" xfId="0" applyFont="1" applyBorder="1" applyAlignment="1">
      <alignment horizontal="left" vertical="top"/>
    </xf>
    <xf numFmtId="0" fontId="4" fillId="0" borderId="37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0" fontId="43" fillId="0" borderId="15" xfId="0" applyFont="1" applyBorder="1" applyAlignment="1">
      <alignment vertical="top" wrapText="1"/>
    </xf>
    <xf numFmtId="0" fontId="90" fillId="0" borderId="1" xfId="0" applyFont="1" applyBorder="1" applyAlignment="1">
      <alignment vertical="top"/>
    </xf>
    <xf numFmtId="0" fontId="22" fillId="0" borderId="1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43" fillId="0" borderId="35" xfId="0" applyFont="1" applyBorder="1" applyAlignment="1">
      <alignment vertical="top" wrapText="1"/>
    </xf>
    <xf numFmtId="0" fontId="76" fillId="0" borderId="1" xfId="0" applyFont="1" applyBorder="1" applyAlignment="1">
      <alignment horizontal="left" vertical="top"/>
    </xf>
    <xf numFmtId="0" fontId="77" fillId="0" borderId="1" xfId="0" applyFont="1" applyBorder="1" applyAlignment="1">
      <alignment horizontal="center" vertical="top"/>
    </xf>
    <xf numFmtId="0" fontId="76" fillId="0" borderId="1" xfId="0" applyFont="1" applyBorder="1" applyAlignment="1">
      <alignment horizontal="center" vertical="top"/>
    </xf>
    <xf numFmtId="2" fontId="76" fillId="0" borderId="1" xfId="0" applyNumberFormat="1" applyFont="1" applyBorder="1" applyAlignment="1">
      <alignment horizontal="center" vertical="top"/>
    </xf>
    <xf numFmtId="0" fontId="76" fillId="0" borderId="2" xfId="0" applyFont="1" applyBorder="1" applyAlignment="1">
      <alignment horizontal="center" vertical="top"/>
    </xf>
    <xf numFmtId="0" fontId="76" fillId="0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1" fontId="90" fillId="0" borderId="1" xfId="0" applyNumberFormat="1" applyFont="1" applyBorder="1" applyAlignment="1">
      <alignment vertical="top"/>
    </xf>
    <xf numFmtId="1" fontId="90" fillId="0" borderId="1" xfId="0" applyNumberFormat="1" applyFont="1" applyBorder="1" applyAlignment="1">
      <alignment vertical="top" wrapText="1"/>
    </xf>
    <xf numFmtId="0" fontId="90" fillId="0" borderId="1" xfId="0" applyFont="1" applyBorder="1" applyAlignment="1">
      <alignment horizontal="center" vertical="top" wrapText="1"/>
    </xf>
    <xf numFmtId="0" fontId="90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/>
    </xf>
    <xf numFmtId="0" fontId="90" fillId="0" borderId="2" xfId="0" applyFont="1" applyBorder="1" applyAlignment="1">
      <alignment vertical="top"/>
    </xf>
    <xf numFmtId="0" fontId="90" fillId="0" borderId="37" xfId="0" applyFont="1" applyBorder="1" applyAlignment="1">
      <alignment vertical="top"/>
    </xf>
    <xf numFmtId="0" fontId="43" fillId="0" borderId="0" xfId="0" applyFont="1" applyBorder="1" applyAlignment="1">
      <alignment horizontal="right" vertical="top" wrapText="1"/>
    </xf>
    <xf numFmtId="0" fontId="43" fillId="0" borderId="1" xfId="0" applyFont="1" applyBorder="1" applyAlignment="1">
      <alignment horizontal="right" vertical="top" wrapText="1"/>
    </xf>
    <xf numFmtId="14" fontId="4" fillId="0" borderId="0" xfId="0" applyNumberFormat="1" applyFont="1" applyBorder="1" applyAlignment="1">
      <alignment vertical="top" wrapText="1"/>
    </xf>
    <xf numFmtId="0" fontId="91" fillId="0" borderId="1" xfId="0" applyFont="1" applyBorder="1" applyAlignment="1">
      <alignment vertical="top" wrapText="1"/>
    </xf>
    <xf numFmtId="14" fontId="4" fillId="0" borderId="0" xfId="0" quotePrefix="1" applyNumberFormat="1" applyFont="1" applyBorder="1" applyAlignment="1">
      <alignment vertical="top" wrapText="1"/>
    </xf>
    <xf numFmtId="1" fontId="27" fillId="0" borderId="1" xfId="0" applyNumberFormat="1" applyFont="1" applyBorder="1" applyAlignment="1">
      <alignment horizontal="center" vertical="top" wrapText="1"/>
    </xf>
    <xf numFmtId="1" fontId="27" fillId="0" borderId="1" xfId="0" applyNumberFormat="1" applyFont="1" applyBorder="1" applyAlignment="1">
      <alignment vertical="top" wrapText="1"/>
    </xf>
    <xf numFmtId="0" fontId="27" fillId="0" borderId="2" xfId="0" applyFont="1" applyBorder="1" applyAlignment="1">
      <alignment vertical="top" wrapText="1"/>
    </xf>
    <xf numFmtId="0" fontId="27" fillId="0" borderId="37" xfId="0" applyFont="1" applyBorder="1" applyAlignment="1">
      <alignment vertical="top" wrapText="1"/>
    </xf>
    <xf numFmtId="49" fontId="23" fillId="0" borderId="1" xfId="0" applyNumberFormat="1" applyFont="1" applyBorder="1" applyAlignment="1">
      <alignment vertical="top" wrapText="1"/>
    </xf>
    <xf numFmtId="0" fontId="23" fillId="2" borderId="1" xfId="0" applyFont="1" applyFill="1" applyBorder="1" applyAlignment="1">
      <alignment horizontal="center" vertical="top"/>
    </xf>
    <xf numFmtId="49" fontId="23" fillId="2" borderId="1" xfId="0" applyNumberFormat="1" applyFont="1" applyFill="1" applyBorder="1" applyAlignment="1">
      <alignment horizontal="center" vertical="top" wrapText="1"/>
    </xf>
    <xf numFmtId="49" fontId="23" fillId="2" borderId="1" xfId="0" applyNumberFormat="1" applyFont="1" applyFill="1" applyBorder="1" applyAlignment="1">
      <alignment vertical="top" wrapText="1"/>
    </xf>
    <xf numFmtId="0" fontId="48" fillId="0" borderId="1" xfId="0" applyFont="1" applyFill="1" applyBorder="1" applyAlignment="1">
      <alignment horizontal="center" vertical="top" wrapText="1"/>
    </xf>
    <xf numFmtId="0" fontId="48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 applyAlignment="1">
      <alignment horizontal="center" vertical="top"/>
    </xf>
    <xf numFmtId="0" fontId="48" fillId="3" borderId="1" xfId="0" applyFont="1" applyFill="1" applyBorder="1" applyAlignment="1">
      <alignment horizontal="center" vertical="top" wrapText="1"/>
    </xf>
    <xf numFmtId="0" fontId="92" fillId="0" borderId="1" xfId="0" applyFont="1" applyBorder="1" applyAlignment="1">
      <alignment horizontal="center" vertical="top" wrapText="1"/>
    </xf>
    <xf numFmtId="49" fontId="29" fillId="0" borderId="1" xfId="0" applyNumberFormat="1" applyFont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0" fontId="92" fillId="2" borderId="1" xfId="0" applyFont="1" applyFill="1" applyBorder="1" applyAlignment="1">
      <alignment horizontal="center" vertical="top" wrapText="1"/>
    </xf>
    <xf numFmtId="49" fontId="29" fillId="2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 wrapText="1"/>
    </xf>
    <xf numFmtId="1" fontId="0" fillId="0" borderId="0" xfId="0" applyNumberFormat="1"/>
    <xf numFmtId="49" fontId="29" fillId="0" borderId="1" xfId="0" applyNumberFormat="1" applyFont="1" applyBorder="1" applyAlignment="1">
      <alignment horizontal="center" vertical="top"/>
    </xf>
    <xf numFmtId="0" fontId="0" fillId="3" borderId="1" xfId="0" applyFont="1" applyFill="1" applyBorder="1" applyAlignment="1">
      <alignment horizontal="center" vertical="top" wrapText="1"/>
    </xf>
    <xf numFmtId="49" fontId="48" fillId="0" borderId="1" xfId="0" applyNumberFormat="1" applyFont="1" applyFill="1" applyBorder="1" applyAlignment="1">
      <alignment horizontal="center" vertical="top" wrapText="1"/>
    </xf>
    <xf numFmtId="49" fontId="48" fillId="0" borderId="1" xfId="0" applyNumberFormat="1" applyFont="1" applyBorder="1" applyAlignment="1">
      <alignment horizontal="center" vertical="top" wrapText="1"/>
    </xf>
    <xf numFmtId="0" fontId="29" fillId="0" borderId="1" xfId="0" applyFont="1" applyBorder="1" applyAlignment="1">
      <alignment vertical="top" wrapText="1"/>
    </xf>
    <xf numFmtId="0" fontId="29" fillId="0" borderId="1" xfId="0" applyFont="1" applyFill="1" applyBorder="1" applyAlignment="1">
      <alignment vertical="top" wrapText="1"/>
    </xf>
    <xf numFmtId="49" fontId="29" fillId="0" borderId="1" xfId="0" applyNumberFormat="1" applyFont="1" applyBorder="1" applyAlignment="1">
      <alignment vertical="top" wrapText="1"/>
    </xf>
    <xf numFmtId="0" fontId="29" fillId="0" borderId="1" xfId="0" applyFont="1" applyBorder="1" applyAlignment="1">
      <alignment vertical="top"/>
    </xf>
    <xf numFmtId="0" fontId="0" fillId="3" borderId="1" xfId="0" applyFill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4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vertical="top" wrapText="1"/>
    </xf>
    <xf numFmtId="0" fontId="40" fillId="0" borderId="1" xfId="0" applyFont="1" applyFill="1" applyBorder="1" applyAlignment="1">
      <alignment horizontal="left" vertical="top" wrapText="1"/>
    </xf>
    <xf numFmtId="1" fontId="0" fillId="0" borderId="1" xfId="0" applyNumberFormat="1" applyFont="1" applyBorder="1" applyAlignment="1">
      <alignment vertical="top"/>
    </xf>
    <xf numFmtId="49" fontId="0" fillId="0" borderId="1" xfId="0" applyNumberFormat="1" applyBorder="1" applyAlignment="1">
      <alignment horizontal="left" vertical="top" wrapText="1"/>
    </xf>
    <xf numFmtId="0" fontId="29" fillId="2" borderId="1" xfId="0" applyFont="1" applyFill="1" applyBorder="1" applyAlignment="1">
      <alignment horizontal="center" vertical="top"/>
    </xf>
    <xf numFmtId="49" fontId="29" fillId="2" borderId="1" xfId="0" applyNumberFormat="1" applyFont="1" applyFill="1" applyBorder="1" applyAlignment="1">
      <alignment horizontal="center" vertical="top"/>
    </xf>
    <xf numFmtId="49" fontId="93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2" fillId="0" borderId="1" xfId="0" applyFont="1" applyBorder="1" applyAlignment="1">
      <alignment horizontal="center" vertical="top"/>
    </xf>
    <xf numFmtId="0" fontId="92" fillId="2" borderId="1" xfId="0" applyFont="1" applyFill="1" applyBorder="1" applyAlignment="1">
      <alignment horizontal="center" vertical="top"/>
    </xf>
    <xf numFmtId="49" fontId="40" fillId="0" borderId="1" xfId="0" applyNumberFormat="1" applyFont="1" applyBorder="1" applyAlignment="1">
      <alignment horizontal="left" vertical="top" wrapText="1"/>
    </xf>
    <xf numFmtId="49" fontId="40" fillId="0" borderId="1" xfId="0" applyNumberFormat="1" applyFont="1" applyFill="1" applyBorder="1" applyAlignment="1">
      <alignment horizontal="left" vertical="top" wrapText="1"/>
    </xf>
    <xf numFmtId="49" fontId="23" fillId="0" borderId="1" xfId="0" applyNumberFormat="1" applyFont="1" applyBorder="1" applyAlignment="1">
      <alignment horizontal="left" vertical="top" wrapText="1"/>
    </xf>
    <xf numFmtId="0" fontId="40" fillId="0" borderId="1" xfId="0" applyFont="1" applyBorder="1" applyAlignment="1">
      <alignment horizontal="left" vertical="top" wrapText="1"/>
    </xf>
    <xf numFmtId="0" fontId="29" fillId="0" borderId="1" xfId="0" applyFont="1" applyFill="1" applyBorder="1" applyAlignment="1">
      <alignment horizontal="center" vertical="top"/>
    </xf>
    <xf numFmtId="49" fontId="29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0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23" xfId="0" applyFont="1" applyBorder="1" applyAlignment="1">
      <alignment horizontal="center" vertical="top" wrapText="1"/>
    </xf>
    <xf numFmtId="0" fontId="25" fillId="0" borderId="24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7" fillId="0" borderId="17" xfId="0" applyFont="1" applyBorder="1" applyAlignment="1">
      <alignment horizontal="center" vertical="top" wrapText="1"/>
    </xf>
    <xf numFmtId="0" fontId="27" fillId="0" borderId="8" xfId="0" applyFont="1" applyBorder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2" fontId="27" fillId="0" borderId="17" xfId="0" applyNumberFormat="1" applyFont="1" applyBorder="1" applyAlignment="1">
      <alignment horizontal="center" vertical="top" wrapText="1"/>
    </xf>
    <xf numFmtId="2" fontId="27" fillId="0" borderId="8" xfId="0" applyNumberFormat="1" applyFont="1" applyBorder="1" applyAlignment="1">
      <alignment horizontal="center" vertical="top" wrapText="1"/>
    </xf>
    <xf numFmtId="2" fontId="27" fillId="0" borderId="7" xfId="0" applyNumberFormat="1" applyFont="1" applyBorder="1" applyAlignment="1">
      <alignment horizontal="center" vertical="top" wrapText="1"/>
    </xf>
    <xf numFmtId="0" fontId="27" fillId="0" borderId="18" xfId="0" applyFont="1" applyBorder="1" applyAlignment="1">
      <alignment horizontal="center" vertical="top"/>
    </xf>
    <xf numFmtId="0" fontId="27" fillId="0" borderId="19" xfId="0" applyFont="1" applyBorder="1" applyAlignment="1">
      <alignment horizontal="center" vertical="top"/>
    </xf>
    <xf numFmtId="0" fontId="27" fillId="0" borderId="20" xfId="0" applyFont="1" applyBorder="1" applyAlignment="1">
      <alignment horizontal="center" vertical="top"/>
    </xf>
    <xf numFmtId="0" fontId="27" fillId="0" borderId="22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7" fillId="0" borderId="10" xfId="0" applyFont="1" applyBorder="1" applyAlignment="1">
      <alignment horizontal="center" vertical="top"/>
    </xf>
    <xf numFmtId="0" fontId="61" fillId="0" borderId="16" xfId="0" applyFont="1" applyBorder="1" applyAlignment="1">
      <alignment horizontal="center" vertical="center"/>
    </xf>
    <xf numFmtId="0" fontId="61" fillId="0" borderId="21" xfId="0" applyFont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14" fillId="0" borderId="15" xfId="0" applyFont="1" applyBorder="1" applyAlignment="1">
      <alignment horizontal="center"/>
    </xf>
    <xf numFmtId="0" fontId="27" fillId="0" borderId="16" xfId="0" applyFont="1" applyBorder="1" applyAlignment="1">
      <alignment horizontal="left" vertical="top" wrapText="1"/>
    </xf>
    <xf numFmtId="0" fontId="43" fillId="0" borderId="1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center" vertical="top" wrapText="1"/>
    </xf>
    <xf numFmtId="0" fontId="43" fillId="0" borderId="1" xfId="0" applyFont="1" applyBorder="1" applyAlignment="1">
      <alignment vertical="top" wrapText="1"/>
    </xf>
    <xf numFmtId="1" fontId="27" fillId="0" borderId="17" xfId="0" applyNumberFormat="1" applyFont="1" applyBorder="1" applyAlignment="1">
      <alignment horizontal="center" vertical="top" wrapText="1"/>
    </xf>
    <xf numFmtId="1" fontId="27" fillId="0" borderId="8" xfId="0" applyNumberFormat="1" applyFont="1" applyBorder="1" applyAlignment="1">
      <alignment horizontal="center" vertical="top" wrapText="1"/>
    </xf>
    <xf numFmtId="1" fontId="27" fillId="0" borderId="7" xfId="0" applyNumberFormat="1" applyFont="1" applyBorder="1" applyAlignment="1">
      <alignment horizontal="center" vertical="top" wrapText="1"/>
    </xf>
    <xf numFmtId="0" fontId="74" fillId="0" borderId="0" xfId="0" applyFont="1" applyAlignment="1">
      <alignment horizontal="center" vertical="top" wrapText="1"/>
    </xf>
    <xf numFmtId="0" fontId="25" fillId="0" borderId="18" xfId="0" applyFont="1" applyBorder="1" applyAlignment="1">
      <alignment horizontal="center" vertical="top" wrapText="1"/>
    </xf>
    <xf numFmtId="0" fontId="25" fillId="0" borderId="31" xfId="0" applyFont="1" applyBorder="1" applyAlignment="1">
      <alignment horizontal="center" vertical="top" wrapText="1"/>
    </xf>
    <xf numFmtId="0" fontId="27" fillId="0" borderId="20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11" xfId="0" applyFont="1" applyBorder="1" applyAlignment="1">
      <alignment horizontal="center" vertical="top" wrapText="1"/>
    </xf>
    <xf numFmtId="0" fontId="69" fillId="0" borderId="0" xfId="0" applyFont="1" applyAlignment="1">
      <alignment horizontal="center"/>
    </xf>
    <xf numFmtId="0" fontId="55" fillId="0" borderId="1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27" fillId="0" borderId="29" xfId="0" applyFont="1" applyBorder="1" applyAlignment="1">
      <alignment horizontal="left" vertical="top" wrapText="1"/>
    </xf>
    <xf numFmtId="0" fontId="27" fillId="0" borderId="30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 wrapText="1"/>
    </xf>
    <xf numFmtId="0" fontId="43" fillId="0" borderId="16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27" fillId="0" borderId="21" xfId="0" applyFont="1" applyBorder="1" applyAlignment="1">
      <alignment horizontal="center" vertical="top" wrapText="1"/>
    </xf>
    <xf numFmtId="0" fontId="27" fillId="0" borderId="23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7" fillId="0" borderId="1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61" fillId="0" borderId="39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top" wrapText="1"/>
    </xf>
    <xf numFmtId="0" fontId="27" fillId="0" borderId="26" xfId="0" applyFont="1" applyBorder="1" applyAlignment="1">
      <alignment horizontal="center" vertical="top" wrapText="1"/>
    </xf>
    <xf numFmtId="0" fontId="43" fillId="0" borderId="3" xfId="0" applyFont="1" applyBorder="1" applyAlignment="1">
      <alignment vertical="top" wrapText="1"/>
    </xf>
    <xf numFmtId="1" fontId="39" fillId="0" borderId="17" xfId="0" applyNumberFormat="1" applyFont="1" applyBorder="1" applyAlignment="1">
      <alignment horizontal="center" vertical="top" wrapText="1"/>
    </xf>
    <xf numFmtId="1" fontId="39" fillId="0" borderId="8" xfId="0" applyNumberFormat="1" applyFont="1" applyBorder="1" applyAlignment="1">
      <alignment horizontal="center" vertical="top" wrapText="1"/>
    </xf>
    <xf numFmtId="1" fontId="39" fillId="0" borderId="7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14" fillId="0" borderId="14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25" fillId="0" borderId="1" xfId="0" applyFont="1" applyBorder="1" applyAlignment="1">
      <alignment horizontal="center" vertical="top" wrapText="1"/>
    </xf>
    <xf numFmtId="2" fontId="27" fillId="0" borderId="4" xfId="0" applyNumberFormat="1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/>
    </xf>
    <xf numFmtId="0" fontId="61" fillId="0" borderId="1" xfId="0" applyFont="1" applyBorder="1" applyAlignment="1">
      <alignment horizontal="center" vertical="top"/>
    </xf>
    <xf numFmtId="0" fontId="14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center" vertical="top"/>
    </xf>
    <xf numFmtId="2" fontId="27" fillId="0" borderId="1" xfId="0" applyNumberFormat="1" applyFont="1" applyBorder="1" applyAlignment="1">
      <alignment horizontal="center" vertical="top" wrapText="1"/>
    </xf>
    <xf numFmtId="0" fontId="64" fillId="0" borderId="1" xfId="0" applyFont="1" applyBorder="1" applyAlignment="1">
      <alignment horizontal="center" vertical="top" wrapText="1"/>
    </xf>
    <xf numFmtId="2" fontId="82" fillId="0" borderId="1" xfId="0" applyNumberFormat="1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/>
    </xf>
    <xf numFmtId="0" fontId="87" fillId="0" borderId="1" xfId="0" applyFont="1" applyBorder="1" applyAlignment="1">
      <alignment horizontal="center" vertical="top"/>
    </xf>
    <xf numFmtId="0" fontId="82" fillId="0" borderId="4" xfId="0" applyFont="1" applyBorder="1" applyAlignment="1">
      <alignment horizontal="center" vertical="top" wrapText="1"/>
    </xf>
    <xf numFmtId="0" fontId="82" fillId="0" borderId="8" xfId="0" applyFont="1" applyBorder="1" applyAlignment="1">
      <alignment horizontal="center" vertical="top" wrapText="1"/>
    </xf>
    <xf numFmtId="0" fontId="82" fillId="0" borderId="7" xfId="0" applyFont="1" applyBorder="1" applyAlignment="1">
      <alignment horizontal="center" vertical="top" wrapText="1"/>
    </xf>
    <xf numFmtId="0" fontId="57" fillId="0" borderId="0" xfId="0" applyFont="1" applyBorder="1" applyAlignment="1">
      <alignment horizontal="left" vertical="top"/>
    </xf>
    <xf numFmtId="0" fontId="57" fillId="0" borderId="0" xfId="0" applyFont="1" applyBorder="1" applyAlignment="1">
      <alignment horizontal="center" vertical="top"/>
    </xf>
    <xf numFmtId="0" fontId="8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82" fillId="0" borderId="1" xfId="0" applyFont="1" applyBorder="1" applyAlignment="1">
      <alignment horizontal="center" vertical="top" wrapText="1"/>
    </xf>
    <xf numFmtId="0" fontId="59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5" fillId="0" borderId="4" xfId="0" applyFont="1" applyBorder="1" applyAlignment="1">
      <alignment horizontal="center" vertical="top" textRotation="88" wrapText="1"/>
    </xf>
    <xf numFmtId="0" fontId="25" fillId="0" borderId="7" xfId="0" applyFont="1" applyBorder="1" applyAlignment="1">
      <alignment horizontal="center" vertical="top" textRotation="88" wrapText="1"/>
    </xf>
    <xf numFmtId="0" fontId="25" fillId="0" borderId="4" xfId="0" applyFont="1" applyFill="1" applyBorder="1" applyAlignment="1">
      <alignment horizontal="center" vertical="top" textRotation="90"/>
    </xf>
    <xf numFmtId="0" fontId="25" fillId="0" borderId="7" xfId="0" applyFont="1" applyFill="1" applyBorder="1" applyAlignment="1">
      <alignment horizontal="center" vertical="top" textRotation="90"/>
    </xf>
    <xf numFmtId="0" fontId="20" fillId="0" borderId="4" xfId="0" applyFont="1" applyFill="1" applyBorder="1" applyAlignment="1">
      <alignment horizontal="center" vertical="top" textRotation="90"/>
    </xf>
    <xf numFmtId="0" fontId="20" fillId="0" borderId="7" xfId="0" applyFont="1" applyFill="1" applyBorder="1" applyAlignment="1">
      <alignment horizontal="center" vertical="top" textRotation="90"/>
    </xf>
    <xf numFmtId="0" fontId="21" fillId="0" borderId="4" xfId="0" applyFont="1" applyBorder="1" applyAlignment="1">
      <alignment horizontal="center" vertical="top" textRotation="90" wrapText="1"/>
    </xf>
    <xf numFmtId="0" fontId="26" fillId="0" borderId="7" xfId="0" applyFont="1" applyBorder="1" applyAlignment="1">
      <alignment vertical="top"/>
    </xf>
    <xf numFmtId="0" fontId="21" fillId="0" borderId="5" xfId="0" applyFont="1" applyBorder="1" applyAlignment="1">
      <alignment horizontal="center" vertical="top" textRotation="90" wrapText="1"/>
    </xf>
    <xf numFmtId="0" fontId="21" fillId="0" borderId="9" xfId="0" applyFont="1" applyBorder="1" applyAlignment="1">
      <alignment horizontal="center" vertical="top" textRotation="90" wrapText="1"/>
    </xf>
    <xf numFmtId="0" fontId="25" fillId="0" borderId="1" xfId="0" applyFont="1" applyBorder="1" applyAlignment="1">
      <alignment horizontal="center" vertical="top" textRotation="90"/>
    </xf>
    <xf numFmtId="0" fontId="25" fillId="2" borderId="6" xfId="0" applyFont="1" applyFill="1" applyBorder="1" applyAlignment="1">
      <alignment horizontal="center" vertical="top" wrapText="1"/>
    </xf>
    <xf numFmtId="0" fontId="25" fillId="2" borderId="10" xfId="0" applyFont="1" applyFill="1" applyBorder="1" applyAlignment="1">
      <alignment horizontal="center" vertical="top" wrapText="1"/>
    </xf>
    <xf numFmtId="0" fontId="25" fillId="2" borderId="11" xfId="0" applyFont="1" applyFill="1" applyBorder="1" applyAlignment="1">
      <alignment horizontal="center" vertical="top" wrapText="1"/>
    </xf>
    <xf numFmtId="0" fontId="25" fillId="2" borderId="4" xfId="0" applyFont="1" applyFill="1" applyBorder="1" applyAlignment="1">
      <alignment horizontal="center" vertical="top" wrapText="1"/>
    </xf>
    <xf numFmtId="0" fontId="25" fillId="2" borderId="7" xfId="0" applyFont="1" applyFill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left" vertical="top" wrapText="1"/>
    </xf>
    <xf numFmtId="0" fontId="25" fillId="0" borderId="7" xfId="0" applyFont="1" applyBorder="1" applyAlignment="1">
      <alignment horizontal="left" vertical="top" wrapText="1"/>
    </xf>
    <xf numFmtId="0" fontId="25" fillId="0" borderId="4" xfId="0" applyFont="1" applyFill="1" applyBorder="1" applyAlignment="1">
      <alignment horizontal="center" vertical="top" textRotation="90" wrapText="1"/>
    </xf>
    <xf numFmtId="0" fontId="25" fillId="0" borderId="7" xfId="0" applyFont="1" applyFill="1" applyBorder="1" applyAlignment="1">
      <alignment horizontal="center" vertical="top" textRotation="90" wrapText="1"/>
    </xf>
    <xf numFmtId="0" fontId="14" fillId="0" borderId="0" xfId="0" applyFont="1" applyFill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24" fillId="2" borderId="4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textRotation="90" wrapText="1"/>
    </xf>
    <xf numFmtId="0" fontId="25" fillId="0" borderId="7" xfId="0" applyFont="1" applyBorder="1" applyAlignment="1">
      <alignment horizontal="center" vertical="top" textRotation="90" wrapText="1"/>
    </xf>
    <xf numFmtId="0" fontId="24" fillId="0" borderId="4" xfId="0" applyFont="1" applyBorder="1" applyAlignment="1">
      <alignment horizontal="center" vertical="top" wrapText="1"/>
    </xf>
    <xf numFmtId="0" fontId="24" fillId="0" borderId="7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vertical="top" wrapText="1"/>
    </xf>
    <xf numFmtId="0" fontId="25" fillId="0" borderId="4" xfId="0" applyFont="1" applyFill="1" applyBorder="1" applyAlignment="1">
      <alignment horizontal="center" vertical="top"/>
    </xf>
    <xf numFmtId="0" fontId="25" fillId="0" borderId="7" xfId="0" applyFont="1" applyFill="1" applyBorder="1" applyAlignment="1">
      <alignment horizontal="center" vertical="top"/>
    </xf>
    <xf numFmtId="0" fontId="33" fillId="0" borderId="4" xfId="2" applyFont="1" applyBorder="1" applyAlignment="1">
      <alignment horizontal="center" vertical="top" textRotation="88" wrapText="1"/>
    </xf>
    <xf numFmtId="0" fontId="33" fillId="0" borderId="8" xfId="2" applyFont="1" applyBorder="1" applyAlignment="1">
      <alignment horizontal="center" vertical="top" textRotation="88" wrapText="1"/>
    </xf>
    <xf numFmtId="0" fontId="33" fillId="0" borderId="7" xfId="2" applyFont="1" applyBorder="1" applyAlignment="1">
      <alignment horizontal="center" vertical="top" textRotation="88" wrapText="1"/>
    </xf>
    <xf numFmtId="0" fontId="33" fillId="0" borderId="4" xfId="2" applyFont="1" applyFill="1" applyBorder="1" applyAlignment="1">
      <alignment horizontal="center" vertical="top" textRotation="90" wrapText="1"/>
    </xf>
    <xf numFmtId="0" fontId="33" fillId="0" borderId="8" xfId="2" applyFont="1" applyFill="1" applyBorder="1" applyAlignment="1">
      <alignment horizontal="center" vertical="top" textRotation="90" wrapText="1"/>
    </xf>
    <xf numFmtId="0" fontId="33" fillId="0" borderId="7" xfId="2" applyFont="1" applyFill="1" applyBorder="1" applyAlignment="1">
      <alignment horizontal="center" vertical="top" textRotation="90" wrapText="1"/>
    </xf>
    <xf numFmtId="0" fontId="33" fillId="0" borderId="4" xfId="2" applyFont="1" applyBorder="1" applyAlignment="1">
      <alignment horizontal="center" vertical="top" textRotation="90" wrapText="1"/>
    </xf>
    <xf numFmtId="0" fontId="33" fillId="0" borderId="8" xfId="2" applyFont="1" applyBorder="1" applyAlignment="1">
      <alignment horizontal="center" vertical="top" textRotation="90" wrapText="1"/>
    </xf>
    <xf numFmtId="0" fontId="33" fillId="0" borderId="7" xfId="2" applyFont="1" applyBorder="1" applyAlignment="1">
      <alignment horizontal="center" vertical="top" textRotation="90" wrapText="1"/>
    </xf>
    <xf numFmtId="0" fontId="33" fillId="2" borderId="4" xfId="2" applyFont="1" applyFill="1" applyBorder="1" applyAlignment="1">
      <alignment horizontal="right" vertical="top" wrapText="1"/>
    </xf>
    <xf numFmtId="0" fontId="33" fillId="2" borderId="8" xfId="2" applyFont="1" applyFill="1" applyBorder="1" applyAlignment="1">
      <alignment horizontal="right" vertical="top" wrapText="1"/>
    </xf>
    <xf numFmtId="0" fontId="33" fillId="2" borderId="7" xfId="2" applyFont="1" applyFill="1" applyBorder="1" applyAlignment="1">
      <alignment horizontal="right" vertical="top" wrapText="1"/>
    </xf>
    <xf numFmtId="0" fontId="33" fillId="2" borderId="4" xfId="2" applyFont="1" applyFill="1" applyBorder="1" applyAlignment="1">
      <alignment horizontal="center" vertical="top" wrapText="1"/>
    </xf>
    <xf numFmtId="0" fontId="33" fillId="2" borderId="8" xfId="2" applyFont="1" applyFill="1" applyBorder="1" applyAlignment="1">
      <alignment horizontal="center" vertical="top" wrapText="1"/>
    </xf>
    <xf numFmtId="0" fontId="33" fillId="2" borderId="7" xfId="2" applyFont="1" applyFill="1" applyBorder="1" applyAlignment="1">
      <alignment horizontal="center" vertical="top" wrapText="1"/>
    </xf>
    <xf numFmtId="0" fontId="33" fillId="0" borderId="4" xfId="2" applyFont="1" applyBorder="1" applyAlignment="1">
      <alignment horizontal="center" vertical="top" wrapText="1"/>
    </xf>
    <xf numFmtId="0" fontId="33" fillId="0" borderId="8" xfId="2" applyFont="1" applyBorder="1" applyAlignment="1">
      <alignment horizontal="center" vertical="top" wrapText="1"/>
    </xf>
    <xf numFmtId="0" fontId="33" fillId="0" borderId="7" xfId="2" applyFont="1" applyBorder="1" applyAlignment="1">
      <alignment horizontal="center" vertical="top" wrapText="1"/>
    </xf>
    <xf numFmtId="0" fontId="31" fillId="0" borderId="2" xfId="2" applyFont="1" applyFill="1" applyBorder="1" applyAlignment="1">
      <alignment horizontal="center" vertical="top" wrapText="1"/>
    </xf>
    <xf numFmtId="0" fontId="31" fillId="0" borderId="12" xfId="2" applyFont="1" applyFill="1" applyBorder="1" applyAlignment="1">
      <alignment horizontal="center" vertical="top" wrapText="1"/>
    </xf>
    <xf numFmtId="0" fontId="31" fillId="0" borderId="3" xfId="2" applyFont="1" applyFill="1" applyBorder="1" applyAlignment="1">
      <alignment horizontal="center" vertical="top" wrapText="1"/>
    </xf>
    <xf numFmtId="0" fontId="32" fillId="0" borderId="4" xfId="2" applyFont="1" applyBorder="1" applyAlignment="1">
      <alignment horizontal="center" vertical="top" wrapText="1"/>
    </xf>
    <xf numFmtId="0" fontId="32" fillId="0" borderId="8" xfId="2" applyFont="1" applyBorder="1" applyAlignment="1">
      <alignment horizontal="center" vertical="top" wrapText="1"/>
    </xf>
    <xf numFmtId="0" fontId="32" fillId="0" borderId="7" xfId="2" applyFont="1" applyBorder="1" applyAlignment="1">
      <alignment horizontal="center" vertical="top" wrapText="1"/>
    </xf>
    <xf numFmtId="0" fontId="32" fillId="0" borderId="4" xfId="2" applyFont="1" applyBorder="1" applyAlignment="1">
      <alignment horizontal="left" vertical="top" wrapText="1"/>
    </xf>
    <xf numFmtId="0" fontId="32" fillId="0" borderId="8" xfId="2" applyFont="1" applyBorder="1" applyAlignment="1">
      <alignment horizontal="left" vertical="top" wrapText="1"/>
    </xf>
    <xf numFmtId="0" fontId="32" fillId="0" borderId="7" xfId="2" applyFont="1" applyBorder="1" applyAlignment="1">
      <alignment horizontal="left" vertical="top" wrapText="1"/>
    </xf>
    <xf numFmtId="0" fontId="32" fillId="0" borderId="4" xfId="2" applyFont="1" applyBorder="1" applyAlignment="1">
      <alignment horizontal="center" vertical="top" textRotation="90" wrapText="1"/>
    </xf>
    <xf numFmtId="0" fontId="32" fillId="0" borderId="8" xfId="2" applyFont="1" applyBorder="1" applyAlignment="1">
      <alignment horizontal="center" vertical="top" textRotation="90" wrapText="1"/>
    </xf>
    <xf numFmtId="0" fontId="32" fillId="0" borderId="7" xfId="2" applyFont="1" applyBorder="1" applyAlignment="1">
      <alignment horizontal="center" vertical="top" textRotation="90" wrapText="1"/>
    </xf>
    <xf numFmtId="0" fontId="33" fillId="0" borderId="4" xfId="2" applyFont="1" applyBorder="1" applyAlignment="1">
      <alignment vertical="top" wrapText="1"/>
    </xf>
    <xf numFmtId="0" fontId="33" fillId="0" borderId="8" xfId="2" applyFont="1" applyBorder="1" applyAlignment="1">
      <alignment vertical="top" wrapText="1"/>
    </xf>
    <xf numFmtId="0" fontId="33" fillId="0" borderId="7" xfId="2" applyFont="1" applyBorder="1" applyAlignment="1">
      <alignment vertical="top" wrapText="1"/>
    </xf>
    <xf numFmtId="0" fontId="33" fillId="0" borderId="4" xfId="2" applyFont="1" applyFill="1" applyBorder="1" applyAlignment="1">
      <alignment horizontal="center" vertical="top" wrapText="1"/>
    </xf>
    <xf numFmtId="0" fontId="33" fillId="0" borderId="8" xfId="2" applyFont="1" applyFill="1" applyBorder="1" applyAlignment="1">
      <alignment horizontal="center" vertical="top" wrapText="1"/>
    </xf>
    <xf numFmtId="0" fontId="33" fillId="0" borderId="7" xfId="2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6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top" wrapText="1"/>
    </xf>
    <xf numFmtId="0" fontId="26" fillId="0" borderId="13" xfId="0" applyFont="1" applyBorder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49" fontId="19" fillId="0" borderId="0" xfId="0" applyNumberFormat="1" applyFont="1" applyFill="1" applyBorder="1" applyAlignment="1">
      <alignment horizontal="right" vertical="top" wrapText="1"/>
    </xf>
    <xf numFmtId="49" fontId="14" fillId="0" borderId="0" xfId="0" applyNumberFormat="1" applyFont="1" applyFill="1" applyBorder="1" applyAlignment="1">
      <alignment horizontal="right" vertical="top" wrapText="1"/>
    </xf>
    <xf numFmtId="0" fontId="14" fillId="2" borderId="0" xfId="0" applyFont="1" applyFill="1" applyBorder="1" applyAlignment="1">
      <alignment horizontal="center" vertical="top" wrapText="1"/>
    </xf>
    <xf numFmtId="0" fontId="41" fillId="2" borderId="0" xfId="0" applyFont="1" applyFill="1" applyBorder="1" applyAlignment="1">
      <alignment horizontal="center" vertical="top" wrapText="1"/>
    </xf>
    <xf numFmtId="0" fontId="42" fillId="2" borderId="0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right" vertical="top" wrapText="1"/>
    </xf>
    <xf numFmtId="0" fontId="44" fillId="0" borderId="0" xfId="0" applyFont="1" applyAlignment="1">
      <alignment horizontal="center" vertical="top" wrapText="1"/>
    </xf>
    <xf numFmtId="49" fontId="0" fillId="0" borderId="0" xfId="0" applyNumberFormat="1" applyAlignment="1">
      <alignment horizontal="right" vertical="top" wrapText="1"/>
    </xf>
    <xf numFmtId="0" fontId="40" fillId="0" borderId="0" xfId="0" applyFont="1" applyAlignment="1">
      <alignment horizontal="right" vertical="top" wrapText="1"/>
    </xf>
    <xf numFmtId="0" fontId="0" fillId="2" borderId="0" xfId="0" applyFill="1" applyAlignment="1">
      <alignment vertical="top" wrapText="1"/>
    </xf>
    <xf numFmtId="49" fontId="0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40" fillId="2" borderId="1" xfId="0" applyFont="1" applyFill="1" applyBorder="1" applyAlignment="1">
      <alignment horizontal="left" vertical="top" wrapText="1"/>
    </xf>
    <xf numFmtId="0" fontId="95" fillId="2" borderId="1" xfId="0" applyFon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vertical="top" wrapText="1"/>
    </xf>
    <xf numFmtId="49" fontId="0" fillId="0" borderId="1" xfId="0" quotePrefix="1" applyNumberFormat="1" applyFont="1" applyBorder="1" applyAlignment="1">
      <alignment horizontal="center" vertical="top" wrapText="1"/>
    </xf>
    <xf numFmtId="0" fontId="29" fillId="2" borderId="1" xfId="0" applyFont="1" applyFill="1" applyBorder="1" applyAlignment="1">
      <alignment vertical="top" wrapText="1"/>
    </xf>
    <xf numFmtId="0" fontId="92" fillId="2" borderId="1" xfId="0" applyFont="1" applyFill="1" applyBorder="1" applyAlignment="1">
      <alignment vertical="top" wrapText="1"/>
    </xf>
    <xf numFmtId="0" fontId="29" fillId="2" borderId="1" xfId="0" applyFont="1" applyFill="1" applyBorder="1" applyAlignment="1">
      <alignment horizontal="right" vertical="top" wrapText="1"/>
    </xf>
    <xf numFmtId="49" fontId="29" fillId="2" borderId="1" xfId="0" applyNumberFormat="1" applyFont="1" applyFill="1" applyBorder="1" applyAlignment="1">
      <alignment horizontal="right" vertical="top" wrapText="1"/>
    </xf>
    <xf numFmtId="49" fontId="29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29" fillId="2" borderId="1" xfId="0" applyNumberFormat="1" applyFont="1" applyFill="1" applyBorder="1" applyAlignment="1">
      <alignment vertical="top" wrapText="1"/>
    </xf>
    <xf numFmtId="0" fontId="96" fillId="2" borderId="1" xfId="0" applyFont="1" applyFill="1" applyBorder="1" applyAlignment="1">
      <alignment horizontal="center" vertical="top" wrapText="1"/>
    </xf>
    <xf numFmtId="49" fontId="0" fillId="2" borderId="1" xfId="0" applyNumberFormat="1" applyFont="1" applyFill="1" applyBorder="1" applyAlignment="1">
      <alignment vertical="top" wrapText="1"/>
    </xf>
    <xf numFmtId="0" fontId="40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49" fontId="0" fillId="2" borderId="1" xfId="0" quotePrefix="1" applyNumberFormat="1" applyFont="1" applyFill="1" applyBorder="1" applyAlignment="1">
      <alignment horizontal="center" vertical="top" wrapText="1"/>
    </xf>
    <xf numFmtId="0" fontId="29" fillId="3" borderId="1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vertical="top" wrapText="1"/>
    </xf>
    <xf numFmtId="0" fontId="25" fillId="2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3" fillId="2" borderId="0" xfId="0" applyFont="1" applyFill="1" applyAlignment="1">
      <alignment vertical="top" wrapText="1"/>
    </xf>
    <xf numFmtId="49" fontId="54" fillId="2" borderId="1" xfId="0" applyNumberFormat="1" applyFont="1" applyFill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 wrapText="1"/>
    </xf>
    <xf numFmtId="0" fontId="97" fillId="0" borderId="1" xfId="0" applyFont="1" applyBorder="1" applyAlignment="1">
      <alignment horizontal="center" vertical="top" wrapText="1"/>
    </xf>
    <xf numFmtId="0" fontId="96" fillId="0" borderId="1" xfId="0" applyFont="1" applyBorder="1" applyAlignment="1">
      <alignment horizontal="center" vertical="top" wrapText="1"/>
    </xf>
    <xf numFmtId="0" fontId="97" fillId="0" borderId="1" xfId="0" applyFont="1" applyFill="1" applyBorder="1" applyAlignment="1">
      <alignment horizontal="center" vertical="top" wrapText="1"/>
    </xf>
    <xf numFmtId="0" fontId="29" fillId="0" borderId="1" xfId="0" applyNumberFormat="1" applyFont="1" applyBorder="1" applyAlignment="1">
      <alignment horizontal="center" vertical="top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wrapText="1"/>
    </xf>
    <xf numFmtId="49" fontId="40" fillId="2" borderId="1" xfId="0" applyNumberFormat="1" applyFont="1" applyFill="1" applyBorder="1" applyAlignment="1">
      <alignment horizontal="left" vertical="top" wrapText="1"/>
    </xf>
    <xf numFmtId="0" fontId="96" fillId="2" borderId="1" xfId="0" applyFont="1" applyFill="1" applyBorder="1" applyAlignment="1">
      <alignment vertical="top" wrapText="1"/>
    </xf>
    <xf numFmtId="0" fontId="40" fillId="0" borderId="1" xfId="0" applyFont="1" applyBorder="1"/>
    <xf numFmtId="0" fontId="2" fillId="0" borderId="1" xfId="0" applyFont="1" applyBorder="1"/>
    <xf numFmtId="49" fontId="23" fillId="0" borderId="0" xfId="0" applyNumberFormat="1" applyFont="1" applyAlignment="1">
      <alignment vertical="top" wrapText="1"/>
    </xf>
    <xf numFmtId="0" fontId="24" fillId="0" borderId="0" xfId="0" applyFont="1" applyFill="1" applyBorder="1" applyAlignment="1">
      <alignment horizontal="center" vertical="top" wrapText="1"/>
    </xf>
    <xf numFmtId="0" fontId="21" fillId="2" borderId="0" xfId="0" applyFont="1" applyFill="1" applyBorder="1" applyAlignment="1">
      <alignment horizontal="center" vertical="top" wrapText="1"/>
    </xf>
    <xf numFmtId="1" fontId="0" fillId="2" borderId="1" xfId="0" applyNumberFormat="1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 wrapText="1"/>
    </xf>
    <xf numFmtId="0" fontId="97" fillId="2" borderId="1" xfId="0" applyFont="1" applyFill="1" applyBorder="1" applyAlignment="1">
      <alignment horizontal="center" vertical="top" wrapText="1"/>
    </xf>
    <xf numFmtId="49" fontId="40" fillId="0" borderId="1" xfId="0" applyNumberFormat="1" applyFont="1" applyBorder="1" applyAlignment="1">
      <alignment horizontal="center" vertical="top" wrapText="1"/>
    </xf>
    <xf numFmtId="49" fontId="26" fillId="0" borderId="1" xfId="0" applyNumberFormat="1" applyFont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98" fillId="0" borderId="0" xfId="0" applyFont="1" applyFill="1" applyBorder="1" applyAlignment="1">
      <alignment horizontal="center" vertical="top" wrapText="1"/>
    </xf>
    <xf numFmtId="49" fontId="39" fillId="0" borderId="0" xfId="0" applyNumberFormat="1" applyFont="1" applyFill="1" applyBorder="1" applyAlignment="1">
      <alignment horizontal="right" vertical="top" wrapText="1"/>
    </xf>
    <xf numFmtId="0" fontId="19" fillId="2" borderId="0" xfId="0" applyFont="1" applyFill="1" applyBorder="1" applyAlignment="1">
      <alignment horizontal="center" vertical="top" wrapText="1"/>
    </xf>
    <xf numFmtId="49" fontId="26" fillId="0" borderId="0" xfId="0" applyNumberFormat="1" applyFont="1" applyAlignment="1">
      <alignment horizontal="right" vertical="top" wrapText="1"/>
    </xf>
    <xf numFmtId="0" fontId="40" fillId="2" borderId="0" xfId="0" applyFont="1" applyFill="1" applyAlignment="1">
      <alignment vertical="top" wrapText="1"/>
    </xf>
    <xf numFmtId="0" fontId="97" fillId="0" borderId="1" xfId="5" applyFont="1" applyBorder="1" applyAlignment="1" applyProtection="1">
      <alignment horizontal="center" vertical="top" wrapText="1"/>
    </xf>
  </cellXfs>
  <cellStyles count="6">
    <cellStyle name="Comma" xfId="1" builtinId="3"/>
    <cellStyle name="Hyperlink" xfId="5" builtinId="8"/>
    <cellStyle name="Normal" xfId="0" builtinId="0"/>
    <cellStyle name="Normal 2" xfId="2"/>
    <cellStyle name="Normal 8" xfId="3"/>
    <cellStyle name="Normal 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llegedekho.com/exams/comedk-pg-medical-and-dental-entrance-exa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W22"/>
  <sheetViews>
    <sheetView topLeftCell="A10" workbookViewId="0">
      <selection activeCell="E21" sqref="E21"/>
    </sheetView>
  </sheetViews>
  <sheetFormatPr defaultRowHeight="15"/>
  <sheetData>
    <row r="1" spans="1:101" ht="26.25">
      <c r="A1" s="683" t="s">
        <v>1477</v>
      </c>
      <c r="B1" s="683"/>
      <c r="C1" s="683"/>
      <c r="D1" s="683"/>
      <c r="E1" s="683"/>
      <c r="F1" s="683"/>
      <c r="G1" s="683"/>
      <c r="H1" s="683"/>
      <c r="I1" s="683"/>
      <c r="J1" s="237"/>
      <c r="K1" s="237"/>
      <c r="L1" s="238"/>
      <c r="M1" s="237"/>
      <c r="N1" s="237"/>
      <c r="O1" s="237"/>
      <c r="P1" s="237"/>
      <c r="Q1" s="239"/>
      <c r="R1" s="239"/>
      <c r="S1" s="239"/>
      <c r="T1" s="239"/>
      <c r="U1" s="239"/>
      <c r="V1" s="239"/>
      <c r="W1" s="239"/>
      <c r="X1" s="239"/>
      <c r="Y1" s="239"/>
      <c r="Z1" s="240"/>
      <c r="AA1" s="239"/>
      <c r="AB1" s="239"/>
      <c r="AC1" s="239"/>
      <c r="AD1" s="239"/>
      <c r="AE1" s="239"/>
      <c r="AF1" s="239"/>
      <c r="AG1" s="239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241"/>
      <c r="CD1" s="241"/>
      <c r="CE1" s="241"/>
      <c r="CF1" s="241"/>
      <c r="CG1" s="241"/>
      <c r="CH1" s="241"/>
      <c r="CI1" s="241"/>
      <c r="CJ1" s="241"/>
      <c r="CK1" s="241"/>
      <c r="CL1" s="241"/>
      <c r="CM1" s="241"/>
      <c r="CN1" s="241"/>
      <c r="CO1" s="241"/>
      <c r="CP1" s="241"/>
      <c r="CQ1" s="241"/>
      <c r="CR1" s="241"/>
      <c r="CS1" s="241"/>
      <c r="CT1" s="242" t="s">
        <v>1478</v>
      </c>
      <c r="CU1" s="243"/>
      <c r="CV1" s="237"/>
      <c r="CW1" s="237"/>
    </row>
    <row r="2" spans="1:101" ht="19.5" thickBot="1">
      <c r="A2" s="684" t="s">
        <v>1479</v>
      </c>
      <c r="B2" s="684"/>
      <c r="C2" s="684"/>
      <c r="D2" s="684"/>
      <c r="E2" s="684"/>
      <c r="F2" s="684"/>
      <c r="G2" s="684"/>
      <c r="H2" s="684"/>
      <c r="I2" s="684"/>
      <c r="J2" s="244"/>
      <c r="K2" s="244"/>
      <c r="L2" s="245"/>
      <c r="M2" s="244"/>
      <c r="N2" s="244"/>
      <c r="O2" s="244"/>
      <c r="P2" s="244"/>
      <c r="Q2" s="246"/>
      <c r="R2" s="246"/>
      <c r="S2" s="246"/>
      <c r="T2" s="246"/>
      <c r="U2" s="246"/>
      <c r="V2" s="246"/>
      <c r="W2" s="246"/>
      <c r="X2" s="246"/>
      <c r="Y2" s="246"/>
      <c r="Z2" s="247"/>
      <c r="AA2" s="246"/>
      <c r="AB2" s="246"/>
      <c r="AC2" s="246"/>
      <c r="AD2" s="246"/>
      <c r="AE2" s="246"/>
      <c r="AF2" s="246"/>
      <c r="AG2" s="246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8"/>
      <c r="BH2" s="248"/>
      <c r="BI2" s="248"/>
      <c r="BJ2" s="248"/>
      <c r="BK2" s="248"/>
      <c r="BL2" s="248"/>
      <c r="BM2" s="248"/>
      <c r="BN2" s="248"/>
      <c r="BO2" s="248"/>
      <c r="BP2" s="248"/>
      <c r="BQ2" s="248"/>
      <c r="BR2" s="248"/>
      <c r="BS2" s="248"/>
      <c r="BT2" s="248"/>
      <c r="BU2" s="248"/>
      <c r="BV2" s="248"/>
      <c r="BW2" s="248"/>
      <c r="BX2" s="248"/>
      <c r="BY2" s="248"/>
      <c r="BZ2" s="248"/>
      <c r="CA2" s="248"/>
      <c r="CB2" s="248"/>
      <c r="CC2" s="248"/>
      <c r="CD2" s="248"/>
      <c r="CE2" s="248"/>
      <c r="CF2" s="248"/>
      <c r="CG2" s="248"/>
      <c r="CH2" s="248"/>
      <c r="CI2" s="248"/>
      <c r="CJ2" s="248"/>
      <c r="CK2" s="248"/>
      <c r="CL2" s="248"/>
      <c r="CM2" s="248"/>
      <c r="CN2" s="248"/>
      <c r="CO2" s="248"/>
      <c r="CP2" s="248"/>
      <c r="CQ2" s="248"/>
      <c r="CR2" s="248"/>
      <c r="CS2" s="248"/>
      <c r="CT2" s="249"/>
      <c r="CU2" s="249"/>
      <c r="CV2" s="248"/>
      <c r="CW2" s="248"/>
    </row>
    <row r="3" spans="1:101" ht="16.5" thickBot="1">
      <c r="A3" s="685" t="s">
        <v>1480</v>
      </c>
      <c r="B3" s="687">
        <v>10</v>
      </c>
      <c r="C3" s="669" t="s">
        <v>1481</v>
      </c>
      <c r="D3" s="687" t="s">
        <v>1482</v>
      </c>
      <c r="E3" s="687" t="s">
        <v>1483</v>
      </c>
      <c r="F3" s="687" t="s">
        <v>1484</v>
      </c>
      <c r="G3" s="250"/>
      <c r="H3" s="689" t="s">
        <v>1485</v>
      </c>
      <c r="I3" s="687" t="s">
        <v>1486</v>
      </c>
      <c r="J3" s="669" t="s">
        <v>1487</v>
      </c>
      <c r="K3" s="669" t="s">
        <v>1488</v>
      </c>
      <c r="L3" s="672" t="s">
        <v>1489</v>
      </c>
      <c r="M3" s="675" t="s">
        <v>1490</v>
      </c>
      <c r="N3" s="676"/>
      <c r="O3" s="677"/>
      <c r="P3" s="669" t="s">
        <v>1491</v>
      </c>
      <c r="Q3" s="681" t="s">
        <v>1492</v>
      </c>
      <c r="R3" s="681"/>
      <c r="S3" s="681"/>
      <c r="T3" s="681"/>
      <c r="U3" s="681"/>
      <c r="V3" s="681"/>
      <c r="W3" s="681"/>
      <c r="X3" s="681"/>
      <c r="Y3" s="681"/>
      <c r="Z3" s="681"/>
      <c r="AA3" s="681"/>
      <c r="AB3" s="681"/>
      <c r="AC3" s="681"/>
      <c r="AD3" s="681"/>
      <c r="AE3" s="681"/>
      <c r="AF3" s="681"/>
      <c r="AG3" s="682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41"/>
      <c r="CD3" s="241"/>
      <c r="CE3" s="241"/>
      <c r="CF3" s="241"/>
      <c r="CG3" s="241"/>
      <c r="CH3" s="241"/>
      <c r="CI3" s="241"/>
      <c r="CJ3" s="241"/>
      <c r="CK3" s="241"/>
      <c r="CL3" s="241"/>
      <c r="CM3" s="241"/>
      <c r="CN3" s="241"/>
      <c r="CO3" s="241"/>
      <c r="CP3" s="241"/>
      <c r="CQ3" s="241"/>
      <c r="CR3" s="241"/>
      <c r="CS3" s="241"/>
      <c r="CT3" s="251"/>
      <c r="CU3" s="251"/>
    </row>
    <row r="4" spans="1:101" ht="15.75" thickBot="1">
      <c r="A4" s="686"/>
      <c r="B4" s="688"/>
      <c r="C4" s="670"/>
      <c r="D4" s="688"/>
      <c r="E4" s="688"/>
      <c r="F4" s="688"/>
      <c r="G4" s="252"/>
      <c r="H4" s="690"/>
      <c r="I4" s="688"/>
      <c r="J4" s="670"/>
      <c r="K4" s="670"/>
      <c r="L4" s="673"/>
      <c r="M4" s="678"/>
      <c r="N4" s="679"/>
      <c r="O4" s="680"/>
      <c r="P4" s="670"/>
      <c r="Q4" s="664" t="s">
        <v>1258</v>
      </c>
      <c r="R4" s="664"/>
      <c r="S4" s="664"/>
      <c r="T4" s="664"/>
      <c r="U4" s="664"/>
      <c r="V4" s="664" t="s">
        <v>1493</v>
      </c>
      <c r="W4" s="664"/>
      <c r="X4" s="664"/>
      <c r="Y4" s="664"/>
      <c r="Z4" s="664" t="s">
        <v>1274</v>
      </c>
      <c r="AA4" s="664"/>
      <c r="AB4" s="664"/>
      <c r="AC4" s="664"/>
      <c r="AD4" s="664" t="s">
        <v>1236</v>
      </c>
      <c r="AE4" s="664"/>
      <c r="AF4" s="664"/>
      <c r="AG4" s="665"/>
      <c r="AH4" s="664" t="s">
        <v>1494</v>
      </c>
      <c r="AI4" s="664"/>
      <c r="AJ4" s="664"/>
      <c r="AK4" s="665"/>
      <c r="AL4" s="664" t="s">
        <v>1495</v>
      </c>
      <c r="AM4" s="664"/>
      <c r="AN4" s="664"/>
      <c r="AO4" s="665"/>
      <c r="AP4" s="664" t="s">
        <v>1496</v>
      </c>
      <c r="AQ4" s="664"/>
      <c r="AR4" s="664"/>
      <c r="AS4" s="665"/>
      <c r="AT4" s="664" t="s">
        <v>1497</v>
      </c>
      <c r="AU4" s="664"/>
      <c r="AV4" s="664"/>
      <c r="AW4" s="665"/>
      <c r="AX4" s="664" t="s">
        <v>1498</v>
      </c>
      <c r="AY4" s="664"/>
      <c r="AZ4" s="664"/>
      <c r="BA4" s="665"/>
      <c r="BB4" s="664" t="s">
        <v>1499</v>
      </c>
      <c r="BC4" s="664"/>
      <c r="BD4" s="664"/>
      <c r="BE4" s="665"/>
      <c r="BF4" s="664" t="s">
        <v>1500</v>
      </c>
      <c r="BG4" s="664"/>
      <c r="BH4" s="664"/>
      <c r="BI4" s="665"/>
      <c r="BJ4" s="664" t="s">
        <v>1501</v>
      </c>
      <c r="BK4" s="664"/>
      <c r="BL4" s="664"/>
      <c r="BM4" s="665"/>
      <c r="BN4" s="664" t="s">
        <v>1502</v>
      </c>
      <c r="BO4" s="664"/>
      <c r="BP4" s="664"/>
      <c r="BQ4" s="665"/>
      <c r="BR4" s="664" t="s">
        <v>1503</v>
      </c>
      <c r="BS4" s="664"/>
      <c r="BT4" s="664"/>
      <c r="BU4" s="665"/>
      <c r="BV4" s="664" t="s">
        <v>1504</v>
      </c>
      <c r="BW4" s="664"/>
      <c r="BX4" s="664"/>
      <c r="BY4" s="665"/>
      <c r="BZ4" s="664" t="s">
        <v>1505</v>
      </c>
      <c r="CA4" s="664"/>
      <c r="CB4" s="664"/>
      <c r="CC4" s="665"/>
      <c r="CD4" s="664" t="s">
        <v>1506</v>
      </c>
      <c r="CE4" s="664"/>
      <c r="CF4" s="664"/>
      <c r="CG4" s="665"/>
      <c r="CH4" s="664" t="s">
        <v>1507</v>
      </c>
      <c r="CI4" s="664"/>
      <c r="CJ4" s="664"/>
      <c r="CK4" s="665"/>
      <c r="CL4" s="664" t="s">
        <v>1508</v>
      </c>
      <c r="CM4" s="664"/>
      <c r="CN4" s="664"/>
      <c r="CO4" s="665"/>
      <c r="CP4" s="664" t="s">
        <v>1509</v>
      </c>
      <c r="CQ4" s="664"/>
      <c r="CR4" s="664"/>
      <c r="CS4" s="665"/>
      <c r="CT4" s="666" t="s">
        <v>1510</v>
      </c>
      <c r="CU4" s="667"/>
      <c r="CV4" s="667"/>
      <c r="CW4" s="668"/>
    </row>
    <row r="5" spans="1:101">
      <c r="A5" s="686"/>
      <c r="B5" s="688"/>
      <c r="C5" s="671"/>
      <c r="D5" s="688"/>
      <c r="E5" s="688"/>
      <c r="F5" s="688"/>
      <c r="G5" s="253"/>
      <c r="H5" s="691"/>
      <c r="I5" s="688"/>
      <c r="J5" s="671"/>
      <c r="K5" s="671"/>
      <c r="L5" s="674"/>
      <c r="M5" s="254" t="s">
        <v>1511</v>
      </c>
      <c r="N5" s="255" t="s">
        <v>1512</v>
      </c>
      <c r="O5" s="255" t="s">
        <v>1513</v>
      </c>
      <c r="P5" s="671"/>
      <c r="Q5" s="256" t="s">
        <v>1514</v>
      </c>
      <c r="R5" s="256" t="s">
        <v>1515</v>
      </c>
      <c r="S5" s="257" t="s">
        <v>1512</v>
      </c>
      <c r="T5" s="257" t="s">
        <v>1513</v>
      </c>
      <c r="U5" s="255" t="s">
        <v>1511</v>
      </c>
      <c r="V5" s="256" t="s">
        <v>1515</v>
      </c>
      <c r="W5" s="257" t="s">
        <v>1516</v>
      </c>
      <c r="X5" s="257" t="s">
        <v>1513</v>
      </c>
      <c r="Y5" s="255" t="s">
        <v>1511</v>
      </c>
      <c r="Z5" s="256" t="s">
        <v>1515</v>
      </c>
      <c r="AA5" s="257" t="s">
        <v>1516</v>
      </c>
      <c r="AB5" s="257" t="s">
        <v>1513</v>
      </c>
      <c r="AC5" s="255" t="s">
        <v>1511</v>
      </c>
      <c r="AD5" s="256" t="s">
        <v>1515</v>
      </c>
      <c r="AE5" s="257" t="s">
        <v>1516</v>
      </c>
      <c r="AF5" s="257" t="s">
        <v>1513</v>
      </c>
      <c r="AG5" s="258" t="s">
        <v>1511</v>
      </c>
      <c r="AH5" s="256" t="s">
        <v>1515</v>
      </c>
      <c r="AI5" s="257" t="s">
        <v>1516</v>
      </c>
      <c r="AJ5" s="257" t="s">
        <v>1513</v>
      </c>
      <c r="AK5" s="258" t="s">
        <v>1511</v>
      </c>
      <c r="AL5" s="256" t="s">
        <v>1515</v>
      </c>
      <c r="AM5" s="257" t="s">
        <v>1516</v>
      </c>
      <c r="AN5" s="257" t="s">
        <v>1513</v>
      </c>
      <c r="AO5" s="258" t="s">
        <v>1511</v>
      </c>
      <c r="AP5" s="256" t="s">
        <v>1515</v>
      </c>
      <c r="AQ5" s="257" t="s">
        <v>1516</v>
      </c>
      <c r="AR5" s="257" t="s">
        <v>1513</v>
      </c>
      <c r="AS5" s="258" t="s">
        <v>1511</v>
      </c>
      <c r="AT5" s="256" t="s">
        <v>1515</v>
      </c>
      <c r="AU5" s="257" t="s">
        <v>1516</v>
      </c>
      <c r="AV5" s="257" t="s">
        <v>1513</v>
      </c>
      <c r="AW5" s="258" t="s">
        <v>1511</v>
      </c>
      <c r="AX5" s="256" t="s">
        <v>1515</v>
      </c>
      <c r="AY5" s="257" t="s">
        <v>1516</v>
      </c>
      <c r="AZ5" s="257" t="s">
        <v>1513</v>
      </c>
      <c r="BA5" s="258" t="s">
        <v>1511</v>
      </c>
      <c r="BB5" s="256" t="s">
        <v>1515</v>
      </c>
      <c r="BC5" s="257" t="s">
        <v>1516</v>
      </c>
      <c r="BD5" s="257" t="s">
        <v>1513</v>
      </c>
      <c r="BE5" s="258" t="s">
        <v>1511</v>
      </c>
      <c r="BF5" s="256" t="s">
        <v>1515</v>
      </c>
      <c r="BG5" s="257" t="s">
        <v>1516</v>
      </c>
      <c r="BH5" s="257" t="s">
        <v>1513</v>
      </c>
      <c r="BI5" s="258" t="s">
        <v>1511</v>
      </c>
      <c r="BJ5" s="256" t="s">
        <v>1515</v>
      </c>
      <c r="BK5" s="257" t="s">
        <v>1516</v>
      </c>
      <c r="BL5" s="257" t="s">
        <v>1513</v>
      </c>
      <c r="BM5" s="258" t="s">
        <v>1511</v>
      </c>
      <c r="BN5" s="256" t="s">
        <v>1515</v>
      </c>
      <c r="BO5" s="257" t="s">
        <v>1516</v>
      </c>
      <c r="BP5" s="257" t="s">
        <v>1513</v>
      </c>
      <c r="BQ5" s="258" t="s">
        <v>1511</v>
      </c>
      <c r="BR5" s="256" t="s">
        <v>1515</v>
      </c>
      <c r="BS5" s="257" t="s">
        <v>1516</v>
      </c>
      <c r="BT5" s="257" t="s">
        <v>1513</v>
      </c>
      <c r="BU5" s="258" t="s">
        <v>1511</v>
      </c>
      <c r="BV5" s="256" t="s">
        <v>1515</v>
      </c>
      <c r="BW5" s="257" t="s">
        <v>1516</v>
      </c>
      <c r="BX5" s="257" t="s">
        <v>1513</v>
      </c>
      <c r="BY5" s="258" t="s">
        <v>1511</v>
      </c>
      <c r="BZ5" s="256" t="s">
        <v>1515</v>
      </c>
      <c r="CA5" s="257" t="s">
        <v>1516</v>
      </c>
      <c r="CB5" s="257" t="s">
        <v>1513</v>
      </c>
      <c r="CC5" s="258" t="s">
        <v>1511</v>
      </c>
      <c r="CD5" s="256" t="s">
        <v>1515</v>
      </c>
      <c r="CE5" s="257" t="s">
        <v>1516</v>
      </c>
      <c r="CF5" s="257" t="s">
        <v>1513</v>
      </c>
      <c r="CG5" s="258" t="s">
        <v>1511</v>
      </c>
      <c r="CH5" s="256" t="s">
        <v>1515</v>
      </c>
      <c r="CI5" s="257" t="s">
        <v>1516</v>
      </c>
      <c r="CJ5" s="257" t="s">
        <v>1513</v>
      </c>
      <c r="CK5" s="258" t="s">
        <v>1511</v>
      </c>
      <c r="CL5" s="256" t="s">
        <v>1515</v>
      </c>
      <c r="CM5" s="257" t="s">
        <v>1516</v>
      </c>
      <c r="CN5" s="257" t="s">
        <v>1513</v>
      </c>
      <c r="CO5" s="258" t="s">
        <v>1511</v>
      </c>
      <c r="CP5" s="256" t="s">
        <v>1515</v>
      </c>
      <c r="CQ5" s="257" t="s">
        <v>1516</v>
      </c>
      <c r="CR5" s="257" t="s">
        <v>1513</v>
      </c>
      <c r="CS5" s="259" t="s">
        <v>1511</v>
      </c>
      <c r="CT5" s="260" t="s">
        <v>5</v>
      </c>
      <c r="CU5" s="261" t="s">
        <v>1517</v>
      </c>
      <c r="CV5" s="262" t="s">
        <v>13</v>
      </c>
      <c r="CW5" s="262" t="s">
        <v>1517</v>
      </c>
    </row>
    <row r="6" spans="1:101">
      <c r="A6" s="263">
        <v>1</v>
      </c>
      <c r="B6" s="264">
        <v>2</v>
      </c>
      <c r="C6" s="264"/>
      <c r="D6" s="264">
        <v>3</v>
      </c>
      <c r="E6" s="264">
        <v>4</v>
      </c>
      <c r="F6" s="264">
        <v>5</v>
      </c>
      <c r="G6" s="264"/>
      <c r="H6" s="264">
        <v>6</v>
      </c>
      <c r="I6" s="264">
        <v>7</v>
      </c>
      <c r="J6" s="264">
        <v>8</v>
      </c>
      <c r="K6" s="264"/>
      <c r="L6" s="264">
        <v>9</v>
      </c>
      <c r="M6" s="264">
        <v>10</v>
      </c>
      <c r="N6" s="264"/>
      <c r="O6" s="264"/>
      <c r="P6" s="264">
        <v>11</v>
      </c>
      <c r="Q6" s="264">
        <v>6</v>
      </c>
      <c r="R6" s="264">
        <v>7</v>
      </c>
      <c r="S6" s="264">
        <v>8</v>
      </c>
      <c r="T6" s="264">
        <v>9</v>
      </c>
      <c r="U6" s="264">
        <v>10</v>
      </c>
      <c r="V6" s="264">
        <v>11</v>
      </c>
      <c r="W6" s="264">
        <v>12</v>
      </c>
      <c r="X6" s="264">
        <v>13</v>
      </c>
      <c r="Y6" s="264">
        <v>14</v>
      </c>
      <c r="Z6" s="264">
        <v>15</v>
      </c>
      <c r="AA6" s="264">
        <v>16</v>
      </c>
      <c r="AB6" s="264">
        <v>17</v>
      </c>
      <c r="AC6" s="264">
        <v>18</v>
      </c>
      <c r="AD6" s="264">
        <v>19</v>
      </c>
      <c r="AE6" s="264">
        <v>20</v>
      </c>
      <c r="AF6" s="264">
        <v>21</v>
      </c>
      <c r="AG6" s="265">
        <v>22</v>
      </c>
      <c r="AH6" s="264">
        <v>19</v>
      </c>
      <c r="AI6" s="264">
        <v>20</v>
      </c>
      <c r="AJ6" s="264">
        <v>21</v>
      </c>
      <c r="AK6" s="265">
        <v>22</v>
      </c>
      <c r="AL6" s="264">
        <v>19</v>
      </c>
      <c r="AM6" s="264">
        <v>20</v>
      </c>
      <c r="AN6" s="264">
        <v>21</v>
      </c>
      <c r="AO6" s="265">
        <v>22</v>
      </c>
      <c r="AP6" s="264">
        <v>19</v>
      </c>
      <c r="AQ6" s="264">
        <v>20</v>
      </c>
      <c r="AR6" s="264">
        <v>21</v>
      </c>
      <c r="AS6" s="265">
        <v>22</v>
      </c>
      <c r="AT6" s="264">
        <v>19</v>
      </c>
      <c r="AU6" s="264">
        <v>20</v>
      </c>
      <c r="AV6" s="264">
        <v>21</v>
      </c>
      <c r="AW6" s="265">
        <v>22</v>
      </c>
      <c r="AX6" s="264">
        <v>19</v>
      </c>
      <c r="AY6" s="264">
        <v>20</v>
      </c>
      <c r="AZ6" s="264">
        <v>21</v>
      </c>
      <c r="BA6" s="265">
        <v>22</v>
      </c>
      <c r="BB6" s="264">
        <v>19</v>
      </c>
      <c r="BC6" s="264">
        <v>20</v>
      </c>
      <c r="BD6" s="264">
        <v>21</v>
      </c>
      <c r="BE6" s="265">
        <v>22</v>
      </c>
      <c r="BF6" s="264">
        <v>19</v>
      </c>
      <c r="BG6" s="264">
        <v>20</v>
      </c>
      <c r="BH6" s="264">
        <v>21</v>
      </c>
      <c r="BI6" s="265">
        <v>22</v>
      </c>
      <c r="BJ6" s="264">
        <v>19</v>
      </c>
      <c r="BK6" s="264">
        <v>20</v>
      </c>
      <c r="BL6" s="264">
        <v>21</v>
      </c>
      <c r="BM6" s="265">
        <v>22</v>
      </c>
      <c r="BN6" s="264">
        <v>19</v>
      </c>
      <c r="BO6" s="264">
        <v>20</v>
      </c>
      <c r="BP6" s="264">
        <v>21</v>
      </c>
      <c r="BQ6" s="265">
        <v>22</v>
      </c>
      <c r="BR6" s="264">
        <v>19</v>
      </c>
      <c r="BS6" s="264">
        <v>20</v>
      </c>
      <c r="BT6" s="264">
        <v>21</v>
      </c>
      <c r="BU6" s="265">
        <v>22</v>
      </c>
      <c r="BV6" s="264">
        <v>19</v>
      </c>
      <c r="BW6" s="264">
        <v>20</v>
      </c>
      <c r="BX6" s="264">
        <v>21</v>
      </c>
      <c r="BY6" s="265">
        <v>22</v>
      </c>
      <c r="BZ6" s="264">
        <v>19</v>
      </c>
      <c r="CA6" s="264">
        <v>20</v>
      </c>
      <c r="CB6" s="264">
        <v>21</v>
      </c>
      <c r="CC6" s="265">
        <v>22</v>
      </c>
      <c r="CD6" s="264">
        <v>19</v>
      </c>
      <c r="CE6" s="264">
        <v>20</v>
      </c>
      <c r="CF6" s="264">
        <v>21</v>
      </c>
      <c r="CG6" s="265">
        <v>22</v>
      </c>
      <c r="CH6" s="264">
        <v>19</v>
      </c>
      <c r="CI6" s="264">
        <v>20</v>
      </c>
      <c r="CJ6" s="264">
        <v>21</v>
      </c>
      <c r="CK6" s="265">
        <v>22</v>
      </c>
      <c r="CL6" s="264">
        <v>19</v>
      </c>
      <c r="CM6" s="264">
        <v>20</v>
      </c>
      <c r="CN6" s="264">
        <v>21</v>
      </c>
      <c r="CO6" s="265">
        <v>22</v>
      </c>
      <c r="CP6" s="264">
        <v>19</v>
      </c>
      <c r="CQ6" s="264">
        <v>20</v>
      </c>
      <c r="CR6" s="264">
        <v>21</v>
      </c>
      <c r="CS6" s="266">
        <v>22</v>
      </c>
      <c r="CT6" s="267">
        <v>8</v>
      </c>
      <c r="CU6" s="268">
        <v>9</v>
      </c>
      <c r="CV6" s="269">
        <v>10</v>
      </c>
      <c r="CW6" s="269">
        <v>11</v>
      </c>
    </row>
    <row r="7" spans="1:101" ht="25.5">
      <c r="A7" s="270"/>
      <c r="B7" s="271" t="s">
        <v>1518</v>
      </c>
      <c r="C7" s="271"/>
      <c r="D7" s="272"/>
      <c r="E7" s="273"/>
      <c r="F7" s="273"/>
      <c r="G7" s="274" t="e">
        <f t="shared" ref="G7:G17" si="0">SUM((H7-E7/20))</f>
        <v>#VALUE!</v>
      </c>
      <c r="H7" s="274" t="s">
        <v>225</v>
      </c>
      <c r="I7" s="273"/>
      <c r="J7" s="273"/>
      <c r="K7" s="274"/>
      <c r="L7" s="274" t="s">
        <v>225</v>
      </c>
      <c r="M7" s="275"/>
      <c r="N7" s="275"/>
      <c r="O7" s="275"/>
      <c r="P7" s="274" t="s">
        <v>225</v>
      </c>
      <c r="Q7" s="273"/>
      <c r="R7" s="273"/>
      <c r="S7" s="273"/>
      <c r="T7" s="273"/>
      <c r="U7" s="276"/>
      <c r="V7" s="273"/>
      <c r="W7" s="273"/>
      <c r="X7" s="273"/>
      <c r="Y7" s="276"/>
      <c r="Z7" s="273"/>
      <c r="AA7" s="273"/>
      <c r="AB7" s="273"/>
      <c r="AC7" s="276"/>
      <c r="AD7" s="273"/>
      <c r="AE7" s="273"/>
      <c r="AF7" s="273"/>
      <c r="AG7" s="277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  <c r="BG7" s="278"/>
      <c r="BH7" s="278"/>
      <c r="BI7" s="278"/>
      <c r="BJ7" s="278"/>
      <c r="BK7" s="278"/>
      <c r="BL7" s="278"/>
      <c r="BM7" s="278"/>
      <c r="BN7" s="278"/>
      <c r="BO7" s="278"/>
      <c r="BP7" s="278"/>
      <c r="BQ7" s="278"/>
      <c r="BR7" s="278"/>
      <c r="BS7" s="278"/>
      <c r="BT7" s="278"/>
      <c r="BU7" s="278"/>
      <c r="BV7" s="278"/>
      <c r="BW7" s="278"/>
      <c r="BX7" s="278"/>
      <c r="BY7" s="278"/>
      <c r="BZ7" s="278"/>
      <c r="CA7" s="278"/>
      <c r="CB7" s="278"/>
      <c r="CC7" s="278"/>
      <c r="CD7" s="278"/>
      <c r="CE7" s="278"/>
      <c r="CF7" s="278"/>
      <c r="CG7" s="278"/>
      <c r="CH7" s="278"/>
      <c r="CI7" s="278"/>
      <c r="CJ7" s="278"/>
      <c r="CK7" s="278"/>
      <c r="CL7" s="278"/>
      <c r="CM7" s="278"/>
      <c r="CN7" s="278"/>
      <c r="CO7" s="278"/>
      <c r="CP7" s="278"/>
      <c r="CQ7" s="278"/>
      <c r="CR7" s="278"/>
      <c r="CS7" s="278"/>
      <c r="CT7" s="279"/>
      <c r="CU7" s="280"/>
      <c r="CV7" s="273"/>
      <c r="CW7" s="273"/>
    </row>
    <row r="8" spans="1:101" ht="38.25">
      <c r="A8" s="281">
        <v>1</v>
      </c>
      <c r="B8" s="282" t="s">
        <v>1519</v>
      </c>
      <c r="C8" s="282" t="s">
        <v>96</v>
      </c>
      <c r="D8" s="282" t="s">
        <v>1520</v>
      </c>
      <c r="E8" s="275">
        <v>42500</v>
      </c>
      <c r="F8" s="275">
        <v>20</v>
      </c>
      <c r="G8" s="274">
        <f t="shared" si="0"/>
        <v>371.875</v>
      </c>
      <c r="H8" s="274">
        <f t="shared" ref="H8:H16" si="1">SUM((E8*7*20)/(8*20*100))+(E8/20)</f>
        <v>2496.875</v>
      </c>
      <c r="I8" s="275" t="s">
        <v>1521</v>
      </c>
      <c r="J8" s="275">
        <v>20</v>
      </c>
      <c r="K8" s="274">
        <f t="shared" ref="K8:K16" si="2">SUM(J8*G8)</f>
        <v>7437.5</v>
      </c>
      <c r="L8" s="274">
        <f t="shared" ref="L8:L16" si="3">SUM(J8*H8)</f>
        <v>49937.5</v>
      </c>
      <c r="M8" s="275">
        <f t="shared" ref="M8:M16" si="4">SUM(N8:O8)</f>
        <v>8137</v>
      </c>
      <c r="N8" s="275">
        <f t="shared" ref="N8:O16" si="5">SUM(S8,W8,AA8,AE8,AI8,AM8,AQ8,AU8,AY8,BC8,BG8,BK8,BO8,BS8,BW8,CA8,CE8,CI8,CM8,CQ8)</f>
        <v>7420</v>
      </c>
      <c r="O8" s="275">
        <f t="shared" si="5"/>
        <v>717</v>
      </c>
      <c r="P8" s="274">
        <f t="shared" ref="P8:P16" si="6">SUM(L8-M8)</f>
        <v>41800.5</v>
      </c>
      <c r="Q8" s="283" t="s">
        <v>1522</v>
      </c>
      <c r="R8" s="284" t="s">
        <v>1523</v>
      </c>
      <c r="S8" s="275">
        <v>1000</v>
      </c>
      <c r="T8" s="275" t="s">
        <v>225</v>
      </c>
      <c r="U8" s="285">
        <f t="shared" ref="U8:U16" si="7">SUM(S8:T8)</f>
        <v>1000</v>
      </c>
      <c r="V8" s="284" t="s">
        <v>1524</v>
      </c>
      <c r="W8" s="275">
        <v>1420</v>
      </c>
      <c r="X8" s="275">
        <v>717</v>
      </c>
      <c r="Y8" s="285">
        <f t="shared" ref="Y8:Y16" si="8">SUM(W8:X8)</f>
        <v>2137</v>
      </c>
      <c r="Z8" s="284" t="s">
        <v>1525</v>
      </c>
      <c r="AA8" s="275">
        <v>5000</v>
      </c>
      <c r="AB8" s="275" t="s">
        <v>225</v>
      </c>
      <c r="AC8" s="285">
        <f>SUM(AA8:AB8)</f>
        <v>5000</v>
      </c>
      <c r="AD8" s="284"/>
      <c r="AE8" s="275"/>
      <c r="AF8" s="275" t="s">
        <v>225</v>
      </c>
      <c r="AG8" s="286"/>
      <c r="AH8" s="287"/>
      <c r="AI8" s="275"/>
      <c r="AJ8" s="275"/>
      <c r="AK8" s="285"/>
      <c r="AL8" s="284"/>
      <c r="AM8" s="275"/>
      <c r="AN8" s="275"/>
      <c r="AO8" s="285"/>
      <c r="AP8" s="284"/>
      <c r="AQ8" s="275"/>
      <c r="AR8" s="275"/>
      <c r="AS8" s="288"/>
      <c r="AT8" s="284"/>
      <c r="AU8" s="275"/>
      <c r="AV8" s="275"/>
      <c r="AW8" s="285">
        <f t="shared" ref="AW8:AW16" si="9">SUM(AU8:AV8)</f>
        <v>0</v>
      </c>
      <c r="AX8" s="284"/>
      <c r="AY8" s="275"/>
      <c r="AZ8" s="275">
        <v>0</v>
      </c>
      <c r="BA8" s="285"/>
      <c r="BB8" s="284"/>
      <c r="BC8" s="275"/>
      <c r="BD8" s="275">
        <v>0</v>
      </c>
      <c r="BE8" s="285"/>
      <c r="BF8" s="284"/>
      <c r="BG8" s="275"/>
      <c r="BH8" s="275">
        <v>0</v>
      </c>
      <c r="BI8" s="285"/>
      <c r="BJ8" s="284"/>
      <c r="BK8" s="275"/>
      <c r="BL8" s="275">
        <v>0</v>
      </c>
      <c r="BM8" s="285"/>
      <c r="BN8" s="284"/>
      <c r="BO8" s="275"/>
      <c r="BP8" s="275">
        <v>0</v>
      </c>
      <c r="BQ8" s="286"/>
      <c r="BR8" s="278"/>
      <c r="BS8" s="278"/>
      <c r="BT8" s="278"/>
      <c r="BU8" s="285">
        <f t="shared" ref="BU8:BU13" si="10">SUM(BS8:BT8)</f>
        <v>0</v>
      </c>
      <c r="BV8" s="278"/>
      <c r="BW8" s="278"/>
      <c r="BX8" s="278"/>
      <c r="BY8" s="285">
        <f t="shared" ref="BY8:BY13" si="11">SUM(BW8:BX8)</f>
        <v>0</v>
      </c>
      <c r="BZ8" s="278"/>
      <c r="CA8" s="278"/>
      <c r="CB8" s="278"/>
      <c r="CC8" s="285">
        <f t="shared" ref="CC8:CC16" si="12">SUM(CA8:CB8)</f>
        <v>0</v>
      </c>
      <c r="CD8" s="278"/>
      <c r="CE8" s="278"/>
      <c r="CF8" s="278"/>
      <c r="CG8" s="285">
        <f t="shared" ref="CG8:CG13" si="13">SUM(CE8:CF8)</f>
        <v>0</v>
      </c>
      <c r="CH8" s="278"/>
      <c r="CI8" s="278"/>
      <c r="CJ8" s="278"/>
      <c r="CK8" s="285">
        <f t="shared" ref="CK8:CK13" si="14">SUM(CI8:CJ8)</f>
        <v>0</v>
      </c>
      <c r="CL8" s="278"/>
      <c r="CM8" s="278"/>
      <c r="CN8" s="278"/>
      <c r="CO8" s="278"/>
      <c r="CP8" s="278"/>
      <c r="CQ8" s="278"/>
      <c r="CR8" s="278"/>
      <c r="CS8" s="278"/>
      <c r="CT8" s="289">
        <v>1</v>
      </c>
      <c r="CU8" s="290">
        <v>42500</v>
      </c>
      <c r="CV8" s="273"/>
      <c r="CW8" s="273"/>
    </row>
    <row r="9" spans="1:101" ht="38.25">
      <c r="A9" s="281">
        <v>2</v>
      </c>
      <c r="B9" s="282" t="s">
        <v>1526</v>
      </c>
      <c r="C9" s="282" t="s">
        <v>96</v>
      </c>
      <c r="D9" s="282" t="s">
        <v>1520</v>
      </c>
      <c r="E9" s="275">
        <v>42500</v>
      </c>
      <c r="F9" s="275">
        <v>20</v>
      </c>
      <c r="G9" s="274">
        <f t="shared" si="0"/>
        <v>371.875</v>
      </c>
      <c r="H9" s="274">
        <f t="shared" si="1"/>
        <v>2496.875</v>
      </c>
      <c r="I9" s="275" t="s">
        <v>1527</v>
      </c>
      <c r="J9" s="275">
        <v>20</v>
      </c>
      <c r="K9" s="274">
        <f t="shared" si="2"/>
        <v>7437.5</v>
      </c>
      <c r="L9" s="274">
        <f t="shared" si="3"/>
        <v>49937.5</v>
      </c>
      <c r="M9" s="275">
        <f t="shared" si="4"/>
        <v>36490</v>
      </c>
      <c r="N9" s="275">
        <f t="shared" si="5"/>
        <v>24632</v>
      </c>
      <c r="O9" s="275">
        <f t="shared" si="5"/>
        <v>11858</v>
      </c>
      <c r="P9" s="274">
        <f t="shared" si="6"/>
        <v>13447.5</v>
      </c>
      <c r="Q9" s="283" t="s">
        <v>1528</v>
      </c>
      <c r="R9" s="284" t="s">
        <v>1529</v>
      </c>
      <c r="S9" s="275">
        <v>1000</v>
      </c>
      <c r="T9" s="275"/>
      <c r="U9" s="285">
        <f t="shared" si="7"/>
        <v>1000</v>
      </c>
      <c r="V9" s="284" t="s">
        <v>1523</v>
      </c>
      <c r="W9" s="275">
        <v>2660</v>
      </c>
      <c r="X9" s="275">
        <v>340</v>
      </c>
      <c r="Y9" s="285">
        <f t="shared" si="8"/>
        <v>3000</v>
      </c>
      <c r="Z9" s="284" t="s">
        <v>1524</v>
      </c>
      <c r="AA9" s="275">
        <v>1300</v>
      </c>
      <c r="AB9" s="275">
        <v>700</v>
      </c>
      <c r="AC9" s="285">
        <f>SUM(AA9:AB9)</f>
        <v>2000</v>
      </c>
      <c r="AD9" s="284" t="s">
        <v>1530</v>
      </c>
      <c r="AE9" s="275">
        <v>1324</v>
      </c>
      <c r="AF9" s="275">
        <v>676</v>
      </c>
      <c r="AG9" s="286">
        <f>SUM(AE9:AF9)</f>
        <v>2000</v>
      </c>
      <c r="AH9" s="287" t="s">
        <v>1531</v>
      </c>
      <c r="AI9" s="275">
        <v>1346</v>
      </c>
      <c r="AJ9" s="275">
        <v>654</v>
      </c>
      <c r="AK9" s="285">
        <f>SUM(AI9:AJ9)</f>
        <v>2000</v>
      </c>
      <c r="AL9" s="284" t="s">
        <v>1532</v>
      </c>
      <c r="AM9" s="275">
        <v>1372</v>
      </c>
      <c r="AN9" s="275">
        <v>628</v>
      </c>
      <c r="AO9" s="285">
        <f>SUM(AM9:AN9)</f>
        <v>2000</v>
      </c>
      <c r="AP9" s="284" t="s">
        <v>1533</v>
      </c>
      <c r="AQ9" s="275">
        <v>2898</v>
      </c>
      <c r="AR9" s="275">
        <v>593</v>
      </c>
      <c r="AS9" s="285">
        <f>SUM(AQ9:AR9)</f>
        <v>3491</v>
      </c>
      <c r="AT9" s="284" t="s">
        <v>1534</v>
      </c>
      <c r="AU9" s="275">
        <v>1768</v>
      </c>
      <c r="AV9" s="275">
        <v>731</v>
      </c>
      <c r="AW9" s="285">
        <f t="shared" si="9"/>
        <v>2499</v>
      </c>
      <c r="AX9" s="284" t="s">
        <v>1525</v>
      </c>
      <c r="AY9" s="275">
        <v>3000</v>
      </c>
      <c r="AZ9" s="275"/>
      <c r="BA9" s="285">
        <f>SUM(AY9:AZ9)</f>
        <v>3000</v>
      </c>
      <c r="BB9" s="291" t="s">
        <v>1535</v>
      </c>
      <c r="BC9" s="275"/>
      <c r="BD9" s="275">
        <v>4500</v>
      </c>
      <c r="BE9" s="285">
        <f>SUM(BC9:BD9)</f>
        <v>4500</v>
      </c>
      <c r="BF9" s="291" t="s">
        <v>1536</v>
      </c>
      <c r="BG9" s="275">
        <v>2964</v>
      </c>
      <c r="BH9" s="275">
        <v>3036</v>
      </c>
      <c r="BI9" s="285">
        <f>SUM(BG9:BH9)</f>
        <v>6000</v>
      </c>
      <c r="BJ9" s="291" t="s">
        <v>1537</v>
      </c>
      <c r="BK9" s="275">
        <v>5000</v>
      </c>
      <c r="BL9" s="275"/>
      <c r="BM9" s="285">
        <f>SUM(BK9:BL9)</f>
        <v>5000</v>
      </c>
      <c r="BN9" s="284"/>
      <c r="BO9" s="275"/>
      <c r="BP9" s="275"/>
      <c r="BQ9" s="286">
        <f>SUM(BO9:BP9)</f>
        <v>0</v>
      </c>
      <c r="BR9" s="278"/>
      <c r="BS9" s="278"/>
      <c r="BT9" s="278"/>
      <c r="BU9" s="285">
        <f t="shared" si="10"/>
        <v>0</v>
      </c>
      <c r="BV9" s="278"/>
      <c r="BW9" s="278"/>
      <c r="BX9" s="278"/>
      <c r="BY9" s="285">
        <f t="shared" si="11"/>
        <v>0</v>
      </c>
      <c r="BZ9" s="278"/>
      <c r="CA9" s="278"/>
      <c r="CB9" s="278"/>
      <c r="CC9" s="285">
        <f t="shared" si="12"/>
        <v>0</v>
      </c>
      <c r="CD9" s="278"/>
      <c r="CE9" s="278"/>
      <c r="CF9" s="278"/>
      <c r="CG9" s="285">
        <f t="shared" si="13"/>
        <v>0</v>
      </c>
      <c r="CH9" s="278"/>
      <c r="CI9" s="278"/>
      <c r="CJ9" s="278"/>
      <c r="CK9" s="285">
        <f t="shared" si="14"/>
        <v>0</v>
      </c>
      <c r="CL9" s="278"/>
      <c r="CM9" s="278"/>
      <c r="CN9" s="278"/>
      <c r="CO9" s="278"/>
      <c r="CP9" s="278"/>
      <c r="CQ9" s="278"/>
      <c r="CR9" s="278"/>
      <c r="CS9" s="278"/>
      <c r="CT9" s="289">
        <v>1</v>
      </c>
      <c r="CU9" s="290">
        <v>42500</v>
      </c>
      <c r="CV9" s="273"/>
      <c r="CW9" s="273"/>
    </row>
    <row r="10" spans="1:101" ht="38.25">
      <c r="A10" s="281">
        <v>3</v>
      </c>
      <c r="B10" s="282" t="s">
        <v>1538</v>
      </c>
      <c r="C10" s="282" t="s">
        <v>96</v>
      </c>
      <c r="D10" s="282" t="s">
        <v>1539</v>
      </c>
      <c r="E10" s="275">
        <v>42500</v>
      </c>
      <c r="F10" s="275">
        <v>20</v>
      </c>
      <c r="G10" s="274">
        <f t="shared" si="0"/>
        <v>371.875</v>
      </c>
      <c r="H10" s="274">
        <f t="shared" si="1"/>
        <v>2496.875</v>
      </c>
      <c r="I10" s="275" t="s">
        <v>1540</v>
      </c>
      <c r="J10" s="275">
        <v>20</v>
      </c>
      <c r="K10" s="274">
        <f t="shared" si="2"/>
        <v>7437.5</v>
      </c>
      <c r="L10" s="274">
        <f t="shared" si="3"/>
        <v>49937.5</v>
      </c>
      <c r="M10" s="275">
        <f t="shared" si="4"/>
        <v>46136</v>
      </c>
      <c r="N10" s="275">
        <f t="shared" si="5"/>
        <v>36825</v>
      </c>
      <c r="O10" s="275">
        <f t="shared" si="5"/>
        <v>9311</v>
      </c>
      <c r="P10" s="274">
        <f t="shared" si="6"/>
        <v>3801.5</v>
      </c>
      <c r="Q10" s="283" t="s">
        <v>1541</v>
      </c>
      <c r="R10" s="284" t="s">
        <v>1529</v>
      </c>
      <c r="S10" s="275">
        <v>1000</v>
      </c>
      <c r="T10" s="275"/>
      <c r="U10" s="285">
        <f t="shared" si="7"/>
        <v>1000</v>
      </c>
      <c r="V10" s="284" t="s">
        <v>1523</v>
      </c>
      <c r="W10" s="275">
        <v>2567</v>
      </c>
      <c r="X10" s="275">
        <v>433</v>
      </c>
      <c r="Y10" s="285">
        <f t="shared" si="8"/>
        <v>3000</v>
      </c>
      <c r="Z10" s="284" t="s">
        <v>1524</v>
      </c>
      <c r="AA10" s="275">
        <v>2307</v>
      </c>
      <c r="AB10" s="275">
        <v>693</v>
      </c>
      <c r="AC10" s="285">
        <f>SUM(AA10:AB10)</f>
        <v>3000</v>
      </c>
      <c r="AD10" s="284" t="s">
        <v>1530</v>
      </c>
      <c r="AE10" s="275">
        <v>1337</v>
      </c>
      <c r="AF10" s="275">
        <v>663</v>
      </c>
      <c r="AG10" s="286">
        <f>SUM(AE10:AF10)</f>
        <v>2000</v>
      </c>
      <c r="AH10" s="287" t="s">
        <v>1531</v>
      </c>
      <c r="AI10" s="275">
        <v>3369</v>
      </c>
      <c r="AJ10" s="275">
        <v>631</v>
      </c>
      <c r="AK10" s="285">
        <f>SUM(AI10:AJ10)</f>
        <v>4000</v>
      </c>
      <c r="AL10" s="284" t="s">
        <v>1533</v>
      </c>
      <c r="AM10" s="275">
        <v>2220</v>
      </c>
      <c r="AN10" s="275">
        <v>1179</v>
      </c>
      <c r="AO10" s="285">
        <f>SUM(AM10:AN10)</f>
        <v>3399</v>
      </c>
      <c r="AP10" s="284" t="s">
        <v>1542</v>
      </c>
      <c r="AQ10" s="275">
        <v>1060</v>
      </c>
      <c r="AR10" s="275">
        <v>541</v>
      </c>
      <c r="AS10" s="285">
        <f>SUM(AQ10:AR10)</f>
        <v>1601</v>
      </c>
      <c r="AT10" s="284" t="s">
        <v>1534</v>
      </c>
      <c r="AU10" s="275">
        <v>5000</v>
      </c>
      <c r="AV10" s="275">
        <v>1061</v>
      </c>
      <c r="AW10" s="285">
        <f t="shared" si="9"/>
        <v>6061</v>
      </c>
      <c r="AX10" s="284" t="s">
        <v>1543</v>
      </c>
      <c r="AY10" s="275">
        <v>1490</v>
      </c>
      <c r="AZ10" s="275">
        <v>510</v>
      </c>
      <c r="BA10" s="285">
        <f>SUM(AY10:AZ10)</f>
        <v>2000</v>
      </c>
      <c r="BB10" s="284" t="s">
        <v>1525</v>
      </c>
      <c r="BC10" s="275">
        <v>2000</v>
      </c>
      <c r="BD10" s="275">
        <v>63</v>
      </c>
      <c r="BE10" s="285">
        <f>SUM(BC10:BD10)</f>
        <v>2063</v>
      </c>
      <c r="BF10" s="284" t="s">
        <v>1544</v>
      </c>
      <c r="BG10" s="275">
        <v>3299</v>
      </c>
      <c r="BH10" s="275">
        <v>1701</v>
      </c>
      <c r="BI10" s="285">
        <f>SUM(BG10:BH10)</f>
        <v>5000</v>
      </c>
      <c r="BJ10" s="291" t="s">
        <v>1545</v>
      </c>
      <c r="BK10" s="275">
        <v>11176</v>
      </c>
      <c r="BL10" s="275">
        <v>1836</v>
      </c>
      <c r="BM10" s="285">
        <f>SUM(BK10:BL10)</f>
        <v>13012</v>
      </c>
      <c r="BN10" s="291"/>
      <c r="BO10" s="275"/>
      <c r="BP10" s="275"/>
      <c r="BQ10" s="286">
        <f>SUM(BO10:BP10)</f>
        <v>0</v>
      </c>
      <c r="BR10" s="278"/>
      <c r="BS10" s="278"/>
      <c r="BT10" s="278"/>
      <c r="BU10" s="285">
        <f t="shared" si="10"/>
        <v>0</v>
      </c>
      <c r="BV10" s="278"/>
      <c r="BW10" s="278"/>
      <c r="BX10" s="278"/>
      <c r="BY10" s="285">
        <f t="shared" si="11"/>
        <v>0</v>
      </c>
      <c r="BZ10" s="278"/>
      <c r="CA10" s="278"/>
      <c r="CB10" s="278"/>
      <c r="CC10" s="285">
        <f t="shared" si="12"/>
        <v>0</v>
      </c>
      <c r="CD10" s="278"/>
      <c r="CE10" s="278"/>
      <c r="CF10" s="278"/>
      <c r="CG10" s="285">
        <f t="shared" si="13"/>
        <v>0</v>
      </c>
      <c r="CH10" s="278"/>
      <c r="CI10" s="278"/>
      <c r="CJ10" s="278"/>
      <c r="CK10" s="285">
        <f t="shared" si="14"/>
        <v>0</v>
      </c>
      <c r="CL10" s="278"/>
      <c r="CM10" s="278"/>
      <c r="CN10" s="278"/>
      <c r="CO10" s="278"/>
      <c r="CP10" s="278"/>
      <c r="CQ10" s="278"/>
      <c r="CR10" s="278"/>
      <c r="CS10" s="278"/>
      <c r="CT10" s="289">
        <v>1</v>
      </c>
      <c r="CU10" s="290">
        <v>42500</v>
      </c>
      <c r="CV10" s="273"/>
      <c r="CW10" s="273"/>
    </row>
    <row r="11" spans="1:101" ht="38.25">
      <c r="A11" s="281">
        <v>4</v>
      </c>
      <c r="B11" s="282" t="s">
        <v>1546</v>
      </c>
      <c r="C11" s="282" t="s">
        <v>96</v>
      </c>
      <c r="D11" s="282" t="s">
        <v>1547</v>
      </c>
      <c r="E11" s="275">
        <v>42500</v>
      </c>
      <c r="F11" s="275">
        <v>20</v>
      </c>
      <c r="G11" s="274">
        <f t="shared" si="0"/>
        <v>371.875</v>
      </c>
      <c r="H11" s="274">
        <f t="shared" si="1"/>
        <v>2496.875</v>
      </c>
      <c r="I11" s="275" t="s">
        <v>1548</v>
      </c>
      <c r="J11" s="275">
        <v>20</v>
      </c>
      <c r="K11" s="274">
        <f t="shared" si="2"/>
        <v>7437.5</v>
      </c>
      <c r="L11" s="274">
        <f t="shared" si="3"/>
        <v>49937.5</v>
      </c>
      <c r="M11" s="275">
        <f t="shared" si="4"/>
        <v>29585</v>
      </c>
      <c r="N11" s="275">
        <f t="shared" si="5"/>
        <v>17753</v>
      </c>
      <c r="O11" s="275">
        <f t="shared" si="5"/>
        <v>11832</v>
      </c>
      <c r="P11" s="274">
        <f t="shared" si="6"/>
        <v>20352.5</v>
      </c>
      <c r="Q11" s="283" t="s">
        <v>1549</v>
      </c>
      <c r="R11" s="284" t="s">
        <v>1529</v>
      </c>
      <c r="S11" s="275">
        <v>1000</v>
      </c>
      <c r="T11" s="275"/>
      <c r="U11" s="285">
        <f t="shared" si="7"/>
        <v>1000</v>
      </c>
      <c r="V11" s="284" t="s">
        <v>1523</v>
      </c>
      <c r="W11" s="275">
        <v>590</v>
      </c>
      <c r="X11" s="275">
        <v>410</v>
      </c>
      <c r="Y11" s="285">
        <f t="shared" si="8"/>
        <v>1000</v>
      </c>
      <c r="Z11" s="284" t="s">
        <v>1524</v>
      </c>
      <c r="AA11" s="275">
        <v>1793</v>
      </c>
      <c r="AB11" s="275">
        <v>707</v>
      </c>
      <c r="AC11" s="285">
        <f>SUM(AA11:AB11)</f>
        <v>2500</v>
      </c>
      <c r="AD11" s="284" t="s">
        <v>1530</v>
      </c>
      <c r="AE11" s="275">
        <v>1000</v>
      </c>
      <c r="AF11" s="275"/>
      <c r="AG11" s="286">
        <f>SUM(AE11:AF11)</f>
        <v>1000</v>
      </c>
      <c r="AH11" s="287" t="s">
        <v>1532</v>
      </c>
      <c r="AI11" s="275"/>
      <c r="AJ11" s="275">
        <v>1489</v>
      </c>
      <c r="AK11" s="285">
        <f>SUM(AI11:AJ11)</f>
        <v>1489</v>
      </c>
      <c r="AL11" s="284" t="s">
        <v>1533</v>
      </c>
      <c r="AM11" s="275">
        <v>377</v>
      </c>
      <c r="AN11" s="275">
        <v>1428</v>
      </c>
      <c r="AO11" s="285">
        <f>SUM(AM11:AN11)</f>
        <v>1805</v>
      </c>
      <c r="AP11" s="284" t="s">
        <v>1550</v>
      </c>
      <c r="AQ11" s="275">
        <v>2401</v>
      </c>
      <c r="AR11" s="275">
        <v>1600</v>
      </c>
      <c r="AS11" s="285">
        <f>SUM(AQ11:AR11)</f>
        <v>4001</v>
      </c>
      <c r="AT11" s="284" t="s">
        <v>1525</v>
      </c>
      <c r="AU11" s="275">
        <v>2219</v>
      </c>
      <c r="AV11" s="275">
        <v>1781</v>
      </c>
      <c r="AW11" s="285">
        <f t="shared" si="9"/>
        <v>4000</v>
      </c>
      <c r="AX11" s="291" t="s">
        <v>1537</v>
      </c>
      <c r="AY11" s="275">
        <v>8373</v>
      </c>
      <c r="AZ11" s="275">
        <v>4417</v>
      </c>
      <c r="BA11" s="285">
        <f>SUM(AY11:AZ11)</f>
        <v>12790</v>
      </c>
      <c r="BB11" s="284"/>
      <c r="BC11" s="275"/>
      <c r="BD11" s="275"/>
      <c r="BE11" s="285">
        <f>SUM(BC11:BD11)</f>
        <v>0</v>
      </c>
      <c r="BF11" s="284"/>
      <c r="BG11" s="275"/>
      <c r="BH11" s="275"/>
      <c r="BI11" s="285">
        <f>SUM(BG11:BH11)</f>
        <v>0</v>
      </c>
      <c r="BJ11" s="284"/>
      <c r="BK11" s="275"/>
      <c r="BL11" s="275"/>
      <c r="BM11" s="285">
        <f>SUM(BK11:BL11)</f>
        <v>0</v>
      </c>
      <c r="BN11" s="284"/>
      <c r="BO11" s="275"/>
      <c r="BP11" s="275"/>
      <c r="BQ11" s="286">
        <f>SUM(BO11:BP11)</f>
        <v>0</v>
      </c>
      <c r="BR11" s="278"/>
      <c r="BS11" s="278"/>
      <c r="BT11" s="278"/>
      <c r="BU11" s="285">
        <f t="shared" si="10"/>
        <v>0</v>
      </c>
      <c r="BV11" s="278"/>
      <c r="BW11" s="278"/>
      <c r="BX11" s="278"/>
      <c r="BY11" s="285">
        <f t="shared" si="11"/>
        <v>0</v>
      </c>
      <c r="BZ11" s="278"/>
      <c r="CA11" s="278"/>
      <c r="CB11" s="278"/>
      <c r="CC11" s="285">
        <f t="shared" si="12"/>
        <v>0</v>
      </c>
      <c r="CD11" s="278"/>
      <c r="CE11" s="278"/>
      <c r="CF11" s="278"/>
      <c r="CG11" s="285">
        <f t="shared" si="13"/>
        <v>0</v>
      </c>
      <c r="CH11" s="278"/>
      <c r="CI11" s="278"/>
      <c r="CJ11" s="278"/>
      <c r="CK11" s="285">
        <f t="shared" si="14"/>
        <v>0</v>
      </c>
      <c r="CL11" s="278"/>
      <c r="CM11" s="278"/>
      <c r="CN11" s="278"/>
      <c r="CO11" s="278"/>
      <c r="CP11" s="278"/>
      <c r="CQ11" s="278"/>
      <c r="CR11" s="278"/>
      <c r="CS11" s="278"/>
      <c r="CT11" s="289">
        <v>1</v>
      </c>
      <c r="CU11" s="290">
        <v>42500</v>
      </c>
      <c r="CV11" s="273"/>
      <c r="CW11" s="273"/>
    </row>
    <row r="12" spans="1:101" ht="51">
      <c r="A12" s="281">
        <v>5</v>
      </c>
      <c r="B12" s="282" t="s">
        <v>1551</v>
      </c>
      <c r="C12" s="282" t="s">
        <v>96</v>
      </c>
      <c r="D12" s="282" t="s">
        <v>1520</v>
      </c>
      <c r="E12" s="275">
        <v>38250</v>
      </c>
      <c r="F12" s="275">
        <v>20</v>
      </c>
      <c r="G12" s="274">
        <f t="shared" si="0"/>
        <v>334.6875</v>
      </c>
      <c r="H12" s="274">
        <f t="shared" si="1"/>
        <v>2247.1875</v>
      </c>
      <c r="I12" s="275" t="s">
        <v>1552</v>
      </c>
      <c r="J12" s="275">
        <v>20</v>
      </c>
      <c r="K12" s="274">
        <f t="shared" si="2"/>
        <v>6693.75</v>
      </c>
      <c r="L12" s="274">
        <f t="shared" si="3"/>
        <v>44943.75</v>
      </c>
      <c r="M12" s="275">
        <f t="shared" si="4"/>
        <v>12500</v>
      </c>
      <c r="N12" s="275">
        <f t="shared" si="5"/>
        <v>10315</v>
      </c>
      <c r="O12" s="275">
        <f t="shared" si="5"/>
        <v>2185</v>
      </c>
      <c r="P12" s="274">
        <f t="shared" si="6"/>
        <v>32443.75</v>
      </c>
      <c r="Q12" s="283" t="s">
        <v>1553</v>
      </c>
      <c r="R12" s="284" t="s">
        <v>1524</v>
      </c>
      <c r="S12" s="275">
        <v>2000</v>
      </c>
      <c r="T12" s="275">
        <v>500</v>
      </c>
      <c r="U12" s="285">
        <f t="shared" si="7"/>
        <v>2500</v>
      </c>
      <c r="V12" s="284" t="s">
        <v>1525</v>
      </c>
      <c r="W12" s="275">
        <v>8315</v>
      </c>
      <c r="X12" s="275">
        <v>1685</v>
      </c>
      <c r="Y12" s="288">
        <f t="shared" si="8"/>
        <v>10000</v>
      </c>
      <c r="Z12" s="284"/>
      <c r="AA12" s="275"/>
      <c r="AB12" s="275"/>
      <c r="AC12" s="288"/>
      <c r="AD12" s="284"/>
      <c r="AE12" s="275"/>
      <c r="AF12" s="275"/>
      <c r="AG12" s="286"/>
      <c r="AH12" s="287"/>
      <c r="AI12" s="275"/>
      <c r="AJ12" s="275"/>
      <c r="AK12" s="285"/>
      <c r="AL12" s="284"/>
      <c r="AM12" s="275"/>
      <c r="AN12" s="275"/>
      <c r="AO12" s="285"/>
      <c r="AP12" s="284"/>
      <c r="AQ12" s="275"/>
      <c r="AR12" s="275"/>
      <c r="AS12" s="285"/>
      <c r="AT12" s="284"/>
      <c r="AU12" s="275"/>
      <c r="AV12" s="275"/>
      <c r="AW12" s="285">
        <f t="shared" si="9"/>
        <v>0</v>
      </c>
      <c r="AX12" s="284"/>
      <c r="AY12" s="275"/>
      <c r="AZ12" s="275"/>
      <c r="BA12" s="285"/>
      <c r="BB12" s="284"/>
      <c r="BC12" s="275"/>
      <c r="BD12" s="275"/>
      <c r="BE12" s="285"/>
      <c r="BF12" s="284"/>
      <c r="BG12" s="275"/>
      <c r="BH12" s="275"/>
      <c r="BI12" s="285"/>
      <c r="BJ12" s="284"/>
      <c r="BK12" s="275"/>
      <c r="BL12" s="275"/>
      <c r="BM12" s="285"/>
      <c r="BN12" s="284"/>
      <c r="BO12" s="275"/>
      <c r="BP12" s="275"/>
      <c r="BQ12" s="286"/>
      <c r="BR12" s="278"/>
      <c r="BS12" s="278"/>
      <c r="BT12" s="278"/>
      <c r="BU12" s="285">
        <f t="shared" si="10"/>
        <v>0</v>
      </c>
      <c r="BV12" s="278"/>
      <c r="BW12" s="278"/>
      <c r="BX12" s="278"/>
      <c r="BY12" s="285">
        <f t="shared" si="11"/>
        <v>0</v>
      </c>
      <c r="BZ12" s="278"/>
      <c r="CA12" s="278"/>
      <c r="CB12" s="278"/>
      <c r="CC12" s="285">
        <f t="shared" si="12"/>
        <v>0</v>
      </c>
      <c r="CD12" s="278"/>
      <c r="CE12" s="278"/>
      <c r="CF12" s="278"/>
      <c r="CG12" s="285">
        <f t="shared" si="13"/>
        <v>0</v>
      </c>
      <c r="CH12" s="278"/>
      <c r="CI12" s="278"/>
      <c r="CJ12" s="278"/>
      <c r="CK12" s="285">
        <f t="shared" si="14"/>
        <v>0</v>
      </c>
      <c r="CL12" s="278"/>
      <c r="CM12" s="278"/>
      <c r="CN12" s="278"/>
      <c r="CO12" s="278"/>
      <c r="CP12" s="278"/>
      <c r="CQ12" s="278"/>
      <c r="CR12" s="278"/>
      <c r="CS12" s="278"/>
      <c r="CT12" s="289">
        <v>1</v>
      </c>
      <c r="CU12" s="290">
        <v>38250</v>
      </c>
      <c r="CV12" s="273"/>
      <c r="CW12" s="273"/>
    </row>
    <row r="13" spans="1:101" ht="38.25">
      <c r="A13" s="281">
        <v>6</v>
      </c>
      <c r="B13" s="282" t="s">
        <v>1554</v>
      </c>
      <c r="C13" s="282" t="s">
        <v>96</v>
      </c>
      <c r="D13" s="292" t="s">
        <v>198</v>
      </c>
      <c r="E13" s="293">
        <v>42500</v>
      </c>
      <c r="F13" s="293">
        <v>20</v>
      </c>
      <c r="G13" s="274">
        <f t="shared" si="0"/>
        <v>371.875</v>
      </c>
      <c r="H13" s="294">
        <f t="shared" si="1"/>
        <v>2496.875</v>
      </c>
      <c r="I13" s="293" t="s">
        <v>1555</v>
      </c>
      <c r="J13" s="293">
        <v>20</v>
      </c>
      <c r="K13" s="274">
        <f t="shared" si="2"/>
        <v>7437.5</v>
      </c>
      <c r="L13" s="294">
        <f t="shared" si="3"/>
        <v>49937.5</v>
      </c>
      <c r="M13" s="293">
        <f t="shared" si="4"/>
        <v>48862</v>
      </c>
      <c r="N13" s="293">
        <f t="shared" si="5"/>
        <v>33801</v>
      </c>
      <c r="O13" s="293">
        <f t="shared" si="5"/>
        <v>15061</v>
      </c>
      <c r="P13" s="294">
        <f t="shared" si="6"/>
        <v>1075.5</v>
      </c>
      <c r="Q13" s="295" t="s">
        <v>1541</v>
      </c>
      <c r="R13" s="296" t="s">
        <v>1529</v>
      </c>
      <c r="S13" s="293">
        <v>1000</v>
      </c>
      <c r="T13" s="293"/>
      <c r="U13" s="297">
        <f t="shared" si="7"/>
        <v>1000</v>
      </c>
      <c r="V13" s="296" t="s">
        <v>1523</v>
      </c>
      <c r="W13" s="293">
        <v>2564</v>
      </c>
      <c r="X13" s="293">
        <v>436</v>
      </c>
      <c r="Y13" s="297">
        <f t="shared" si="8"/>
        <v>3000</v>
      </c>
      <c r="Z13" s="296" t="s">
        <v>1524</v>
      </c>
      <c r="AA13" s="293">
        <v>2306</v>
      </c>
      <c r="AB13" s="293">
        <v>694</v>
      </c>
      <c r="AC13" s="297">
        <f>SUM(AA13:AB13)</f>
        <v>3000</v>
      </c>
      <c r="AD13" s="296" t="s">
        <v>1530</v>
      </c>
      <c r="AE13" s="293">
        <v>333</v>
      </c>
      <c r="AF13" s="293">
        <v>667</v>
      </c>
      <c r="AG13" s="298">
        <f>SUM(AE13:AF13)</f>
        <v>1000</v>
      </c>
      <c r="AH13" s="299" t="s">
        <v>1531</v>
      </c>
      <c r="AI13" s="293">
        <v>1855</v>
      </c>
      <c r="AJ13" s="293">
        <v>645</v>
      </c>
      <c r="AK13" s="297">
        <f>SUM(AI13:AJ13)</f>
        <v>2500</v>
      </c>
      <c r="AL13" s="296"/>
      <c r="AM13" s="293">
        <v>342</v>
      </c>
      <c r="AN13" s="293">
        <v>631</v>
      </c>
      <c r="AO13" s="297">
        <f>SUM(AM13:AN13)</f>
        <v>973</v>
      </c>
      <c r="AP13" s="296" t="s">
        <v>1533</v>
      </c>
      <c r="AQ13" s="293">
        <v>2960</v>
      </c>
      <c r="AR13" s="293">
        <v>606</v>
      </c>
      <c r="AS13" s="297">
        <f>SUM(AQ13:AR13)</f>
        <v>3566</v>
      </c>
      <c r="AT13" s="296" t="s">
        <v>1542</v>
      </c>
      <c r="AU13" s="293">
        <v>1030</v>
      </c>
      <c r="AV13" s="293">
        <v>40</v>
      </c>
      <c r="AW13" s="297">
        <f t="shared" si="9"/>
        <v>1070</v>
      </c>
      <c r="AX13" s="296" t="s">
        <v>1550</v>
      </c>
      <c r="AY13" s="293">
        <v>1719</v>
      </c>
      <c r="AZ13" s="293">
        <v>781</v>
      </c>
      <c r="BA13" s="297">
        <f>SUM(AY13:AZ13)</f>
        <v>2500</v>
      </c>
      <c r="BB13" s="296" t="s">
        <v>1543</v>
      </c>
      <c r="BC13" s="293">
        <v>896</v>
      </c>
      <c r="BD13" s="293">
        <v>604</v>
      </c>
      <c r="BE13" s="297">
        <f>SUM(BC13:BD13)</f>
        <v>1500</v>
      </c>
      <c r="BF13" s="296" t="s">
        <v>1525</v>
      </c>
      <c r="BG13" s="293">
        <v>2579</v>
      </c>
      <c r="BH13" s="293">
        <v>421</v>
      </c>
      <c r="BI13" s="297">
        <f>SUM(BG13:BH13)</f>
        <v>3000</v>
      </c>
      <c r="BJ13" s="296" t="s">
        <v>1556</v>
      </c>
      <c r="BK13" s="293">
        <v>1002</v>
      </c>
      <c r="BL13" s="293">
        <v>198</v>
      </c>
      <c r="BM13" s="297">
        <f>SUM(BK13:BL13)</f>
        <v>1200</v>
      </c>
      <c r="BN13" s="296" t="s">
        <v>1557</v>
      </c>
      <c r="BO13" s="293">
        <v>1831</v>
      </c>
      <c r="BP13" s="293">
        <v>669</v>
      </c>
      <c r="BQ13" s="298">
        <f>SUM(BO13:BP13)</f>
        <v>2500</v>
      </c>
      <c r="BR13" s="300" t="s">
        <v>1544</v>
      </c>
      <c r="BS13" s="301"/>
      <c r="BT13" s="301">
        <v>2500</v>
      </c>
      <c r="BU13" s="285">
        <f t="shared" si="10"/>
        <v>2500</v>
      </c>
      <c r="BV13" s="301" t="s">
        <v>1558</v>
      </c>
      <c r="BW13" s="301"/>
      <c r="BX13" s="301">
        <v>2500</v>
      </c>
      <c r="BY13" s="285">
        <f t="shared" si="11"/>
        <v>2500</v>
      </c>
      <c r="BZ13" s="301" t="s">
        <v>1536</v>
      </c>
      <c r="CA13" s="301">
        <v>11384</v>
      </c>
      <c r="CB13" s="301">
        <v>3669</v>
      </c>
      <c r="CC13" s="285">
        <f t="shared" si="12"/>
        <v>15053</v>
      </c>
      <c r="CD13" s="301" t="s">
        <v>1537</v>
      </c>
      <c r="CE13" s="301">
        <v>2000</v>
      </c>
      <c r="CF13" s="301"/>
      <c r="CG13" s="285">
        <f t="shared" si="13"/>
        <v>2000</v>
      </c>
      <c r="CH13" s="301"/>
      <c r="CI13" s="301"/>
      <c r="CJ13" s="301"/>
      <c r="CK13" s="285">
        <f t="shared" si="14"/>
        <v>0</v>
      </c>
      <c r="CL13" s="301"/>
      <c r="CM13" s="301"/>
      <c r="CN13" s="301"/>
      <c r="CO13" s="301"/>
      <c r="CP13" s="301"/>
      <c r="CQ13" s="301"/>
      <c r="CR13" s="301"/>
      <c r="CS13" s="301"/>
      <c r="CT13" s="302">
        <v>1</v>
      </c>
      <c r="CU13" s="303">
        <v>42500</v>
      </c>
      <c r="CV13" s="304"/>
      <c r="CW13" s="304"/>
    </row>
    <row r="14" spans="1:101" ht="38.25">
      <c r="A14" s="281">
        <v>7</v>
      </c>
      <c r="B14" s="282" t="s">
        <v>1559</v>
      </c>
      <c r="C14" s="282" t="s">
        <v>96</v>
      </c>
      <c r="D14" s="282" t="s">
        <v>1547</v>
      </c>
      <c r="E14" s="275">
        <v>42500</v>
      </c>
      <c r="F14" s="275">
        <v>20</v>
      </c>
      <c r="G14" s="274">
        <f t="shared" si="0"/>
        <v>371.875</v>
      </c>
      <c r="H14" s="274">
        <f t="shared" si="1"/>
        <v>2496.875</v>
      </c>
      <c r="I14" s="275" t="s">
        <v>1560</v>
      </c>
      <c r="J14" s="275">
        <v>20</v>
      </c>
      <c r="K14" s="274">
        <f t="shared" si="2"/>
        <v>7437.5</v>
      </c>
      <c r="L14" s="274">
        <f t="shared" si="3"/>
        <v>49937.5</v>
      </c>
      <c r="M14" s="275">
        <f t="shared" si="4"/>
        <v>45852</v>
      </c>
      <c r="N14" s="275">
        <f t="shared" si="5"/>
        <v>35803</v>
      </c>
      <c r="O14" s="275">
        <f t="shared" si="5"/>
        <v>10049</v>
      </c>
      <c r="P14" s="274">
        <f t="shared" si="6"/>
        <v>4085.5</v>
      </c>
      <c r="Q14" s="283" t="s">
        <v>1561</v>
      </c>
      <c r="R14" s="284" t="s">
        <v>1523</v>
      </c>
      <c r="S14" s="275">
        <v>2902</v>
      </c>
      <c r="T14" s="275">
        <v>98</v>
      </c>
      <c r="U14" s="288">
        <f t="shared" si="7"/>
        <v>3000</v>
      </c>
      <c r="V14" s="284" t="s">
        <v>1524</v>
      </c>
      <c r="W14" s="275">
        <v>2294</v>
      </c>
      <c r="X14" s="275">
        <v>706</v>
      </c>
      <c r="Y14" s="285">
        <f t="shared" si="8"/>
        <v>3000</v>
      </c>
      <c r="Z14" s="284" t="s">
        <v>1530</v>
      </c>
      <c r="AA14" s="275">
        <v>2326</v>
      </c>
      <c r="AB14" s="275">
        <v>674</v>
      </c>
      <c r="AC14" s="285">
        <f>SUM(AA14:AB14)</f>
        <v>3000</v>
      </c>
      <c r="AD14" s="284" t="s">
        <v>1531</v>
      </c>
      <c r="AE14" s="275">
        <v>2360</v>
      </c>
      <c r="AF14" s="275">
        <v>640</v>
      </c>
      <c r="AG14" s="285">
        <f>SUM(AE14:AF14)</f>
        <v>3000</v>
      </c>
      <c r="AH14" s="284" t="s">
        <v>1532</v>
      </c>
      <c r="AI14" s="275">
        <v>1402</v>
      </c>
      <c r="AJ14" s="275">
        <v>598</v>
      </c>
      <c r="AK14" s="305">
        <f>SUM(AI14:AJ14)</f>
        <v>2000</v>
      </c>
      <c r="AL14" s="284" t="s">
        <v>1533</v>
      </c>
      <c r="AM14" s="275">
        <v>2436</v>
      </c>
      <c r="AN14" s="275">
        <v>565</v>
      </c>
      <c r="AO14" s="285">
        <f>SUM(AM14:AN14)</f>
        <v>3001</v>
      </c>
      <c r="AP14" s="284" t="s">
        <v>1542</v>
      </c>
      <c r="AQ14" s="275">
        <v>2480</v>
      </c>
      <c r="AR14" s="275">
        <v>525</v>
      </c>
      <c r="AS14" s="285">
        <f>SUM(AQ14:AR14)</f>
        <v>3005</v>
      </c>
      <c r="AT14" s="284" t="s">
        <v>1562</v>
      </c>
      <c r="AU14" s="275">
        <v>513</v>
      </c>
      <c r="AV14" s="275">
        <v>487</v>
      </c>
      <c r="AW14" s="285">
        <f t="shared" si="9"/>
        <v>1000</v>
      </c>
      <c r="AX14" s="284" t="s">
        <v>1534</v>
      </c>
      <c r="AY14" s="275">
        <v>527</v>
      </c>
      <c r="AZ14" s="275">
        <v>473</v>
      </c>
      <c r="BA14" s="285">
        <f>SUM(AY14:AZ14)</f>
        <v>1000</v>
      </c>
      <c r="BB14" s="284" t="s">
        <v>1543</v>
      </c>
      <c r="BC14" s="275">
        <v>539</v>
      </c>
      <c r="BD14" s="275">
        <v>461</v>
      </c>
      <c r="BE14" s="285">
        <f>SUM(BC14:BD14)</f>
        <v>1000</v>
      </c>
      <c r="BF14" s="284" t="s">
        <v>1563</v>
      </c>
      <c r="BG14" s="275">
        <v>1021</v>
      </c>
      <c r="BH14" s="275">
        <v>49</v>
      </c>
      <c r="BI14" s="285">
        <f>SUM(BG14:BH14)</f>
        <v>1070</v>
      </c>
      <c r="BJ14" s="284" t="s">
        <v>1525</v>
      </c>
      <c r="BK14" s="275">
        <v>3609</v>
      </c>
      <c r="BL14" s="275">
        <v>1183</v>
      </c>
      <c r="BM14" s="285">
        <f>SUM(BK14:BL14)</f>
        <v>4792</v>
      </c>
      <c r="BN14" s="284" t="s">
        <v>1557</v>
      </c>
      <c r="BO14" s="275">
        <v>2402</v>
      </c>
      <c r="BP14" s="275">
        <v>598</v>
      </c>
      <c r="BQ14" s="285">
        <f>SUM(BO14:BP14)</f>
        <v>3000</v>
      </c>
      <c r="BR14" s="284" t="s">
        <v>1564</v>
      </c>
      <c r="BS14" s="275">
        <v>994</v>
      </c>
      <c r="BT14" s="275">
        <v>6</v>
      </c>
      <c r="BU14" s="285">
        <f>SUM(BS14:BT14)</f>
        <v>1000</v>
      </c>
      <c r="BV14" s="273" t="s">
        <v>1535</v>
      </c>
      <c r="BW14" s="273"/>
      <c r="BX14" s="273">
        <v>2000</v>
      </c>
      <c r="BY14" s="285">
        <f>SUM(BW14:BX14)</f>
        <v>2000</v>
      </c>
      <c r="BZ14" s="273" t="s">
        <v>1558</v>
      </c>
      <c r="CA14" s="273">
        <v>3451</v>
      </c>
      <c r="CB14" s="273">
        <v>549</v>
      </c>
      <c r="CC14" s="285">
        <f t="shared" si="12"/>
        <v>4000</v>
      </c>
      <c r="CD14" s="273" t="s">
        <v>1545</v>
      </c>
      <c r="CE14" s="273">
        <v>2000</v>
      </c>
      <c r="CF14" s="273"/>
      <c r="CG14" s="285">
        <f>SUM(CE14:CF14)</f>
        <v>2000</v>
      </c>
      <c r="CH14" s="273" t="s">
        <v>1565</v>
      </c>
      <c r="CI14" s="273">
        <v>4547</v>
      </c>
      <c r="CJ14" s="273">
        <v>437</v>
      </c>
      <c r="CK14" s="285">
        <f>SUM(CI14:CJ14)</f>
        <v>4984</v>
      </c>
      <c r="CL14" s="273"/>
      <c r="CM14" s="273"/>
      <c r="CN14" s="273"/>
      <c r="CO14" s="273"/>
      <c r="CP14" s="273"/>
      <c r="CQ14" s="273"/>
      <c r="CR14" s="273"/>
      <c r="CS14" s="306"/>
      <c r="CT14" s="289">
        <v>1</v>
      </c>
      <c r="CU14" s="290">
        <v>42500</v>
      </c>
      <c r="CV14" s="273"/>
      <c r="CW14" s="273"/>
    </row>
    <row r="15" spans="1:101" ht="38.25">
      <c r="A15" s="281">
        <v>8</v>
      </c>
      <c r="B15" s="282" t="s">
        <v>1566</v>
      </c>
      <c r="C15" s="282" t="s">
        <v>96</v>
      </c>
      <c r="D15" s="282" t="s">
        <v>1547</v>
      </c>
      <c r="E15" s="275">
        <v>21250</v>
      </c>
      <c r="F15" s="275">
        <v>20</v>
      </c>
      <c r="G15" s="274">
        <f t="shared" si="0"/>
        <v>185.9375</v>
      </c>
      <c r="H15" s="274">
        <f t="shared" si="1"/>
        <v>1248.4375</v>
      </c>
      <c r="I15" s="275" t="s">
        <v>1567</v>
      </c>
      <c r="J15" s="275">
        <v>20</v>
      </c>
      <c r="K15" s="274">
        <f t="shared" si="2"/>
        <v>3718.75</v>
      </c>
      <c r="L15" s="274">
        <f t="shared" si="3"/>
        <v>24968.75</v>
      </c>
      <c r="M15" s="275">
        <f t="shared" si="4"/>
        <v>21254</v>
      </c>
      <c r="N15" s="275">
        <f t="shared" si="5"/>
        <v>17225</v>
      </c>
      <c r="O15" s="275">
        <f t="shared" si="5"/>
        <v>4029</v>
      </c>
      <c r="P15" s="274">
        <f t="shared" si="6"/>
        <v>3714.75</v>
      </c>
      <c r="Q15" s="283" t="s">
        <v>1568</v>
      </c>
      <c r="R15" s="284" t="s">
        <v>1523</v>
      </c>
      <c r="S15" s="275">
        <v>1500</v>
      </c>
      <c r="T15" s="275"/>
      <c r="U15" s="288">
        <f t="shared" si="7"/>
        <v>1500</v>
      </c>
      <c r="V15" s="284" t="s">
        <v>1524</v>
      </c>
      <c r="W15" s="275">
        <v>1125</v>
      </c>
      <c r="X15" s="275">
        <v>375</v>
      </c>
      <c r="Y15" s="285">
        <f t="shared" si="8"/>
        <v>1500</v>
      </c>
      <c r="Z15" s="284" t="s">
        <v>1534</v>
      </c>
      <c r="AA15" s="275">
        <v>6605</v>
      </c>
      <c r="AB15" s="275">
        <v>2649</v>
      </c>
      <c r="AC15" s="288">
        <f>SUM(AA15:AB15)</f>
        <v>9254</v>
      </c>
      <c r="AD15" s="284" t="s">
        <v>1543</v>
      </c>
      <c r="AE15" s="275">
        <v>1280</v>
      </c>
      <c r="AF15" s="275">
        <v>220</v>
      </c>
      <c r="AG15" s="285">
        <f>SUM(AE15:AF15)</f>
        <v>1500</v>
      </c>
      <c r="AH15" s="284" t="s">
        <v>1563</v>
      </c>
      <c r="AI15" s="275">
        <v>1300</v>
      </c>
      <c r="AJ15" s="275">
        <v>200</v>
      </c>
      <c r="AK15" s="305">
        <f>SUM(AI15:AJ15)</f>
        <v>1500</v>
      </c>
      <c r="AL15" s="284" t="s">
        <v>1525</v>
      </c>
      <c r="AM15" s="275">
        <v>820</v>
      </c>
      <c r="AN15" s="275">
        <v>180</v>
      </c>
      <c r="AO15" s="285">
        <f>SUM(AM15:AN15)</f>
        <v>1000</v>
      </c>
      <c r="AP15" s="284" t="s">
        <v>1556</v>
      </c>
      <c r="AQ15" s="275">
        <v>2000</v>
      </c>
      <c r="AR15" s="275"/>
      <c r="AS15" s="285">
        <f>SUM(AQ15:AR15)</f>
        <v>2000</v>
      </c>
      <c r="AT15" s="284" t="s">
        <v>1557</v>
      </c>
      <c r="AU15" s="275">
        <v>595</v>
      </c>
      <c r="AV15" s="275">
        <v>405</v>
      </c>
      <c r="AW15" s="285">
        <f t="shared" si="9"/>
        <v>1000</v>
      </c>
      <c r="AX15" s="284" t="s">
        <v>1564</v>
      </c>
      <c r="AY15" s="275">
        <v>2000</v>
      </c>
      <c r="AZ15" s="275"/>
      <c r="BA15" s="285">
        <f>SUM(AY15:AZ15)</f>
        <v>2000</v>
      </c>
      <c r="BB15" s="284"/>
      <c r="BC15" s="275"/>
      <c r="BD15" s="275"/>
      <c r="BE15" s="285"/>
      <c r="BF15" s="284"/>
      <c r="BG15" s="275"/>
      <c r="BH15" s="275"/>
      <c r="BI15" s="285"/>
      <c r="BJ15" s="284"/>
      <c r="BK15" s="275"/>
      <c r="BL15" s="275"/>
      <c r="BM15" s="285"/>
      <c r="BN15" s="284"/>
      <c r="BO15" s="275"/>
      <c r="BP15" s="275"/>
      <c r="BQ15" s="285"/>
      <c r="BR15" s="273"/>
      <c r="BS15" s="273"/>
      <c r="BT15" s="273"/>
      <c r="BU15" s="285">
        <f>SUM(BS15:BT15)</f>
        <v>0</v>
      </c>
      <c r="BV15" s="273"/>
      <c r="BW15" s="273"/>
      <c r="BX15" s="273"/>
      <c r="BY15" s="285">
        <f>SUM(BW15:BX15)</f>
        <v>0</v>
      </c>
      <c r="BZ15" s="273"/>
      <c r="CA15" s="273"/>
      <c r="CB15" s="273"/>
      <c r="CC15" s="285">
        <f t="shared" si="12"/>
        <v>0</v>
      </c>
      <c r="CD15" s="273"/>
      <c r="CE15" s="273"/>
      <c r="CF15" s="273"/>
      <c r="CG15" s="285">
        <f>SUM(CE15:CF15)</f>
        <v>0</v>
      </c>
      <c r="CH15" s="273"/>
      <c r="CI15" s="273"/>
      <c r="CJ15" s="273"/>
      <c r="CK15" s="285">
        <f>SUM(CI15:CJ15)</f>
        <v>0</v>
      </c>
      <c r="CL15" s="273"/>
      <c r="CM15" s="273"/>
      <c r="CN15" s="273"/>
      <c r="CO15" s="273"/>
      <c r="CP15" s="273"/>
      <c r="CQ15" s="273"/>
      <c r="CR15" s="273"/>
      <c r="CS15" s="306"/>
      <c r="CT15" s="289">
        <v>1</v>
      </c>
      <c r="CU15" s="290">
        <v>21250</v>
      </c>
      <c r="CV15" s="273"/>
      <c r="CW15" s="273"/>
    </row>
    <row r="16" spans="1:101" ht="48">
      <c r="A16" s="281">
        <v>9</v>
      </c>
      <c r="B16" s="282" t="s">
        <v>1569</v>
      </c>
      <c r="C16" s="282" t="s">
        <v>96</v>
      </c>
      <c r="D16" s="282" t="s">
        <v>1570</v>
      </c>
      <c r="E16" s="275">
        <v>42500</v>
      </c>
      <c r="F16" s="275">
        <v>20</v>
      </c>
      <c r="G16" s="274">
        <f t="shared" si="0"/>
        <v>371.875</v>
      </c>
      <c r="H16" s="274">
        <f t="shared" si="1"/>
        <v>2496.875</v>
      </c>
      <c r="I16" s="275" t="s">
        <v>1571</v>
      </c>
      <c r="J16" s="275">
        <v>20</v>
      </c>
      <c r="K16" s="274">
        <f t="shared" si="2"/>
        <v>7437.5</v>
      </c>
      <c r="L16" s="274">
        <f t="shared" si="3"/>
        <v>49937.5</v>
      </c>
      <c r="M16" s="275">
        <f t="shared" si="4"/>
        <v>47648</v>
      </c>
      <c r="N16" s="275">
        <f t="shared" si="5"/>
        <v>39728</v>
      </c>
      <c r="O16" s="275">
        <f t="shared" si="5"/>
        <v>7920</v>
      </c>
      <c r="P16" s="274">
        <f t="shared" si="6"/>
        <v>2289.5</v>
      </c>
      <c r="Q16" s="283" t="s">
        <v>1572</v>
      </c>
      <c r="R16" s="283" t="s">
        <v>1524</v>
      </c>
      <c r="S16" s="275">
        <v>2175</v>
      </c>
      <c r="T16" s="275">
        <v>825</v>
      </c>
      <c r="U16" s="288">
        <f t="shared" si="7"/>
        <v>3000</v>
      </c>
      <c r="V16" s="284" t="s">
        <v>1530</v>
      </c>
      <c r="W16" s="275">
        <v>2085</v>
      </c>
      <c r="X16" s="275">
        <v>22</v>
      </c>
      <c r="Y16" s="285">
        <f t="shared" si="8"/>
        <v>2107</v>
      </c>
      <c r="Z16" s="284" t="s">
        <v>1573</v>
      </c>
      <c r="AA16" s="275">
        <v>7810</v>
      </c>
      <c r="AB16" s="275">
        <v>2908</v>
      </c>
      <c r="AC16" s="285">
        <f>SUM(AA16:AB16)</f>
        <v>10718</v>
      </c>
      <c r="AD16" s="284" t="s">
        <v>1574</v>
      </c>
      <c r="AE16" s="275">
        <v>3430</v>
      </c>
      <c r="AF16" s="275">
        <v>705</v>
      </c>
      <c r="AG16" s="285">
        <f>SUM(AE16:AF16)</f>
        <v>4135</v>
      </c>
      <c r="AH16" s="283" t="s">
        <v>1562</v>
      </c>
      <c r="AI16" s="275">
        <v>1500</v>
      </c>
      <c r="AJ16" s="275">
        <v>500</v>
      </c>
      <c r="AK16" s="305">
        <f>SUM(AI16:AJ16)</f>
        <v>2000</v>
      </c>
      <c r="AL16" s="284" t="s">
        <v>1534</v>
      </c>
      <c r="AM16" s="275">
        <v>3535</v>
      </c>
      <c r="AN16" s="275">
        <v>465</v>
      </c>
      <c r="AO16" s="285">
        <f>SUM(AM16:AN16)</f>
        <v>4000</v>
      </c>
      <c r="AP16" s="284" t="s">
        <v>1543</v>
      </c>
      <c r="AQ16" s="275">
        <v>1585</v>
      </c>
      <c r="AR16" s="275">
        <v>415</v>
      </c>
      <c r="AS16" s="285">
        <f>SUM(AQ16:AR16)</f>
        <v>2000</v>
      </c>
      <c r="AT16" s="284" t="s">
        <v>1563</v>
      </c>
      <c r="AU16" s="275">
        <v>2625</v>
      </c>
      <c r="AV16" s="275">
        <v>375</v>
      </c>
      <c r="AW16" s="285">
        <f t="shared" si="9"/>
        <v>3000</v>
      </c>
      <c r="AX16" s="284" t="s">
        <v>1525</v>
      </c>
      <c r="AY16" s="275">
        <v>3000</v>
      </c>
      <c r="AZ16" s="275">
        <v>333</v>
      </c>
      <c r="BA16" s="285">
        <f>SUM(AY16:AZ16)</f>
        <v>3333</v>
      </c>
      <c r="BB16" s="284" t="s">
        <v>1556</v>
      </c>
      <c r="BC16" s="275">
        <v>2000</v>
      </c>
      <c r="BD16" s="275">
        <v>283</v>
      </c>
      <c r="BE16" s="285">
        <f>SUM(BC16:BD16)</f>
        <v>2283</v>
      </c>
      <c r="BF16" s="284" t="s">
        <v>1557</v>
      </c>
      <c r="BG16" s="275">
        <v>1772</v>
      </c>
      <c r="BH16" s="275">
        <v>228</v>
      </c>
      <c r="BI16" s="285">
        <f>SUM(BG16:BH16)</f>
        <v>2000</v>
      </c>
      <c r="BJ16" s="284" t="s">
        <v>1564</v>
      </c>
      <c r="BK16" s="275">
        <v>841</v>
      </c>
      <c r="BL16" s="275">
        <v>159</v>
      </c>
      <c r="BM16" s="285">
        <f>SUM(BK16:BL16)</f>
        <v>1000</v>
      </c>
      <c r="BN16" s="291" t="s">
        <v>1575</v>
      </c>
      <c r="BO16" s="275">
        <v>2084</v>
      </c>
      <c r="BP16" s="275">
        <v>416</v>
      </c>
      <c r="BQ16" s="285">
        <f>SUM(BO16:BP16)</f>
        <v>2500</v>
      </c>
      <c r="BR16" s="273" t="s">
        <v>1576</v>
      </c>
      <c r="BS16" s="273">
        <v>5286</v>
      </c>
      <c r="BT16" s="273">
        <v>286</v>
      </c>
      <c r="BU16" s="285">
        <f>SUM(BS16:BT16)</f>
        <v>5572</v>
      </c>
      <c r="BV16" s="273"/>
      <c r="BW16" s="273"/>
      <c r="BX16" s="273"/>
      <c r="BY16" s="285">
        <f>SUM(BW16:BX16)</f>
        <v>0</v>
      </c>
      <c r="BZ16" s="273"/>
      <c r="CA16" s="273"/>
      <c r="CB16" s="273"/>
      <c r="CC16" s="285">
        <f t="shared" si="12"/>
        <v>0</v>
      </c>
      <c r="CD16" s="273"/>
      <c r="CE16" s="273"/>
      <c r="CF16" s="273"/>
      <c r="CG16" s="285">
        <f>SUM(CE16:CF16)</f>
        <v>0</v>
      </c>
      <c r="CH16" s="273"/>
      <c r="CI16" s="273"/>
      <c r="CJ16" s="273"/>
      <c r="CK16" s="285">
        <f>SUM(CI16:CJ16)</f>
        <v>0</v>
      </c>
      <c r="CL16" s="273"/>
      <c r="CM16" s="273"/>
      <c r="CN16" s="273"/>
      <c r="CO16" s="273"/>
      <c r="CP16" s="273"/>
      <c r="CQ16" s="273"/>
      <c r="CR16" s="273"/>
      <c r="CS16" s="306"/>
      <c r="CT16" s="289">
        <v>1</v>
      </c>
      <c r="CU16" s="290">
        <v>42500</v>
      </c>
      <c r="CV16" s="273"/>
      <c r="CW16" s="273"/>
    </row>
    <row r="17" spans="1:101">
      <c r="A17" s="281"/>
      <c r="B17" s="76" t="s">
        <v>1511</v>
      </c>
      <c r="C17" s="282"/>
      <c r="D17" s="282"/>
      <c r="E17" s="285">
        <f>SUM(E8:E16)</f>
        <v>357000</v>
      </c>
      <c r="F17" s="275"/>
      <c r="G17" s="274">
        <f t="shared" si="0"/>
        <v>3123.75</v>
      </c>
      <c r="H17" s="307">
        <f>SUM(H8:H16)</f>
        <v>20973.75</v>
      </c>
      <c r="I17" s="275"/>
      <c r="J17" s="307">
        <f t="shared" ref="J17:BW17" si="15">SUM(J8:J16)</f>
        <v>180</v>
      </c>
      <c r="K17" s="307">
        <f t="shared" si="15"/>
        <v>62475</v>
      </c>
      <c r="L17" s="307">
        <f t="shared" si="15"/>
        <v>419475</v>
      </c>
      <c r="M17" s="285">
        <f t="shared" si="15"/>
        <v>296464</v>
      </c>
      <c r="N17" s="285">
        <f t="shared" si="15"/>
        <v>223502</v>
      </c>
      <c r="O17" s="285">
        <f t="shared" si="15"/>
        <v>72962</v>
      </c>
      <c r="P17" s="285">
        <f t="shared" si="15"/>
        <v>123011</v>
      </c>
      <c r="Q17" s="285">
        <f t="shared" si="15"/>
        <v>0</v>
      </c>
      <c r="R17" s="285">
        <f t="shared" si="15"/>
        <v>0</v>
      </c>
      <c r="S17" s="285">
        <f t="shared" si="15"/>
        <v>13577</v>
      </c>
      <c r="T17" s="285">
        <f t="shared" si="15"/>
        <v>1423</v>
      </c>
      <c r="U17" s="285">
        <f t="shared" si="15"/>
        <v>15000</v>
      </c>
      <c r="V17" s="285">
        <f t="shared" si="15"/>
        <v>0</v>
      </c>
      <c r="W17" s="285">
        <f t="shared" si="15"/>
        <v>23620</v>
      </c>
      <c r="X17" s="285">
        <f t="shared" si="15"/>
        <v>5124</v>
      </c>
      <c r="Y17" s="285">
        <f t="shared" si="15"/>
        <v>28744</v>
      </c>
      <c r="Z17" s="285">
        <f t="shared" si="15"/>
        <v>0</v>
      </c>
      <c r="AA17" s="285">
        <f t="shared" si="15"/>
        <v>29447</v>
      </c>
      <c r="AB17" s="285">
        <f t="shared" si="15"/>
        <v>9025</v>
      </c>
      <c r="AC17" s="285">
        <f t="shared" si="15"/>
        <v>38472</v>
      </c>
      <c r="AD17" s="285">
        <f t="shared" si="15"/>
        <v>0</v>
      </c>
      <c r="AE17" s="285">
        <f t="shared" si="15"/>
        <v>11064</v>
      </c>
      <c r="AF17" s="285">
        <f t="shared" si="15"/>
        <v>3571</v>
      </c>
      <c r="AG17" s="285">
        <f t="shared" si="15"/>
        <v>14635</v>
      </c>
      <c r="AH17" s="285">
        <f t="shared" si="15"/>
        <v>0</v>
      </c>
      <c r="AI17" s="285">
        <f t="shared" si="15"/>
        <v>10772</v>
      </c>
      <c r="AJ17" s="285">
        <f t="shared" si="15"/>
        <v>4717</v>
      </c>
      <c r="AK17" s="285">
        <f t="shared" si="15"/>
        <v>15489</v>
      </c>
      <c r="AL17" s="285">
        <f t="shared" si="15"/>
        <v>0</v>
      </c>
      <c r="AM17" s="285">
        <f t="shared" si="15"/>
        <v>11102</v>
      </c>
      <c r="AN17" s="285">
        <f t="shared" si="15"/>
        <v>5076</v>
      </c>
      <c r="AO17" s="285">
        <f t="shared" si="15"/>
        <v>16178</v>
      </c>
      <c r="AP17" s="285">
        <f t="shared" si="15"/>
        <v>0</v>
      </c>
      <c r="AQ17" s="285">
        <f t="shared" si="15"/>
        <v>15384</v>
      </c>
      <c r="AR17" s="285">
        <f t="shared" si="15"/>
        <v>4280</v>
      </c>
      <c r="AS17" s="285">
        <f t="shared" si="15"/>
        <v>19664</v>
      </c>
      <c r="AT17" s="285">
        <f t="shared" si="15"/>
        <v>0</v>
      </c>
      <c r="AU17" s="285">
        <f t="shared" si="15"/>
        <v>13750</v>
      </c>
      <c r="AV17" s="285">
        <f t="shared" si="15"/>
        <v>4880</v>
      </c>
      <c r="AW17" s="285">
        <f t="shared" si="15"/>
        <v>18630</v>
      </c>
      <c r="AX17" s="285">
        <f t="shared" si="15"/>
        <v>0</v>
      </c>
      <c r="AY17" s="285">
        <f t="shared" si="15"/>
        <v>20109</v>
      </c>
      <c r="AZ17" s="285">
        <f t="shared" si="15"/>
        <v>6514</v>
      </c>
      <c r="BA17" s="285">
        <f t="shared" si="15"/>
        <v>26623</v>
      </c>
      <c r="BB17" s="285">
        <f t="shared" si="15"/>
        <v>0</v>
      </c>
      <c r="BC17" s="285">
        <f t="shared" si="15"/>
        <v>5435</v>
      </c>
      <c r="BD17" s="285">
        <f t="shared" si="15"/>
        <v>5911</v>
      </c>
      <c r="BE17" s="285">
        <f t="shared" si="15"/>
        <v>11346</v>
      </c>
      <c r="BF17" s="285">
        <f t="shared" si="15"/>
        <v>0</v>
      </c>
      <c r="BG17" s="285">
        <f t="shared" si="15"/>
        <v>11635</v>
      </c>
      <c r="BH17" s="285">
        <f t="shared" si="15"/>
        <v>5435</v>
      </c>
      <c r="BI17" s="285">
        <f t="shared" si="15"/>
        <v>17070</v>
      </c>
      <c r="BJ17" s="285">
        <f t="shared" si="15"/>
        <v>0</v>
      </c>
      <c r="BK17" s="285">
        <f t="shared" si="15"/>
        <v>21628</v>
      </c>
      <c r="BL17" s="285">
        <f t="shared" si="15"/>
        <v>3376</v>
      </c>
      <c r="BM17" s="285">
        <f t="shared" si="15"/>
        <v>25004</v>
      </c>
      <c r="BN17" s="285">
        <f t="shared" si="15"/>
        <v>0</v>
      </c>
      <c r="BO17" s="285">
        <f t="shared" si="15"/>
        <v>6317</v>
      </c>
      <c r="BP17" s="285">
        <f t="shared" si="15"/>
        <v>1683</v>
      </c>
      <c r="BQ17" s="285">
        <f t="shared" si="15"/>
        <v>8000</v>
      </c>
      <c r="BR17" s="285">
        <f t="shared" si="15"/>
        <v>0</v>
      </c>
      <c r="BS17" s="285">
        <f t="shared" si="15"/>
        <v>6280</v>
      </c>
      <c r="BT17" s="285">
        <f t="shared" si="15"/>
        <v>2792</v>
      </c>
      <c r="BU17" s="285">
        <f t="shared" si="15"/>
        <v>9072</v>
      </c>
      <c r="BV17" s="285">
        <f t="shared" si="15"/>
        <v>0</v>
      </c>
      <c r="BW17" s="285">
        <f t="shared" si="15"/>
        <v>0</v>
      </c>
      <c r="BX17" s="285">
        <f t="shared" ref="BX17:CW17" si="16">SUM(BX8:BX16)</f>
        <v>4500</v>
      </c>
      <c r="BY17" s="285">
        <f t="shared" si="16"/>
        <v>4500</v>
      </c>
      <c r="BZ17" s="285">
        <f t="shared" si="16"/>
        <v>0</v>
      </c>
      <c r="CA17" s="285">
        <f t="shared" si="16"/>
        <v>14835</v>
      </c>
      <c r="CB17" s="285">
        <f t="shared" si="16"/>
        <v>4218</v>
      </c>
      <c r="CC17" s="285">
        <f t="shared" si="16"/>
        <v>19053</v>
      </c>
      <c r="CD17" s="285">
        <f t="shared" si="16"/>
        <v>0</v>
      </c>
      <c r="CE17" s="285">
        <f t="shared" si="16"/>
        <v>4000</v>
      </c>
      <c r="CF17" s="285">
        <f t="shared" si="16"/>
        <v>0</v>
      </c>
      <c r="CG17" s="285">
        <f t="shared" si="16"/>
        <v>4000</v>
      </c>
      <c r="CH17" s="285">
        <f t="shared" si="16"/>
        <v>0</v>
      </c>
      <c r="CI17" s="285">
        <f t="shared" si="16"/>
        <v>4547</v>
      </c>
      <c r="CJ17" s="285">
        <f t="shared" si="16"/>
        <v>437</v>
      </c>
      <c r="CK17" s="285">
        <f t="shared" si="16"/>
        <v>4984</v>
      </c>
      <c r="CL17" s="285">
        <f t="shared" si="16"/>
        <v>0</v>
      </c>
      <c r="CM17" s="285">
        <f t="shared" si="16"/>
        <v>0</v>
      </c>
      <c r="CN17" s="285">
        <f t="shared" si="16"/>
        <v>0</v>
      </c>
      <c r="CO17" s="285">
        <f t="shared" si="16"/>
        <v>0</v>
      </c>
      <c r="CP17" s="285">
        <f t="shared" si="16"/>
        <v>0</v>
      </c>
      <c r="CQ17" s="285">
        <f t="shared" si="16"/>
        <v>0</v>
      </c>
      <c r="CR17" s="285">
        <f t="shared" si="16"/>
        <v>0</v>
      </c>
      <c r="CS17" s="308">
        <f t="shared" si="16"/>
        <v>0</v>
      </c>
      <c r="CT17" s="309">
        <f t="shared" si="16"/>
        <v>9</v>
      </c>
      <c r="CU17" s="309">
        <f t="shared" si="16"/>
        <v>357000</v>
      </c>
      <c r="CV17" s="309">
        <f t="shared" si="16"/>
        <v>0</v>
      </c>
      <c r="CW17" s="309">
        <f t="shared" si="16"/>
        <v>0</v>
      </c>
    </row>
    <row r="20" spans="1:101">
      <c r="E20">
        <f>E17/85*100</f>
        <v>420000</v>
      </c>
    </row>
    <row r="21" spans="1:101">
      <c r="E21">
        <f>E20*0.1</f>
        <v>42000</v>
      </c>
    </row>
    <row r="22" spans="1:101">
      <c r="E22">
        <f>E21+E17</f>
        <v>399000</v>
      </c>
    </row>
  </sheetData>
  <mergeCells count="37">
    <mergeCell ref="A1:I1"/>
    <mergeCell ref="A2:I2"/>
    <mergeCell ref="A3:A5"/>
    <mergeCell ref="B3:B5"/>
    <mergeCell ref="C3:C5"/>
    <mergeCell ref="D3:D5"/>
    <mergeCell ref="E3:E5"/>
    <mergeCell ref="F3:F5"/>
    <mergeCell ref="H3:H5"/>
    <mergeCell ref="I3:I5"/>
    <mergeCell ref="Q3:AG3"/>
    <mergeCell ref="Q4:U4"/>
    <mergeCell ref="V4:Y4"/>
    <mergeCell ref="Z4:AC4"/>
    <mergeCell ref="AD4:AG4"/>
    <mergeCell ref="J3:J5"/>
    <mergeCell ref="K3:K5"/>
    <mergeCell ref="L3:L5"/>
    <mergeCell ref="M3:O4"/>
    <mergeCell ref="P3:P5"/>
    <mergeCell ref="BZ4:CC4"/>
    <mergeCell ref="AH4:AK4"/>
    <mergeCell ref="AL4:AO4"/>
    <mergeCell ref="AP4:AS4"/>
    <mergeCell ref="AT4:AW4"/>
    <mergeCell ref="AX4:BA4"/>
    <mergeCell ref="BB4:BE4"/>
    <mergeCell ref="BF4:BI4"/>
    <mergeCell ref="BJ4:BM4"/>
    <mergeCell ref="BN4:BQ4"/>
    <mergeCell ref="BR4:BU4"/>
    <mergeCell ref="BV4:BY4"/>
    <mergeCell ref="CD4:CG4"/>
    <mergeCell ref="CH4:CK4"/>
    <mergeCell ref="CL4:CO4"/>
    <mergeCell ref="CP4:CS4"/>
    <mergeCell ref="CT4:CW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59"/>
  <sheetViews>
    <sheetView topLeftCell="A36" workbookViewId="0">
      <selection activeCell="B52" sqref="B52"/>
    </sheetView>
  </sheetViews>
  <sheetFormatPr defaultRowHeight="15"/>
  <cols>
    <col min="2" max="2" width="12.85546875" style="81" customWidth="1"/>
  </cols>
  <sheetData>
    <row r="1" spans="1:25" ht="18.75">
      <c r="A1" s="765" t="s">
        <v>261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765"/>
      <c r="T1" s="765"/>
      <c r="U1" s="765"/>
      <c r="V1" s="765"/>
      <c r="W1" s="765"/>
      <c r="X1" s="765"/>
      <c r="Y1" s="765"/>
    </row>
    <row r="2" spans="1:25" ht="18.75">
      <c r="A2" s="765" t="s">
        <v>262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765"/>
      <c r="T2" s="765"/>
      <c r="U2" s="765"/>
      <c r="V2" s="765"/>
      <c r="W2" s="765"/>
      <c r="X2" s="765"/>
      <c r="Y2" s="765"/>
    </row>
    <row r="3" spans="1:25" ht="18.75">
      <c r="A3" s="765" t="s">
        <v>263</v>
      </c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/>
      <c r="N3" s="765"/>
      <c r="O3" s="765"/>
      <c r="P3" s="765"/>
      <c r="Q3" s="765"/>
      <c r="R3" s="765"/>
      <c r="S3" s="765"/>
      <c r="T3" s="765"/>
      <c r="U3" s="765"/>
      <c r="V3" s="765"/>
      <c r="W3" s="765"/>
      <c r="X3" s="765"/>
      <c r="Y3" s="765"/>
    </row>
    <row r="4" spans="1:25" ht="18.75">
      <c r="A4" s="60"/>
      <c r="B4" s="61"/>
      <c r="C4" s="62"/>
      <c r="D4" s="62"/>
      <c r="E4" s="63"/>
      <c r="F4" s="64"/>
      <c r="G4" s="65"/>
      <c r="H4" s="66"/>
      <c r="I4" s="66"/>
      <c r="J4" s="66"/>
      <c r="K4" s="65"/>
      <c r="L4" s="66"/>
      <c r="M4" s="66"/>
      <c r="N4" s="65"/>
      <c r="O4" s="67"/>
      <c r="P4" s="68"/>
      <c r="Q4" s="69"/>
      <c r="R4" s="70"/>
      <c r="S4" s="71"/>
      <c r="T4" s="71"/>
      <c r="U4" s="71"/>
      <c r="V4" s="71"/>
      <c r="W4" s="72"/>
      <c r="X4" s="54"/>
      <c r="Y4" s="72"/>
    </row>
    <row r="5" spans="1:25">
      <c r="A5" s="766" t="s">
        <v>264</v>
      </c>
      <c r="B5" s="768" t="s">
        <v>265</v>
      </c>
      <c r="C5" s="770" t="s">
        <v>266</v>
      </c>
      <c r="D5" s="770" t="s">
        <v>267</v>
      </c>
      <c r="E5" s="772" t="s">
        <v>268</v>
      </c>
      <c r="F5" s="759" t="s">
        <v>269</v>
      </c>
      <c r="G5" s="775" t="s">
        <v>270</v>
      </c>
      <c r="H5" s="775" t="s">
        <v>271</v>
      </c>
      <c r="I5" s="775" t="s">
        <v>272</v>
      </c>
      <c r="J5" s="775" t="s">
        <v>273</v>
      </c>
      <c r="K5" s="763" t="s">
        <v>274</v>
      </c>
      <c r="L5" s="745" t="s">
        <v>275</v>
      </c>
      <c r="M5" s="763" t="s">
        <v>276</v>
      </c>
      <c r="N5" s="745" t="s">
        <v>277</v>
      </c>
      <c r="O5" s="747" t="s">
        <v>278</v>
      </c>
      <c r="P5" s="749" t="s">
        <v>279</v>
      </c>
      <c r="Q5" s="751" t="s">
        <v>280</v>
      </c>
      <c r="R5" s="753" t="s">
        <v>281</v>
      </c>
      <c r="S5" s="754" t="s">
        <v>282</v>
      </c>
      <c r="T5" s="757" t="s">
        <v>283</v>
      </c>
      <c r="U5" s="757" t="s">
        <v>284</v>
      </c>
      <c r="V5" s="757" t="s">
        <v>285</v>
      </c>
      <c r="W5" s="759" t="s">
        <v>286</v>
      </c>
      <c r="X5" s="761" t="s">
        <v>287</v>
      </c>
      <c r="Y5" s="743" t="s">
        <v>288</v>
      </c>
    </row>
    <row r="6" spans="1:25">
      <c r="A6" s="767"/>
      <c r="B6" s="769"/>
      <c r="C6" s="771"/>
      <c r="D6" s="771"/>
      <c r="E6" s="773"/>
      <c r="F6" s="774"/>
      <c r="G6" s="776"/>
      <c r="H6" s="776"/>
      <c r="I6" s="776"/>
      <c r="J6" s="776"/>
      <c r="K6" s="764"/>
      <c r="L6" s="746"/>
      <c r="M6" s="764"/>
      <c r="N6" s="746"/>
      <c r="O6" s="748"/>
      <c r="P6" s="750"/>
      <c r="Q6" s="752"/>
      <c r="R6" s="753"/>
      <c r="S6" s="755"/>
      <c r="T6" s="758"/>
      <c r="U6" s="758"/>
      <c r="V6" s="758"/>
      <c r="W6" s="760"/>
      <c r="X6" s="762"/>
      <c r="Y6" s="744"/>
    </row>
    <row r="7" spans="1:25">
      <c r="A7" s="73"/>
      <c r="B7" s="74"/>
      <c r="C7" s="75"/>
      <c r="D7" s="75"/>
      <c r="E7" s="76"/>
      <c r="F7" s="760"/>
      <c r="G7" s="77"/>
      <c r="H7" s="77"/>
      <c r="I7" s="77"/>
      <c r="J7" s="77"/>
      <c r="K7" s="77"/>
      <c r="L7" s="77"/>
      <c r="M7" s="77"/>
      <c r="N7" s="77"/>
      <c r="O7" s="78"/>
      <c r="P7" s="73"/>
      <c r="Q7" s="79"/>
      <c r="R7" s="75"/>
      <c r="S7" s="756"/>
      <c r="T7" s="74"/>
      <c r="U7" s="74"/>
      <c r="V7" s="74"/>
      <c r="W7" s="75"/>
      <c r="X7" s="80"/>
      <c r="Y7" s="75"/>
    </row>
    <row r="8" spans="1:25" ht="30">
      <c r="A8" s="1">
        <v>1</v>
      </c>
      <c r="B8" s="2" t="s">
        <v>0</v>
      </c>
      <c r="C8" s="3">
        <v>1</v>
      </c>
      <c r="D8" s="3">
        <v>0</v>
      </c>
      <c r="E8" s="4" t="s">
        <v>1</v>
      </c>
      <c r="F8" s="5">
        <v>40000</v>
      </c>
      <c r="G8" s="5" t="s">
        <v>2</v>
      </c>
      <c r="H8" s="5" t="s">
        <v>3</v>
      </c>
      <c r="I8" s="5" t="s">
        <v>3</v>
      </c>
      <c r="J8" s="4" t="s">
        <v>1</v>
      </c>
      <c r="K8" s="5"/>
      <c r="L8" s="5"/>
      <c r="M8" s="6"/>
      <c r="N8" s="7"/>
      <c r="O8" s="8"/>
      <c r="P8" s="8" t="s">
        <v>4</v>
      </c>
      <c r="Q8" s="9" t="s">
        <v>5</v>
      </c>
      <c r="R8" s="8"/>
      <c r="S8" s="10">
        <v>50000</v>
      </c>
      <c r="T8" s="11">
        <v>42500</v>
      </c>
      <c r="U8" s="11">
        <v>5000</v>
      </c>
      <c r="V8" s="11">
        <v>2500</v>
      </c>
      <c r="W8" s="8" t="s">
        <v>6</v>
      </c>
      <c r="X8" s="12">
        <v>647823</v>
      </c>
      <c r="Y8" s="8">
        <v>20</v>
      </c>
    </row>
    <row r="9" spans="1:25" ht="30">
      <c r="A9" s="1">
        <v>2</v>
      </c>
      <c r="B9" s="2" t="s">
        <v>7</v>
      </c>
      <c r="C9" s="3">
        <v>1</v>
      </c>
      <c r="D9" s="3">
        <v>0</v>
      </c>
      <c r="E9" s="4" t="s">
        <v>8</v>
      </c>
      <c r="F9" s="5">
        <v>40000</v>
      </c>
      <c r="G9" s="5" t="s">
        <v>2</v>
      </c>
      <c r="H9" s="5" t="s">
        <v>3</v>
      </c>
      <c r="I9" s="5" t="s">
        <v>3</v>
      </c>
      <c r="J9" s="4" t="s">
        <v>8</v>
      </c>
      <c r="K9" s="5"/>
      <c r="L9" s="5"/>
      <c r="M9" s="6"/>
      <c r="N9" s="7"/>
      <c r="O9" s="8"/>
      <c r="P9" s="8" t="s">
        <v>4</v>
      </c>
      <c r="Q9" s="9" t="s">
        <v>5</v>
      </c>
      <c r="R9" s="8"/>
      <c r="S9" s="10">
        <v>50000</v>
      </c>
      <c r="T9" s="11">
        <v>42500</v>
      </c>
      <c r="U9" s="11">
        <v>5000</v>
      </c>
      <c r="V9" s="11">
        <v>2500</v>
      </c>
      <c r="W9" s="8" t="s">
        <v>6</v>
      </c>
      <c r="X9" s="12">
        <v>647824</v>
      </c>
      <c r="Y9" s="8">
        <v>20</v>
      </c>
    </row>
    <row r="10" spans="1:25" ht="30">
      <c r="A10" s="1">
        <v>3</v>
      </c>
      <c r="B10" s="2" t="s">
        <v>9</v>
      </c>
      <c r="C10" s="3"/>
      <c r="D10" s="3">
        <v>1</v>
      </c>
      <c r="E10" s="4" t="s">
        <v>10</v>
      </c>
      <c r="F10" s="5">
        <v>55000</v>
      </c>
      <c r="G10" s="5" t="s">
        <v>2</v>
      </c>
      <c r="H10" s="5" t="s">
        <v>2</v>
      </c>
      <c r="I10" s="5"/>
      <c r="J10" s="4" t="s">
        <v>10</v>
      </c>
      <c r="K10" s="5"/>
      <c r="L10" s="5"/>
      <c r="M10" s="6"/>
      <c r="N10" s="7"/>
      <c r="O10" s="8"/>
      <c r="P10" s="8" t="s">
        <v>4</v>
      </c>
      <c r="Q10" s="9" t="s">
        <v>5</v>
      </c>
      <c r="R10" s="8"/>
      <c r="S10" s="10">
        <v>50000</v>
      </c>
      <c r="T10" s="11">
        <v>42500</v>
      </c>
      <c r="U10" s="11">
        <v>5000</v>
      </c>
      <c r="V10" s="11">
        <v>2500</v>
      </c>
      <c r="W10" s="8" t="s">
        <v>6</v>
      </c>
      <c r="X10" s="12">
        <v>647825</v>
      </c>
      <c r="Y10" s="8">
        <v>20</v>
      </c>
    </row>
    <row r="11" spans="1:25" ht="30">
      <c r="A11" s="1">
        <v>4</v>
      </c>
      <c r="B11" s="2" t="s">
        <v>11</v>
      </c>
      <c r="C11" s="3"/>
      <c r="D11" s="3">
        <v>1</v>
      </c>
      <c r="E11" s="4" t="s">
        <v>12</v>
      </c>
      <c r="F11" s="5">
        <v>55000</v>
      </c>
      <c r="G11" s="5" t="s">
        <v>2</v>
      </c>
      <c r="H11" s="5" t="s">
        <v>2</v>
      </c>
      <c r="I11" s="5"/>
      <c r="J11" s="4" t="s">
        <v>12</v>
      </c>
      <c r="K11" s="5"/>
      <c r="L11" s="5"/>
      <c r="M11" s="6"/>
      <c r="N11" s="7"/>
      <c r="O11" s="8"/>
      <c r="P11" s="8" t="s">
        <v>4</v>
      </c>
      <c r="Q11" s="9" t="s">
        <v>13</v>
      </c>
      <c r="R11" s="8"/>
      <c r="S11" s="10">
        <v>50000</v>
      </c>
      <c r="T11" s="11">
        <v>42500</v>
      </c>
      <c r="U11" s="11">
        <v>5000</v>
      </c>
      <c r="V11" s="11">
        <v>2500</v>
      </c>
      <c r="W11" s="8" t="s">
        <v>6</v>
      </c>
      <c r="X11" s="12">
        <v>647826</v>
      </c>
      <c r="Y11" s="8">
        <v>20</v>
      </c>
    </row>
    <row r="12" spans="1:25">
      <c r="A12" s="1">
        <v>5</v>
      </c>
      <c r="B12" s="2" t="s">
        <v>14</v>
      </c>
      <c r="C12" s="3"/>
      <c r="D12" s="3">
        <v>1</v>
      </c>
      <c r="E12" s="4" t="s">
        <v>15</v>
      </c>
      <c r="F12" s="5">
        <v>55000</v>
      </c>
      <c r="G12" s="5" t="s">
        <v>2</v>
      </c>
      <c r="H12" s="5" t="s">
        <v>2</v>
      </c>
      <c r="I12" s="5"/>
      <c r="J12" s="4" t="s">
        <v>15</v>
      </c>
      <c r="K12" s="5"/>
      <c r="L12" s="5"/>
      <c r="M12" s="6"/>
      <c r="N12" s="7"/>
      <c r="O12" s="8"/>
      <c r="P12" s="8" t="s">
        <v>4</v>
      </c>
      <c r="Q12" s="9" t="s">
        <v>5</v>
      </c>
      <c r="R12" s="8"/>
      <c r="S12" s="10">
        <v>50000</v>
      </c>
      <c r="T12" s="11">
        <v>42500</v>
      </c>
      <c r="U12" s="11">
        <v>5000</v>
      </c>
      <c r="V12" s="11">
        <v>2500</v>
      </c>
      <c r="W12" s="8" t="s">
        <v>6</v>
      </c>
      <c r="X12" s="12">
        <v>647827</v>
      </c>
      <c r="Y12" s="8">
        <v>20</v>
      </c>
    </row>
    <row r="13" spans="1:25">
      <c r="A13" s="1">
        <v>6</v>
      </c>
      <c r="B13" s="2" t="s">
        <v>16</v>
      </c>
      <c r="C13" s="3"/>
      <c r="D13" s="3">
        <v>1</v>
      </c>
      <c r="E13" s="4" t="s">
        <v>17</v>
      </c>
      <c r="F13" s="5">
        <v>55000</v>
      </c>
      <c r="G13" s="5" t="s">
        <v>2</v>
      </c>
      <c r="H13" s="5" t="s">
        <v>2</v>
      </c>
      <c r="I13" s="5"/>
      <c r="J13" s="4" t="s">
        <v>17</v>
      </c>
      <c r="K13" s="5"/>
      <c r="L13" s="5"/>
      <c r="M13" s="6"/>
      <c r="N13" s="7"/>
      <c r="O13" s="8"/>
      <c r="P13" s="8" t="s">
        <v>4</v>
      </c>
      <c r="Q13" s="9" t="s">
        <v>13</v>
      </c>
      <c r="R13" s="8"/>
      <c r="S13" s="10">
        <v>50000</v>
      </c>
      <c r="T13" s="11">
        <v>42500</v>
      </c>
      <c r="U13" s="11">
        <v>5000</v>
      </c>
      <c r="V13" s="11">
        <v>2500</v>
      </c>
      <c r="W13" s="8" t="s">
        <v>6</v>
      </c>
      <c r="X13" s="12">
        <v>647828</v>
      </c>
      <c r="Y13" s="8">
        <v>20</v>
      </c>
    </row>
    <row r="14" spans="1:25" ht="30">
      <c r="A14" s="1">
        <v>7</v>
      </c>
      <c r="B14" s="2" t="s">
        <v>18</v>
      </c>
      <c r="C14" s="3"/>
      <c r="D14" s="3">
        <v>1</v>
      </c>
      <c r="E14" s="4" t="s">
        <v>19</v>
      </c>
      <c r="F14" s="5">
        <v>55000</v>
      </c>
      <c r="G14" s="5" t="s">
        <v>2</v>
      </c>
      <c r="H14" s="5" t="s">
        <v>2</v>
      </c>
      <c r="I14" s="5"/>
      <c r="J14" s="4" t="s">
        <v>19</v>
      </c>
      <c r="K14" s="5"/>
      <c r="L14" s="5"/>
      <c r="M14" s="6"/>
      <c r="N14" s="7"/>
      <c r="O14" s="8"/>
      <c r="P14" s="8" t="s">
        <v>4</v>
      </c>
      <c r="Q14" s="9" t="s">
        <v>5</v>
      </c>
      <c r="R14" s="8"/>
      <c r="S14" s="10">
        <v>50000</v>
      </c>
      <c r="T14" s="11">
        <v>42500</v>
      </c>
      <c r="U14" s="11">
        <v>5000</v>
      </c>
      <c r="V14" s="11">
        <v>2500</v>
      </c>
      <c r="W14" s="8" t="s">
        <v>6</v>
      </c>
      <c r="X14" s="12">
        <v>647829</v>
      </c>
      <c r="Y14" s="8">
        <v>20</v>
      </c>
    </row>
    <row r="15" spans="1:25">
      <c r="A15" s="1">
        <v>8</v>
      </c>
      <c r="B15" s="2" t="s">
        <v>20</v>
      </c>
      <c r="C15" s="3"/>
      <c r="D15" s="3">
        <v>1</v>
      </c>
      <c r="E15" s="4" t="s">
        <v>21</v>
      </c>
      <c r="F15" s="5">
        <v>55000</v>
      </c>
      <c r="G15" s="5" t="s">
        <v>2</v>
      </c>
      <c r="H15" s="5" t="s">
        <v>2</v>
      </c>
      <c r="I15" s="5"/>
      <c r="J15" s="4" t="s">
        <v>21</v>
      </c>
      <c r="K15" s="5"/>
      <c r="L15" s="5"/>
      <c r="M15" s="6"/>
      <c r="N15" s="7"/>
      <c r="O15" s="8"/>
      <c r="P15" s="8" t="s">
        <v>4</v>
      </c>
      <c r="Q15" s="9" t="s">
        <v>5</v>
      </c>
      <c r="R15" s="8"/>
      <c r="S15" s="10">
        <v>50000</v>
      </c>
      <c r="T15" s="11">
        <v>42500</v>
      </c>
      <c r="U15" s="11">
        <v>5000</v>
      </c>
      <c r="V15" s="11">
        <v>2500</v>
      </c>
      <c r="W15" s="8" t="s">
        <v>6</v>
      </c>
      <c r="X15" s="12">
        <v>647830</v>
      </c>
      <c r="Y15" s="8">
        <v>20</v>
      </c>
    </row>
    <row r="16" spans="1:25" ht="30">
      <c r="A16" s="1">
        <v>9</v>
      </c>
      <c r="B16" s="2" t="s">
        <v>22</v>
      </c>
      <c r="C16" s="3"/>
      <c r="D16" s="3">
        <v>1</v>
      </c>
      <c r="E16" s="4" t="s">
        <v>23</v>
      </c>
      <c r="F16" s="5">
        <v>55000</v>
      </c>
      <c r="G16" s="5" t="s">
        <v>2</v>
      </c>
      <c r="H16" s="5" t="s">
        <v>2</v>
      </c>
      <c r="I16" s="5"/>
      <c r="J16" s="4" t="s">
        <v>23</v>
      </c>
      <c r="K16" s="5"/>
      <c r="L16" s="5"/>
      <c r="M16" s="6"/>
      <c r="N16" s="7"/>
      <c r="O16" s="8"/>
      <c r="P16" s="8" t="s">
        <v>4</v>
      </c>
      <c r="Q16" s="9" t="s">
        <v>5</v>
      </c>
      <c r="R16" s="8"/>
      <c r="S16" s="10">
        <v>50000</v>
      </c>
      <c r="T16" s="11">
        <v>42500</v>
      </c>
      <c r="U16" s="11">
        <v>5000</v>
      </c>
      <c r="V16" s="11">
        <v>2500</v>
      </c>
      <c r="W16" s="8" t="s">
        <v>6</v>
      </c>
      <c r="X16" s="12">
        <v>647831</v>
      </c>
      <c r="Y16" s="8">
        <v>20</v>
      </c>
    </row>
    <row r="17" spans="1:25" ht="30">
      <c r="A17" s="1">
        <v>10</v>
      </c>
      <c r="B17" s="2" t="s">
        <v>24</v>
      </c>
      <c r="C17" s="3"/>
      <c r="D17" s="3">
        <v>1</v>
      </c>
      <c r="E17" s="4" t="s">
        <v>25</v>
      </c>
      <c r="F17" s="5">
        <v>55000</v>
      </c>
      <c r="G17" s="5" t="s">
        <v>2</v>
      </c>
      <c r="H17" s="5" t="s">
        <v>2</v>
      </c>
      <c r="I17" s="5"/>
      <c r="J17" s="4" t="s">
        <v>25</v>
      </c>
      <c r="K17" s="5"/>
      <c r="L17" s="5"/>
      <c r="M17" s="6"/>
      <c r="N17" s="7"/>
      <c r="O17" s="8"/>
      <c r="P17" s="8" t="s">
        <v>4</v>
      </c>
      <c r="Q17" s="9" t="s">
        <v>5</v>
      </c>
      <c r="R17" s="8"/>
      <c r="S17" s="10">
        <v>50000</v>
      </c>
      <c r="T17" s="11">
        <v>42500</v>
      </c>
      <c r="U17" s="11">
        <v>5000</v>
      </c>
      <c r="V17" s="11">
        <v>2500</v>
      </c>
      <c r="W17" s="8" t="s">
        <v>6</v>
      </c>
      <c r="X17" s="12">
        <v>647832</v>
      </c>
      <c r="Y17" s="8">
        <v>20</v>
      </c>
    </row>
    <row r="18" spans="1:25">
      <c r="A18" s="1">
        <v>11</v>
      </c>
      <c r="B18" s="2" t="s">
        <v>26</v>
      </c>
      <c r="C18" s="3">
        <v>1</v>
      </c>
      <c r="D18" s="3">
        <v>0</v>
      </c>
      <c r="E18" s="4" t="s">
        <v>27</v>
      </c>
      <c r="F18" s="5">
        <v>40000</v>
      </c>
      <c r="G18" s="5" t="s">
        <v>2</v>
      </c>
      <c r="H18" s="5" t="s">
        <v>28</v>
      </c>
      <c r="I18" s="5" t="s">
        <v>28</v>
      </c>
      <c r="J18" s="4" t="s">
        <v>27</v>
      </c>
      <c r="K18" s="5"/>
      <c r="L18" s="5"/>
      <c r="M18" s="6"/>
      <c r="N18" s="7"/>
      <c r="O18" s="8"/>
      <c r="P18" s="8" t="s">
        <v>4</v>
      </c>
      <c r="Q18" s="9" t="s">
        <v>5</v>
      </c>
      <c r="R18" s="8"/>
      <c r="S18" s="10">
        <v>50000</v>
      </c>
      <c r="T18" s="11">
        <v>42500</v>
      </c>
      <c r="U18" s="11">
        <v>5000</v>
      </c>
      <c r="V18" s="11">
        <v>2500</v>
      </c>
      <c r="W18" s="8" t="s">
        <v>6</v>
      </c>
      <c r="X18" s="12">
        <v>647833</v>
      </c>
      <c r="Y18" s="8">
        <v>20</v>
      </c>
    </row>
    <row r="19" spans="1:25" ht="45">
      <c r="A19" s="1">
        <v>12</v>
      </c>
      <c r="B19" s="2" t="s">
        <v>29</v>
      </c>
      <c r="C19" s="3"/>
      <c r="D19" s="3">
        <v>1</v>
      </c>
      <c r="E19" s="4" t="s">
        <v>30</v>
      </c>
      <c r="F19" s="5">
        <v>55000</v>
      </c>
      <c r="G19" s="5" t="s">
        <v>2</v>
      </c>
      <c r="H19" s="5" t="s">
        <v>2</v>
      </c>
      <c r="I19" s="5"/>
      <c r="J19" s="4" t="s">
        <v>30</v>
      </c>
      <c r="K19" s="5"/>
      <c r="L19" s="5"/>
      <c r="M19" s="6"/>
      <c r="N19" s="7"/>
      <c r="O19" s="8"/>
      <c r="P19" s="8" t="s">
        <v>4</v>
      </c>
      <c r="Q19" s="9" t="s">
        <v>5</v>
      </c>
      <c r="R19" s="8"/>
      <c r="S19" s="10">
        <v>50000</v>
      </c>
      <c r="T19" s="11">
        <v>42500</v>
      </c>
      <c r="U19" s="11">
        <v>5000</v>
      </c>
      <c r="V19" s="11">
        <v>2500</v>
      </c>
      <c r="W19" s="8" t="s">
        <v>6</v>
      </c>
      <c r="X19" s="12">
        <v>647834</v>
      </c>
      <c r="Y19" s="8">
        <v>20</v>
      </c>
    </row>
    <row r="20" spans="1:25">
      <c r="A20" s="1">
        <v>13</v>
      </c>
      <c r="B20" s="2" t="s">
        <v>31</v>
      </c>
      <c r="C20" s="3"/>
      <c r="D20" s="3">
        <v>1</v>
      </c>
      <c r="E20" s="4" t="s">
        <v>32</v>
      </c>
      <c r="F20" s="5">
        <v>55000</v>
      </c>
      <c r="G20" s="5" t="s">
        <v>2</v>
      </c>
      <c r="H20" s="5" t="s">
        <v>2</v>
      </c>
      <c r="I20" s="5"/>
      <c r="J20" s="4" t="s">
        <v>32</v>
      </c>
      <c r="K20" s="5"/>
      <c r="L20" s="5"/>
      <c r="M20" s="6"/>
      <c r="N20" s="7"/>
      <c r="O20" s="8"/>
      <c r="P20" s="8" t="s">
        <v>4</v>
      </c>
      <c r="Q20" s="9" t="s">
        <v>5</v>
      </c>
      <c r="R20" s="8"/>
      <c r="S20" s="10">
        <v>50000</v>
      </c>
      <c r="T20" s="11">
        <v>42500</v>
      </c>
      <c r="U20" s="11">
        <v>5000</v>
      </c>
      <c r="V20" s="11">
        <v>2500</v>
      </c>
      <c r="W20" s="8" t="s">
        <v>6</v>
      </c>
      <c r="X20" s="12">
        <v>647835</v>
      </c>
      <c r="Y20" s="8">
        <v>20</v>
      </c>
    </row>
    <row r="21" spans="1:25" ht="30">
      <c r="A21" s="1">
        <v>14</v>
      </c>
      <c r="B21" s="2" t="s">
        <v>33</v>
      </c>
      <c r="C21" s="3"/>
      <c r="D21" s="3">
        <v>1</v>
      </c>
      <c r="E21" s="4" t="s">
        <v>23</v>
      </c>
      <c r="F21" s="5">
        <v>55000</v>
      </c>
      <c r="G21" s="5" t="s">
        <v>2</v>
      </c>
      <c r="H21" s="5" t="s">
        <v>2</v>
      </c>
      <c r="I21" s="5"/>
      <c r="J21" s="4" t="s">
        <v>23</v>
      </c>
      <c r="K21" s="5"/>
      <c r="L21" s="5"/>
      <c r="M21" s="6"/>
      <c r="N21" s="7"/>
      <c r="O21" s="8"/>
      <c r="P21" s="8" t="s">
        <v>4</v>
      </c>
      <c r="Q21" s="9" t="s">
        <v>5</v>
      </c>
      <c r="R21" s="8"/>
      <c r="S21" s="10">
        <v>50000</v>
      </c>
      <c r="T21" s="11">
        <v>42500</v>
      </c>
      <c r="U21" s="11">
        <v>5000</v>
      </c>
      <c r="V21" s="11">
        <v>2500</v>
      </c>
      <c r="W21" s="8" t="s">
        <v>6</v>
      </c>
      <c r="X21" s="12">
        <v>647836</v>
      </c>
      <c r="Y21" s="8">
        <v>20</v>
      </c>
    </row>
    <row r="22" spans="1:25" ht="30">
      <c r="A22" s="1">
        <v>15</v>
      </c>
      <c r="B22" s="2" t="s">
        <v>34</v>
      </c>
      <c r="C22" s="3">
        <v>1</v>
      </c>
      <c r="D22" s="3">
        <v>0</v>
      </c>
      <c r="E22" s="4" t="s">
        <v>35</v>
      </c>
      <c r="F22" s="5">
        <v>40000</v>
      </c>
      <c r="G22" s="5" t="s">
        <v>2</v>
      </c>
      <c r="H22" s="5" t="s">
        <v>36</v>
      </c>
      <c r="I22" s="5" t="s">
        <v>36</v>
      </c>
      <c r="J22" s="4" t="s">
        <v>35</v>
      </c>
      <c r="K22" s="5"/>
      <c r="L22" s="5"/>
      <c r="M22" s="6"/>
      <c r="N22" s="7"/>
      <c r="O22" s="8"/>
      <c r="P22" s="8" t="s">
        <v>4</v>
      </c>
      <c r="Q22" s="9" t="s">
        <v>5</v>
      </c>
      <c r="R22" s="8"/>
      <c r="S22" s="10">
        <v>50000</v>
      </c>
      <c r="T22" s="11">
        <v>42500</v>
      </c>
      <c r="U22" s="11">
        <v>5000</v>
      </c>
      <c r="V22" s="11">
        <v>2500</v>
      </c>
      <c r="W22" s="8" t="s">
        <v>6</v>
      </c>
      <c r="X22" s="12">
        <v>647837</v>
      </c>
      <c r="Y22" s="8">
        <v>20</v>
      </c>
    </row>
    <row r="23" spans="1:25" ht="30">
      <c r="A23" s="1">
        <v>16</v>
      </c>
      <c r="B23" s="2" t="s">
        <v>37</v>
      </c>
      <c r="C23" s="3"/>
      <c r="D23" s="3">
        <v>1</v>
      </c>
      <c r="E23" s="4" t="s">
        <v>38</v>
      </c>
      <c r="F23" s="5">
        <v>55000</v>
      </c>
      <c r="G23" s="5" t="s">
        <v>2</v>
      </c>
      <c r="H23" s="5" t="s">
        <v>2</v>
      </c>
      <c r="I23" s="5"/>
      <c r="J23" s="4" t="s">
        <v>38</v>
      </c>
      <c r="K23" s="5"/>
      <c r="L23" s="5"/>
      <c r="M23" s="6"/>
      <c r="N23" s="7"/>
      <c r="O23" s="8"/>
      <c r="P23" s="8" t="s">
        <v>4</v>
      </c>
      <c r="Q23" s="9" t="s">
        <v>5</v>
      </c>
      <c r="R23" s="8"/>
      <c r="S23" s="10">
        <v>50000</v>
      </c>
      <c r="T23" s="11">
        <v>42500</v>
      </c>
      <c r="U23" s="11">
        <v>5000</v>
      </c>
      <c r="V23" s="11">
        <v>2500</v>
      </c>
      <c r="W23" s="8" t="s">
        <v>6</v>
      </c>
      <c r="X23" s="12">
        <v>647838</v>
      </c>
      <c r="Y23" s="8">
        <v>20</v>
      </c>
    </row>
    <row r="24" spans="1:25" ht="30">
      <c r="A24" s="1">
        <v>17</v>
      </c>
      <c r="B24" s="2" t="s">
        <v>39</v>
      </c>
      <c r="C24" s="3"/>
      <c r="D24" s="3">
        <v>1</v>
      </c>
      <c r="E24" s="4" t="s">
        <v>38</v>
      </c>
      <c r="F24" s="5">
        <v>55000</v>
      </c>
      <c r="G24" s="5" t="s">
        <v>2</v>
      </c>
      <c r="H24" s="5" t="s">
        <v>2</v>
      </c>
      <c r="I24" s="5"/>
      <c r="J24" s="4" t="s">
        <v>38</v>
      </c>
      <c r="K24" s="5"/>
      <c r="L24" s="5"/>
      <c r="M24" s="6"/>
      <c r="N24" s="7"/>
      <c r="O24" s="8"/>
      <c r="P24" s="8" t="s">
        <v>4</v>
      </c>
      <c r="Q24" s="9" t="s">
        <v>5</v>
      </c>
      <c r="R24" s="8"/>
      <c r="S24" s="10">
        <v>50000</v>
      </c>
      <c r="T24" s="11">
        <v>42500</v>
      </c>
      <c r="U24" s="11">
        <v>5000</v>
      </c>
      <c r="V24" s="11">
        <v>2500</v>
      </c>
      <c r="W24" s="8" t="s">
        <v>6</v>
      </c>
      <c r="X24" s="12">
        <v>647839</v>
      </c>
      <c r="Y24" s="8">
        <v>20</v>
      </c>
    </row>
    <row r="25" spans="1:25" ht="30">
      <c r="A25" s="1">
        <v>18</v>
      </c>
      <c r="B25" s="2" t="s">
        <v>40</v>
      </c>
      <c r="C25" s="3"/>
      <c r="D25" s="3">
        <v>1</v>
      </c>
      <c r="E25" s="4" t="s">
        <v>41</v>
      </c>
      <c r="F25" s="5">
        <v>55000</v>
      </c>
      <c r="G25" s="5" t="s">
        <v>2</v>
      </c>
      <c r="H25" s="5" t="s">
        <v>2</v>
      </c>
      <c r="I25" s="5"/>
      <c r="J25" s="4" t="s">
        <v>41</v>
      </c>
      <c r="K25" s="5"/>
      <c r="L25" s="5"/>
      <c r="M25" s="6"/>
      <c r="N25" s="7"/>
      <c r="O25" s="8"/>
      <c r="P25" s="8" t="s">
        <v>4</v>
      </c>
      <c r="Q25" s="9" t="s">
        <v>5</v>
      </c>
      <c r="R25" s="8"/>
      <c r="S25" s="10">
        <v>50000</v>
      </c>
      <c r="T25" s="11">
        <v>42500</v>
      </c>
      <c r="U25" s="11">
        <v>5000</v>
      </c>
      <c r="V25" s="11">
        <v>2500</v>
      </c>
      <c r="W25" s="8" t="s">
        <v>6</v>
      </c>
      <c r="X25" s="12">
        <v>647840</v>
      </c>
      <c r="Y25" s="8">
        <v>20</v>
      </c>
    </row>
    <row r="26" spans="1:25">
      <c r="A26" s="1">
        <v>19</v>
      </c>
      <c r="B26" s="2" t="s">
        <v>42</v>
      </c>
      <c r="C26" s="3"/>
      <c r="D26" s="3">
        <v>1</v>
      </c>
      <c r="E26" s="4" t="s">
        <v>43</v>
      </c>
      <c r="F26" s="5">
        <v>55000</v>
      </c>
      <c r="G26" s="5" t="s">
        <v>2</v>
      </c>
      <c r="H26" s="5" t="s">
        <v>2</v>
      </c>
      <c r="I26" s="5"/>
      <c r="J26" s="4" t="s">
        <v>43</v>
      </c>
      <c r="K26" s="5"/>
      <c r="L26" s="5"/>
      <c r="M26" s="6"/>
      <c r="N26" s="7"/>
      <c r="O26" s="8"/>
      <c r="P26" s="8" t="s">
        <v>4</v>
      </c>
      <c r="Q26" s="9" t="s">
        <v>13</v>
      </c>
      <c r="R26" s="8"/>
      <c r="S26" s="10">
        <v>50000</v>
      </c>
      <c r="T26" s="11">
        <v>42500</v>
      </c>
      <c r="U26" s="11">
        <v>5000</v>
      </c>
      <c r="V26" s="11">
        <v>2500</v>
      </c>
      <c r="W26" s="8" t="s">
        <v>6</v>
      </c>
      <c r="X26" s="12">
        <v>647841</v>
      </c>
      <c r="Y26" s="8">
        <v>20</v>
      </c>
    </row>
    <row r="27" spans="1:25">
      <c r="A27" s="1">
        <v>20</v>
      </c>
      <c r="B27" s="2" t="s">
        <v>44</v>
      </c>
      <c r="C27" s="3"/>
      <c r="D27" s="3">
        <v>1</v>
      </c>
      <c r="E27" s="4" t="s">
        <v>45</v>
      </c>
      <c r="F27" s="5">
        <v>55000</v>
      </c>
      <c r="G27" s="5" t="s">
        <v>2</v>
      </c>
      <c r="H27" s="5" t="s">
        <v>2</v>
      </c>
      <c r="I27" s="5"/>
      <c r="J27" s="4" t="s">
        <v>45</v>
      </c>
      <c r="K27" s="5"/>
      <c r="L27" s="5"/>
      <c r="M27" s="6"/>
      <c r="N27" s="7"/>
      <c r="O27" s="8"/>
      <c r="P27" s="8" t="s">
        <v>4</v>
      </c>
      <c r="Q27" s="9" t="s">
        <v>13</v>
      </c>
      <c r="R27" s="8"/>
      <c r="S27" s="10">
        <v>50000</v>
      </c>
      <c r="T27" s="11">
        <v>42500</v>
      </c>
      <c r="U27" s="11">
        <v>5000</v>
      </c>
      <c r="V27" s="11">
        <v>2500</v>
      </c>
      <c r="W27" s="8" t="s">
        <v>6</v>
      </c>
      <c r="X27" s="12">
        <v>647842</v>
      </c>
      <c r="Y27" s="8">
        <v>20</v>
      </c>
    </row>
    <row r="28" spans="1:25" ht="30">
      <c r="A28" s="1">
        <v>21</v>
      </c>
      <c r="B28" s="2" t="s">
        <v>46</v>
      </c>
      <c r="C28" s="3">
        <v>1</v>
      </c>
      <c r="D28" s="3">
        <v>0</v>
      </c>
      <c r="E28" s="4" t="s">
        <v>19</v>
      </c>
      <c r="F28" s="5">
        <v>40000</v>
      </c>
      <c r="G28" s="5" t="s">
        <v>2</v>
      </c>
      <c r="H28" s="5"/>
      <c r="I28" s="5" t="s">
        <v>47</v>
      </c>
      <c r="J28" s="4" t="s">
        <v>19</v>
      </c>
      <c r="K28" s="5"/>
      <c r="L28" s="5"/>
      <c r="M28" s="6"/>
      <c r="N28" s="7"/>
      <c r="O28" s="8"/>
      <c r="P28" s="8" t="s">
        <v>4</v>
      </c>
      <c r="Q28" s="9" t="s">
        <v>5</v>
      </c>
      <c r="R28" s="8"/>
      <c r="S28" s="10">
        <v>50000</v>
      </c>
      <c r="T28" s="11">
        <v>42500</v>
      </c>
      <c r="U28" s="11">
        <v>5000</v>
      </c>
      <c r="V28" s="11">
        <v>2500</v>
      </c>
      <c r="W28" s="8" t="s">
        <v>6</v>
      </c>
      <c r="X28" s="12">
        <v>647843</v>
      </c>
      <c r="Y28" s="8">
        <v>20</v>
      </c>
    </row>
    <row r="29" spans="1:25" ht="30">
      <c r="A29" s="1">
        <v>22</v>
      </c>
      <c r="B29" s="2" t="s">
        <v>48</v>
      </c>
      <c r="C29" s="3"/>
      <c r="D29" s="3">
        <v>1</v>
      </c>
      <c r="E29" s="4" t="s">
        <v>49</v>
      </c>
      <c r="F29" s="5">
        <v>55000</v>
      </c>
      <c r="G29" s="5" t="s">
        <v>2</v>
      </c>
      <c r="H29" s="5" t="s">
        <v>2</v>
      </c>
      <c r="I29" s="5"/>
      <c r="J29" s="4" t="s">
        <v>49</v>
      </c>
      <c r="K29" s="5"/>
      <c r="L29" s="5"/>
      <c r="M29" s="6"/>
      <c r="N29" s="7"/>
      <c r="O29" s="8"/>
      <c r="P29" s="8" t="s">
        <v>4</v>
      </c>
      <c r="Q29" s="9" t="s">
        <v>5</v>
      </c>
      <c r="R29" s="8"/>
      <c r="S29" s="10">
        <v>50000</v>
      </c>
      <c r="T29" s="11">
        <v>42500</v>
      </c>
      <c r="U29" s="11">
        <v>5000</v>
      </c>
      <c r="V29" s="11">
        <v>2500</v>
      </c>
      <c r="W29" s="8" t="s">
        <v>6</v>
      </c>
      <c r="X29" s="12">
        <v>647844</v>
      </c>
      <c r="Y29" s="8">
        <v>20</v>
      </c>
    </row>
    <row r="30" spans="1:25" ht="30">
      <c r="A30" s="1">
        <v>23</v>
      </c>
      <c r="B30" s="2" t="s">
        <v>50</v>
      </c>
      <c r="C30" s="3"/>
      <c r="D30" s="3">
        <v>1</v>
      </c>
      <c r="E30" s="4" t="s">
        <v>51</v>
      </c>
      <c r="F30" s="5">
        <v>55000</v>
      </c>
      <c r="G30" s="5" t="s">
        <v>2</v>
      </c>
      <c r="H30" s="5" t="s">
        <v>2</v>
      </c>
      <c r="I30" s="5"/>
      <c r="J30" s="4" t="s">
        <v>51</v>
      </c>
      <c r="K30" s="5"/>
      <c r="L30" s="5"/>
      <c r="M30" s="6"/>
      <c r="N30" s="7"/>
      <c r="O30" s="8"/>
      <c r="P30" s="8" t="s">
        <v>4</v>
      </c>
      <c r="Q30" s="9" t="s">
        <v>5</v>
      </c>
      <c r="R30" s="8"/>
      <c r="S30" s="10">
        <v>50000</v>
      </c>
      <c r="T30" s="11">
        <v>42500</v>
      </c>
      <c r="U30" s="11">
        <v>5000</v>
      </c>
      <c r="V30" s="11">
        <v>2500</v>
      </c>
      <c r="W30" s="8" t="s">
        <v>6</v>
      </c>
      <c r="X30" s="12">
        <v>647845</v>
      </c>
      <c r="Y30" s="8">
        <v>20</v>
      </c>
    </row>
    <row r="31" spans="1:25" ht="30">
      <c r="A31" s="1">
        <v>24</v>
      </c>
      <c r="B31" s="2" t="s">
        <v>52</v>
      </c>
      <c r="C31" s="3"/>
      <c r="D31" s="3">
        <v>1</v>
      </c>
      <c r="E31" s="4" t="s">
        <v>38</v>
      </c>
      <c r="F31" s="5">
        <v>55000</v>
      </c>
      <c r="G31" s="5" t="s">
        <v>2</v>
      </c>
      <c r="H31" s="5" t="s">
        <v>2</v>
      </c>
      <c r="I31" s="5"/>
      <c r="J31" s="4" t="s">
        <v>38</v>
      </c>
      <c r="K31" s="5"/>
      <c r="L31" s="5"/>
      <c r="M31" s="6"/>
      <c r="N31" s="7"/>
      <c r="O31" s="8"/>
      <c r="P31" s="8" t="s">
        <v>4</v>
      </c>
      <c r="Q31" s="9" t="s">
        <v>13</v>
      </c>
      <c r="R31" s="8"/>
      <c r="S31" s="10">
        <v>50000</v>
      </c>
      <c r="T31" s="11">
        <v>42500</v>
      </c>
      <c r="U31" s="11">
        <v>5000</v>
      </c>
      <c r="V31" s="11">
        <v>2500</v>
      </c>
      <c r="W31" s="8" t="s">
        <v>6</v>
      </c>
      <c r="X31" s="12">
        <v>647846</v>
      </c>
      <c r="Y31" s="8">
        <v>20</v>
      </c>
    </row>
    <row r="32" spans="1:25" ht="30">
      <c r="A32" s="1">
        <v>25</v>
      </c>
      <c r="B32" s="2" t="s">
        <v>53</v>
      </c>
      <c r="C32" s="3"/>
      <c r="D32" s="3">
        <v>1</v>
      </c>
      <c r="E32" s="4" t="s">
        <v>54</v>
      </c>
      <c r="F32" s="5">
        <v>55000</v>
      </c>
      <c r="G32" s="5" t="s">
        <v>2</v>
      </c>
      <c r="H32" s="5" t="s">
        <v>2</v>
      </c>
      <c r="I32" s="5"/>
      <c r="J32" s="4" t="s">
        <v>54</v>
      </c>
      <c r="K32" s="5"/>
      <c r="L32" s="5"/>
      <c r="M32" s="6"/>
      <c r="N32" s="7"/>
      <c r="O32" s="8"/>
      <c r="P32" s="8" t="s">
        <v>4</v>
      </c>
      <c r="Q32" s="9" t="s">
        <v>5</v>
      </c>
      <c r="R32" s="8"/>
      <c r="S32" s="10">
        <v>50000</v>
      </c>
      <c r="T32" s="11">
        <v>42500</v>
      </c>
      <c r="U32" s="11">
        <v>5000</v>
      </c>
      <c r="V32" s="11">
        <v>2500</v>
      </c>
      <c r="W32" s="8" t="s">
        <v>6</v>
      </c>
      <c r="X32" s="12">
        <v>647847</v>
      </c>
      <c r="Y32" s="8">
        <v>20</v>
      </c>
    </row>
    <row r="33" spans="1:25">
      <c r="A33" s="1">
        <v>26</v>
      </c>
      <c r="B33" s="2" t="s">
        <v>55</v>
      </c>
      <c r="C33" s="3"/>
      <c r="D33" s="3">
        <v>1</v>
      </c>
      <c r="E33" s="4" t="s">
        <v>32</v>
      </c>
      <c r="F33" s="5">
        <v>55000</v>
      </c>
      <c r="G33" s="5" t="s">
        <v>2</v>
      </c>
      <c r="H33" s="5" t="s">
        <v>2</v>
      </c>
      <c r="I33" s="5"/>
      <c r="J33" s="4" t="s">
        <v>32</v>
      </c>
      <c r="K33" s="5"/>
      <c r="L33" s="5"/>
      <c r="M33" s="6"/>
      <c r="N33" s="7"/>
      <c r="O33" s="8"/>
      <c r="P33" s="8" t="s">
        <v>4</v>
      </c>
      <c r="Q33" s="9" t="s">
        <v>5</v>
      </c>
      <c r="R33" s="8"/>
      <c r="S33" s="10">
        <v>50000</v>
      </c>
      <c r="T33" s="11">
        <v>42500</v>
      </c>
      <c r="U33" s="11">
        <v>5000</v>
      </c>
      <c r="V33" s="11">
        <v>2500</v>
      </c>
      <c r="W33" s="8" t="s">
        <v>6</v>
      </c>
      <c r="X33" s="12">
        <v>647848</v>
      </c>
      <c r="Y33" s="8">
        <v>20</v>
      </c>
    </row>
    <row r="34" spans="1:25">
      <c r="A34" s="1">
        <v>27</v>
      </c>
      <c r="B34" s="2" t="s">
        <v>56</v>
      </c>
      <c r="C34" s="3"/>
      <c r="D34" s="3">
        <v>1</v>
      </c>
      <c r="E34" s="4" t="s">
        <v>45</v>
      </c>
      <c r="F34" s="5">
        <v>55000</v>
      </c>
      <c r="G34" s="5" t="s">
        <v>2</v>
      </c>
      <c r="H34" s="5" t="s">
        <v>2</v>
      </c>
      <c r="I34" s="5"/>
      <c r="J34" s="4" t="s">
        <v>45</v>
      </c>
      <c r="K34" s="5"/>
      <c r="L34" s="5"/>
      <c r="M34" s="6"/>
      <c r="N34" s="7"/>
      <c r="O34" s="8"/>
      <c r="P34" s="8" t="s">
        <v>4</v>
      </c>
      <c r="Q34" s="9" t="s">
        <v>57</v>
      </c>
      <c r="R34" s="8"/>
      <c r="S34" s="10">
        <v>50000</v>
      </c>
      <c r="T34" s="11">
        <v>42500</v>
      </c>
      <c r="U34" s="11">
        <v>5000</v>
      </c>
      <c r="V34" s="11">
        <v>2500</v>
      </c>
      <c r="W34" s="8" t="s">
        <v>6</v>
      </c>
      <c r="X34" s="12">
        <v>647849</v>
      </c>
      <c r="Y34" s="8">
        <v>20</v>
      </c>
    </row>
    <row r="35" spans="1:25">
      <c r="A35" s="1">
        <v>28</v>
      </c>
      <c r="B35" s="2" t="s">
        <v>58</v>
      </c>
      <c r="C35" s="3"/>
      <c r="D35" s="3">
        <v>1</v>
      </c>
      <c r="E35" s="4" t="s">
        <v>17</v>
      </c>
      <c r="F35" s="5">
        <v>55000</v>
      </c>
      <c r="G35" s="5" t="s">
        <v>2</v>
      </c>
      <c r="H35" s="5" t="s">
        <v>2</v>
      </c>
      <c r="I35" s="5"/>
      <c r="J35" s="4" t="s">
        <v>17</v>
      </c>
      <c r="K35" s="5"/>
      <c r="L35" s="5"/>
      <c r="M35" s="6"/>
      <c r="N35" s="7"/>
      <c r="O35" s="8"/>
      <c r="P35" s="8" t="s">
        <v>4</v>
      </c>
      <c r="Q35" s="9" t="s">
        <v>57</v>
      </c>
      <c r="R35" s="8"/>
      <c r="S35" s="10">
        <v>50000</v>
      </c>
      <c r="T35" s="11">
        <v>42500</v>
      </c>
      <c r="U35" s="11">
        <v>5000</v>
      </c>
      <c r="V35" s="11">
        <v>2500</v>
      </c>
      <c r="W35" s="8" t="s">
        <v>6</v>
      </c>
      <c r="X35" s="12">
        <v>647850</v>
      </c>
      <c r="Y35" s="8">
        <v>20</v>
      </c>
    </row>
    <row r="36" spans="1:25">
      <c r="A36" s="1">
        <v>29</v>
      </c>
      <c r="B36" s="2" t="s">
        <v>59</v>
      </c>
      <c r="C36" s="3">
        <v>1</v>
      </c>
      <c r="D36" s="3">
        <v>0</v>
      </c>
      <c r="E36" s="4" t="s">
        <v>60</v>
      </c>
      <c r="F36" s="5">
        <v>40000</v>
      </c>
      <c r="G36" s="5" t="s">
        <v>2</v>
      </c>
      <c r="H36" s="5" t="s">
        <v>36</v>
      </c>
      <c r="I36" s="5" t="s">
        <v>36</v>
      </c>
      <c r="J36" s="4" t="s">
        <v>60</v>
      </c>
      <c r="K36" s="5"/>
      <c r="L36" s="5"/>
      <c r="M36" s="6"/>
      <c r="N36" s="7"/>
      <c r="O36" s="8"/>
      <c r="P36" s="8" t="s">
        <v>4</v>
      </c>
      <c r="Q36" s="9" t="s">
        <v>5</v>
      </c>
      <c r="R36" s="8"/>
      <c r="S36" s="10">
        <v>50000</v>
      </c>
      <c r="T36" s="11">
        <v>42500</v>
      </c>
      <c r="U36" s="11">
        <v>5000</v>
      </c>
      <c r="V36" s="11">
        <v>2500</v>
      </c>
      <c r="W36" s="8" t="s">
        <v>6</v>
      </c>
      <c r="X36" s="12">
        <v>647851</v>
      </c>
      <c r="Y36" s="8">
        <v>20</v>
      </c>
    </row>
    <row r="37" spans="1:25">
      <c r="A37" s="1">
        <v>30</v>
      </c>
      <c r="B37" s="2" t="s">
        <v>61</v>
      </c>
      <c r="C37" s="3"/>
      <c r="D37" s="3">
        <v>1</v>
      </c>
      <c r="E37" s="4" t="s">
        <v>62</v>
      </c>
      <c r="F37" s="5">
        <v>55000</v>
      </c>
      <c r="G37" s="5" t="s">
        <v>2</v>
      </c>
      <c r="H37" s="5" t="s">
        <v>2</v>
      </c>
      <c r="I37" s="5"/>
      <c r="J37" s="4" t="s">
        <v>62</v>
      </c>
      <c r="K37" s="5"/>
      <c r="L37" s="5"/>
      <c r="M37" s="6"/>
      <c r="N37" s="7"/>
      <c r="O37" s="8"/>
      <c r="P37" s="8" t="s">
        <v>4</v>
      </c>
      <c r="Q37" s="9" t="s">
        <v>5</v>
      </c>
      <c r="R37" s="8"/>
      <c r="S37" s="10">
        <v>50000</v>
      </c>
      <c r="T37" s="11">
        <v>42500</v>
      </c>
      <c r="U37" s="11">
        <v>5000</v>
      </c>
      <c r="V37" s="11">
        <v>2500</v>
      </c>
      <c r="W37" s="8" t="s">
        <v>6</v>
      </c>
      <c r="X37" s="12">
        <v>647852</v>
      </c>
      <c r="Y37" s="8">
        <v>20</v>
      </c>
    </row>
    <row r="38" spans="1:25">
      <c r="A38" s="1">
        <v>31</v>
      </c>
      <c r="B38" s="2" t="s">
        <v>63</v>
      </c>
      <c r="C38" s="3"/>
      <c r="D38" s="3">
        <v>1</v>
      </c>
      <c r="E38" s="4" t="s">
        <v>64</v>
      </c>
      <c r="F38" s="5">
        <v>55000</v>
      </c>
      <c r="G38" s="5" t="s">
        <v>2</v>
      </c>
      <c r="H38" s="5" t="s">
        <v>2</v>
      </c>
      <c r="I38" s="5"/>
      <c r="J38" s="4" t="s">
        <v>64</v>
      </c>
      <c r="K38" s="5"/>
      <c r="L38" s="5"/>
      <c r="M38" s="6"/>
      <c r="N38" s="7"/>
      <c r="O38" s="8"/>
      <c r="P38" s="8" t="s">
        <v>4</v>
      </c>
      <c r="Q38" s="9" t="s">
        <v>5</v>
      </c>
      <c r="R38" s="8"/>
      <c r="S38" s="10">
        <v>50000</v>
      </c>
      <c r="T38" s="11">
        <v>42500</v>
      </c>
      <c r="U38" s="11">
        <v>5000</v>
      </c>
      <c r="V38" s="11">
        <v>2500</v>
      </c>
      <c r="W38" s="8" t="s">
        <v>6</v>
      </c>
      <c r="X38" s="12">
        <v>647853</v>
      </c>
      <c r="Y38" s="8">
        <v>20</v>
      </c>
    </row>
    <row r="39" spans="1:25">
      <c r="A39" s="1">
        <v>32</v>
      </c>
      <c r="B39" s="2" t="s">
        <v>65</v>
      </c>
      <c r="C39" s="3"/>
      <c r="D39" s="3">
        <v>1</v>
      </c>
      <c r="E39" s="4" t="s">
        <v>66</v>
      </c>
      <c r="F39" s="5">
        <v>55000</v>
      </c>
      <c r="G39" s="5" t="s">
        <v>2</v>
      </c>
      <c r="H39" s="5" t="s">
        <v>2</v>
      </c>
      <c r="I39" s="5"/>
      <c r="J39" s="4" t="s">
        <v>66</v>
      </c>
      <c r="K39" s="5"/>
      <c r="L39" s="5"/>
      <c r="M39" s="6"/>
      <c r="N39" s="7"/>
      <c r="O39" s="8"/>
      <c r="P39" s="8" t="s">
        <v>4</v>
      </c>
      <c r="Q39" s="9" t="s">
        <v>5</v>
      </c>
      <c r="R39" s="8"/>
      <c r="S39" s="10">
        <v>50000</v>
      </c>
      <c r="T39" s="11">
        <v>42500</v>
      </c>
      <c r="U39" s="11">
        <v>5000</v>
      </c>
      <c r="V39" s="11">
        <v>2500</v>
      </c>
      <c r="W39" s="8" t="s">
        <v>6</v>
      </c>
      <c r="X39" s="12">
        <v>647854</v>
      </c>
      <c r="Y39" s="8">
        <v>20</v>
      </c>
    </row>
    <row r="40" spans="1:25" ht="30">
      <c r="A40" s="1">
        <v>33</v>
      </c>
      <c r="B40" s="2" t="s">
        <v>67</v>
      </c>
      <c r="C40" s="3"/>
      <c r="D40" s="3">
        <v>1</v>
      </c>
      <c r="E40" s="4" t="s">
        <v>68</v>
      </c>
      <c r="F40" s="5">
        <v>55000</v>
      </c>
      <c r="G40" s="5" t="s">
        <v>2</v>
      </c>
      <c r="H40" s="5" t="s">
        <v>2</v>
      </c>
      <c r="I40" s="5"/>
      <c r="J40" s="4" t="s">
        <v>68</v>
      </c>
      <c r="K40" s="5"/>
      <c r="L40" s="5"/>
      <c r="M40" s="6"/>
      <c r="N40" s="7"/>
      <c r="O40" s="8"/>
      <c r="P40" s="8" t="s">
        <v>4</v>
      </c>
      <c r="Q40" s="9" t="s">
        <v>5</v>
      </c>
      <c r="R40" s="8"/>
      <c r="S40" s="10">
        <v>50000</v>
      </c>
      <c r="T40" s="11">
        <v>42500</v>
      </c>
      <c r="U40" s="11">
        <v>5000</v>
      </c>
      <c r="V40" s="11">
        <v>2500</v>
      </c>
      <c r="W40" s="8" t="s">
        <v>6</v>
      </c>
      <c r="X40" s="12">
        <v>647855</v>
      </c>
      <c r="Y40" s="8">
        <v>20</v>
      </c>
    </row>
    <row r="41" spans="1:25">
      <c r="A41" s="1">
        <v>34</v>
      </c>
      <c r="B41" s="2" t="s">
        <v>69</v>
      </c>
      <c r="C41" s="3"/>
      <c r="D41" s="3">
        <v>1</v>
      </c>
      <c r="E41" s="4" t="s">
        <v>70</v>
      </c>
      <c r="F41" s="5">
        <v>55000</v>
      </c>
      <c r="G41" s="5" t="s">
        <v>2</v>
      </c>
      <c r="H41" s="5" t="s">
        <v>2</v>
      </c>
      <c r="I41" s="5"/>
      <c r="J41" s="4" t="s">
        <v>70</v>
      </c>
      <c r="K41" s="5"/>
      <c r="L41" s="5"/>
      <c r="M41" s="6"/>
      <c r="N41" s="7"/>
      <c r="O41" s="8"/>
      <c r="P41" s="8" t="s">
        <v>4</v>
      </c>
      <c r="Q41" s="9" t="s">
        <v>5</v>
      </c>
      <c r="R41" s="8"/>
      <c r="S41" s="10">
        <v>50000</v>
      </c>
      <c r="T41" s="11">
        <v>42500</v>
      </c>
      <c r="U41" s="11">
        <v>5000</v>
      </c>
      <c r="V41" s="11">
        <v>2500</v>
      </c>
      <c r="W41" s="8" t="s">
        <v>6</v>
      </c>
      <c r="X41" s="12">
        <v>647856</v>
      </c>
      <c r="Y41" s="8">
        <v>20</v>
      </c>
    </row>
    <row r="42" spans="1:25" ht="30">
      <c r="A42" s="1">
        <v>35</v>
      </c>
      <c r="B42" s="2" t="s">
        <v>71</v>
      </c>
      <c r="C42" s="3"/>
      <c r="D42" s="3">
        <v>1</v>
      </c>
      <c r="E42" s="4" t="s">
        <v>51</v>
      </c>
      <c r="F42" s="5">
        <v>55000</v>
      </c>
      <c r="G42" s="5" t="s">
        <v>2</v>
      </c>
      <c r="H42" s="5" t="s">
        <v>2</v>
      </c>
      <c r="I42" s="5"/>
      <c r="J42" s="4" t="s">
        <v>51</v>
      </c>
      <c r="K42" s="5"/>
      <c r="L42" s="5"/>
      <c r="M42" s="6"/>
      <c r="N42" s="7"/>
      <c r="O42" s="8"/>
      <c r="P42" s="8" t="s">
        <v>4</v>
      </c>
      <c r="Q42" s="9" t="s">
        <v>5</v>
      </c>
      <c r="R42" s="8"/>
      <c r="S42" s="10">
        <v>50000</v>
      </c>
      <c r="T42" s="11">
        <v>42500</v>
      </c>
      <c r="U42" s="11">
        <v>5000</v>
      </c>
      <c r="V42" s="11">
        <v>2500</v>
      </c>
      <c r="W42" s="8" t="s">
        <v>6</v>
      </c>
      <c r="X42" s="12">
        <v>647857</v>
      </c>
      <c r="Y42" s="8">
        <v>20</v>
      </c>
    </row>
    <row r="43" spans="1:25">
      <c r="A43" s="1">
        <v>36</v>
      </c>
      <c r="B43" s="2" t="s">
        <v>72</v>
      </c>
      <c r="C43" s="3"/>
      <c r="D43" s="3">
        <v>1</v>
      </c>
      <c r="E43" s="4" t="s">
        <v>45</v>
      </c>
      <c r="F43" s="5">
        <v>55000</v>
      </c>
      <c r="G43" s="5" t="s">
        <v>2</v>
      </c>
      <c r="H43" s="5" t="s">
        <v>2</v>
      </c>
      <c r="I43" s="5"/>
      <c r="J43" s="4" t="s">
        <v>45</v>
      </c>
      <c r="K43" s="5"/>
      <c r="L43" s="5"/>
      <c r="M43" s="6"/>
      <c r="N43" s="7"/>
      <c r="O43" s="8"/>
      <c r="P43" s="8" t="s">
        <v>4</v>
      </c>
      <c r="Q43" s="9" t="s">
        <v>13</v>
      </c>
      <c r="R43" s="8"/>
      <c r="S43" s="10">
        <v>50000</v>
      </c>
      <c r="T43" s="11">
        <v>42500</v>
      </c>
      <c r="U43" s="11">
        <v>5000</v>
      </c>
      <c r="V43" s="11">
        <v>2500</v>
      </c>
      <c r="W43" s="8" t="s">
        <v>6</v>
      </c>
      <c r="X43" s="12">
        <v>647858</v>
      </c>
      <c r="Y43" s="8">
        <v>20</v>
      </c>
    </row>
    <row r="44" spans="1:25">
      <c r="A44" s="1">
        <v>37</v>
      </c>
      <c r="B44" s="2" t="s">
        <v>73</v>
      </c>
      <c r="C44" s="3"/>
      <c r="D44" s="3">
        <v>1</v>
      </c>
      <c r="E44" s="4" t="s">
        <v>32</v>
      </c>
      <c r="F44" s="5">
        <v>55000</v>
      </c>
      <c r="G44" s="5" t="s">
        <v>2</v>
      </c>
      <c r="H44" s="5" t="s">
        <v>2</v>
      </c>
      <c r="I44" s="5"/>
      <c r="J44" s="4" t="s">
        <v>32</v>
      </c>
      <c r="K44" s="5"/>
      <c r="L44" s="5"/>
      <c r="M44" s="6"/>
      <c r="N44" s="7"/>
      <c r="O44" s="8"/>
      <c r="P44" s="8" t="s">
        <v>4</v>
      </c>
      <c r="Q44" s="9" t="s">
        <v>5</v>
      </c>
      <c r="R44" s="8"/>
      <c r="S44" s="10">
        <v>50000</v>
      </c>
      <c r="T44" s="11">
        <v>42500</v>
      </c>
      <c r="U44" s="11">
        <v>5000</v>
      </c>
      <c r="V44" s="11">
        <v>2500</v>
      </c>
      <c r="W44" s="8" t="s">
        <v>6</v>
      </c>
      <c r="X44" s="12">
        <v>647859</v>
      </c>
      <c r="Y44" s="8">
        <v>20</v>
      </c>
    </row>
    <row r="45" spans="1:25">
      <c r="A45" s="1">
        <v>38</v>
      </c>
      <c r="B45" s="2" t="s">
        <v>74</v>
      </c>
      <c r="C45" s="3"/>
      <c r="D45" s="3">
        <v>1</v>
      </c>
      <c r="E45" s="4" t="s">
        <v>17</v>
      </c>
      <c r="F45" s="5">
        <v>55000</v>
      </c>
      <c r="G45" s="5" t="s">
        <v>2</v>
      </c>
      <c r="H45" s="5" t="s">
        <v>2</v>
      </c>
      <c r="I45" s="5"/>
      <c r="J45" s="4" t="s">
        <v>17</v>
      </c>
      <c r="K45" s="5"/>
      <c r="L45" s="5"/>
      <c r="M45" s="6"/>
      <c r="N45" s="7"/>
      <c r="O45" s="8"/>
      <c r="P45" s="8" t="s">
        <v>4</v>
      </c>
      <c r="Q45" s="9" t="s">
        <v>57</v>
      </c>
      <c r="R45" s="8"/>
      <c r="S45" s="10">
        <v>50000</v>
      </c>
      <c r="T45" s="11">
        <v>42500</v>
      </c>
      <c r="U45" s="11">
        <v>5000</v>
      </c>
      <c r="V45" s="11">
        <v>2500</v>
      </c>
      <c r="W45" s="8" t="s">
        <v>6</v>
      </c>
      <c r="X45" s="12">
        <v>647860</v>
      </c>
      <c r="Y45" s="8">
        <v>20</v>
      </c>
    </row>
    <row r="46" spans="1:25" ht="30">
      <c r="A46" s="1">
        <v>39</v>
      </c>
      <c r="B46" s="2" t="s">
        <v>75</v>
      </c>
      <c r="C46" s="3"/>
      <c r="D46" s="3">
        <v>1</v>
      </c>
      <c r="E46" s="4" t="s">
        <v>76</v>
      </c>
      <c r="F46" s="5">
        <v>55000</v>
      </c>
      <c r="G46" s="5" t="s">
        <v>2</v>
      </c>
      <c r="H46" s="5" t="s">
        <v>2</v>
      </c>
      <c r="I46" s="5"/>
      <c r="J46" s="4" t="s">
        <v>76</v>
      </c>
      <c r="K46" s="5"/>
      <c r="L46" s="5"/>
      <c r="M46" s="6"/>
      <c r="N46" s="7"/>
      <c r="O46" s="8"/>
      <c r="P46" s="8" t="s">
        <v>4</v>
      </c>
      <c r="Q46" s="9" t="s">
        <v>5</v>
      </c>
      <c r="R46" s="8"/>
      <c r="S46" s="10">
        <v>50000</v>
      </c>
      <c r="T46" s="11">
        <v>42500</v>
      </c>
      <c r="U46" s="11">
        <v>5000</v>
      </c>
      <c r="V46" s="11">
        <v>2500</v>
      </c>
      <c r="W46" s="8" t="s">
        <v>6</v>
      </c>
      <c r="X46" s="12">
        <v>647861</v>
      </c>
      <c r="Y46" s="8">
        <v>20</v>
      </c>
    </row>
    <row r="47" spans="1:25" ht="30">
      <c r="A47" s="1">
        <v>40</v>
      </c>
      <c r="B47" s="2" t="s">
        <v>77</v>
      </c>
      <c r="C47" s="3">
        <v>1</v>
      </c>
      <c r="D47" s="3">
        <v>0</v>
      </c>
      <c r="E47" s="4" t="s">
        <v>78</v>
      </c>
      <c r="F47" s="5">
        <v>40000</v>
      </c>
      <c r="G47" s="5" t="s">
        <v>2</v>
      </c>
      <c r="H47" s="5" t="s">
        <v>79</v>
      </c>
      <c r="I47" s="5" t="s">
        <v>79</v>
      </c>
      <c r="J47" s="4" t="s">
        <v>78</v>
      </c>
      <c r="K47" s="5"/>
      <c r="L47" s="5"/>
      <c r="M47" s="6"/>
      <c r="N47" s="7"/>
      <c r="O47" s="8"/>
      <c r="P47" s="8" t="s">
        <v>4</v>
      </c>
      <c r="Q47" s="9" t="s">
        <v>5</v>
      </c>
      <c r="R47" s="8"/>
      <c r="S47" s="10">
        <v>50000</v>
      </c>
      <c r="T47" s="11">
        <v>42500</v>
      </c>
      <c r="U47" s="11">
        <v>5000</v>
      </c>
      <c r="V47" s="11">
        <v>2500</v>
      </c>
      <c r="W47" s="8" t="s">
        <v>6</v>
      </c>
      <c r="X47" s="12">
        <v>647862</v>
      </c>
      <c r="Y47" s="8">
        <v>20</v>
      </c>
    </row>
    <row r="48" spans="1:25" ht="30">
      <c r="A48" s="1">
        <v>41</v>
      </c>
      <c r="B48" s="2" t="s">
        <v>80</v>
      </c>
      <c r="C48" s="3"/>
      <c r="D48" s="3">
        <v>1</v>
      </c>
      <c r="E48" s="4" t="s">
        <v>81</v>
      </c>
      <c r="F48" s="5">
        <v>55000</v>
      </c>
      <c r="G48" s="5" t="s">
        <v>2</v>
      </c>
      <c r="H48" s="5" t="s">
        <v>2</v>
      </c>
      <c r="I48" s="5"/>
      <c r="J48" s="4" t="s">
        <v>81</v>
      </c>
      <c r="K48" s="5"/>
      <c r="L48" s="5"/>
      <c r="M48" s="6"/>
      <c r="N48" s="7"/>
      <c r="O48" s="8"/>
      <c r="P48" s="8" t="s">
        <v>4</v>
      </c>
      <c r="Q48" s="9" t="s">
        <v>13</v>
      </c>
      <c r="R48" s="8"/>
      <c r="S48" s="10">
        <v>50000</v>
      </c>
      <c r="T48" s="11">
        <v>42500</v>
      </c>
      <c r="U48" s="11">
        <v>5000</v>
      </c>
      <c r="V48" s="11">
        <v>2500</v>
      </c>
      <c r="W48" s="8" t="s">
        <v>6</v>
      </c>
      <c r="X48" s="12">
        <v>647863</v>
      </c>
      <c r="Y48" s="8">
        <v>20</v>
      </c>
    </row>
    <row r="49" spans="1:25" ht="30">
      <c r="A49" s="1">
        <v>42</v>
      </c>
      <c r="B49" s="2" t="s">
        <v>82</v>
      </c>
      <c r="C49" s="3"/>
      <c r="D49" s="3">
        <v>1</v>
      </c>
      <c r="E49" s="4" t="s">
        <v>83</v>
      </c>
      <c r="F49" s="5">
        <v>55000</v>
      </c>
      <c r="G49" s="5" t="s">
        <v>2</v>
      </c>
      <c r="H49" s="5" t="s">
        <v>2</v>
      </c>
      <c r="I49" s="5"/>
      <c r="J49" s="4" t="s">
        <v>83</v>
      </c>
      <c r="K49" s="5"/>
      <c r="L49" s="5"/>
      <c r="M49" s="6"/>
      <c r="N49" s="7"/>
      <c r="O49" s="8"/>
      <c r="P49" s="8" t="s">
        <v>4</v>
      </c>
      <c r="Q49" s="9" t="s">
        <v>13</v>
      </c>
      <c r="R49" s="8"/>
      <c r="S49" s="10">
        <v>50000</v>
      </c>
      <c r="T49" s="11">
        <v>42500</v>
      </c>
      <c r="U49" s="11">
        <v>5000</v>
      </c>
      <c r="V49" s="11">
        <v>2500</v>
      </c>
      <c r="W49" s="8" t="s">
        <v>6</v>
      </c>
      <c r="X49" s="12">
        <v>647864</v>
      </c>
      <c r="Y49" s="8">
        <v>20</v>
      </c>
    </row>
    <row r="50" spans="1:25">
      <c r="A50" s="1">
        <v>43</v>
      </c>
      <c r="B50" s="2" t="s">
        <v>84</v>
      </c>
      <c r="C50" s="3"/>
      <c r="D50" s="3">
        <v>1</v>
      </c>
      <c r="E50" s="4" t="s">
        <v>17</v>
      </c>
      <c r="F50" s="5">
        <v>55000</v>
      </c>
      <c r="G50" s="5" t="s">
        <v>2</v>
      </c>
      <c r="H50" s="5" t="s">
        <v>2</v>
      </c>
      <c r="I50" s="5"/>
      <c r="J50" s="4" t="s">
        <v>17</v>
      </c>
      <c r="K50" s="5"/>
      <c r="L50" s="5"/>
      <c r="M50" s="6"/>
      <c r="N50" s="7"/>
      <c r="O50" s="8"/>
      <c r="P50" s="8" t="s">
        <v>4</v>
      </c>
      <c r="Q50" s="9" t="s">
        <v>13</v>
      </c>
      <c r="R50" s="8"/>
      <c r="S50" s="10">
        <v>50000</v>
      </c>
      <c r="T50" s="11">
        <v>42500</v>
      </c>
      <c r="U50" s="11">
        <v>5000</v>
      </c>
      <c r="V50" s="11">
        <v>2500</v>
      </c>
      <c r="W50" s="8" t="s">
        <v>6</v>
      </c>
      <c r="X50" s="12">
        <v>647865</v>
      </c>
      <c r="Y50" s="8">
        <v>20</v>
      </c>
    </row>
    <row r="51" spans="1:25" ht="30">
      <c r="A51" s="1">
        <v>44</v>
      </c>
      <c r="B51" s="2" t="s">
        <v>85</v>
      </c>
      <c r="C51" s="3"/>
      <c r="D51" s="3">
        <v>1</v>
      </c>
      <c r="E51" s="4" t="s">
        <v>86</v>
      </c>
      <c r="F51" s="5">
        <v>55000</v>
      </c>
      <c r="G51" s="5" t="s">
        <v>87</v>
      </c>
      <c r="H51" s="5" t="s">
        <v>87</v>
      </c>
      <c r="I51" s="5"/>
      <c r="J51" s="4" t="s">
        <v>86</v>
      </c>
      <c r="K51" s="5"/>
      <c r="L51" s="5"/>
      <c r="M51" s="6"/>
      <c r="N51" s="7"/>
      <c r="O51" s="8"/>
      <c r="P51" s="8" t="s">
        <v>4</v>
      </c>
      <c r="Q51" s="9" t="s">
        <v>5</v>
      </c>
      <c r="R51" s="8"/>
      <c r="S51" s="10">
        <v>50000</v>
      </c>
      <c r="T51" s="11">
        <v>45000</v>
      </c>
      <c r="U51" s="11">
        <v>5000</v>
      </c>
      <c r="V51" s="11">
        <v>0</v>
      </c>
      <c r="W51" s="8" t="s">
        <v>88</v>
      </c>
      <c r="X51" s="12" t="s">
        <v>89</v>
      </c>
      <c r="Y51" s="8">
        <v>60</v>
      </c>
    </row>
    <row r="52" spans="1:25" ht="30">
      <c r="A52" s="1">
        <v>45</v>
      </c>
      <c r="B52" s="2" t="s">
        <v>90</v>
      </c>
      <c r="C52" s="3"/>
      <c r="D52" s="3">
        <v>1</v>
      </c>
      <c r="E52" s="4" t="s">
        <v>86</v>
      </c>
      <c r="F52" s="5">
        <v>55000</v>
      </c>
      <c r="G52" s="5" t="s">
        <v>87</v>
      </c>
      <c r="H52" s="5" t="s">
        <v>87</v>
      </c>
      <c r="I52" s="5"/>
      <c r="J52" s="4" t="s">
        <v>86</v>
      </c>
      <c r="K52" s="5"/>
      <c r="L52" s="5"/>
      <c r="M52" s="6"/>
      <c r="N52" s="7"/>
      <c r="O52" s="8"/>
      <c r="P52" s="8" t="s">
        <v>4</v>
      </c>
      <c r="Q52" s="9" t="s">
        <v>5</v>
      </c>
      <c r="R52" s="8"/>
      <c r="S52" s="10">
        <v>50000</v>
      </c>
      <c r="T52" s="11">
        <v>45000</v>
      </c>
      <c r="U52" s="11">
        <v>5000</v>
      </c>
      <c r="V52" s="11">
        <v>0</v>
      </c>
      <c r="W52" s="8" t="s">
        <v>88</v>
      </c>
      <c r="X52" s="12" t="s">
        <v>91</v>
      </c>
      <c r="Y52" s="8">
        <v>60</v>
      </c>
    </row>
    <row r="53" spans="1:25" ht="30">
      <c r="A53" s="1">
        <v>46</v>
      </c>
      <c r="B53" s="2" t="s">
        <v>92</v>
      </c>
      <c r="C53" s="3"/>
      <c r="D53" s="3">
        <v>1</v>
      </c>
      <c r="E53" s="4" t="s">
        <v>86</v>
      </c>
      <c r="F53" s="5">
        <v>55000</v>
      </c>
      <c r="G53" s="5" t="s">
        <v>87</v>
      </c>
      <c r="H53" s="5" t="s">
        <v>87</v>
      </c>
      <c r="I53" s="5"/>
      <c r="J53" s="4" t="s">
        <v>86</v>
      </c>
      <c r="K53" s="5"/>
      <c r="L53" s="5"/>
      <c r="M53" s="6"/>
      <c r="N53" s="7"/>
      <c r="O53" s="8"/>
      <c r="P53" s="8" t="s">
        <v>4</v>
      </c>
      <c r="Q53" s="9" t="s">
        <v>13</v>
      </c>
      <c r="R53" s="8"/>
      <c r="S53" s="10">
        <v>50000</v>
      </c>
      <c r="T53" s="11">
        <v>45000</v>
      </c>
      <c r="U53" s="11">
        <v>5000</v>
      </c>
      <c r="V53" s="11">
        <v>0</v>
      </c>
      <c r="W53" s="8" t="s">
        <v>88</v>
      </c>
      <c r="X53" s="12" t="s">
        <v>93</v>
      </c>
      <c r="Y53" s="8">
        <v>60</v>
      </c>
    </row>
    <row r="54" spans="1:25" ht="45">
      <c r="A54" s="1">
        <v>47</v>
      </c>
      <c r="B54" s="13" t="s">
        <v>94</v>
      </c>
      <c r="C54" s="14"/>
      <c r="D54" s="15">
        <v>1</v>
      </c>
      <c r="E54" s="16" t="s">
        <v>95</v>
      </c>
      <c r="F54" s="17">
        <v>50000</v>
      </c>
      <c r="G54" s="18" t="s">
        <v>87</v>
      </c>
      <c r="H54" s="19" t="s">
        <v>96</v>
      </c>
      <c r="I54" s="20"/>
      <c r="J54" s="20"/>
      <c r="K54" s="20"/>
      <c r="L54" s="21"/>
      <c r="M54" s="6"/>
      <c r="N54" s="7"/>
      <c r="O54" s="22"/>
      <c r="P54" s="22" t="s">
        <v>4</v>
      </c>
      <c r="Q54" s="23" t="s">
        <v>5</v>
      </c>
      <c r="R54" s="8"/>
      <c r="S54" s="24">
        <v>50000</v>
      </c>
      <c r="T54" s="25">
        <v>45000</v>
      </c>
      <c r="U54" s="25">
        <v>5000</v>
      </c>
      <c r="V54" s="25">
        <v>0</v>
      </c>
      <c r="W54" s="26" t="s">
        <v>97</v>
      </c>
      <c r="X54" s="27"/>
      <c r="Y54" s="22">
        <v>20</v>
      </c>
    </row>
    <row r="55" spans="1:25" ht="30">
      <c r="A55" s="1">
        <v>48</v>
      </c>
      <c r="B55" s="28" t="s">
        <v>98</v>
      </c>
      <c r="C55" s="15"/>
      <c r="D55" s="14">
        <v>1</v>
      </c>
      <c r="E55" s="29" t="s">
        <v>99</v>
      </c>
      <c r="F55" s="30">
        <v>50000</v>
      </c>
      <c r="G55" s="5" t="s">
        <v>87</v>
      </c>
      <c r="H55" s="19"/>
      <c r="I55" s="20"/>
      <c r="J55" s="20"/>
      <c r="K55" s="20"/>
      <c r="L55" s="21"/>
      <c r="M55" s="6"/>
      <c r="N55" s="7"/>
      <c r="O55" s="22"/>
      <c r="P55" s="30" t="s">
        <v>4</v>
      </c>
      <c r="Q55" s="31" t="s">
        <v>13</v>
      </c>
      <c r="R55" s="8"/>
      <c r="S55" s="32">
        <v>50000</v>
      </c>
      <c r="T55" s="33">
        <v>45000</v>
      </c>
      <c r="U55" s="33">
        <v>5000</v>
      </c>
      <c r="V55" s="33">
        <v>0</v>
      </c>
      <c r="W55" s="26">
        <v>41061</v>
      </c>
      <c r="X55" s="27"/>
      <c r="Y55" s="22">
        <v>20</v>
      </c>
    </row>
    <row r="56" spans="1:25" ht="45">
      <c r="A56" s="1">
        <v>49</v>
      </c>
      <c r="B56" s="28" t="s">
        <v>7</v>
      </c>
      <c r="C56" s="14">
        <v>1</v>
      </c>
      <c r="D56" s="15"/>
      <c r="E56" s="16" t="s">
        <v>100</v>
      </c>
      <c r="F56" s="30">
        <v>40000</v>
      </c>
      <c r="G56" s="5" t="s">
        <v>87</v>
      </c>
      <c r="H56" s="19"/>
      <c r="I56" s="20"/>
      <c r="J56" s="20"/>
      <c r="K56" s="20"/>
      <c r="L56" s="21"/>
      <c r="M56" s="6"/>
      <c r="N56" s="7"/>
      <c r="O56" s="22"/>
      <c r="P56" s="34" t="s">
        <v>4</v>
      </c>
      <c r="Q56" s="31" t="s">
        <v>5</v>
      </c>
      <c r="R56" s="8"/>
      <c r="S56" s="32">
        <v>50000</v>
      </c>
      <c r="T56" s="33">
        <v>42500</v>
      </c>
      <c r="U56" s="33">
        <v>5000</v>
      </c>
      <c r="V56" s="33">
        <v>2500</v>
      </c>
      <c r="W56" s="35" t="s">
        <v>101</v>
      </c>
      <c r="X56" s="36">
        <v>638671</v>
      </c>
      <c r="Y56" s="37">
        <v>20</v>
      </c>
    </row>
    <row r="57" spans="1:25" ht="45">
      <c r="A57" s="1">
        <v>50</v>
      </c>
      <c r="B57" s="38" t="s">
        <v>102</v>
      </c>
      <c r="C57" s="3"/>
      <c r="D57" s="3">
        <v>1</v>
      </c>
      <c r="E57" s="4" t="s">
        <v>103</v>
      </c>
      <c r="F57" s="39">
        <v>50000</v>
      </c>
      <c r="G57" s="5" t="s">
        <v>87</v>
      </c>
      <c r="H57" s="5"/>
      <c r="I57" s="5"/>
      <c r="J57" s="5"/>
      <c r="K57" s="5"/>
      <c r="L57" s="5"/>
      <c r="M57" s="6"/>
      <c r="N57" s="7"/>
      <c r="O57" s="8"/>
      <c r="P57" s="40" t="s">
        <v>4</v>
      </c>
      <c r="Q57" s="9" t="s">
        <v>13</v>
      </c>
      <c r="R57" s="8"/>
      <c r="S57" s="32">
        <v>50000</v>
      </c>
      <c r="T57" s="33">
        <v>42500</v>
      </c>
      <c r="U57" s="33">
        <v>5000</v>
      </c>
      <c r="V57" s="33">
        <v>2500</v>
      </c>
      <c r="W57" s="35" t="s">
        <v>101</v>
      </c>
      <c r="X57" s="41">
        <v>638673</v>
      </c>
      <c r="Y57" s="37">
        <v>20</v>
      </c>
    </row>
    <row r="58" spans="1:25" ht="45">
      <c r="A58" s="1">
        <v>51</v>
      </c>
      <c r="B58" s="38" t="s">
        <v>104</v>
      </c>
      <c r="C58" s="3"/>
      <c r="D58" s="3">
        <v>1</v>
      </c>
      <c r="E58" s="4" t="s">
        <v>103</v>
      </c>
      <c r="F58" s="39">
        <v>50000</v>
      </c>
      <c r="G58" s="5" t="s">
        <v>87</v>
      </c>
      <c r="H58" s="5"/>
      <c r="I58" s="5"/>
      <c r="J58" s="5"/>
      <c r="K58" s="5"/>
      <c r="L58" s="5"/>
      <c r="M58" s="6"/>
      <c r="N58" s="7"/>
      <c r="O58" s="8"/>
      <c r="P58" s="40" t="s">
        <v>4</v>
      </c>
      <c r="Q58" s="42" t="s">
        <v>5</v>
      </c>
      <c r="R58" s="8"/>
      <c r="S58" s="32">
        <v>50000</v>
      </c>
      <c r="T58" s="33">
        <v>42500</v>
      </c>
      <c r="U58" s="33">
        <v>5000</v>
      </c>
      <c r="V58" s="33">
        <v>2500</v>
      </c>
      <c r="W58" s="35" t="s">
        <v>101</v>
      </c>
      <c r="X58" s="41">
        <v>638672</v>
      </c>
      <c r="Y58" s="37">
        <v>20</v>
      </c>
    </row>
    <row r="59" spans="1:25" ht="45">
      <c r="A59" s="1">
        <v>52</v>
      </c>
      <c r="B59" s="38" t="s">
        <v>105</v>
      </c>
      <c r="C59" s="3"/>
      <c r="D59" s="3">
        <v>1</v>
      </c>
      <c r="E59" s="4" t="s">
        <v>106</v>
      </c>
      <c r="F59" s="39">
        <v>50000</v>
      </c>
      <c r="G59" s="5" t="s">
        <v>87</v>
      </c>
      <c r="H59" s="5"/>
      <c r="I59" s="5"/>
      <c r="J59" s="5"/>
      <c r="K59" s="5"/>
      <c r="L59" s="5"/>
      <c r="M59" s="6"/>
      <c r="N59" s="7"/>
      <c r="O59" s="8"/>
      <c r="P59" s="40" t="s">
        <v>4</v>
      </c>
      <c r="Q59" s="42" t="s">
        <v>5</v>
      </c>
      <c r="R59" s="8"/>
      <c r="S59" s="32">
        <v>50000</v>
      </c>
      <c r="T59" s="33">
        <v>42500</v>
      </c>
      <c r="U59" s="33">
        <v>5000</v>
      </c>
      <c r="V59" s="33">
        <v>2500</v>
      </c>
      <c r="W59" s="35" t="s">
        <v>101</v>
      </c>
      <c r="X59" s="41">
        <v>638674</v>
      </c>
      <c r="Y59" s="37">
        <v>20</v>
      </c>
    </row>
    <row r="60" spans="1:25" ht="30">
      <c r="A60" s="1">
        <v>53</v>
      </c>
      <c r="B60" s="38" t="s">
        <v>22</v>
      </c>
      <c r="C60" s="3"/>
      <c r="D60" s="3">
        <v>1</v>
      </c>
      <c r="E60" s="4" t="s">
        <v>23</v>
      </c>
      <c r="F60" s="39">
        <v>50000</v>
      </c>
      <c r="G60" s="5" t="s">
        <v>87</v>
      </c>
      <c r="H60" s="5"/>
      <c r="I60" s="5"/>
      <c r="J60" s="5"/>
      <c r="K60" s="5"/>
      <c r="L60" s="5"/>
      <c r="M60" s="6"/>
      <c r="N60" s="7"/>
      <c r="O60" s="8"/>
      <c r="P60" s="40" t="s">
        <v>4</v>
      </c>
      <c r="Q60" s="42" t="s">
        <v>5</v>
      </c>
      <c r="R60" s="8"/>
      <c r="S60" s="32">
        <v>50000</v>
      </c>
      <c r="T60" s="33">
        <v>42500</v>
      </c>
      <c r="U60" s="33">
        <v>5000</v>
      </c>
      <c r="V60" s="33">
        <v>2500</v>
      </c>
      <c r="W60" s="35" t="s">
        <v>101</v>
      </c>
      <c r="X60" s="41">
        <v>1589</v>
      </c>
      <c r="Y60" s="37">
        <v>20</v>
      </c>
    </row>
    <row r="61" spans="1:25" ht="75">
      <c r="A61" s="1">
        <v>54</v>
      </c>
      <c r="B61" s="38" t="s">
        <v>107</v>
      </c>
      <c r="C61" s="3"/>
      <c r="D61" s="3">
        <v>1</v>
      </c>
      <c r="E61" s="4" t="s">
        <v>108</v>
      </c>
      <c r="F61" s="39">
        <v>50000</v>
      </c>
      <c r="G61" s="5" t="s">
        <v>87</v>
      </c>
      <c r="H61" s="5"/>
      <c r="I61" s="5"/>
      <c r="J61" s="5"/>
      <c r="K61" s="5"/>
      <c r="L61" s="5"/>
      <c r="M61" s="6"/>
      <c r="N61" s="7"/>
      <c r="O61" s="8"/>
      <c r="P61" s="40" t="s">
        <v>4</v>
      </c>
      <c r="Q61" s="9" t="s">
        <v>13</v>
      </c>
      <c r="R61" s="8"/>
      <c r="S61" s="43">
        <v>50000</v>
      </c>
      <c r="T61" s="44">
        <v>45000</v>
      </c>
      <c r="U61" s="44">
        <v>5000</v>
      </c>
      <c r="V61" s="44">
        <v>2500</v>
      </c>
      <c r="W61" s="35" t="s">
        <v>101</v>
      </c>
      <c r="X61" s="41">
        <v>638664</v>
      </c>
      <c r="Y61" s="45">
        <v>60</v>
      </c>
    </row>
    <row r="62" spans="1:25" ht="75">
      <c r="A62" s="1">
        <v>55</v>
      </c>
      <c r="B62" s="38" t="s">
        <v>109</v>
      </c>
      <c r="C62" s="3"/>
      <c r="D62" s="3">
        <v>1</v>
      </c>
      <c r="E62" s="4" t="s">
        <v>108</v>
      </c>
      <c r="F62" s="39">
        <v>50000</v>
      </c>
      <c r="G62" s="5" t="s">
        <v>87</v>
      </c>
      <c r="H62" s="5"/>
      <c r="I62" s="5"/>
      <c r="J62" s="5"/>
      <c r="K62" s="5"/>
      <c r="L62" s="5"/>
      <c r="M62" s="6"/>
      <c r="N62" s="7"/>
      <c r="O62" s="8"/>
      <c r="P62" s="40" t="s">
        <v>4</v>
      </c>
      <c r="Q62" s="42" t="s">
        <v>5</v>
      </c>
      <c r="R62" s="8"/>
      <c r="S62" s="43">
        <v>50000</v>
      </c>
      <c r="T62" s="44">
        <v>45000</v>
      </c>
      <c r="U62" s="44">
        <v>5000</v>
      </c>
      <c r="V62" s="44">
        <v>2500</v>
      </c>
      <c r="W62" s="35" t="s">
        <v>101</v>
      </c>
      <c r="X62" s="41">
        <v>638662</v>
      </c>
      <c r="Y62" s="45">
        <v>60</v>
      </c>
    </row>
    <row r="63" spans="1:25" ht="60">
      <c r="A63" s="1">
        <v>56</v>
      </c>
      <c r="B63" s="38" t="s">
        <v>110</v>
      </c>
      <c r="C63" s="3"/>
      <c r="D63" s="3">
        <v>1</v>
      </c>
      <c r="E63" s="4" t="s">
        <v>111</v>
      </c>
      <c r="F63" s="39">
        <v>50000</v>
      </c>
      <c r="G63" s="5" t="s">
        <v>87</v>
      </c>
      <c r="H63" s="5"/>
      <c r="I63" s="5"/>
      <c r="J63" s="5"/>
      <c r="K63" s="5"/>
      <c r="L63" s="5"/>
      <c r="M63" s="6"/>
      <c r="N63" s="7"/>
      <c r="O63" s="8"/>
      <c r="P63" s="40" t="s">
        <v>4</v>
      </c>
      <c r="Q63" s="42" t="s">
        <v>5</v>
      </c>
      <c r="R63" s="8"/>
      <c r="S63" s="43">
        <v>50000</v>
      </c>
      <c r="T63" s="44">
        <v>45000</v>
      </c>
      <c r="U63" s="44">
        <v>5000</v>
      </c>
      <c r="V63" s="44">
        <v>2500</v>
      </c>
      <c r="W63" s="35" t="s">
        <v>101</v>
      </c>
      <c r="X63" s="41">
        <v>638667</v>
      </c>
      <c r="Y63" s="45">
        <v>60</v>
      </c>
    </row>
    <row r="64" spans="1:25" ht="60">
      <c r="A64" s="1">
        <v>57</v>
      </c>
      <c r="B64" s="38" t="s">
        <v>112</v>
      </c>
      <c r="C64" s="3"/>
      <c r="D64" s="3">
        <v>1</v>
      </c>
      <c r="E64" s="4" t="s">
        <v>111</v>
      </c>
      <c r="F64" s="39">
        <v>50000</v>
      </c>
      <c r="G64" s="5" t="s">
        <v>87</v>
      </c>
      <c r="H64" s="5"/>
      <c r="I64" s="5"/>
      <c r="J64" s="5"/>
      <c r="K64" s="5"/>
      <c r="L64" s="5"/>
      <c r="M64" s="6"/>
      <c r="N64" s="7"/>
      <c r="O64" s="8"/>
      <c r="P64" s="40" t="s">
        <v>4</v>
      </c>
      <c r="Q64" s="42" t="s">
        <v>5</v>
      </c>
      <c r="R64" s="8"/>
      <c r="S64" s="43">
        <v>50000</v>
      </c>
      <c r="T64" s="44">
        <v>45000</v>
      </c>
      <c r="U64" s="44">
        <v>5000</v>
      </c>
      <c r="V64" s="44">
        <v>2500</v>
      </c>
      <c r="W64" s="35" t="s">
        <v>101</v>
      </c>
      <c r="X64" s="41">
        <v>638666</v>
      </c>
      <c r="Y64" s="45">
        <v>60</v>
      </c>
    </row>
    <row r="65" spans="1:25" ht="75">
      <c r="A65" s="1">
        <v>58</v>
      </c>
      <c r="B65" s="38" t="s">
        <v>113</v>
      </c>
      <c r="C65" s="3"/>
      <c r="D65" s="3">
        <v>1</v>
      </c>
      <c r="E65" s="4" t="s">
        <v>114</v>
      </c>
      <c r="F65" s="39">
        <v>50000</v>
      </c>
      <c r="G65" s="5" t="s">
        <v>87</v>
      </c>
      <c r="H65" s="5"/>
      <c r="I65" s="5"/>
      <c r="J65" s="5"/>
      <c r="K65" s="5"/>
      <c r="L65" s="5"/>
      <c r="M65" s="6"/>
      <c r="N65" s="7"/>
      <c r="O65" s="8"/>
      <c r="P65" s="40" t="s">
        <v>4</v>
      </c>
      <c r="Q65" s="9" t="s">
        <v>13</v>
      </c>
      <c r="R65" s="8"/>
      <c r="S65" s="43">
        <v>50000</v>
      </c>
      <c r="T65" s="44">
        <v>45000</v>
      </c>
      <c r="U65" s="44">
        <v>5000</v>
      </c>
      <c r="V65" s="44">
        <v>2500</v>
      </c>
      <c r="W65" s="35" t="s">
        <v>101</v>
      </c>
      <c r="X65" s="41">
        <v>638668</v>
      </c>
      <c r="Y65" s="45">
        <v>60</v>
      </c>
    </row>
    <row r="66" spans="1:25" ht="75">
      <c r="A66" s="1">
        <v>59</v>
      </c>
      <c r="B66" s="38" t="s">
        <v>115</v>
      </c>
      <c r="C66" s="3"/>
      <c r="D66" s="3">
        <v>1</v>
      </c>
      <c r="E66" s="4" t="s">
        <v>116</v>
      </c>
      <c r="F66" s="39">
        <v>50000</v>
      </c>
      <c r="G66" s="5" t="s">
        <v>87</v>
      </c>
      <c r="H66" s="5"/>
      <c r="I66" s="5"/>
      <c r="J66" s="5"/>
      <c r="K66" s="5"/>
      <c r="L66" s="5"/>
      <c r="M66" s="6"/>
      <c r="N66" s="7"/>
      <c r="O66" s="8"/>
      <c r="P66" s="40" t="s">
        <v>4</v>
      </c>
      <c r="Q66" s="42" t="s">
        <v>5</v>
      </c>
      <c r="R66" s="8"/>
      <c r="S66" s="43">
        <v>50000</v>
      </c>
      <c r="T66" s="44">
        <v>45000</v>
      </c>
      <c r="U66" s="44">
        <v>5000</v>
      </c>
      <c r="V66" s="44">
        <v>2500</v>
      </c>
      <c r="W66" s="35" t="s">
        <v>101</v>
      </c>
      <c r="X66" s="41">
        <v>638661</v>
      </c>
      <c r="Y66" s="45">
        <v>60</v>
      </c>
    </row>
    <row r="67" spans="1:25" ht="75">
      <c r="A67" s="1">
        <v>60</v>
      </c>
      <c r="B67" s="38" t="s">
        <v>117</v>
      </c>
      <c r="C67" s="3"/>
      <c r="D67" s="3">
        <v>1</v>
      </c>
      <c r="E67" s="4" t="s">
        <v>108</v>
      </c>
      <c r="F67" s="39">
        <v>50000</v>
      </c>
      <c r="G67" s="5" t="s">
        <v>87</v>
      </c>
      <c r="H67" s="5"/>
      <c r="I67" s="5"/>
      <c r="J67" s="5"/>
      <c r="K67" s="5"/>
      <c r="L67" s="5"/>
      <c r="M67" s="6"/>
      <c r="N67" s="7"/>
      <c r="O67" s="8"/>
      <c r="P67" s="40" t="s">
        <v>4</v>
      </c>
      <c r="Q67" s="42" t="s">
        <v>5</v>
      </c>
      <c r="R67" s="8"/>
      <c r="S67" s="43">
        <v>50000</v>
      </c>
      <c r="T67" s="44">
        <v>45000</v>
      </c>
      <c r="U67" s="44">
        <v>5000</v>
      </c>
      <c r="V67" s="44">
        <v>2500</v>
      </c>
      <c r="W67" s="35" t="s">
        <v>101</v>
      </c>
      <c r="X67" s="41">
        <v>638663</v>
      </c>
      <c r="Y67" s="45">
        <v>60</v>
      </c>
    </row>
    <row r="68" spans="1:25" ht="60">
      <c r="A68" s="1">
        <v>61</v>
      </c>
      <c r="B68" s="38" t="s">
        <v>118</v>
      </c>
      <c r="C68" s="3"/>
      <c r="D68" s="3">
        <v>1</v>
      </c>
      <c r="E68" s="4" t="s">
        <v>119</v>
      </c>
      <c r="F68" s="39">
        <v>50000</v>
      </c>
      <c r="G68" s="5" t="s">
        <v>87</v>
      </c>
      <c r="H68" s="5"/>
      <c r="I68" s="5"/>
      <c r="J68" s="5"/>
      <c r="K68" s="5"/>
      <c r="L68" s="5"/>
      <c r="M68" s="6"/>
      <c r="N68" s="7"/>
      <c r="O68" s="8"/>
      <c r="P68" s="40" t="s">
        <v>4</v>
      </c>
      <c r="Q68" s="42" t="s">
        <v>5</v>
      </c>
      <c r="R68" s="8"/>
      <c r="S68" s="43">
        <v>50000</v>
      </c>
      <c r="T68" s="44">
        <v>45000</v>
      </c>
      <c r="U68" s="44">
        <v>5000</v>
      </c>
      <c r="V68" s="44">
        <v>2500</v>
      </c>
      <c r="W68" s="35" t="s">
        <v>101</v>
      </c>
      <c r="X68" s="41">
        <v>638665</v>
      </c>
      <c r="Y68" s="45">
        <v>60</v>
      </c>
    </row>
    <row r="69" spans="1:25" ht="105">
      <c r="A69" s="1">
        <v>62</v>
      </c>
      <c r="B69" s="38" t="s">
        <v>120</v>
      </c>
      <c r="C69" s="3"/>
      <c r="D69" s="3">
        <v>1</v>
      </c>
      <c r="E69" s="4" t="s">
        <v>121</v>
      </c>
      <c r="F69" s="39">
        <v>50000</v>
      </c>
      <c r="G69" s="5" t="s">
        <v>87</v>
      </c>
      <c r="H69" s="5"/>
      <c r="I69" s="5"/>
      <c r="J69" s="5"/>
      <c r="K69" s="5"/>
      <c r="L69" s="5"/>
      <c r="M69" s="6"/>
      <c r="N69" s="7"/>
      <c r="O69" s="8"/>
      <c r="P69" s="40" t="s">
        <v>4</v>
      </c>
      <c r="Q69" s="42" t="s">
        <v>5</v>
      </c>
      <c r="R69" s="8"/>
      <c r="S69" s="43">
        <v>50000</v>
      </c>
      <c r="T69" s="44">
        <v>45000</v>
      </c>
      <c r="U69" s="44">
        <v>5000</v>
      </c>
      <c r="V69" s="44">
        <v>2500</v>
      </c>
      <c r="W69" s="35">
        <v>41184</v>
      </c>
      <c r="X69" s="41">
        <v>325872</v>
      </c>
      <c r="Y69" s="45">
        <v>60</v>
      </c>
    </row>
    <row r="70" spans="1:25" ht="30">
      <c r="A70" s="1">
        <v>63</v>
      </c>
      <c r="B70" s="38" t="s">
        <v>122</v>
      </c>
      <c r="C70" s="3"/>
      <c r="D70" s="3">
        <v>1</v>
      </c>
      <c r="E70" s="4" t="s">
        <v>123</v>
      </c>
      <c r="F70" s="39">
        <v>55000</v>
      </c>
      <c r="G70" s="5" t="s">
        <v>87</v>
      </c>
      <c r="H70" s="5"/>
      <c r="I70" s="5"/>
      <c r="J70" s="5"/>
      <c r="K70" s="5"/>
      <c r="L70" s="5"/>
      <c r="M70" s="6"/>
      <c r="N70" s="7"/>
      <c r="O70" s="8"/>
      <c r="P70" s="34" t="s">
        <v>4</v>
      </c>
      <c r="Q70" s="46" t="s">
        <v>5</v>
      </c>
      <c r="R70" s="8"/>
      <c r="S70" s="43">
        <v>50000</v>
      </c>
      <c r="T70" s="44">
        <v>45000</v>
      </c>
      <c r="U70" s="44">
        <v>5000</v>
      </c>
      <c r="V70" s="44"/>
      <c r="W70" s="8" t="s">
        <v>124</v>
      </c>
      <c r="X70" s="12"/>
      <c r="Y70" s="40">
        <v>60</v>
      </c>
    </row>
    <row r="71" spans="1:25" ht="75">
      <c r="A71" s="1">
        <v>64</v>
      </c>
      <c r="B71" s="38" t="s">
        <v>125</v>
      </c>
      <c r="C71" s="3"/>
      <c r="D71" s="3">
        <v>1</v>
      </c>
      <c r="E71" s="4" t="s">
        <v>126</v>
      </c>
      <c r="F71" s="39">
        <v>55000</v>
      </c>
      <c r="G71" s="5" t="s">
        <v>87</v>
      </c>
      <c r="H71" s="5"/>
      <c r="I71" s="5"/>
      <c r="J71" s="5"/>
      <c r="K71" s="5"/>
      <c r="L71" s="5"/>
      <c r="M71" s="6"/>
      <c r="N71" s="7"/>
      <c r="O71" s="8"/>
      <c r="P71" s="39" t="s">
        <v>4</v>
      </c>
      <c r="Q71" s="46" t="s">
        <v>13</v>
      </c>
      <c r="R71" s="8"/>
      <c r="S71" s="43">
        <v>50000</v>
      </c>
      <c r="T71" s="44">
        <v>45000</v>
      </c>
      <c r="U71" s="44">
        <v>5000</v>
      </c>
      <c r="V71" s="44"/>
      <c r="W71" s="8" t="s">
        <v>127</v>
      </c>
      <c r="X71" s="12"/>
      <c r="Y71" s="40">
        <v>60</v>
      </c>
    </row>
    <row r="72" spans="1:25" ht="75">
      <c r="A72" s="1">
        <v>65</v>
      </c>
      <c r="B72" s="38" t="s">
        <v>128</v>
      </c>
      <c r="C72" s="3"/>
      <c r="D72" s="3">
        <v>1</v>
      </c>
      <c r="E72" s="4" t="s">
        <v>129</v>
      </c>
      <c r="F72" s="39">
        <v>55000</v>
      </c>
      <c r="G72" s="5" t="s">
        <v>87</v>
      </c>
      <c r="H72" s="5"/>
      <c r="I72" s="5"/>
      <c r="J72" s="5"/>
      <c r="K72" s="5"/>
      <c r="L72" s="5"/>
      <c r="M72" s="6"/>
      <c r="N72" s="7"/>
      <c r="O72" s="8"/>
      <c r="P72" s="39" t="s">
        <v>4</v>
      </c>
      <c r="Q72" s="46" t="s">
        <v>5</v>
      </c>
      <c r="R72" s="8"/>
      <c r="S72" s="43">
        <v>50000</v>
      </c>
      <c r="T72" s="44">
        <v>45000</v>
      </c>
      <c r="U72" s="44">
        <v>5000</v>
      </c>
      <c r="V72" s="44"/>
      <c r="W72" s="8" t="s">
        <v>127</v>
      </c>
      <c r="X72" s="12"/>
      <c r="Y72" s="40">
        <v>60</v>
      </c>
    </row>
    <row r="73" spans="1:25" ht="60">
      <c r="A73" s="1">
        <v>66</v>
      </c>
      <c r="B73" s="38" t="s">
        <v>130</v>
      </c>
      <c r="C73" s="3"/>
      <c r="D73" s="3">
        <v>1</v>
      </c>
      <c r="E73" s="4" t="s">
        <v>131</v>
      </c>
      <c r="F73" s="39">
        <v>55000</v>
      </c>
      <c r="G73" s="5" t="s">
        <v>87</v>
      </c>
      <c r="H73" s="5"/>
      <c r="I73" s="5"/>
      <c r="J73" s="5"/>
      <c r="K73" s="5"/>
      <c r="L73" s="5"/>
      <c r="M73" s="6"/>
      <c r="N73" s="7"/>
      <c r="O73" s="8"/>
      <c r="P73" s="39" t="s">
        <v>4</v>
      </c>
      <c r="Q73" s="46" t="s">
        <v>5</v>
      </c>
      <c r="R73" s="8"/>
      <c r="S73" s="43">
        <v>50000</v>
      </c>
      <c r="T73" s="44">
        <v>45000</v>
      </c>
      <c r="U73" s="44">
        <v>5000</v>
      </c>
      <c r="V73" s="44"/>
      <c r="W73" s="8" t="s">
        <v>127</v>
      </c>
      <c r="X73" s="12"/>
      <c r="Y73" s="40">
        <v>60</v>
      </c>
    </row>
    <row r="74" spans="1:25" ht="60">
      <c r="A74" s="1">
        <v>67</v>
      </c>
      <c r="B74" s="38" t="s">
        <v>132</v>
      </c>
      <c r="C74" s="3"/>
      <c r="D74" s="3">
        <v>1</v>
      </c>
      <c r="E74" s="4" t="s">
        <v>131</v>
      </c>
      <c r="F74" s="39">
        <v>55000</v>
      </c>
      <c r="G74" s="5" t="s">
        <v>87</v>
      </c>
      <c r="H74" s="5"/>
      <c r="I74" s="5"/>
      <c r="J74" s="5"/>
      <c r="K74" s="5"/>
      <c r="L74" s="5"/>
      <c r="M74" s="6"/>
      <c r="N74" s="7"/>
      <c r="O74" s="8"/>
      <c r="P74" s="39" t="s">
        <v>4</v>
      </c>
      <c r="Q74" s="46" t="s">
        <v>5</v>
      </c>
      <c r="R74" s="8"/>
      <c r="S74" s="43">
        <v>50000</v>
      </c>
      <c r="T74" s="44">
        <v>45000</v>
      </c>
      <c r="U74" s="44">
        <v>5000</v>
      </c>
      <c r="V74" s="44"/>
      <c r="W74" s="8" t="s">
        <v>127</v>
      </c>
      <c r="X74" s="12"/>
      <c r="Y74" s="40">
        <v>60</v>
      </c>
    </row>
    <row r="75" spans="1:25" ht="30">
      <c r="A75" s="1">
        <v>68</v>
      </c>
      <c r="B75" s="47" t="s">
        <v>133</v>
      </c>
      <c r="C75" s="3"/>
      <c r="D75" s="48">
        <v>1</v>
      </c>
      <c r="E75" s="4" t="s">
        <v>134</v>
      </c>
      <c r="F75" s="39">
        <v>55000</v>
      </c>
      <c r="G75" s="5" t="s">
        <v>87</v>
      </c>
      <c r="H75" s="4" t="s">
        <v>96</v>
      </c>
      <c r="I75" s="4" t="s">
        <v>96</v>
      </c>
      <c r="J75" s="4" t="s">
        <v>96</v>
      </c>
      <c r="K75" s="4" t="s">
        <v>96</v>
      </c>
      <c r="L75" s="5"/>
      <c r="M75" s="4"/>
      <c r="N75" s="4"/>
      <c r="O75" s="4"/>
      <c r="P75" s="39" t="s">
        <v>4</v>
      </c>
      <c r="Q75" s="46" t="s">
        <v>13</v>
      </c>
      <c r="R75" s="4"/>
      <c r="S75" s="49">
        <v>50000</v>
      </c>
      <c r="T75" s="50">
        <v>45000</v>
      </c>
      <c r="U75" s="50">
        <v>5000</v>
      </c>
      <c r="V75" s="44">
        <v>0</v>
      </c>
      <c r="W75" s="39" t="s">
        <v>135</v>
      </c>
      <c r="X75" s="41">
        <v>638664</v>
      </c>
      <c r="Y75" s="40">
        <v>60</v>
      </c>
    </row>
    <row r="76" spans="1:25" ht="45">
      <c r="A76" s="1">
        <v>69</v>
      </c>
      <c r="B76" s="47" t="s">
        <v>136</v>
      </c>
      <c r="C76" s="3"/>
      <c r="D76" s="48">
        <v>1</v>
      </c>
      <c r="E76" s="4" t="s">
        <v>134</v>
      </c>
      <c r="F76" s="39">
        <v>55000</v>
      </c>
      <c r="G76" s="5" t="s">
        <v>87</v>
      </c>
      <c r="H76" s="4" t="s">
        <v>96</v>
      </c>
      <c r="I76" s="4" t="s">
        <v>96</v>
      </c>
      <c r="J76" s="4" t="s">
        <v>96</v>
      </c>
      <c r="K76" s="4" t="s">
        <v>96</v>
      </c>
      <c r="L76" s="5"/>
      <c r="M76" s="4"/>
      <c r="N76" s="4"/>
      <c r="O76" s="4"/>
      <c r="P76" s="39" t="s">
        <v>4</v>
      </c>
      <c r="Q76" s="46" t="s">
        <v>5</v>
      </c>
      <c r="R76" s="4"/>
      <c r="S76" s="49">
        <v>50000</v>
      </c>
      <c r="T76" s="50">
        <v>45000</v>
      </c>
      <c r="U76" s="50">
        <v>5000</v>
      </c>
      <c r="V76" s="44">
        <v>0</v>
      </c>
      <c r="W76" s="39" t="s">
        <v>135</v>
      </c>
      <c r="X76" s="41">
        <v>638662</v>
      </c>
      <c r="Y76" s="40">
        <v>60</v>
      </c>
    </row>
    <row r="77" spans="1:25" ht="30">
      <c r="A77" s="1">
        <v>70</v>
      </c>
      <c r="B77" s="47" t="s">
        <v>137</v>
      </c>
      <c r="C77" s="3"/>
      <c r="D77" s="48">
        <v>1</v>
      </c>
      <c r="E77" s="4" t="s">
        <v>134</v>
      </c>
      <c r="F77" s="39">
        <v>55000</v>
      </c>
      <c r="G77" s="5" t="s">
        <v>87</v>
      </c>
      <c r="H77" s="4" t="s">
        <v>96</v>
      </c>
      <c r="I77" s="4" t="s">
        <v>96</v>
      </c>
      <c r="J77" s="4" t="s">
        <v>96</v>
      </c>
      <c r="K77" s="4" t="s">
        <v>96</v>
      </c>
      <c r="L77" s="5"/>
      <c r="M77" s="4"/>
      <c r="N77" s="4"/>
      <c r="O77" s="4"/>
      <c r="P77" s="39" t="s">
        <v>4</v>
      </c>
      <c r="Q77" s="46" t="s">
        <v>5</v>
      </c>
      <c r="R77" s="4"/>
      <c r="S77" s="49">
        <v>50000</v>
      </c>
      <c r="T77" s="50">
        <v>45000</v>
      </c>
      <c r="U77" s="50">
        <v>5000</v>
      </c>
      <c r="V77" s="44">
        <v>0</v>
      </c>
      <c r="W77" s="39" t="s">
        <v>135</v>
      </c>
      <c r="X77" s="41">
        <v>638667</v>
      </c>
      <c r="Y77" s="40">
        <v>60</v>
      </c>
    </row>
    <row r="78" spans="1:25" ht="30">
      <c r="A78" s="1">
        <v>71</v>
      </c>
      <c r="B78" s="47" t="s">
        <v>138</v>
      </c>
      <c r="C78" s="3"/>
      <c r="D78" s="48">
        <v>1</v>
      </c>
      <c r="E78" s="4" t="s">
        <v>134</v>
      </c>
      <c r="F78" s="39">
        <v>55000</v>
      </c>
      <c r="G78" s="5" t="s">
        <v>87</v>
      </c>
      <c r="H78" s="4" t="s">
        <v>96</v>
      </c>
      <c r="I78" s="4" t="s">
        <v>96</v>
      </c>
      <c r="J78" s="4" t="s">
        <v>96</v>
      </c>
      <c r="K78" s="4" t="s">
        <v>96</v>
      </c>
      <c r="L78" s="5"/>
      <c r="M78" s="4"/>
      <c r="N78" s="4"/>
      <c r="O78" s="4"/>
      <c r="P78" s="39" t="s">
        <v>4</v>
      </c>
      <c r="Q78" s="46" t="s">
        <v>5</v>
      </c>
      <c r="R78" s="4"/>
      <c r="S78" s="49">
        <v>50000</v>
      </c>
      <c r="T78" s="50">
        <v>45000</v>
      </c>
      <c r="U78" s="50">
        <v>5000</v>
      </c>
      <c r="V78" s="44">
        <v>0</v>
      </c>
      <c r="W78" s="39" t="s">
        <v>135</v>
      </c>
      <c r="X78" s="41">
        <v>638666</v>
      </c>
      <c r="Y78" s="40">
        <v>60</v>
      </c>
    </row>
    <row r="79" spans="1:25" ht="30">
      <c r="A79" s="1">
        <v>72</v>
      </c>
      <c r="B79" s="47" t="s">
        <v>139</v>
      </c>
      <c r="C79" s="3"/>
      <c r="D79" s="48">
        <v>1</v>
      </c>
      <c r="E79" s="4" t="s">
        <v>134</v>
      </c>
      <c r="F79" s="39">
        <v>55000</v>
      </c>
      <c r="G79" s="5" t="s">
        <v>87</v>
      </c>
      <c r="H79" s="4" t="s">
        <v>96</v>
      </c>
      <c r="I79" s="4" t="s">
        <v>96</v>
      </c>
      <c r="J79" s="4" t="s">
        <v>96</v>
      </c>
      <c r="K79" s="4" t="s">
        <v>96</v>
      </c>
      <c r="L79" s="5"/>
      <c r="M79" s="4"/>
      <c r="N79" s="4"/>
      <c r="O79" s="4"/>
      <c r="P79" s="39" t="s">
        <v>4</v>
      </c>
      <c r="Q79" s="46" t="s">
        <v>13</v>
      </c>
      <c r="R79" s="4"/>
      <c r="S79" s="49">
        <v>50000</v>
      </c>
      <c r="T79" s="50">
        <v>45000</v>
      </c>
      <c r="U79" s="50">
        <v>5000</v>
      </c>
      <c r="V79" s="44">
        <v>0</v>
      </c>
      <c r="W79" s="39" t="s">
        <v>135</v>
      </c>
      <c r="X79" s="41">
        <v>638668</v>
      </c>
      <c r="Y79" s="40">
        <v>60</v>
      </c>
    </row>
    <row r="80" spans="1:25" ht="30">
      <c r="A80" s="1">
        <v>73</v>
      </c>
      <c r="B80" s="47" t="s">
        <v>115</v>
      </c>
      <c r="C80" s="3"/>
      <c r="D80" s="48">
        <v>1</v>
      </c>
      <c r="E80" s="4" t="s">
        <v>134</v>
      </c>
      <c r="F80" s="39">
        <v>55000</v>
      </c>
      <c r="G80" s="5" t="s">
        <v>87</v>
      </c>
      <c r="H80" s="4" t="s">
        <v>96</v>
      </c>
      <c r="I80" s="4" t="s">
        <v>96</v>
      </c>
      <c r="J80" s="4" t="s">
        <v>96</v>
      </c>
      <c r="K80" s="4" t="s">
        <v>96</v>
      </c>
      <c r="L80" s="5"/>
      <c r="M80" s="4"/>
      <c r="N80" s="4"/>
      <c r="O80" s="4"/>
      <c r="P80" s="39" t="s">
        <v>4</v>
      </c>
      <c r="Q80" s="46" t="s">
        <v>5</v>
      </c>
      <c r="R80" s="4"/>
      <c r="S80" s="49">
        <v>50000</v>
      </c>
      <c r="T80" s="50">
        <v>45000</v>
      </c>
      <c r="U80" s="50">
        <v>5000</v>
      </c>
      <c r="V80" s="44">
        <v>0</v>
      </c>
      <c r="W80" s="39" t="s">
        <v>135</v>
      </c>
      <c r="X80" s="41">
        <v>638661</v>
      </c>
      <c r="Y80" s="40">
        <v>60</v>
      </c>
    </row>
    <row r="81" spans="1:25" ht="30">
      <c r="A81" s="1">
        <v>74</v>
      </c>
      <c r="B81" s="47" t="s">
        <v>128</v>
      </c>
      <c r="C81" s="3"/>
      <c r="D81" s="48">
        <v>1</v>
      </c>
      <c r="E81" s="4" t="s">
        <v>134</v>
      </c>
      <c r="F81" s="39">
        <v>55000</v>
      </c>
      <c r="G81" s="5" t="s">
        <v>87</v>
      </c>
      <c r="H81" s="4" t="s">
        <v>96</v>
      </c>
      <c r="I81" s="4" t="s">
        <v>96</v>
      </c>
      <c r="J81" s="4" t="s">
        <v>96</v>
      </c>
      <c r="K81" s="4" t="s">
        <v>96</v>
      </c>
      <c r="L81" s="5"/>
      <c r="M81" s="4"/>
      <c r="N81" s="4"/>
      <c r="O81" s="4"/>
      <c r="P81" s="39" t="s">
        <v>4</v>
      </c>
      <c r="Q81" s="46" t="s">
        <v>5</v>
      </c>
      <c r="R81" s="4"/>
      <c r="S81" s="49">
        <v>50000</v>
      </c>
      <c r="T81" s="50">
        <v>45000</v>
      </c>
      <c r="U81" s="50">
        <v>5000</v>
      </c>
      <c r="V81" s="44">
        <v>0</v>
      </c>
      <c r="W81" s="39" t="s">
        <v>135</v>
      </c>
      <c r="X81" s="41">
        <v>638663</v>
      </c>
      <c r="Y81" s="40">
        <v>60</v>
      </c>
    </row>
    <row r="82" spans="1:25" ht="30">
      <c r="A82" s="1">
        <v>75</v>
      </c>
      <c r="B82" s="47" t="s">
        <v>118</v>
      </c>
      <c r="C82" s="3"/>
      <c r="D82" s="48">
        <v>1</v>
      </c>
      <c r="E82" s="4" t="s">
        <v>134</v>
      </c>
      <c r="F82" s="39">
        <v>55000</v>
      </c>
      <c r="G82" s="5" t="s">
        <v>87</v>
      </c>
      <c r="H82" s="4" t="s">
        <v>96</v>
      </c>
      <c r="I82" s="4" t="s">
        <v>96</v>
      </c>
      <c r="J82" s="4" t="s">
        <v>96</v>
      </c>
      <c r="K82" s="4" t="s">
        <v>96</v>
      </c>
      <c r="L82" s="5"/>
      <c r="M82" s="4"/>
      <c r="N82" s="4"/>
      <c r="O82" s="4"/>
      <c r="P82" s="39" t="s">
        <v>4</v>
      </c>
      <c r="Q82" s="46" t="s">
        <v>5</v>
      </c>
      <c r="R82" s="4"/>
      <c r="S82" s="49">
        <v>50000</v>
      </c>
      <c r="T82" s="50">
        <v>45000</v>
      </c>
      <c r="U82" s="50">
        <v>5000</v>
      </c>
      <c r="V82" s="44">
        <v>0</v>
      </c>
      <c r="W82" s="39" t="s">
        <v>135</v>
      </c>
      <c r="X82" s="41">
        <v>638665</v>
      </c>
      <c r="Y82" s="40">
        <v>60</v>
      </c>
    </row>
    <row r="83" spans="1:25" ht="45">
      <c r="A83" s="1">
        <v>76</v>
      </c>
      <c r="B83" s="47" t="s">
        <v>140</v>
      </c>
      <c r="C83" s="3"/>
      <c r="D83" s="48">
        <v>1</v>
      </c>
      <c r="E83" s="4" t="s">
        <v>134</v>
      </c>
      <c r="F83" s="39">
        <v>55000</v>
      </c>
      <c r="G83" s="5" t="s">
        <v>87</v>
      </c>
      <c r="H83" s="4" t="s">
        <v>96</v>
      </c>
      <c r="I83" s="4" t="s">
        <v>96</v>
      </c>
      <c r="J83" s="4" t="s">
        <v>96</v>
      </c>
      <c r="K83" s="4" t="s">
        <v>96</v>
      </c>
      <c r="L83" s="5"/>
      <c r="M83" s="4"/>
      <c r="N83" s="4"/>
      <c r="O83" s="4"/>
      <c r="P83" s="39" t="s">
        <v>4</v>
      </c>
      <c r="Q83" s="46" t="s">
        <v>5</v>
      </c>
      <c r="R83" s="4"/>
      <c r="S83" s="49">
        <v>50000</v>
      </c>
      <c r="T83" s="50">
        <v>45000</v>
      </c>
      <c r="U83" s="50">
        <v>5000</v>
      </c>
      <c r="V83" s="44">
        <v>0</v>
      </c>
      <c r="W83" s="39" t="s">
        <v>141</v>
      </c>
      <c r="X83" s="41">
        <v>325872</v>
      </c>
      <c r="Y83" s="40">
        <v>60</v>
      </c>
    </row>
    <row r="84" spans="1:25" ht="30">
      <c r="A84" s="1">
        <v>77</v>
      </c>
      <c r="B84" s="47" t="s">
        <v>142</v>
      </c>
      <c r="C84" s="3"/>
      <c r="D84" s="48">
        <v>1</v>
      </c>
      <c r="E84" s="4" t="s">
        <v>134</v>
      </c>
      <c r="F84" s="39">
        <v>55000</v>
      </c>
      <c r="G84" s="5" t="s">
        <v>87</v>
      </c>
      <c r="H84" s="4" t="s">
        <v>96</v>
      </c>
      <c r="I84" s="4" t="s">
        <v>96</v>
      </c>
      <c r="J84" s="4" t="s">
        <v>96</v>
      </c>
      <c r="K84" s="4" t="s">
        <v>96</v>
      </c>
      <c r="L84" s="5"/>
      <c r="M84" s="4"/>
      <c r="N84" s="4"/>
      <c r="O84" s="4"/>
      <c r="P84" s="39" t="s">
        <v>4</v>
      </c>
      <c r="Q84" s="46" t="s">
        <v>5</v>
      </c>
      <c r="R84" s="4"/>
      <c r="S84" s="49">
        <v>50000</v>
      </c>
      <c r="T84" s="50">
        <v>45000</v>
      </c>
      <c r="U84" s="50">
        <v>5000</v>
      </c>
      <c r="V84" s="44">
        <v>0</v>
      </c>
      <c r="W84" s="39" t="s">
        <v>141</v>
      </c>
      <c r="X84" s="41">
        <v>325869</v>
      </c>
      <c r="Y84" s="40">
        <v>60</v>
      </c>
    </row>
    <row r="85" spans="1:25" ht="30">
      <c r="A85" s="1">
        <v>78</v>
      </c>
      <c r="B85" s="47" t="s">
        <v>143</v>
      </c>
      <c r="C85" s="3"/>
      <c r="D85" s="48">
        <v>1</v>
      </c>
      <c r="E85" s="4" t="s">
        <v>134</v>
      </c>
      <c r="F85" s="39">
        <v>55000</v>
      </c>
      <c r="G85" s="5" t="s">
        <v>87</v>
      </c>
      <c r="H85" s="4" t="s">
        <v>96</v>
      </c>
      <c r="I85" s="4" t="s">
        <v>96</v>
      </c>
      <c r="J85" s="4" t="s">
        <v>96</v>
      </c>
      <c r="K85" s="4" t="s">
        <v>96</v>
      </c>
      <c r="L85" s="5"/>
      <c r="M85" s="4"/>
      <c r="N85" s="4"/>
      <c r="O85" s="4"/>
      <c r="P85" s="39" t="s">
        <v>4</v>
      </c>
      <c r="Q85" s="46" t="s">
        <v>5</v>
      </c>
      <c r="R85" s="4"/>
      <c r="S85" s="49">
        <v>21655</v>
      </c>
      <c r="T85" s="50">
        <v>19489.5</v>
      </c>
      <c r="U85" s="50">
        <v>2165.5</v>
      </c>
      <c r="V85" s="44">
        <v>0</v>
      </c>
      <c r="W85" s="39" t="s">
        <v>141</v>
      </c>
      <c r="X85" s="41">
        <v>325870</v>
      </c>
      <c r="Y85" s="40">
        <v>60</v>
      </c>
    </row>
    <row r="86" spans="1:25" ht="30">
      <c r="A86" s="1">
        <v>79</v>
      </c>
      <c r="B86" s="47" t="s">
        <v>144</v>
      </c>
      <c r="C86" s="3"/>
      <c r="D86" s="48">
        <v>1</v>
      </c>
      <c r="E86" s="4" t="s">
        <v>134</v>
      </c>
      <c r="F86" s="39">
        <v>55000</v>
      </c>
      <c r="G86" s="5" t="s">
        <v>87</v>
      </c>
      <c r="H86" s="4" t="s">
        <v>96</v>
      </c>
      <c r="I86" s="4" t="s">
        <v>96</v>
      </c>
      <c r="J86" s="4" t="s">
        <v>96</v>
      </c>
      <c r="K86" s="4" t="s">
        <v>96</v>
      </c>
      <c r="L86" s="5"/>
      <c r="M86" s="4"/>
      <c r="N86" s="4"/>
      <c r="O86" s="4"/>
      <c r="P86" s="39" t="s">
        <v>4</v>
      </c>
      <c r="Q86" s="46" t="s">
        <v>5</v>
      </c>
      <c r="R86" s="4"/>
      <c r="S86" s="49">
        <v>50000</v>
      </c>
      <c r="T86" s="50">
        <v>45000</v>
      </c>
      <c r="U86" s="50">
        <v>5000</v>
      </c>
      <c r="V86" s="44">
        <v>0</v>
      </c>
      <c r="W86" s="39" t="s">
        <v>141</v>
      </c>
      <c r="X86" s="41">
        <v>325871</v>
      </c>
      <c r="Y86" s="40">
        <v>60</v>
      </c>
    </row>
    <row r="87" spans="1:25" ht="45">
      <c r="A87" s="1">
        <v>80</v>
      </c>
      <c r="B87" s="47" t="s">
        <v>145</v>
      </c>
      <c r="C87" s="3"/>
      <c r="D87" s="48">
        <v>1</v>
      </c>
      <c r="E87" s="4" t="s">
        <v>134</v>
      </c>
      <c r="F87" s="39">
        <v>55000</v>
      </c>
      <c r="G87" s="5" t="s">
        <v>87</v>
      </c>
      <c r="H87" s="4" t="s">
        <v>96</v>
      </c>
      <c r="I87" s="4" t="s">
        <v>96</v>
      </c>
      <c r="J87" s="4" t="s">
        <v>96</v>
      </c>
      <c r="K87" s="4" t="s">
        <v>96</v>
      </c>
      <c r="L87" s="5"/>
      <c r="M87" s="4"/>
      <c r="N87" s="4"/>
      <c r="O87" s="4"/>
      <c r="P87" s="39" t="s">
        <v>4</v>
      </c>
      <c r="Q87" s="46" t="s">
        <v>5</v>
      </c>
      <c r="R87" s="4"/>
      <c r="S87" s="49">
        <v>45000</v>
      </c>
      <c r="T87" s="50">
        <v>40500</v>
      </c>
      <c r="U87" s="50">
        <v>4500</v>
      </c>
      <c r="V87" s="44">
        <v>0</v>
      </c>
      <c r="W87" s="39" t="s">
        <v>146</v>
      </c>
      <c r="X87" s="41">
        <v>325874</v>
      </c>
      <c r="Y87" s="40">
        <v>60</v>
      </c>
    </row>
    <row r="88" spans="1:25" ht="45">
      <c r="A88" s="1">
        <v>81</v>
      </c>
      <c r="B88" s="47" t="s">
        <v>147</v>
      </c>
      <c r="C88" s="3"/>
      <c r="D88" s="48">
        <v>1</v>
      </c>
      <c r="E88" s="4" t="s">
        <v>134</v>
      </c>
      <c r="F88" s="39">
        <v>55000</v>
      </c>
      <c r="G88" s="5" t="s">
        <v>87</v>
      </c>
      <c r="H88" s="4" t="s">
        <v>96</v>
      </c>
      <c r="I88" s="4" t="s">
        <v>96</v>
      </c>
      <c r="J88" s="4" t="s">
        <v>96</v>
      </c>
      <c r="K88" s="4" t="s">
        <v>96</v>
      </c>
      <c r="L88" s="5"/>
      <c r="M88" s="4"/>
      <c r="N88" s="4"/>
      <c r="O88" s="4"/>
      <c r="P88" s="39" t="s">
        <v>4</v>
      </c>
      <c r="Q88" s="46" t="s">
        <v>5</v>
      </c>
      <c r="R88" s="4"/>
      <c r="S88" s="49">
        <v>50000</v>
      </c>
      <c r="T88" s="50">
        <v>45000</v>
      </c>
      <c r="U88" s="50">
        <v>5000</v>
      </c>
      <c r="V88" s="44">
        <v>0</v>
      </c>
      <c r="W88" s="39" t="s">
        <v>146</v>
      </c>
      <c r="X88" s="41">
        <v>325873</v>
      </c>
      <c r="Y88" s="40">
        <v>60</v>
      </c>
    </row>
    <row r="89" spans="1:25" ht="30">
      <c r="A89" s="1">
        <v>82</v>
      </c>
      <c r="B89" s="47" t="s">
        <v>148</v>
      </c>
      <c r="C89" s="3"/>
      <c r="D89" s="48">
        <v>1</v>
      </c>
      <c r="E89" s="4" t="s">
        <v>134</v>
      </c>
      <c r="F89" s="39">
        <v>55000</v>
      </c>
      <c r="G89" s="5" t="s">
        <v>87</v>
      </c>
      <c r="H89" s="4" t="s">
        <v>96</v>
      </c>
      <c r="I89" s="4" t="s">
        <v>96</v>
      </c>
      <c r="J89" s="4" t="s">
        <v>96</v>
      </c>
      <c r="K89" s="4" t="s">
        <v>96</v>
      </c>
      <c r="L89" s="5"/>
      <c r="M89" s="4"/>
      <c r="N89" s="4"/>
      <c r="O89" s="4"/>
      <c r="P89" s="39" t="s">
        <v>4</v>
      </c>
      <c r="Q89" s="46" t="s">
        <v>5</v>
      </c>
      <c r="R89" s="4"/>
      <c r="S89" s="49">
        <v>50000</v>
      </c>
      <c r="T89" s="50">
        <v>45000</v>
      </c>
      <c r="U89" s="50">
        <v>5000</v>
      </c>
      <c r="V89" s="44">
        <v>0</v>
      </c>
      <c r="W89" s="39" t="s">
        <v>149</v>
      </c>
      <c r="X89" s="41">
        <v>325875</v>
      </c>
      <c r="Y89" s="40">
        <v>60</v>
      </c>
    </row>
    <row r="90" spans="1:25" ht="45">
      <c r="A90" s="1">
        <v>83</v>
      </c>
      <c r="B90" s="47" t="s">
        <v>150</v>
      </c>
      <c r="C90" s="3"/>
      <c r="D90" s="48">
        <v>1</v>
      </c>
      <c r="E90" s="4" t="s">
        <v>134</v>
      </c>
      <c r="F90" s="39">
        <v>55000</v>
      </c>
      <c r="G90" s="5" t="s">
        <v>87</v>
      </c>
      <c r="H90" s="4" t="s">
        <v>96</v>
      </c>
      <c r="I90" s="4" t="s">
        <v>96</v>
      </c>
      <c r="J90" s="4" t="s">
        <v>96</v>
      </c>
      <c r="K90" s="4" t="s">
        <v>96</v>
      </c>
      <c r="L90" s="5"/>
      <c r="M90" s="4"/>
      <c r="N90" s="4"/>
      <c r="O90" s="4"/>
      <c r="P90" s="39" t="s">
        <v>4</v>
      </c>
      <c r="Q90" s="46" t="s">
        <v>5</v>
      </c>
      <c r="R90" s="4"/>
      <c r="S90" s="49">
        <v>38000</v>
      </c>
      <c r="T90" s="50">
        <v>34200</v>
      </c>
      <c r="U90" s="50">
        <v>3800</v>
      </c>
      <c r="V90" s="44">
        <v>0</v>
      </c>
      <c r="W90" s="39" t="s">
        <v>149</v>
      </c>
      <c r="X90" s="41">
        <v>325876</v>
      </c>
      <c r="Y90" s="40">
        <v>60</v>
      </c>
    </row>
    <row r="91" spans="1:25" ht="45">
      <c r="A91" s="1">
        <v>84</v>
      </c>
      <c r="B91" s="47" t="s">
        <v>151</v>
      </c>
      <c r="C91" s="3"/>
      <c r="D91" s="48">
        <v>1</v>
      </c>
      <c r="E91" s="4" t="s">
        <v>152</v>
      </c>
      <c r="F91" s="39">
        <v>55000</v>
      </c>
      <c r="G91" s="5" t="s">
        <v>87</v>
      </c>
      <c r="H91" s="4" t="s">
        <v>96</v>
      </c>
      <c r="I91" s="4" t="s">
        <v>96</v>
      </c>
      <c r="J91" s="4" t="s">
        <v>96</v>
      </c>
      <c r="K91" s="4" t="s">
        <v>96</v>
      </c>
      <c r="L91" s="5"/>
      <c r="M91" s="4"/>
      <c r="N91" s="4"/>
      <c r="O91" s="4"/>
      <c r="P91" s="39" t="s">
        <v>4</v>
      </c>
      <c r="Q91" s="46" t="s">
        <v>5</v>
      </c>
      <c r="R91" s="4"/>
      <c r="S91" s="49">
        <v>39860</v>
      </c>
      <c r="T91" s="50">
        <v>35874</v>
      </c>
      <c r="U91" s="50">
        <v>3986</v>
      </c>
      <c r="V91" s="44">
        <v>0</v>
      </c>
      <c r="W91" s="39" t="s">
        <v>135</v>
      </c>
      <c r="X91" s="41">
        <v>888712</v>
      </c>
      <c r="Y91" s="40">
        <v>60</v>
      </c>
    </row>
    <row r="92" spans="1:25" ht="45">
      <c r="A92" s="1">
        <v>85</v>
      </c>
      <c r="B92" s="47" t="s">
        <v>153</v>
      </c>
      <c r="C92" s="3"/>
      <c r="D92" s="48">
        <v>1</v>
      </c>
      <c r="E92" s="4" t="s">
        <v>154</v>
      </c>
      <c r="F92" s="39">
        <v>55000</v>
      </c>
      <c r="G92" s="5" t="s">
        <v>87</v>
      </c>
      <c r="H92" s="4" t="s">
        <v>96</v>
      </c>
      <c r="I92" s="4" t="s">
        <v>96</v>
      </c>
      <c r="J92" s="4" t="s">
        <v>96</v>
      </c>
      <c r="K92" s="4" t="s">
        <v>96</v>
      </c>
      <c r="L92" s="5"/>
      <c r="M92" s="4"/>
      <c r="N92" s="4"/>
      <c r="O92" s="4"/>
      <c r="P92" s="39" t="s">
        <v>4</v>
      </c>
      <c r="Q92" s="46" t="s">
        <v>5</v>
      </c>
      <c r="R92" s="4"/>
      <c r="S92" s="49">
        <v>19930</v>
      </c>
      <c r="T92" s="50">
        <v>17937</v>
      </c>
      <c r="U92" s="50">
        <v>1993</v>
      </c>
      <c r="V92" s="44">
        <v>0</v>
      </c>
      <c r="W92" s="39" t="s">
        <v>135</v>
      </c>
      <c r="X92" s="41">
        <v>888620</v>
      </c>
      <c r="Y92" s="40">
        <v>60</v>
      </c>
    </row>
    <row r="93" spans="1:25" ht="60">
      <c r="A93" s="1">
        <v>86</v>
      </c>
      <c r="B93" s="47" t="s">
        <v>155</v>
      </c>
      <c r="C93" s="3">
        <v>1</v>
      </c>
      <c r="D93" s="3"/>
      <c r="E93" s="4" t="s">
        <v>100</v>
      </c>
      <c r="F93" s="5">
        <v>40000</v>
      </c>
      <c r="G93" s="5" t="s">
        <v>87</v>
      </c>
      <c r="H93" s="4" t="s">
        <v>96</v>
      </c>
      <c r="I93" s="4" t="s">
        <v>96</v>
      </c>
      <c r="J93" s="4" t="s">
        <v>96</v>
      </c>
      <c r="K93" s="4" t="s">
        <v>96</v>
      </c>
      <c r="L93" s="5"/>
      <c r="M93" s="4"/>
      <c r="N93" s="4"/>
      <c r="O93" s="4"/>
      <c r="P93" s="39" t="s">
        <v>4</v>
      </c>
      <c r="Q93" s="46" t="s">
        <v>5</v>
      </c>
      <c r="R93" s="4"/>
      <c r="S93" s="49">
        <v>47500</v>
      </c>
      <c r="T93" s="50">
        <v>40375</v>
      </c>
      <c r="U93" s="50">
        <v>4750</v>
      </c>
      <c r="V93" s="44">
        <v>2375</v>
      </c>
      <c r="W93" s="39" t="s">
        <v>135</v>
      </c>
      <c r="X93" s="41">
        <v>638671</v>
      </c>
      <c r="Y93" s="40">
        <v>20</v>
      </c>
    </row>
    <row r="94" spans="1:25" ht="45">
      <c r="A94" s="1">
        <v>87</v>
      </c>
      <c r="B94" s="47" t="s">
        <v>156</v>
      </c>
      <c r="C94" s="3"/>
      <c r="D94" s="3">
        <v>1</v>
      </c>
      <c r="E94" s="4" t="s">
        <v>103</v>
      </c>
      <c r="F94" s="5">
        <v>55000</v>
      </c>
      <c r="G94" s="5" t="s">
        <v>87</v>
      </c>
      <c r="H94" s="4" t="s">
        <v>96</v>
      </c>
      <c r="I94" s="4" t="s">
        <v>96</v>
      </c>
      <c r="J94" s="4" t="s">
        <v>96</v>
      </c>
      <c r="K94" s="4" t="s">
        <v>96</v>
      </c>
      <c r="L94" s="5"/>
      <c r="M94" s="4"/>
      <c r="N94" s="4"/>
      <c r="O94" s="4"/>
      <c r="P94" s="39" t="s">
        <v>4</v>
      </c>
      <c r="Q94" s="46" t="s">
        <v>13</v>
      </c>
      <c r="R94" s="4"/>
      <c r="S94" s="49">
        <v>47500</v>
      </c>
      <c r="T94" s="50">
        <v>40375</v>
      </c>
      <c r="U94" s="50">
        <v>4750</v>
      </c>
      <c r="V94" s="44">
        <v>2375</v>
      </c>
      <c r="W94" s="39" t="s">
        <v>135</v>
      </c>
      <c r="X94" s="41">
        <v>638673</v>
      </c>
      <c r="Y94" s="40">
        <v>20</v>
      </c>
    </row>
    <row r="95" spans="1:25" ht="45">
      <c r="A95" s="1">
        <v>88</v>
      </c>
      <c r="B95" s="47" t="s">
        <v>157</v>
      </c>
      <c r="C95" s="3"/>
      <c r="D95" s="3">
        <v>1</v>
      </c>
      <c r="E95" s="4" t="s">
        <v>103</v>
      </c>
      <c r="F95" s="5">
        <v>55000</v>
      </c>
      <c r="G95" s="5" t="s">
        <v>87</v>
      </c>
      <c r="H95" s="4" t="s">
        <v>96</v>
      </c>
      <c r="I95" s="4" t="s">
        <v>96</v>
      </c>
      <c r="J95" s="4" t="s">
        <v>96</v>
      </c>
      <c r="K95" s="4" t="s">
        <v>96</v>
      </c>
      <c r="L95" s="5"/>
      <c r="M95" s="4"/>
      <c r="N95" s="4"/>
      <c r="O95" s="4"/>
      <c r="P95" s="39" t="s">
        <v>4</v>
      </c>
      <c r="Q95" s="46" t="s">
        <v>5</v>
      </c>
      <c r="R95" s="4"/>
      <c r="S95" s="49">
        <v>47500</v>
      </c>
      <c r="T95" s="50">
        <v>40375</v>
      </c>
      <c r="U95" s="50">
        <v>4750</v>
      </c>
      <c r="V95" s="44">
        <v>2375</v>
      </c>
      <c r="W95" s="39" t="s">
        <v>135</v>
      </c>
      <c r="X95" s="41">
        <v>638672</v>
      </c>
      <c r="Y95" s="40">
        <v>20</v>
      </c>
    </row>
    <row r="96" spans="1:25" ht="45">
      <c r="A96" s="1">
        <v>89</v>
      </c>
      <c r="B96" s="47" t="s">
        <v>158</v>
      </c>
      <c r="C96" s="3"/>
      <c r="D96" s="3">
        <v>1</v>
      </c>
      <c r="E96" s="4" t="s">
        <v>106</v>
      </c>
      <c r="F96" s="5">
        <v>55000</v>
      </c>
      <c r="G96" s="5" t="s">
        <v>87</v>
      </c>
      <c r="H96" s="4" t="s">
        <v>96</v>
      </c>
      <c r="I96" s="4" t="s">
        <v>96</v>
      </c>
      <c r="J96" s="4" t="s">
        <v>96</v>
      </c>
      <c r="K96" s="4" t="s">
        <v>96</v>
      </c>
      <c r="L96" s="5"/>
      <c r="M96" s="4"/>
      <c r="N96" s="4"/>
      <c r="O96" s="4"/>
      <c r="P96" s="39" t="s">
        <v>4</v>
      </c>
      <c r="Q96" s="46" t="s">
        <v>5</v>
      </c>
      <c r="R96" s="4"/>
      <c r="S96" s="49">
        <v>47500</v>
      </c>
      <c r="T96" s="50">
        <v>40375</v>
      </c>
      <c r="U96" s="50">
        <v>4750</v>
      </c>
      <c r="V96" s="44">
        <v>2375</v>
      </c>
      <c r="W96" s="39" t="s">
        <v>135</v>
      </c>
      <c r="X96" s="41">
        <v>638674</v>
      </c>
      <c r="Y96" s="40">
        <v>20</v>
      </c>
    </row>
    <row r="97" spans="1:25" ht="60">
      <c r="A97" s="1">
        <v>90</v>
      </c>
      <c r="B97" s="47" t="s">
        <v>159</v>
      </c>
      <c r="C97" s="3"/>
      <c r="D97" s="3">
        <v>1</v>
      </c>
      <c r="E97" s="4" t="s">
        <v>160</v>
      </c>
      <c r="F97" s="5">
        <v>55000</v>
      </c>
      <c r="G97" s="5" t="s">
        <v>87</v>
      </c>
      <c r="H97" s="4" t="s">
        <v>96</v>
      </c>
      <c r="I97" s="4" t="s">
        <v>96</v>
      </c>
      <c r="J97" s="4" t="s">
        <v>96</v>
      </c>
      <c r="K97" s="4" t="s">
        <v>96</v>
      </c>
      <c r="L97" s="5"/>
      <c r="M97" s="4"/>
      <c r="N97" s="4"/>
      <c r="O97" s="4"/>
      <c r="P97" s="39" t="s">
        <v>4</v>
      </c>
      <c r="Q97" s="46" t="s">
        <v>13</v>
      </c>
      <c r="R97" s="4"/>
      <c r="S97" s="49">
        <v>47500</v>
      </c>
      <c r="T97" s="50">
        <v>40375</v>
      </c>
      <c r="U97" s="50">
        <v>4750</v>
      </c>
      <c r="V97" s="44">
        <v>2375</v>
      </c>
      <c r="W97" s="39" t="s">
        <v>135</v>
      </c>
      <c r="X97" s="41">
        <v>638669</v>
      </c>
      <c r="Y97" s="40">
        <v>20</v>
      </c>
    </row>
    <row r="98" spans="1:25" ht="30">
      <c r="A98" s="1">
        <v>91</v>
      </c>
      <c r="B98" s="47" t="s">
        <v>22</v>
      </c>
      <c r="C98" s="3"/>
      <c r="D98" s="3">
        <v>1</v>
      </c>
      <c r="E98" s="4" t="s">
        <v>23</v>
      </c>
      <c r="F98" s="5">
        <v>55000</v>
      </c>
      <c r="G98" s="5" t="s">
        <v>87</v>
      </c>
      <c r="H98" s="4" t="s">
        <v>96</v>
      </c>
      <c r="I98" s="4" t="s">
        <v>96</v>
      </c>
      <c r="J98" s="4" t="s">
        <v>96</v>
      </c>
      <c r="K98" s="4" t="s">
        <v>96</v>
      </c>
      <c r="L98" s="5"/>
      <c r="M98" s="4"/>
      <c r="N98" s="4"/>
      <c r="O98" s="4"/>
      <c r="P98" s="39" t="s">
        <v>4</v>
      </c>
      <c r="Q98" s="46" t="s">
        <v>5</v>
      </c>
      <c r="R98" s="4"/>
      <c r="S98" s="49">
        <v>47500</v>
      </c>
      <c r="T98" s="50">
        <v>40375</v>
      </c>
      <c r="U98" s="50">
        <v>4750</v>
      </c>
      <c r="V98" s="44">
        <v>2375</v>
      </c>
      <c r="W98" s="39" t="s">
        <v>135</v>
      </c>
      <c r="X98" s="41">
        <v>1589</v>
      </c>
      <c r="Y98" s="40">
        <v>20</v>
      </c>
    </row>
    <row r="99" spans="1:25" ht="42.75">
      <c r="A99" s="1">
        <v>92</v>
      </c>
      <c r="B99" s="51" t="s">
        <v>161</v>
      </c>
      <c r="C99" s="40"/>
      <c r="D99" s="40">
        <v>1</v>
      </c>
      <c r="E99" s="5" t="s">
        <v>162</v>
      </c>
      <c r="F99" s="45">
        <v>40000</v>
      </c>
      <c r="G99" s="40" t="s">
        <v>2</v>
      </c>
      <c r="H99" s="40" t="s">
        <v>2</v>
      </c>
      <c r="I99" s="40" t="s">
        <v>2</v>
      </c>
      <c r="J99" s="40" t="s">
        <v>2</v>
      </c>
      <c r="K99" s="40" t="s">
        <v>2</v>
      </c>
      <c r="L99" s="40" t="s">
        <v>2</v>
      </c>
      <c r="M99" s="39" t="s">
        <v>162</v>
      </c>
      <c r="N99" s="39" t="s">
        <v>162</v>
      </c>
      <c r="O99" s="40"/>
      <c r="P99" s="39" t="s">
        <v>4</v>
      </c>
      <c r="Q99" s="46" t="s">
        <v>5</v>
      </c>
      <c r="R99" s="40"/>
      <c r="S99" s="43">
        <v>45000</v>
      </c>
      <c r="T99" s="52">
        <v>40500</v>
      </c>
      <c r="U99" s="52">
        <v>4500</v>
      </c>
      <c r="V99" s="44">
        <v>0</v>
      </c>
      <c r="W99" s="53" t="s">
        <v>163</v>
      </c>
      <c r="X99" s="54"/>
      <c r="Y99" s="40">
        <v>60</v>
      </c>
    </row>
    <row r="100" spans="1:25" ht="42.75">
      <c r="A100" s="1">
        <v>93</v>
      </c>
      <c r="B100" s="51" t="s">
        <v>164</v>
      </c>
      <c r="C100" s="40"/>
      <c r="D100" s="40">
        <v>1</v>
      </c>
      <c r="E100" s="5" t="s">
        <v>162</v>
      </c>
      <c r="F100" s="45">
        <v>40000</v>
      </c>
      <c r="G100" s="40" t="s">
        <v>2</v>
      </c>
      <c r="H100" s="40" t="s">
        <v>2</v>
      </c>
      <c r="I100" s="40" t="s">
        <v>2</v>
      </c>
      <c r="J100" s="40" t="s">
        <v>2</v>
      </c>
      <c r="K100" s="40" t="s">
        <v>2</v>
      </c>
      <c r="L100" s="40" t="s">
        <v>2</v>
      </c>
      <c r="M100" s="39" t="s">
        <v>162</v>
      </c>
      <c r="N100" s="39" t="s">
        <v>162</v>
      </c>
      <c r="O100" s="40"/>
      <c r="P100" s="39" t="s">
        <v>4</v>
      </c>
      <c r="Q100" s="46" t="s">
        <v>5</v>
      </c>
      <c r="R100" s="40"/>
      <c r="S100" s="43">
        <v>50000</v>
      </c>
      <c r="T100" s="52">
        <v>45000</v>
      </c>
      <c r="U100" s="52">
        <v>5000</v>
      </c>
      <c r="V100" s="44">
        <v>0</v>
      </c>
      <c r="W100" s="53" t="s">
        <v>163</v>
      </c>
      <c r="X100" s="54"/>
      <c r="Y100" s="40">
        <v>60</v>
      </c>
    </row>
    <row r="101" spans="1:25" ht="42.75">
      <c r="A101" s="1">
        <v>94</v>
      </c>
      <c r="B101" s="51" t="s">
        <v>165</v>
      </c>
      <c r="C101" s="40"/>
      <c r="D101" s="40">
        <v>1</v>
      </c>
      <c r="E101" s="5" t="s">
        <v>162</v>
      </c>
      <c r="F101" s="45">
        <v>48000</v>
      </c>
      <c r="G101" s="40" t="s">
        <v>2</v>
      </c>
      <c r="H101" s="40" t="s">
        <v>2</v>
      </c>
      <c r="I101" s="40" t="s">
        <v>2</v>
      </c>
      <c r="J101" s="40" t="s">
        <v>2</v>
      </c>
      <c r="K101" s="40" t="s">
        <v>2</v>
      </c>
      <c r="L101" s="40" t="s">
        <v>2</v>
      </c>
      <c r="M101" s="39" t="s">
        <v>162</v>
      </c>
      <c r="N101" s="39" t="s">
        <v>162</v>
      </c>
      <c r="O101" s="40"/>
      <c r="P101" s="39" t="s">
        <v>4</v>
      </c>
      <c r="Q101" s="46" t="s">
        <v>5</v>
      </c>
      <c r="R101" s="40"/>
      <c r="S101" s="43">
        <v>50000</v>
      </c>
      <c r="T101" s="52">
        <v>45000</v>
      </c>
      <c r="U101" s="52">
        <v>5000</v>
      </c>
      <c r="V101" s="44">
        <v>0</v>
      </c>
      <c r="W101" s="53" t="s">
        <v>163</v>
      </c>
      <c r="X101" s="54"/>
      <c r="Y101" s="40">
        <v>60</v>
      </c>
    </row>
    <row r="102" spans="1:25" ht="42.75">
      <c r="A102" s="1">
        <v>95</v>
      </c>
      <c r="B102" s="51" t="s">
        <v>166</v>
      </c>
      <c r="C102" s="40"/>
      <c r="D102" s="40">
        <v>1</v>
      </c>
      <c r="E102" s="5" t="s">
        <v>162</v>
      </c>
      <c r="F102" s="45">
        <v>48000</v>
      </c>
      <c r="G102" s="40" t="s">
        <v>2</v>
      </c>
      <c r="H102" s="40" t="s">
        <v>2</v>
      </c>
      <c r="I102" s="40" t="s">
        <v>2</v>
      </c>
      <c r="J102" s="40" t="s">
        <v>2</v>
      </c>
      <c r="K102" s="40" t="s">
        <v>2</v>
      </c>
      <c r="L102" s="40" t="s">
        <v>2</v>
      </c>
      <c r="M102" s="39" t="s">
        <v>162</v>
      </c>
      <c r="N102" s="39" t="s">
        <v>162</v>
      </c>
      <c r="O102" s="40"/>
      <c r="P102" s="39" t="s">
        <v>4</v>
      </c>
      <c r="Q102" s="46" t="s">
        <v>5</v>
      </c>
      <c r="R102" s="40"/>
      <c r="S102" s="43">
        <v>50000</v>
      </c>
      <c r="T102" s="52">
        <v>45000</v>
      </c>
      <c r="U102" s="52">
        <v>5000</v>
      </c>
      <c r="V102" s="44">
        <v>0</v>
      </c>
      <c r="W102" s="53" t="s">
        <v>163</v>
      </c>
      <c r="X102" s="54"/>
      <c r="Y102" s="40">
        <v>60</v>
      </c>
    </row>
    <row r="103" spans="1:25" ht="42.75">
      <c r="A103" s="1">
        <v>96</v>
      </c>
      <c r="B103" s="51" t="s">
        <v>167</v>
      </c>
      <c r="C103" s="40"/>
      <c r="D103" s="40">
        <v>1</v>
      </c>
      <c r="E103" s="5" t="s">
        <v>162</v>
      </c>
      <c r="F103" s="45">
        <v>48000</v>
      </c>
      <c r="G103" s="40" t="s">
        <v>2</v>
      </c>
      <c r="H103" s="40" t="s">
        <v>2</v>
      </c>
      <c r="I103" s="40" t="s">
        <v>2</v>
      </c>
      <c r="J103" s="40" t="s">
        <v>2</v>
      </c>
      <c r="K103" s="40" t="s">
        <v>2</v>
      </c>
      <c r="L103" s="40" t="s">
        <v>2</v>
      </c>
      <c r="M103" s="39" t="s">
        <v>162</v>
      </c>
      <c r="N103" s="39" t="s">
        <v>162</v>
      </c>
      <c r="O103" s="40"/>
      <c r="P103" s="39" t="s">
        <v>4</v>
      </c>
      <c r="Q103" s="46" t="s">
        <v>5</v>
      </c>
      <c r="R103" s="40"/>
      <c r="S103" s="43">
        <v>50000</v>
      </c>
      <c r="T103" s="52">
        <v>45000</v>
      </c>
      <c r="U103" s="52">
        <v>5000</v>
      </c>
      <c r="V103" s="44">
        <v>0</v>
      </c>
      <c r="W103" s="53" t="s">
        <v>163</v>
      </c>
      <c r="X103" s="54"/>
      <c r="Y103" s="40">
        <v>60</v>
      </c>
    </row>
    <row r="104" spans="1:25" ht="42.75">
      <c r="A104" s="1">
        <v>97</v>
      </c>
      <c r="B104" s="51" t="s">
        <v>168</v>
      </c>
      <c r="C104" s="40"/>
      <c r="D104" s="40">
        <v>1</v>
      </c>
      <c r="E104" s="5" t="s">
        <v>162</v>
      </c>
      <c r="F104" s="45">
        <v>36000</v>
      </c>
      <c r="G104" s="40" t="s">
        <v>2</v>
      </c>
      <c r="H104" s="40" t="s">
        <v>2</v>
      </c>
      <c r="I104" s="40" t="s">
        <v>2</v>
      </c>
      <c r="J104" s="40" t="s">
        <v>2</v>
      </c>
      <c r="K104" s="40" t="s">
        <v>2</v>
      </c>
      <c r="L104" s="40" t="s">
        <v>2</v>
      </c>
      <c r="M104" s="39" t="s">
        <v>162</v>
      </c>
      <c r="N104" s="39" t="s">
        <v>162</v>
      </c>
      <c r="O104" s="40"/>
      <c r="P104" s="39" t="s">
        <v>4</v>
      </c>
      <c r="Q104" s="46" t="s">
        <v>5</v>
      </c>
      <c r="R104" s="40"/>
      <c r="S104" s="43">
        <v>38000</v>
      </c>
      <c r="T104" s="52">
        <v>34200</v>
      </c>
      <c r="U104" s="52">
        <v>3800</v>
      </c>
      <c r="V104" s="44">
        <v>0</v>
      </c>
      <c r="W104" s="53" t="s">
        <v>163</v>
      </c>
      <c r="X104" s="54"/>
      <c r="Y104" s="40">
        <v>60</v>
      </c>
    </row>
    <row r="105" spans="1:25" ht="42.75">
      <c r="A105" s="1">
        <v>98</v>
      </c>
      <c r="B105" s="51" t="s">
        <v>169</v>
      </c>
      <c r="C105" s="40"/>
      <c r="D105" s="40">
        <v>1</v>
      </c>
      <c r="E105" s="5" t="s">
        <v>170</v>
      </c>
      <c r="F105" s="45">
        <v>36000</v>
      </c>
      <c r="G105" s="40" t="s">
        <v>2</v>
      </c>
      <c r="H105" s="40" t="s">
        <v>2</v>
      </c>
      <c r="I105" s="40" t="s">
        <v>2</v>
      </c>
      <c r="J105" s="40" t="s">
        <v>2</v>
      </c>
      <c r="K105" s="40" t="s">
        <v>2</v>
      </c>
      <c r="L105" s="40" t="s">
        <v>2</v>
      </c>
      <c r="M105" s="39" t="s">
        <v>170</v>
      </c>
      <c r="N105" s="39" t="s">
        <v>170</v>
      </c>
      <c r="O105" s="39" t="s">
        <v>170</v>
      </c>
      <c r="P105" s="39" t="s">
        <v>4</v>
      </c>
      <c r="Q105" s="46" t="s">
        <v>5</v>
      </c>
      <c r="R105" s="40"/>
      <c r="S105" s="43">
        <v>36400</v>
      </c>
      <c r="T105" s="52">
        <v>30940</v>
      </c>
      <c r="U105" s="52">
        <v>3640</v>
      </c>
      <c r="V105" s="44">
        <v>1820</v>
      </c>
      <c r="W105" s="53" t="s">
        <v>171</v>
      </c>
      <c r="X105" s="54"/>
      <c r="Y105" s="40">
        <v>20</v>
      </c>
    </row>
    <row r="106" spans="1:25" ht="42.75">
      <c r="A106" s="1">
        <v>99</v>
      </c>
      <c r="B106" s="51" t="s">
        <v>172</v>
      </c>
      <c r="C106" s="40"/>
      <c r="D106" s="40">
        <v>1</v>
      </c>
      <c r="E106" s="5" t="s">
        <v>173</v>
      </c>
      <c r="F106" s="45">
        <v>36000</v>
      </c>
      <c r="G106" s="40" t="s">
        <v>2</v>
      </c>
      <c r="H106" s="40" t="s">
        <v>2</v>
      </c>
      <c r="I106" s="40" t="s">
        <v>2</v>
      </c>
      <c r="J106" s="40" t="s">
        <v>2</v>
      </c>
      <c r="K106" s="40" t="s">
        <v>2</v>
      </c>
      <c r="L106" s="40" t="s">
        <v>2</v>
      </c>
      <c r="M106" s="39" t="s">
        <v>173</v>
      </c>
      <c r="N106" s="39" t="s">
        <v>173</v>
      </c>
      <c r="O106" s="39" t="s">
        <v>173</v>
      </c>
      <c r="P106" s="39" t="s">
        <v>4</v>
      </c>
      <c r="Q106" s="46" t="s">
        <v>5</v>
      </c>
      <c r="R106" s="40"/>
      <c r="S106" s="43">
        <v>36400</v>
      </c>
      <c r="T106" s="52">
        <v>30940</v>
      </c>
      <c r="U106" s="52">
        <v>3640</v>
      </c>
      <c r="V106" s="44">
        <v>1820</v>
      </c>
      <c r="W106" s="53" t="s">
        <v>171</v>
      </c>
      <c r="X106" s="54"/>
      <c r="Y106" s="40">
        <v>20</v>
      </c>
    </row>
    <row r="107" spans="1:25" ht="42.75">
      <c r="A107" s="1">
        <v>100</v>
      </c>
      <c r="B107" s="51" t="s">
        <v>174</v>
      </c>
      <c r="C107" s="40"/>
      <c r="D107" s="40">
        <v>1</v>
      </c>
      <c r="E107" s="5" t="s">
        <v>173</v>
      </c>
      <c r="F107" s="45">
        <v>48000</v>
      </c>
      <c r="G107" s="40" t="s">
        <v>2</v>
      </c>
      <c r="H107" s="40" t="s">
        <v>2</v>
      </c>
      <c r="I107" s="40" t="s">
        <v>2</v>
      </c>
      <c r="J107" s="40" t="s">
        <v>2</v>
      </c>
      <c r="K107" s="40" t="s">
        <v>2</v>
      </c>
      <c r="L107" s="40" t="s">
        <v>2</v>
      </c>
      <c r="M107" s="39" t="s">
        <v>173</v>
      </c>
      <c r="N107" s="39" t="s">
        <v>173</v>
      </c>
      <c r="O107" s="39" t="s">
        <v>173</v>
      </c>
      <c r="P107" s="39" t="s">
        <v>4</v>
      </c>
      <c r="Q107" s="46" t="s">
        <v>5</v>
      </c>
      <c r="R107" s="40"/>
      <c r="S107" s="43">
        <v>36400</v>
      </c>
      <c r="T107" s="52">
        <v>30940</v>
      </c>
      <c r="U107" s="52">
        <v>3640</v>
      </c>
      <c r="V107" s="44">
        <v>1820</v>
      </c>
      <c r="W107" s="53" t="s">
        <v>171</v>
      </c>
      <c r="X107" s="54"/>
      <c r="Y107" s="40">
        <v>20</v>
      </c>
    </row>
    <row r="108" spans="1:25" ht="42.75">
      <c r="A108" s="1">
        <v>101</v>
      </c>
      <c r="B108" s="51" t="s">
        <v>175</v>
      </c>
      <c r="C108" s="40"/>
      <c r="D108" s="40">
        <v>1</v>
      </c>
      <c r="E108" s="5" t="s">
        <v>173</v>
      </c>
      <c r="F108" s="45">
        <v>36000</v>
      </c>
      <c r="G108" s="40" t="s">
        <v>2</v>
      </c>
      <c r="H108" s="40" t="s">
        <v>2</v>
      </c>
      <c r="I108" s="40" t="s">
        <v>2</v>
      </c>
      <c r="J108" s="40" t="s">
        <v>2</v>
      </c>
      <c r="K108" s="40" t="s">
        <v>2</v>
      </c>
      <c r="L108" s="40" t="s">
        <v>2</v>
      </c>
      <c r="M108" s="39" t="s">
        <v>173</v>
      </c>
      <c r="N108" s="39" t="s">
        <v>173</v>
      </c>
      <c r="O108" s="39" t="s">
        <v>173</v>
      </c>
      <c r="P108" s="39" t="s">
        <v>4</v>
      </c>
      <c r="Q108" s="46" t="s">
        <v>5</v>
      </c>
      <c r="R108" s="40"/>
      <c r="S108" s="43">
        <v>36400</v>
      </c>
      <c r="T108" s="52">
        <v>30940</v>
      </c>
      <c r="U108" s="52">
        <v>3640</v>
      </c>
      <c r="V108" s="44">
        <v>1820</v>
      </c>
      <c r="W108" s="53" t="s">
        <v>171</v>
      </c>
      <c r="X108" s="54"/>
      <c r="Y108" s="40">
        <v>20</v>
      </c>
    </row>
    <row r="109" spans="1:25" ht="30">
      <c r="A109" s="1">
        <v>102</v>
      </c>
      <c r="B109" s="51" t="s">
        <v>176</v>
      </c>
      <c r="C109" s="40"/>
      <c r="D109" s="40">
        <v>1</v>
      </c>
      <c r="E109" s="5" t="s">
        <v>173</v>
      </c>
      <c r="F109" s="45">
        <v>36000</v>
      </c>
      <c r="G109" s="40" t="s">
        <v>2</v>
      </c>
      <c r="H109" s="40" t="s">
        <v>2</v>
      </c>
      <c r="I109" s="40" t="s">
        <v>2</v>
      </c>
      <c r="J109" s="40" t="s">
        <v>2</v>
      </c>
      <c r="K109" s="40" t="s">
        <v>2</v>
      </c>
      <c r="L109" s="40" t="s">
        <v>2</v>
      </c>
      <c r="M109" s="39" t="s">
        <v>173</v>
      </c>
      <c r="N109" s="39" t="s">
        <v>173</v>
      </c>
      <c r="O109" s="39" t="s">
        <v>173</v>
      </c>
      <c r="P109" s="39" t="s">
        <v>4</v>
      </c>
      <c r="Q109" s="46" t="s">
        <v>13</v>
      </c>
      <c r="R109" s="40"/>
      <c r="S109" s="43">
        <v>36400</v>
      </c>
      <c r="T109" s="52">
        <v>30940</v>
      </c>
      <c r="U109" s="52">
        <v>3640</v>
      </c>
      <c r="V109" s="44">
        <v>1820</v>
      </c>
      <c r="W109" s="53" t="s">
        <v>171</v>
      </c>
      <c r="X109" s="54"/>
      <c r="Y109" s="40">
        <v>20</v>
      </c>
    </row>
    <row r="110" spans="1:25" ht="42.75">
      <c r="A110" s="1">
        <v>103</v>
      </c>
      <c r="B110" s="51" t="s">
        <v>177</v>
      </c>
      <c r="C110" s="40"/>
      <c r="D110" s="40">
        <v>1</v>
      </c>
      <c r="E110" s="5" t="s">
        <v>173</v>
      </c>
      <c r="F110" s="45">
        <v>40000</v>
      </c>
      <c r="G110" s="40" t="s">
        <v>2</v>
      </c>
      <c r="H110" s="40" t="s">
        <v>2</v>
      </c>
      <c r="I110" s="40" t="s">
        <v>2</v>
      </c>
      <c r="J110" s="40" t="s">
        <v>2</v>
      </c>
      <c r="K110" s="40" t="s">
        <v>2</v>
      </c>
      <c r="L110" s="40" t="s">
        <v>2</v>
      </c>
      <c r="M110" s="39" t="s">
        <v>173</v>
      </c>
      <c r="N110" s="39" t="s">
        <v>173</v>
      </c>
      <c r="O110" s="39" t="s">
        <v>173</v>
      </c>
      <c r="P110" s="39" t="s">
        <v>4</v>
      </c>
      <c r="Q110" s="46" t="s">
        <v>5</v>
      </c>
      <c r="R110" s="40"/>
      <c r="S110" s="43">
        <v>36400</v>
      </c>
      <c r="T110" s="52">
        <v>30940</v>
      </c>
      <c r="U110" s="52">
        <v>3640</v>
      </c>
      <c r="V110" s="44">
        <v>1820</v>
      </c>
      <c r="W110" s="53" t="s">
        <v>171</v>
      </c>
      <c r="X110" s="54"/>
      <c r="Y110" s="40">
        <v>20</v>
      </c>
    </row>
    <row r="111" spans="1:25" ht="42.75">
      <c r="A111" s="1">
        <v>104</v>
      </c>
      <c r="B111" s="51" t="s">
        <v>178</v>
      </c>
      <c r="C111" s="40"/>
      <c r="D111" s="40">
        <v>1</v>
      </c>
      <c r="E111" s="5" t="s">
        <v>173</v>
      </c>
      <c r="F111" s="45">
        <v>48000</v>
      </c>
      <c r="G111" s="40" t="s">
        <v>2</v>
      </c>
      <c r="H111" s="40" t="s">
        <v>2</v>
      </c>
      <c r="I111" s="40" t="s">
        <v>2</v>
      </c>
      <c r="J111" s="40" t="s">
        <v>2</v>
      </c>
      <c r="K111" s="40" t="s">
        <v>2</v>
      </c>
      <c r="L111" s="40" t="s">
        <v>2</v>
      </c>
      <c r="M111" s="39" t="s">
        <v>173</v>
      </c>
      <c r="N111" s="39" t="s">
        <v>173</v>
      </c>
      <c r="O111" s="39" t="s">
        <v>173</v>
      </c>
      <c r="P111" s="39" t="s">
        <v>4</v>
      </c>
      <c r="Q111" s="46" t="s">
        <v>13</v>
      </c>
      <c r="R111" s="40"/>
      <c r="S111" s="43">
        <v>36400</v>
      </c>
      <c r="T111" s="52">
        <v>30940</v>
      </c>
      <c r="U111" s="52">
        <v>3640</v>
      </c>
      <c r="V111" s="44">
        <v>1820</v>
      </c>
      <c r="W111" s="53" t="s">
        <v>171</v>
      </c>
      <c r="X111" s="54"/>
      <c r="Y111" s="40">
        <v>20</v>
      </c>
    </row>
    <row r="112" spans="1:25" ht="42.75">
      <c r="A112" s="1">
        <v>105</v>
      </c>
      <c r="B112" s="51" t="s">
        <v>179</v>
      </c>
      <c r="C112" s="40"/>
      <c r="D112" s="40">
        <v>1</v>
      </c>
      <c r="E112" s="5" t="s">
        <v>173</v>
      </c>
      <c r="F112" s="45">
        <v>36000</v>
      </c>
      <c r="G112" s="40" t="s">
        <v>2</v>
      </c>
      <c r="H112" s="40" t="s">
        <v>2</v>
      </c>
      <c r="I112" s="40" t="s">
        <v>2</v>
      </c>
      <c r="J112" s="40" t="s">
        <v>2</v>
      </c>
      <c r="K112" s="40" t="s">
        <v>2</v>
      </c>
      <c r="L112" s="40" t="s">
        <v>2</v>
      </c>
      <c r="M112" s="39" t="s">
        <v>173</v>
      </c>
      <c r="N112" s="39" t="s">
        <v>173</v>
      </c>
      <c r="O112" s="39" t="s">
        <v>173</v>
      </c>
      <c r="P112" s="39" t="s">
        <v>4</v>
      </c>
      <c r="Q112" s="46" t="s">
        <v>5</v>
      </c>
      <c r="R112" s="40"/>
      <c r="S112" s="43">
        <v>36400</v>
      </c>
      <c r="T112" s="52">
        <v>30940</v>
      </c>
      <c r="U112" s="52">
        <v>3640</v>
      </c>
      <c r="V112" s="44">
        <v>1820</v>
      </c>
      <c r="W112" s="53" t="s">
        <v>171</v>
      </c>
      <c r="X112" s="54"/>
      <c r="Y112" s="40">
        <v>20</v>
      </c>
    </row>
    <row r="113" spans="1:25" ht="30">
      <c r="A113" s="1">
        <v>106</v>
      </c>
      <c r="B113" s="51" t="s">
        <v>180</v>
      </c>
      <c r="C113" s="40"/>
      <c r="D113" s="40">
        <v>1</v>
      </c>
      <c r="E113" s="5" t="s">
        <v>181</v>
      </c>
      <c r="F113" s="45">
        <v>36000</v>
      </c>
      <c r="G113" s="40" t="s">
        <v>2</v>
      </c>
      <c r="H113" s="40" t="s">
        <v>2</v>
      </c>
      <c r="I113" s="40" t="s">
        <v>2</v>
      </c>
      <c r="J113" s="40" t="s">
        <v>2</v>
      </c>
      <c r="K113" s="40" t="s">
        <v>2</v>
      </c>
      <c r="L113" s="40" t="s">
        <v>2</v>
      </c>
      <c r="M113" s="39" t="s">
        <v>181</v>
      </c>
      <c r="N113" s="39" t="s">
        <v>181</v>
      </c>
      <c r="O113" s="39" t="s">
        <v>181</v>
      </c>
      <c r="P113" s="39" t="s">
        <v>4</v>
      </c>
      <c r="Q113" s="46" t="s">
        <v>13</v>
      </c>
      <c r="R113" s="40"/>
      <c r="S113" s="43">
        <v>36400</v>
      </c>
      <c r="T113" s="52">
        <v>30940</v>
      </c>
      <c r="U113" s="52">
        <v>3640</v>
      </c>
      <c r="V113" s="44">
        <v>1820</v>
      </c>
      <c r="W113" s="53" t="s">
        <v>171</v>
      </c>
      <c r="X113" s="54"/>
      <c r="Y113" s="40">
        <v>20</v>
      </c>
    </row>
    <row r="114" spans="1:25" ht="42.75">
      <c r="A114" s="1">
        <v>107</v>
      </c>
      <c r="B114" s="51" t="s">
        <v>182</v>
      </c>
      <c r="C114" s="40"/>
      <c r="D114" s="40">
        <v>1</v>
      </c>
      <c r="E114" s="5" t="s">
        <v>173</v>
      </c>
      <c r="F114" s="45">
        <v>36000</v>
      </c>
      <c r="G114" s="40" t="s">
        <v>2</v>
      </c>
      <c r="H114" s="40" t="s">
        <v>2</v>
      </c>
      <c r="I114" s="40" t="s">
        <v>2</v>
      </c>
      <c r="J114" s="40" t="s">
        <v>2</v>
      </c>
      <c r="K114" s="40" t="s">
        <v>2</v>
      </c>
      <c r="L114" s="40" t="s">
        <v>2</v>
      </c>
      <c r="M114" s="39" t="s">
        <v>173</v>
      </c>
      <c r="N114" s="39" t="s">
        <v>173</v>
      </c>
      <c r="O114" s="39" t="s">
        <v>173</v>
      </c>
      <c r="P114" s="39" t="s">
        <v>4</v>
      </c>
      <c r="Q114" s="46" t="s">
        <v>5</v>
      </c>
      <c r="R114" s="40"/>
      <c r="S114" s="43">
        <v>36400</v>
      </c>
      <c r="T114" s="52">
        <v>30940</v>
      </c>
      <c r="U114" s="52">
        <v>3640</v>
      </c>
      <c r="V114" s="44">
        <v>1820</v>
      </c>
      <c r="W114" s="53" t="s">
        <v>171</v>
      </c>
      <c r="X114" s="54"/>
      <c r="Y114" s="40">
        <v>20</v>
      </c>
    </row>
    <row r="115" spans="1:25" ht="42.75">
      <c r="A115" s="1">
        <v>108</v>
      </c>
      <c r="B115" s="51" t="s">
        <v>183</v>
      </c>
      <c r="C115" s="40"/>
      <c r="D115" s="40">
        <v>1</v>
      </c>
      <c r="E115" s="5" t="s">
        <v>184</v>
      </c>
      <c r="F115" s="45">
        <v>36000</v>
      </c>
      <c r="G115" s="40" t="s">
        <v>2</v>
      </c>
      <c r="H115" s="40" t="s">
        <v>2</v>
      </c>
      <c r="I115" s="40" t="s">
        <v>2</v>
      </c>
      <c r="J115" s="40" t="s">
        <v>2</v>
      </c>
      <c r="K115" s="40" t="s">
        <v>2</v>
      </c>
      <c r="L115" s="40" t="s">
        <v>2</v>
      </c>
      <c r="M115" s="39" t="s">
        <v>184</v>
      </c>
      <c r="N115" s="39" t="s">
        <v>184</v>
      </c>
      <c r="O115" s="39" t="s">
        <v>184</v>
      </c>
      <c r="P115" s="39" t="s">
        <v>4</v>
      </c>
      <c r="Q115" s="46" t="s">
        <v>5</v>
      </c>
      <c r="R115" s="40"/>
      <c r="S115" s="43">
        <v>36400</v>
      </c>
      <c r="T115" s="52">
        <v>30940</v>
      </c>
      <c r="U115" s="52">
        <v>3640</v>
      </c>
      <c r="V115" s="44">
        <v>1820</v>
      </c>
      <c r="W115" s="53" t="s">
        <v>171</v>
      </c>
      <c r="X115" s="54"/>
      <c r="Y115" s="40">
        <v>20</v>
      </c>
    </row>
    <row r="116" spans="1:25" ht="42.75">
      <c r="A116" s="1">
        <v>109</v>
      </c>
      <c r="B116" s="51" t="s">
        <v>185</v>
      </c>
      <c r="C116" s="40"/>
      <c r="D116" s="40">
        <v>1</v>
      </c>
      <c r="E116" s="5" t="s">
        <v>173</v>
      </c>
      <c r="F116" s="45">
        <v>50000</v>
      </c>
      <c r="G116" s="40" t="s">
        <v>2</v>
      </c>
      <c r="H116" s="40" t="s">
        <v>2</v>
      </c>
      <c r="I116" s="40" t="s">
        <v>2</v>
      </c>
      <c r="J116" s="40" t="s">
        <v>2</v>
      </c>
      <c r="K116" s="40" t="s">
        <v>2</v>
      </c>
      <c r="L116" s="40" t="s">
        <v>2</v>
      </c>
      <c r="M116" s="39" t="s">
        <v>173</v>
      </c>
      <c r="N116" s="39" t="s">
        <v>173</v>
      </c>
      <c r="O116" s="39" t="s">
        <v>173</v>
      </c>
      <c r="P116" s="39" t="s">
        <v>4</v>
      </c>
      <c r="Q116" s="46" t="s">
        <v>13</v>
      </c>
      <c r="R116" s="40"/>
      <c r="S116" s="43">
        <v>36400</v>
      </c>
      <c r="T116" s="52">
        <v>30940</v>
      </c>
      <c r="U116" s="52">
        <v>3640</v>
      </c>
      <c r="V116" s="44">
        <v>1820</v>
      </c>
      <c r="W116" s="53" t="s">
        <v>171</v>
      </c>
      <c r="X116" s="54"/>
      <c r="Y116" s="40">
        <v>20</v>
      </c>
    </row>
    <row r="117" spans="1:25" ht="30">
      <c r="A117" s="1">
        <v>110</v>
      </c>
      <c r="B117" s="51" t="s">
        <v>186</v>
      </c>
      <c r="C117" s="40"/>
      <c r="D117" s="40">
        <v>1</v>
      </c>
      <c r="E117" s="5" t="s">
        <v>187</v>
      </c>
      <c r="F117" s="45">
        <v>36000</v>
      </c>
      <c r="G117" s="40" t="s">
        <v>2</v>
      </c>
      <c r="H117" s="40" t="s">
        <v>2</v>
      </c>
      <c r="I117" s="40" t="s">
        <v>2</v>
      </c>
      <c r="J117" s="40" t="s">
        <v>2</v>
      </c>
      <c r="K117" s="40" t="s">
        <v>2</v>
      </c>
      <c r="L117" s="40" t="s">
        <v>2</v>
      </c>
      <c r="M117" s="39" t="s">
        <v>187</v>
      </c>
      <c r="N117" s="39" t="s">
        <v>187</v>
      </c>
      <c r="O117" s="39" t="s">
        <v>187</v>
      </c>
      <c r="P117" s="39" t="s">
        <v>4</v>
      </c>
      <c r="Q117" s="46" t="s">
        <v>5</v>
      </c>
      <c r="R117" s="40"/>
      <c r="S117" s="43">
        <v>36400</v>
      </c>
      <c r="T117" s="52">
        <v>30940</v>
      </c>
      <c r="U117" s="52">
        <v>3640</v>
      </c>
      <c r="V117" s="44">
        <v>1820</v>
      </c>
      <c r="W117" s="53" t="s">
        <v>171</v>
      </c>
      <c r="X117" s="54"/>
      <c r="Y117" s="40">
        <v>20</v>
      </c>
    </row>
    <row r="118" spans="1:25" ht="42.75">
      <c r="A118" s="1">
        <v>111</v>
      </c>
      <c r="B118" s="51" t="s">
        <v>188</v>
      </c>
      <c r="C118" s="40"/>
      <c r="D118" s="40">
        <v>1</v>
      </c>
      <c r="E118" s="5" t="s">
        <v>189</v>
      </c>
      <c r="F118" s="45">
        <v>48000</v>
      </c>
      <c r="G118" s="40" t="s">
        <v>2</v>
      </c>
      <c r="H118" s="40" t="s">
        <v>2</v>
      </c>
      <c r="I118" s="40" t="s">
        <v>2</v>
      </c>
      <c r="J118" s="40" t="s">
        <v>2</v>
      </c>
      <c r="K118" s="40" t="s">
        <v>2</v>
      </c>
      <c r="L118" s="40" t="s">
        <v>2</v>
      </c>
      <c r="M118" s="39" t="s">
        <v>189</v>
      </c>
      <c r="N118" s="39" t="s">
        <v>189</v>
      </c>
      <c r="O118" s="39" t="s">
        <v>189</v>
      </c>
      <c r="P118" s="39" t="s">
        <v>4</v>
      </c>
      <c r="Q118" s="46" t="s">
        <v>5</v>
      </c>
      <c r="R118" s="40"/>
      <c r="S118" s="43">
        <v>36400</v>
      </c>
      <c r="T118" s="52">
        <v>30940</v>
      </c>
      <c r="U118" s="52">
        <v>3640</v>
      </c>
      <c r="V118" s="44">
        <v>1820</v>
      </c>
      <c r="W118" s="53" t="s">
        <v>171</v>
      </c>
      <c r="X118" s="54"/>
      <c r="Y118" s="40">
        <v>20</v>
      </c>
    </row>
    <row r="119" spans="1:25" ht="42.75">
      <c r="A119" s="1">
        <v>112</v>
      </c>
      <c r="B119" s="51" t="s">
        <v>190</v>
      </c>
      <c r="C119" s="40"/>
      <c r="D119" s="40">
        <v>1</v>
      </c>
      <c r="E119" s="5" t="s">
        <v>191</v>
      </c>
      <c r="F119" s="45">
        <v>36000</v>
      </c>
      <c r="G119" s="40" t="s">
        <v>2</v>
      </c>
      <c r="H119" s="40" t="s">
        <v>2</v>
      </c>
      <c r="I119" s="40" t="s">
        <v>2</v>
      </c>
      <c r="J119" s="40" t="s">
        <v>2</v>
      </c>
      <c r="K119" s="40" t="s">
        <v>2</v>
      </c>
      <c r="L119" s="40" t="s">
        <v>2</v>
      </c>
      <c r="M119" s="39" t="s">
        <v>191</v>
      </c>
      <c r="N119" s="39" t="s">
        <v>191</v>
      </c>
      <c r="O119" s="39" t="s">
        <v>191</v>
      </c>
      <c r="P119" s="39" t="s">
        <v>4</v>
      </c>
      <c r="Q119" s="46" t="s">
        <v>13</v>
      </c>
      <c r="R119" s="40"/>
      <c r="S119" s="43">
        <v>36400</v>
      </c>
      <c r="T119" s="52">
        <v>30940</v>
      </c>
      <c r="U119" s="52">
        <v>3640</v>
      </c>
      <c r="V119" s="44">
        <v>1820</v>
      </c>
      <c r="W119" s="53" t="s">
        <v>171</v>
      </c>
      <c r="X119" s="54"/>
      <c r="Y119" s="40">
        <v>20</v>
      </c>
    </row>
    <row r="120" spans="1:25" ht="42.75">
      <c r="A120" s="1">
        <v>113</v>
      </c>
      <c r="B120" s="51" t="s">
        <v>192</v>
      </c>
      <c r="C120" s="40"/>
      <c r="D120" s="40">
        <v>1</v>
      </c>
      <c r="E120" s="5" t="s">
        <v>193</v>
      </c>
      <c r="F120" s="45">
        <v>40000</v>
      </c>
      <c r="G120" s="40" t="s">
        <v>2</v>
      </c>
      <c r="H120" s="40" t="s">
        <v>2</v>
      </c>
      <c r="I120" s="40" t="s">
        <v>2</v>
      </c>
      <c r="J120" s="40" t="s">
        <v>2</v>
      </c>
      <c r="K120" s="40" t="s">
        <v>2</v>
      </c>
      <c r="L120" s="40" t="s">
        <v>2</v>
      </c>
      <c r="M120" s="39" t="s">
        <v>193</v>
      </c>
      <c r="N120" s="39" t="s">
        <v>193</v>
      </c>
      <c r="O120" s="39" t="s">
        <v>193</v>
      </c>
      <c r="P120" s="39" t="s">
        <v>4</v>
      </c>
      <c r="Q120" s="46" t="s">
        <v>5</v>
      </c>
      <c r="R120" s="40"/>
      <c r="S120" s="43">
        <v>36400</v>
      </c>
      <c r="T120" s="52">
        <v>30940</v>
      </c>
      <c r="U120" s="52">
        <v>3640</v>
      </c>
      <c r="V120" s="44">
        <v>1820</v>
      </c>
      <c r="W120" s="53" t="s">
        <v>171</v>
      </c>
      <c r="X120" s="54"/>
      <c r="Y120" s="40">
        <v>20</v>
      </c>
    </row>
    <row r="121" spans="1:25" ht="42.75">
      <c r="A121" s="1">
        <v>114</v>
      </c>
      <c r="B121" s="51" t="s">
        <v>194</v>
      </c>
      <c r="C121" s="40"/>
      <c r="D121" s="40">
        <v>1</v>
      </c>
      <c r="E121" s="5" t="s">
        <v>181</v>
      </c>
      <c r="F121" s="45">
        <v>45000</v>
      </c>
      <c r="G121" s="40" t="s">
        <v>2</v>
      </c>
      <c r="H121" s="40" t="s">
        <v>2</v>
      </c>
      <c r="I121" s="40" t="s">
        <v>2</v>
      </c>
      <c r="J121" s="40" t="s">
        <v>2</v>
      </c>
      <c r="K121" s="40" t="s">
        <v>2</v>
      </c>
      <c r="L121" s="40" t="s">
        <v>2</v>
      </c>
      <c r="M121" s="39" t="s">
        <v>181</v>
      </c>
      <c r="N121" s="39" t="s">
        <v>181</v>
      </c>
      <c r="O121" s="39" t="s">
        <v>181</v>
      </c>
      <c r="P121" s="39" t="s">
        <v>4</v>
      </c>
      <c r="Q121" s="46" t="s">
        <v>13</v>
      </c>
      <c r="R121" s="40"/>
      <c r="S121" s="43">
        <v>36400</v>
      </c>
      <c r="T121" s="52">
        <v>30940</v>
      </c>
      <c r="U121" s="52">
        <v>3640</v>
      </c>
      <c r="V121" s="44">
        <v>1820</v>
      </c>
      <c r="W121" s="53" t="s">
        <v>171</v>
      </c>
      <c r="X121" s="54"/>
      <c r="Y121" s="40">
        <v>20</v>
      </c>
    </row>
    <row r="122" spans="1:25" ht="57">
      <c r="A122" s="1">
        <v>115</v>
      </c>
      <c r="B122" s="51" t="s">
        <v>195</v>
      </c>
      <c r="C122" s="40"/>
      <c r="D122" s="40">
        <v>1</v>
      </c>
      <c r="E122" s="5" t="s">
        <v>196</v>
      </c>
      <c r="F122" s="45">
        <v>48000</v>
      </c>
      <c r="G122" s="40" t="s">
        <v>2</v>
      </c>
      <c r="H122" s="40" t="s">
        <v>2</v>
      </c>
      <c r="I122" s="40" t="s">
        <v>2</v>
      </c>
      <c r="J122" s="40" t="s">
        <v>2</v>
      </c>
      <c r="K122" s="40" t="s">
        <v>2</v>
      </c>
      <c r="L122" s="40" t="s">
        <v>2</v>
      </c>
      <c r="M122" s="39" t="s">
        <v>196</v>
      </c>
      <c r="N122" s="39" t="s">
        <v>196</v>
      </c>
      <c r="O122" s="39" t="s">
        <v>196</v>
      </c>
      <c r="P122" s="39" t="s">
        <v>4</v>
      </c>
      <c r="Q122" s="46" t="s">
        <v>5</v>
      </c>
      <c r="R122" s="40"/>
      <c r="S122" s="43">
        <v>36400</v>
      </c>
      <c r="T122" s="52">
        <v>30940</v>
      </c>
      <c r="U122" s="52">
        <v>3640</v>
      </c>
      <c r="V122" s="44">
        <v>1820</v>
      </c>
      <c r="W122" s="53" t="s">
        <v>171</v>
      </c>
      <c r="X122" s="54"/>
      <c r="Y122" s="40">
        <v>20</v>
      </c>
    </row>
    <row r="123" spans="1:25" ht="45">
      <c r="A123" s="1">
        <v>116</v>
      </c>
      <c r="B123" s="38" t="s">
        <v>197</v>
      </c>
      <c r="C123" s="4">
        <v>1</v>
      </c>
      <c r="D123" s="4"/>
      <c r="E123" s="4" t="s">
        <v>198</v>
      </c>
      <c r="F123" s="55" t="s">
        <v>199</v>
      </c>
      <c r="G123" s="5" t="s">
        <v>2</v>
      </c>
      <c r="H123" s="55" t="s">
        <v>96</v>
      </c>
      <c r="I123" s="55" t="s">
        <v>96</v>
      </c>
      <c r="J123" s="55" t="s">
        <v>96</v>
      </c>
      <c r="K123" s="55"/>
      <c r="L123" s="55" t="s">
        <v>96</v>
      </c>
      <c r="M123" s="55"/>
      <c r="N123" s="55"/>
      <c r="O123" s="55"/>
      <c r="P123" s="55" t="s">
        <v>200</v>
      </c>
      <c r="Q123" s="56" t="s">
        <v>13</v>
      </c>
      <c r="R123" s="5"/>
      <c r="S123" s="57">
        <v>36400</v>
      </c>
      <c r="T123" s="58">
        <v>30940</v>
      </c>
      <c r="U123" s="58">
        <v>3640</v>
      </c>
      <c r="V123" s="58">
        <v>1820</v>
      </c>
      <c r="W123" s="55" t="s">
        <v>201</v>
      </c>
      <c r="X123" s="54"/>
      <c r="Y123" s="5">
        <v>60</v>
      </c>
    </row>
    <row r="124" spans="1:25" ht="30">
      <c r="A124" s="1">
        <v>117</v>
      </c>
      <c r="B124" s="38" t="s">
        <v>202</v>
      </c>
      <c r="C124" s="4">
        <v>1</v>
      </c>
      <c r="D124" s="4"/>
      <c r="E124" s="4" t="s">
        <v>203</v>
      </c>
      <c r="F124" s="55" t="s">
        <v>204</v>
      </c>
      <c r="G124" s="5" t="s">
        <v>2</v>
      </c>
      <c r="H124" s="55" t="s">
        <v>96</v>
      </c>
      <c r="I124" s="55" t="s">
        <v>96</v>
      </c>
      <c r="J124" s="55" t="s">
        <v>96</v>
      </c>
      <c r="K124" s="55"/>
      <c r="L124" s="55" t="s">
        <v>96</v>
      </c>
      <c r="M124" s="55"/>
      <c r="N124" s="55"/>
      <c r="O124" s="55"/>
      <c r="P124" s="55" t="s">
        <v>200</v>
      </c>
      <c r="Q124" s="56" t="s">
        <v>13</v>
      </c>
      <c r="R124" s="5"/>
      <c r="S124" s="57">
        <v>36400</v>
      </c>
      <c r="T124" s="58">
        <v>30940</v>
      </c>
      <c r="U124" s="58">
        <v>3640</v>
      </c>
      <c r="V124" s="58">
        <v>1820</v>
      </c>
      <c r="W124" s="55" t="s">
        <v>201</v>
      </c>
      <c r="X124" s="54"/>
      <c r="Y124" s="5">
        <v>60</v>
      </c>
    </row>
    <row r="125" spans="1:25" ht="45">
      <c r="A125" s="1">
        <v>118</v>
      </c>
      <c r="B125" s="38" t="s">
        <v>205</v>
      </c>
      <c r="C125" s="4">
        <v>1</v>
      </c>
      <c r="D125" s="4"/>
      <c r="E125" s="4" t="s">
        <v>203</v>
      </c>
      <c r="F125" s="55" t="s">
        <v>204</v>
      </c>
      <c r="G125" s="5" t="s">
        <v>2</v>
      </c>
      <c r="H125" s="55" t="s">
        <v>96</v>
      </c>
      <c r="I125" s="55" t="s">
        <v>96</v>
      </c>
      <c r="J125" s="55" t="s">
        <v>96</v>
      </c>
      <c r="K125" s="55"/>
      <c r="L125" s="55" t="s">
        <v>96</v>
      </c>
      <c r="M125" s="55"/>
      <c r="N125" s="55"/>
      <c r="O125" s="55"/>
      <c r="P125" s="55" t="s">
        <v>200</v>
      </c>
      <c r="Q125" s="56" t="s">
        <v>5</v>
      </c>
      <c r="R125" s="5"/>
      <c r="S125" s="57">
        <v>36400</v>
      </c>
      <c r="T125" s="58">
        <v>30940</v>
      </c>
      <c r="U125" s="58">
        <v>3640</v>
      </c>
      <c r="V125" s="58">
        <v>1820</v>
      </c>
      <c r="W125" s="55" t="s">
        <v>201</v>
      </c>
      <c r="X125" s="54"/>
      <c r="Y125" s="5">
        <v>60</v>
      </c>
    </row>
    <row r="126" spans="1:25" ht="30">
      <c r="A126" s="1">
        <v>119</v>
      </c>
      <c r="B126" s="38" t="s">
        <v>206</v>
      </c>
      <c r="C126" s="4">
        <v>1</v>
      </c>
      <c r="D126" s="4"/>
      <c r="E126" s="4" t="s">
        <v>203</v>
      </c>
      <c r="F126" s="55" t="s">
        <v>207</v>
      </c>
      <c r="G126" s="5" t="s">
        <v>2</v>
      </c>
      <c r="H126" s="55" t="s">
        <v>96</v>
      </c>
      <c r="I126" s="55" t="s">
        <v>96</v>
      </c>
      <c r="J126" s="55" t="s">
        <v>96</v>
      </c>
      <c r="K126" s="55"/>
      <c r="L126" s="55" t="s">
        <v>96</v>
      </c>
      <c r="M126" s="55"/>
      <c r="N126" s="55"/>
      <c r="O126" s="55"/>
      <c r="P126" s="55" t="s">
        <v>200</v>
      </c>
      <c r="Q126" s="56" t="s">
        <v>13</v>
      </c>
      <c r="R126" s="5"/>
      <c r="S126" s="57">
        <v>36400</v>
      </c>
      <c r="T126" s="58">
        <v>30940</v>
      </c>
      <c r="U126" s="58">
        <v>3640</v>
      </c>
      <c r="V126" s="58">
        <v>1820</v>
      </c>
      <c r="W126" s="55" t="s">
        <v>201</v>
      </c>
      <c r="X126" s="54"/>
      <c r="Y126" s="5">
        <v>60</v>
      </c>
    </row>
    <row r="127" spans="1:25" ht="30">
      <c r="A127" s="1">
        <v>120</v>
      </c>
      <c r="B127" s="38" t="s">
        <v>208</v>
      </c>
      <c r="C127" s="4">
        <v>1</v>
      </c>
      <c r="D127" s="4"/>
      <c r="E127" s="4" t="s">
        <v>203</v>
      </c>
      <c r="F127" s="55" t="s">
        <v>209</v>
      </c>
      <c r="G127" s="5" t="s">
        <v>2</v>
      </c>
      <c r="H127" s="55" t="s">
        <v>96</v>
      </c>
      <c r="I127" s="55" t="s">
        <v>96</v>
      </c>
      <c r="J127" s="55" t="s">
        <v>96</v>
      </c>
      <c r="K127" s="55"/>
      <c r="L127" s="55" t="s">
        <v>96</v>
      </c>
      <c r="M127" s="55"/>
      <c r="N127" s="55"/>
      <c r="O127" s="55"/>
      <c r="P127" s="55" t="s">
        <v>200</v>
      </c>
      <c r="Q127" s="56" t="s">
        <v>13</v>
      </c>
      <c r="R127" s="5"/>
      <c r="S127" s="57">
        <v>36400</v>
      </c>
      <c r="T127" s="58">
        <v>30940</v>
      </c>
      <c r="U127" s="58">
        <v>3640</v>
      </c>
      <c r="V127" s="58">
        <v>1820</v>
      </c>
      <c r="W127" s="55" t="s">
        <v>201</v>
      </c>
      <c r="X127" s="54"/>
      <c r="Y127" s="5">
        <v>60</v>
      </c>
    </row>
    <row r="128" spans="1:25" ht="30">
      <c r="A128" s="1">
        <v>121</v>
      </c>
      <c r="B128" s="38" t="s">
        <v>210</v>
      </c>
      <c r="C128" s="4">
        <v>1</v>
      </c>
      <c r="D128" s="4"/>
      <c r="E128" s="4" t="s">
        <v>203</v>
      </c>
      <c r="F128" s="55" t="s">
        <v>211</v>
      </c>
      <c r="G128" s="5" t="s">
        <v>2</v>
      </c>
      <c r="H128" s="55" t="s">
        <v>96</v>
      </c>
      <c r="I128" s="55" t="s">
        <v>96</v>
      </c>
      <c r="J128" s="55" t="s">
        <v>96</v>
      </c>
      <c r="K128" s="55"/>
      <c r="L128" s="55" t="s">
        <v>96</v>
      </c>
      <c r="M128" s="55"/>
      <c r="N128" s="55"/>
      <c r="O128" s="55"/>
      <c r="P128" s="55" t="s">
        <v>200</v>
      </c>
      <c r="Q128" s="56" t="s">
        <v>5</v>
      </c>
      <c r="R128" s="5"/>
      <c r="S128" s="57">
        <v>36400</v>
      </c>
      <c r="T128" s="58">
        <v>30940</v>
      </c>
      <c r="U128" s="58">
        <v>3640</v>
      </c>
      <c r="V128" s="58">
        <v>1820</v>
      </c>
      <c r="W128" s="55" t="s">
        <v>201</v>
      </c>
      <c r="X128" s="54"/>
      <c r="Y128" s="5">
        <v>60</v>
      </c>
    </row>
    <row r="129" spans="1:25" ht="45">
      <c r="A129" s="1">
        <v>122</v>
      </c>
      <c r="B129" s="38" t="s">
        <v>212</v>
      </c>
      <c r="C129" s="4">
        <v>1</v>
      </c>
      <c r="D129" s="4"/>
      <c r="E129" s="4" t="s">
        <v>213</v>
      </c>
      <c r="F129" s="55" t="s">
        <v>199</v>
      </c>
      <c r="G129" s="5" t="s">
        <v>2</v>
      </c>
      <c r="H129" s="55" t="s">
        <v>96</v>
      </c>
      <c r="I129" s="55" t="s">
        <v>96</v>
      </c>
      <c r="J129" s="55" t="s">
        <v>96</v>
      </c>
      <c r="K129" s="55"/>
      <c r="L129" s="55" t="s">
        <v>96</v>
      </c>
      <c r="M129" s="55"/>
      <c r="N129" s="55"/>
      <c r="O129" s="55"/>
      <c r="P129" s="55" t="s">
        <v>200</v>
      </c>
      <c r="Q129" s="56" t="s">
        <v>5</v>
      </c>
      <c r="R129" s="5"/>
      <c r="S129" s="57">
        <v>36400</v>
      </c>
      <c r="T129" s="58">
        <v>30940</v>
      </c>
      <c r="U129" s="58">
        <v>3640</v>
      </c>
      <c r="V129" s="58">
        <v>1820</v>
      </c>
      <c r="W129" s="55" t="s">
        <v>201</v>
      </c>
      <c r="X129" s="54"/>
      <c r="Y129" s="5">
        <v>60</v>
      </c>
    </row>
    <row r="130" spans="1:25" ht="30">
      <c r="A130" s="1">
        <v>123</v>
      </c>
      <c r="B130" s="38" t="s">
        <v>214</v>
      </c>
      <c r="C130" s="4">
        <v>1</v>
      </c>
      <c r="D130" s="4"/>
      <c r="E130" s="4" t="s">
        <v>17</v>
      </c>
      <c r="F130" s="55" t="s">
        <v>199</v>
      </c>
      <c r="G130" s="5" t="s">
        <v>2</v>
      </c>
      <c r="H130" s="55" t="s">
        <v>96</v>
      </c>
      <c r="I130" s="55" t="s">
        <v>96</v>
      </c>
      <c r="J130" s="55" t="s">
        <v>96</v>
      </c>
      <c r="K130" s="55"/>
      <c r="L130" s="55" t="s">
        <v>96</v>
      </c>
      <c r="M130" s="55"/>
      <c r="N130" s="55"/>
      <c r="O130" s="55"/>
      <c r="P130" s="55" t="s">
        <v>200</v>
      </c>
      <c r="Q130" s="56" t="s">
        <v>13</v>
      </c>
      <c r="R130" s="5"/>
      <c r="S130" s="57">
        <v>36400</v>
      </c>
      <c r="T130" s="58">
        <v>30940</v>
      </c>
      <c r="U130" s="58">
        <v>3640</v>
      </c>
      <c r="V130" s="58">
        <v>1820</v>
      </c>
      <c r="W130" s="55" t="s">
        <v>201</v>
      </c>
      <c r="X130" s="54"/>
      <c r="Y130" s="5">
        <v>60</v>
      </c>
    </row>
    <row r="131" spans="1:25" ht="45">
      <c r="A131" s="1">
        <v>124</v>
      </c>
      <c r="B131" s="38" t="s">
        <v>215</v>
      </c>
      <c r="C131" s="4"/>
      <c r="D131" s="4">
        <v>1</v>
      </c>
      <c r="E131" s="4" t="s">
        <v>198</v>
      </c>
      <c r="F131" s="55" t="s">
        <v>204</v>
      </c>
      <c r="G131" s="5" t="s">
        <v>2</v>
      </c>
      <c r="H131" s="55" t="s">
        <v>96</v>
      </c>
      <c r="I131" s="55" t="s">
        <v>96</v>
      </c>
      <c r="J131" s="55" t="s">
        <v>96</v>
      </c>
      <c r="K131" s="55"/>
      <c r="L131" s="55" t="s">
        <v>96</v>
      </c>
      <c r="M131" s="55"/>
      <c r="N131" s="55"/>
      <c r="O131" s="55"/>
      <c r="P131" s="55" t="s">
        <v>200</v>
      </c>
      <c r="Q131" s="56" t="s">
        <v>5</v>
      </c>
      <c r="R131" s="5"/>
      <c r="S131" s="57">
        <v>36400</v>
      </c>
      <c r="T131" s="58">
        <v>30940</v>
      </c>
      <c r="U131" s="58">
        <v>3640</v>
      </c>
      <c r="V131" s="58">
        <v>1820</v>
      </c>
      <c r="W131" s="55" t="s">
        <v>201</v>
      </c>
      <c r="X131" s="54"/>
      <c r="Y131" s="5">
        <v>60</v>
      </c>
    </row>
    <row r="132" spans="1:25" ht="30">
      <c r="A132" s="1">
        <v>125</v>
      </c>
      <c r="B132" s="38" t="s">
        <v>216</v>
      </c>
      <c r="C132" s="4"/>
      <c r="D132" s="4">
        <v>1</v>
      </c>
      <c r="E132" s="4" t="s">
        <v>217</v>
      </c>
      <c r="F132" s="55" t="s">
        <v>207</v>
      </c>
      <c r="G132" s="5" t="s">
        <v>2</v>
      </c>
      <c r="H132" s="55" t="s">
        <v>96</v>
      </c>
      <c r="I132" s="55" t="s">
        <v>96</v>
      </c>
      <c r="J132" s="55" t="s">
        <v>96</v>
      </c>
      <c r="K132" s="55"/>
      <c r="L132" s="55" t="s">
        <v>96</v>
      </c>
      <c r="M132" s="55"/>
      <c r="N132" s="55"/>
      <c r="O132" s="55"/>
      <c r="P132" s="55" t="s">
        <v>200</v>
      </c>
      <c r="Q132" s="56" t="s">
        <v>5</v>
      </c>
      <c r="R132" s="5"/>
      <c r="S132" s="57">
        <v>36400</v>
      </c>
      <c r="T132" s="58">
        <v>30940</v>
      </c>
      <c r="U132" s="58">
        <v>3640</v>
      </c>
      <c r="V132" s="58">
        <v>1820</v>
      </c>
      <c r="W132" s="55" t="s">
        <v>201</v>
      </c>
      <c r="X132" s="54"/>
      <c r="Y132" s="5">
        <v>60</v>
      </c>
    </row>
    <row r="133" spans="1:25" ht="30">
      <c r="A133" s="1">
        <v>126</v>
      </c>
      <c r="B133" s="38" t="s">
        <v>218</v>
      </c>
      <c r="C133" s="4">
        <v>1</v>
      </c>
      <c r="D133" s="4"/>
      <c r="E133" s="4" t="s">
        <v>219</v>
      </c>
      <c r="F133" s="55" t="s">
        <v>204</v>
      </c>
      <c r="G133" s="5" t="s">
        <v>2</v>
      </c>
      <c r="H133" s="55" t="s">
        <v>96</v>
      </c>
      <c r="I133" s="55" t="s">
        <v>96</v>
      </c>
      <c r="J133" s="55" t="s">
        <v>96</v>
      </c>
      <c r="K133" s="55"/>
      <c r="L133" s="55" t="s">
        <v>96</v>
      </c>
      <c r="M133" s="55"/>
      <c r="N133" s="55"/>
      <c r="O133" s="55"/>
      <c r="P133" s="55" t="s">
        <v>200</v>
      </c>
      <c r="Q133" s="56" t="s">
        <v>5</v>
      </c>
      <c r="R133" s="5"/>
      <c r="S133" s="57">
        <v>36400</v>
      </c>
      <c r="T133" s="58">
        <v>30940</v>
      </c>
      <c r="U133" s="58">
        <v>3640</v>
      </c>
      <c r="V133" s="58">
        <v>1820</v>
      </c>
      <c r="W133" s="55" t="s">
        <v>201</v>
      </c>
      <c r="X133" s="54"/>
      <c r="Y133" s="5">
        <v>60</v>
      </c>
    </row>
    <row r="134" spans="1:25" ht="45">
      <c r="A134" s="1">
        <v>127</v>
      </c>
      <c r="B134" s="38" t="s">
        <v>220</v>
      </c>
      <c r="C134" s="4">
        <v>1</v>
      </c>
      <c r="D134" s="4"/>
      <c r="E134" s="4" t="s">
        <v>221</v>
      </c>
      <c r="F134" s="55" t="s">
        <v>209</v>
      </c>
      <c r="G134" s="5" t="s">
        <v>2</v>
      </c>
      <c r="H134" s="55" t="s">
        <v>96</v>
      </c>
      <c r="I134" s="55" t="s">
        <v>96</v>
      </c>
      <c r="J134" s="55" t="s">
        <v>96</v>
      </c>
      <c r="K134" s="55"/>
      <c r="L134" s="55" t="s">
        <v>96</v>
      </c>
      <c r="M134" s="55"/>
      <c r="N134" s="55"/>
      <c r="O134" s="55"/>
      <c r="P134" s="55" t="s">
        <v>200</v>
      </c>
      <c r="Q134" s="56" t="s">
        <v>5</v>
      </c>
      <c r="R134" s="5"/>
      <c r="S134" s="57">
        <v>36400</v>
      </c>
      <c r="T134" s="58">
        <v>30940</v>
      </c>
      <c r="U134" s="58">
        <v>3640</v>
      </c>
      <c r="V134" s="58">
        <v>1820</v>
      </c>
      <c r="W134" s="55" t="s">
        <v>201</v>
      </c>
      <c r="X134" s="54"/>
      <c r="Y134" s="5">
        <v>60</v>
      </c>
    </row>
    <row r="135" spans="1:25" ht="30">
      <c r="A135" s="1">
        <v>128</v>
      </c>
      <c r="B135" s="38" t="s">
        <v>222</v>
      </c>
      <c r="C135" s="4">
        <v>1</v>
      </c>
      <c r="D135" s="4"/>
      <c r="E135" s="4" t="s">
        <v>223</v>
      </c>
      <c r="F135" s="55" t="s">
        <v>204</v>
      </c>
      <c r="G135" s="5" t="s">
        <v>2</v>
      </c>
      <c r="H135" s="55" t="s">
        <v>96</v>
      </c>
      <c r="I135" s="55" t="s">
        <v>96</v>
      </c>
      <c r="J135" s="55" t="s">
        <v>96</v>
      </c>
      <c r="K135" s="55"/>
      <c r="L135" s="55" t="s">
        <v>96</v>
      </c>
      <c r="M135" s="55"/>
      <c r="N135" s="55"/>
      <c r="O135" s="55"/>
      <c r="P135" s="55" t="s">
        <v>200</v>
      </c>
      <c r="Q135" s="56" t="s">
        <v>5</v>
      </c>
      <c r="R135" s="5"/>
      <c r="S135" s="57">
        <v>36400</v>
      </c>
      <c r="T135" s="58">
        <v>30940</v>
      </c>
      <c r="U135" s="58">
        <v>3640</v>
      </c>
      <c r="V135" s="58">
        <v>1820</v>
      </c>
      <c r="W135" s="55" t="s">
        <v>201</v>
      </c>
      <c r="X135" s="54"/>
      <c r="Y135" s="5">
        <v>60</v>
      </c>
    </row>
    <row r="136" spans="1:25" ht="30">
      <c r="A136" s="1">
        <v>129</v>
      </c>
      <c r="B136" s="38" t="s">
        <v>224</v>
      </c>
      <c r="C136" s="4">
        <v>1</v>
      </c>
      <c r="D136" s="4" t="s">
        <v>225</v>
      </c>
      <c r="E136" s="4" t="s">
        <v>226</v>
      </c>
      <c r="F136" s="55" t="s">
        <v>199</v>
      </c>
      <c r="G136" s="5" t="s">
        <v>2</v>
      </c>
      <c r="H136" s="55" t="s">
        <v>96</v>
      </c>
      <c r="I136" s="55" t="s">
        <v>96</v>
      </c>
      <c r="J136" s="55" t="s">
        <v>96</v>
      </c>
      <c r="K136" s="55"/>
      <c r="L136" s="55" t="s">
        <v>96</v>
      </c>
      <c r="M136" s="55"/>
      <c r="N136" s="55"/>
      <c r="O136" s="55"/>
      <c r="P136" s="55" t="s">
        <v>200</v>
      </c>
      <c r="Q136" s="56" t="s">
        <v>13</v>
      </c>
      <c r="R136" s="5"/>
      <c r="S136" s="57">
        <v>36400</v>
      </c>
      <c r="T136" s="58">
        <v>30940</v>
      </c>
      <c r="U136" s="58">
        <v>3640</v>
      </c>
      <c r="V136" s="58">
        <v>1820</v>
      </c>
      <c r="W136" s="55" t="s">
        <v>201</v>
      </c>
      <c r="X136" s="54"/>
      <c r="Y136" s="5">
        <v>60</v>
      </c>
    </row>
    <row r="137" spans="1:25" ht="45">
      <c r="A137" s="1">
        <v>130</v>
      </c>
      <c r="B137" s="38" t="s">
        <v>227</v>
      </c>
      <c r="C137" s="4">
        <v>1</v>
      </c>
      <c r="D137" s="4"/>
      <c r="E137" s="4" t="s">
        <v>228</v>
      </c>
      <c r="F137" s="55" t="s">
        <v>207</v>
      </c>
      <c r="G137" s="5" t="s">
        <v>2</v>
      </c>
      <c r="H137" s="55" t="s">
        <v>96</v>
      </c>
      <c r="I137" s="55" t="s">
        <v>96</v>
      </c>
      <c r="J137" s="55" t="s">
        <v>96</v>
      </c>
      <c r="K137" s="55"/>
      <c r="L137" s="55" t="s">
        <v>96</v>
      </c>
      <c r="M137" s="55"/>
      <c r="N137" s="55"/>
      <c r="O137" s="55"/>
      <c r="P137" s="55" t="s">
        <v>200</v>
      </c>
      <c r="Q137" s="56" t="s">
        <v>5</v>
      </c>
      <c r="R137" s="5"/>
      <c r="S137" s="57">
        <v>36400</v>
      </c>
      <c r="T137" s="58">
        <v>30940</v>
      </c>
      <c r="U137" s="58">
        <v>3640</v>
      </c>
      <c r="V137" s="58">
        <v>1820</v>
      </c>
      <c r="W137" s="55" t="s">
        <v>201</v>
      </c>
      <c r="X137" s="54"/>
      <c r="Y137" s="5">
        <v>60</v>
      </c>
    </row>
    <row r="138" spans="1:25" ht="45">
      <c r="A138" s="1">
        <v>131</v>
      </c>
      <c r="B138" s="38" t="s">
        <v>229</v>
      </c>
      <c r="C138" s="4">
        <v>1</v>
      </c>
      <c r="D138" s="4"/>
      <c r="E138" s="4" t="s">
        <v>17</v>
      </c>
      <c r="F138" s="55" t="s">
        <v>207</v>
      </c>
      <c r="G138" s="5" t="s">
        <v>2</v>
      </c>
      <c r="H138" s="55" t="s">
        <v>96</v>
      </c>
      <c r="I138" s="55" t="s">
        <v>96</v>
      </c>
      <c r="J138" s="55" t="s">
        <v>96</v>
      </c>
      <c r="K138" s="55"/>
      <c r="L138" s="55" t="s">
        <v>96</v>
      </c>
      <c r="M138" s="55"/>
      <c r="N138" s="55"/>
      <c r="O138" s="55"/>
      <c r="P138" s="55" t="s">
        <v>200</v>
      </c>
      <c r="Q138" s="56" t="s">
        <v>13</v>
      </c>
      <c r="R138" s="5"/>
      <c r="S138" s="57">
        <v>36400</v>
      </c>
      <c r="T138" s="58">
        <v>30940</v>
      </c>
      <c r="U138" s="58">
        <v>3640</v>
      </c>
      <c r="V138" s="58">
        <v>1820</v>
      </c>
      <c r="W138" s="55" t="s">
        <v>201</v>
      </c>
      <c r="X138" s="54"/>
      <c r="Y138" s="5">
        <v>60</v>
      </c>
    </row>
    <row r="139" spans="1:25" ht="30">
      <c r="A139" s="1">
        <v>132</v>
      </c>
      <c r="B139" s="38" t="s">
        <v>230</v>
      </c>
      <c r="C139" s="4">
        <v>1</v>
      </c>
      <c r="D139" s="4"/>
      <c r="E139" s="4" t="s">
        <v>231</v>
      </c>
      <c r="F139" s="55" t="s">
        <v>204</v>
      </c>
      <c r="G139" s="5" t="s">
        <v>2</v>
      </c>
      <c r="H139" s="55" t="s">
        <v>96</v>
      </c>
      <c r="I139" s="55" t="s">
        <v>96</v>
      </c>
      <c r="J139" s="55" t="s">
        <v>96</v>
      </c>
      <c r="K139" s="55"/>
      <c r="L139" s="55" t="s">
        <v>96</v>
      </c>
      <c r="M139" s="55"/>
      <c r="N139" s="55"/>
      <c r="O139" s="55"/>
      <c r="P139" s="55" t="s">
        <v>200</v>
      </c>
      <c r="Q139" s="56" t="s">
        <v>5</v>
      </c>
      <c r="R139" s="5"/>
      <c r="S139" s="57">
        <v>36400</v>
      </c>
      <c r="T139" s="58">
        <v>30940</v>
      </c>
      <c r="U139" s="58">
        <v>3640</v>
      </c>
      <c r="V139" s="58">
        <v>1820</v>
      </c>
      <c r="W139" s="55" t="s">
        <v>201</v>
      </c>
      <c r="X139" s="54"/>
      <c r="Y139" s="5">
        <v>60</v>
      </c>
    </row>
    <row r="140" spans="1:25" ht="30">
      <c r="A140" s="1">
        <v>133</v>
      </c>
      <c r="B140" s="38" t="s">
        <v>232</v>
      </c>
      <c r="C140" s="4">
        <v>1</v>
      </c>
      <c r="D140" s="4"/>
      <c r="E140" s="4" t="s">
        <v>233</v>
      </c>
      <c r="F140" s="55" t="s">
        <v>204</v>
      </c>
      <c r="G140" s="5" t="s">
        <v>2</v>
      </c>
      <c r="H140" s="55" t="s">
        <v>96</v>
      </c>
      <c r="I140" s="55" t="s">
        <v>96</v>
      </c>
      <c r="J140" s="55" t="s">
        <v>96</v>
      </c>
      <c r="K140" s="55"/>
      <c r="L140" s="55" t="s">
        <v>96</v>
      </c>
      <c r="M140" s="55"/>
      <c r="N140" s="55"/>
      <c r="O140" s="55"/>
      <c r="P140" s="55" t="s">
        <v>200</v>
      </c>
      <c r="Q140" s="56" t="s">
        <v>5</v>
      </c>
      <c r="R140" s="5"/>
      <c r="S140" s="57">
        <v>36400</v>
      </c>
      <c r="T140" s="58">
        <v>30940</v>
      </c>
      <c r="U140" s="58">
        <v>3640</v>
      </c>
      <c r="V140" s="58">
        <v>1820</v>
      </c>
      <c r="W140" s="55" t="s">
        <v>201</v>
      </c>
      <c r="X140" s="54"/>
      <c r="Y140" s="5">
        <v>60</v>
      </c>
    </row>
    <row r="141" spans="1:25" ht="30">
      <c r="A141" s="1">
        <v>134</v>
      </c>
      <c r="B141" s="38" t="s">
        <v>234</v>
      </c>
      <c r="C141" s="4">
        <v>1</v>
      </c>
      <c r="D141" s="4"/>
      <c r="E141" s="4" t="s">
        <v>198</v>
      </c>
      <c r="F141" s="55" t="s">
        <v>207</v>
      </c>
      <c r="G141" s="5" t="s">
        <v>2</v>
      </c>
      <c r="H141" s="55" t="s">
        <v>96</v>
      </c>
      <c r="I141" s="55" t="s">
        <v>96</v>
      </c>
      <c r="J141" s="55" t="s">
        <v>96</v>
      </c>
      <c r="K141" s="55"/>
      <c r="L141" s="55" t="s">
        <v>96</v>
      </c>
      <c r="M141" s="55"/>
      <c r="N141" s="55"/>
      <c r="O141" s="55"/>
      <c r="P141" s="55" t="s">
        <v>200</v>
      </c>
      <c r="Q141" s="56" t="s">
        <v>5</v>
      </c>
      <c r="R141" s="5"/>
      <c r="S141" s="57">
        <v>36400</v>
      </c>
      <c r="T141" s="58">
        <v>30940</v>
      </c>
      <c r="U141" s="58">
        <v>3640</v>
      </c>
      <c r="V141" s="58">
        <v>1820</v>
      </c>
      <c r="W141" s="55" t="s">
        <v>201</v>
      </c>
      <c r="X141" s="54"/>
      <c r="Y141" s="5">
        <v>60</v>
      </c>
    </row>
    <row r="142" spans="1:25" ht="30">
      <c r="A142" s="1">
        <v>135</v>
      </c>
      <c r="B142" s="38" t="s">
        <v>235</v>
      </c>
      <c r="C142" s="4">
        <v>1</v>
      </c>
      <c r="D142" s="4"/>
      <c r="E142" s="4" t="s">
        <v>213</v>
      </c>
      <c r="F142" s="55" t="s">
        <v>204</v>
      </c>
      <c r="G142" s="5" t="s">
        <v>2</v>
      </c>
      <c r="H142" s="55" t="s">
        <v>96</v>
      </c>
      <c r="I142" s="55" t="s">
        <v>96</v>
      </c>
      <c r="J142" s="55" t="s">
        <v>96</v>
      </c>
      <c r="K142" s="55"/>
      <c r="L142" s="55" t="s">
        <v>96</v>
      </c>
      <c r="M142" s="55"/>
      <c r="N142" s="55"/>
      <c r="O142" s="55"/>
      <c r="P142" s="55" t="s">
        <v>200</v>
      </c>
      <c r="Q142" s="56" t="s">
        <v>5</v>
      </c>
      <c r="R142" s="5"/>
      <c r="S142" s="57">
        <v>36400</v>
      </c>
      <c r="T142" s="58">
        <v>30940</v>
      </c>
      <c r="U142" s="58">
        <v>3640</v>
      </c>
      <c r="V142" s="58">
        <v>1820</v>
      </c>
      <c r="W142" s="55" t="s">
        <v>201</v>
      </c>
      <c r="X142" s="54"/>
      <c r="Y142" s="5">
        <v>60</v>
      </c>
    </row>
    <row r="143" spans="1:25" ht="30">
      <c r="A143" s="1">
        <v>136</v>
      </c>
      <c r="B143" s="38" t="s">
        <v>236</v>
      </c>
      <c r="C143" s="4">
        <v>1</v>
      </c>
      <c r="D143" s="4"/>
      <c r="E143" s="4" t="s">
        <v>237</v>
      </c>
      <c r="F143" s="55" t="s">
        <v>238</v>
      </c>
      <c r="G143" s="5" t="s">
        <v>2</v>
      </c>
      <c r="H143" s="55" t="s">
        <v>96</v>
      </c>
      <c r="I143" s="55" t="s">
        <v>96</v>
      </c>
      <c r="J143" s="55" t="s">
        <v>96</v>
      </c>
      <c r="K143" s="55"/>
      <c r="L143" s="55" t="s">
        <v>96</v>
      </c>
      <c r="M143" s="55"/>
      <c r="N143" s="55"/>
      <c r="O143" s="55"/>
      <c r="P143" s="55" t="s">
        <v>200</v>
      </c>
      <c r="Q143" s="56" t="s">
        <v>5</v>
      </c>
      <c r="R143" s="5"/>
      <c r="S143" s="57">
        <v>36400</v>
      </c>
      <c r="T143" s="58">
        <v>30940</v>
      </c>
      <c r="U143" s="58">
        <v>3640</v>
      </c>
      <c r="V143" s="58">
        <v>1820</v>
      </c>
      <c r="W143" s="55" t="s">
        <v>201</v>
      </c>
      <c r="X143" s="54"/>
      <c r="Y143" s="5">
        <v>60</v>
      </c>
    </row>
    <row r="144" spans="1:25" ht="45">
      <c r="A144" s="1">
        <v>137</v>
      </c>
      <c r="B144" s="38" t="s">
        <v>239</v>
      </c>
      <c r="C144" s="4">
        <v>1</v>
      </c>
      <c r="D144" s="4"/>
      <c r="E144" s="4" t="s">
        <v>237</v>
      </c>
      <c r="F144" s="55" t="s">
        <v>204</v>
      </c>
      <c r="G144" s="5" t="s">
        <v>2</v>
      </c>
      <c r="H144" s="55" t="s">
        <v>96</v>
      </c>
      <c r="I144" s="55" t="s">
        <v>96</v>
      </c>
      <c r="J144" s="55" t="s">
        <v>96</v>
      </c>
      <c r="K144" s="55"/>
      <c r="L144" s="55" t="s">
        <v>96</v>
      </c>
      <c r="M144" s="55"/>
      <c r="N144" s="55"/>
      <c r="O144" s="55"/>
      <c r="P144" s="55" t="s">
        <v>200</v>
      </c>
      <c r="Q144" s="56" t="s">
        <v>5</v>
      </c>
      <c r="R144" s="5"/>
      <c r="S144" s="57">
        <v>36400</v>
      </c>
      <c r="T144" s="58">
        <v>30940</v>
      </c>
      <c r="U144" s="58">
        <v>3640</v>
      </c>
      <c r="V144" s="58">
        <v>1820</v>
      </c>
      <c r="W144" s="55" t="s">
        <v>201</v>
      </c>
      <c r="X144" s="54"/>
      <c r="Y144" s="5">
        <v>60</v>
      </c>
    </row>
    <row r="145" spans="1:25" ht="30">
      <c r="A145" s="1">
        <v>138</v>
      </c>
      <c r="B145" s="38" t="s">
        <v>240</v>
      </c>
      <c r="C145" s="4">
        <v>1</v>
      </c>
      <c r="D145" s="4"/>
      <c r="E145" s="4" t="s">
        <v>203</v>
      </c>
      <c r="F145" s="55" t="s">
        <v>204</v>
      </c>
      <c r="G145" s="5" t="s">
        <v>2</v>
      </c>
      <c r="H145" s="55" t="s">
        <v>96</v>
      </c>
      <c r="I145" s="55" t="s">
        <v>96</v>
      </c>
      <c r="J145" s="55" t="s">
        <v>96</v>
      </c>
      <c r="K145" s="55"/>
      <c r="L145" s="55" t="s">
        <v>96</v>
      </c>
      <c r="M145" s="55"/>
      <c r="N145" s="55"/>
      <c r="O145" s="55"/>
      <c r="P145" s="55" t="s">
        <v>200</v>
      </c>
      <c r="Q145" s="56" t="s">
        <v>5</v>
      </c>
      <c r="R145" s="5"/>
      <c r="S145" s="57">
        <v>36400</v>
      </c>
      <c r="T145" s="58">
        <v>30940</v>
      </c>
      <c r="U145" s="58">
        <v>3640</v>
      </c>
      <c r="V145" s="58">
        <v>1820</v>
      </c>
      <c r="W145" s="55" t="s">
        <v>201</v>
      </c>
      <c r="X145" s="54"/>
      <c r="Y145" s="5">
        <v>60</v>
      </c>
    </row>
    <row r="146" spans="1:25" ht="30">
      <c r="A146" s="1">
        <v>139</v>
      </c>
      <c r="B146" s="38" t="s">
        <v>241</v>
      </c>
      <c r="C146" s="4">
        <v>1</v>
      </c>
      <c r="D146" s="4"/>
      <c r="E146" s="4" t="s">
        <v>198</v>
      </c>
      <c r="F146" s="55" t="s">
        <v>204</v>
      </c>
      <c r="G146" s="5" t="s">
        <v>2</v>
      </c>
      <c r="H146" s="55" t="s">
        <v>96</v>
      </c>
      <c r="I146" s="55" t="s">
        <v>96</v>
      </c>
      <c r="J146" s="55" t="s">
        <v>96</v>
      </c>
      <c r="K146" s="55"/>
      <c r="L146" s="55" t="s">
        <v>96</v>
      </c>
      <c r="M146" s="55"/>
      <c r="N146" s="55"/>
      <c r="O146" s="55"/>
      <c r="P146" s="55" t="s">
        <v>200</v>
      </c>
      <c r="Q146" s="56" t="s">
        <v>13</v>
      </c>
      <c r="R146" s="5"/>
      <c r="S146" s="57">
        <v>36400</v>
      </c>
      <c r="T146" s="58">
        <v>30940</v>
      </c>
      <c r="U146" s="58">
        <v>3640</v>
      </c>
      <c r="V146" s="58">
        <v>1820</v>
      </c>
      <c r="W146" s="55" t="s">
        <v>201</v>
      </c>
      <c r="X146" s="54"/>
      <c r="Y146" s="5">
        <v>60</v>
      </c>
    </row>
    <row r="147" spans="1:25" ht="30">
      <c r="A147" s="1">
        <v>140</v>
      </c>
      <c r="B147" s="59" t="s">
        <v>242</v>
      </c>
      <c r="C147" s="4">
        <v>1</v>
      </c>
      <c r="D147" s="4"/>
      <c r="E147" s="4" t="s">
        <v>203</v>
      </c>
      <c r="F147" s="55" t="s">
        <v>204</v>
      </c>
      <c r="G147" s="5" t="s">
        <v>2</v>
      </c>
      <c r="H147" s="55" t="s">
        <v>96</v>
      </c>
      <c r="I147" s="55" t="s">
        <v>96</v>
      </c>
      <c r="J147" s="55" t="s">
        <v>96</v>
      </c>
      <c r="K147" s="55"/>
      <c r="L147" s="55" t="s">
        <v>96</v>
      </c>
      <c r="M147" s="55"/>
      <c r="N147" s="55"/>
      <c r="O147" s="55"/>
      <c r="P147" s="55" t="s">
        <v>200</v>
      </c>
      <c r="Q147" s="56" t="s">
        <v>13</v>
      </c>
      <c r="R147" s="5"/>
      <c r="S147" s="57">
        <v>36400</v>
      </c>
      <c r="T147" s="58">
        <v>30940</v>
      </c>
      <c r="U147" s="58">
        <v>3640</v>
      </c>
      <c r="V147" s="58">
        <v>1820</v>
      </c>
      <c r="W147" s="55" t="s">
        <v>201</v>
      </c>
      <c r="X147" s="54"/>
      <c r="Y147" s="5">
        <v>60</v>
      </c>
    </row>
    <row r="148" spans="1:25" ht="30">
      <c r="A148" s="1">
        <v>141</v>
      </c>
      <c r="B148" s="59" t="s">
        <v>243</v>
      </c>
      <c r="C148" s="4">
        <v>1</v>
      </c>
      <c r="D148" s="4"/>
      <c r="E148" s="4" t="s">
        <v>203</v>
      </c>
      <c r="F148" s="55" t="s">
        <v>204</v>
      </c>
      <c r="G148" s="5" t="s">
        <v>2</v>
      </c>
      <c r="H148" s="55" t="s">
        <v>96</v>
      </c>
      <c r="I148" s="55" t="s">
        <v>96</v>
      </c>
      <c r="J148" s="55" t="s">
        <v>96</v>
      </c>
      <c r="K148" s="55"/>
      <c r="L148" s="55" t="s">
        <v>96</v>
      </c>
      <c r="M148" s="55"/>
      <c r="N148" s="55"/>
      <c r="O148" s="55"/>
      <c r="P148" s="55" t="s">
        <v>200</v>
      </c>
      <c r="Q148" s="56" t="s">
        <v>5</v>
      </c>
      <c r="R148" s="5"/>
      <c r="S148" s="57">
        <v>36400</v>
      </c>
      <c r="T148" s="58">
        <v>30940</v>
      </c>
      <c r="U148" s="58">
        <v>3640</v>
      </c>
      <c r="V148" s="58">
        <v>1820</v>
      </c>
      <c r="W148" s="55" t="s">
        <v>201</v>
      </c>
      <c r="X148" s="54"/>
      <c r="Y148" s="5">
        <v>60</v>
      </c>
    </row>
    <row r="149" spans="1:25" ht="45">
      <c r="A149" s="1">
        <v>142</v>
      </c>
      <c r="B149" s="59" t="s">
        <v>244</v>
      </c>
      <c r="C149" s="4">
        <v>1</v>
      </c>
      <c r="D149" s="4"/>
      <c r="E149" s="4" t="s">
        <v>198</v>
      </c>
      <c r="F149" s="55" t="s">
        <v>207</v>
      </c>
      <c r="G149" s="5" t="s">
        <v>2</v>
      </c>
      <c r="H149" s="55" t="s">
        <v>96</v>
      </c>
      <c r="I149" s="55" t="s">
        <v>96</v>
      </c>
      <c r="J149" s="55" t="s">
        <v>96</v>
      </c>
      <c r="K149" s="55"/>
      <c r="L149" s="55" t="s">
        <v>96</v>
      </c>
      <c r="M149" s="55"/>
      <c r="N149" s="55"/>
      <c r="O149" s="55"/>
      <c r="P149" s="55" t="s">
        <v>200</v>
      </c>
      <c r="Q149" s="56" t="s">
        <v>5</v>
      </c>
      <c r="R149" s="5"/>
      <c r="S149" s="57">
        <v>36400</v>
      </c>
      <c r="T149" s="58">
        <v>30940</v>
      </c>
      <c r="U149" s="58">
        <v>3640</v>
      </c>
      <c r="V149" s="58">
        <v>1820</v>
      </c>
      <c r="W149" s="55" t="s">
        <v>201</v>
      </c>
      <c r="X149" s="54"/>
      <c r="Y149" s="5">
        <v>60</v>
      </c>
    </row>
    <row r="150" spans="1:25" ht="30">
      <c r="A150" s="1">
        <v>143</v>
      </c>
      <c r="B150" s="59" t="s">
        <v>245</v>
      </c>
      <c r="C150" s="4">
        <v>1</v>
      </c>
      <c r="D150" s="4"/>
      <c r="E150" s="4" t="s">
        <v>213</v>
      </c>
      <c r="F150" s="55" t="s">
        <v>246</v>
      </c>
      <c r="G150" s="5" t="s">
        <v>2</v>
      </c>
      <c r="H150" s="55" t="s">
        <v>96</v>
      </c>
      <c r="I150" s="55" t="s">
        <v>96</v>
      </c>
      <c r="J150" s="55" t="s">
        <v>96</v>
      </c>
      <c r="K150" s="55"/>
      <c r="L150" s="55" t="s">
        <v>96</v>
      </c>
      <c r="M150" s="55"/>
      <c r="N150" s="55"/>
      <c r="O150" s="55"/>
      <c r="P150" s="55" t="s">
        <v>200</v>
      </c>
      <c r="Q150" s="56" t="s">
        <v>5</v>
      </c>
      <c r="R150" s="5"/>
      <c r="S150" s="57">
        <v>36400</v>
      </c>
      <c r="T150" s="58">
        <v>30940</v>
      </c>
      <c r="U150" s="58">
        <v>3640</v>
      </c>
      <c r="V150" s="58">
        <v>1820</v>
      </c>
      <c r="W150" s="55" t="s">
        <v>201</v>
      </c>
      <c r="X150" s="54"/>
      <c r="Y150" s="5">
        <v>60</v>
      </c>
    </row>
    <row r="151" spans="1:25" ht="30">
      <c r="A151" s="1">
        <v>144</v>
      </c>
      <c r="B151" s="59" t="s">
        <v>247</v>
      </c>
      <c r="C151" s="4">
        <v>1</v>
      </c>
      <c r="D151" s="4"/>
      <c r="E151" s="4" t="s">
        <v>198</v>
      </c>
      <c r="F151" s="55" t="s">
        <v>204</v>
      </c>
      <c r="G151" s="5" t="s">
        <v>2</v>
      </c>
      <c r="H151" s="55" t="s">
        <v>96</v>
      </c>
      <c r="I151" s="55" t="s">
        <v>96</v>
      </c>
      <c r="J151" s="55" t="s">
        <v>96</v>
      </c>
      <c r="K151" s="55"/>
      <c r="L151" s="55" t="s">
        <v>96</v>
      </c>
      <c r="M151" s="55"/>
      <c r="N151" s="55"/>
      <c r="O151" s="55"/>
      <c r="P151" s="55" t="s">
        <v>200</v>
      </c>
      <c r="Q151" s="56" t="s">
        <v>13</v>
      </c>
      <c r="R151" s="5"/>
      <c r="S151" s="57">
        <v>36400</v>
      </c>
      <c r="T151" s="58">
        <v>30940</v>
      </c>
      <c r="U151" s="58">
        <v>3640</v>
      </c>
      <c r="V151" s="58">
        <v>1820</v>
      </c>
      <c r="W151" s="55" t="s">
        <v>201</v>
      </c>
      <c r="X151" s="54"/>
      <c r="Y151" s="5">
        <v>60</v>
      </c>
    </row>
    <row r="152" spans="1:25" ht="30">
      <c r="A152" s="1">
        <v>145</v>
      </c>
      <c r="B152" s="38" t="s">
        <v>248</v>
      </c>
      <c r="C152" s="4">
        <v>1</v>
      </c>
      <c r="D152" s="4"/>
      <c r="E152" s="4" t="s">
        <v>249</v>
      </c>
      <c r="F152" s="55" t="s">
        <v>250</v>
      </c>
      <c r="G152" s="5" t="s">
        <v>2</v>
      </c>
      <c r="H152" s="55" t="s">
        <v>96</v>
      </c>
      <c r="I152" s="55" t="s">
        <v>96</v>
      </c>
      <c r="J152" s="55" t="s">
        <v>96</v>
      </c>
      <c r="K152" s="55"/>
      <c r="L152" s="55" t="s">
        <v>96</v>
      </c>
      <c r="M152" s="55"/>
      <c r="N152" s="55"/>
      <c r="O152" s="55"/>
      <c r="P152" s="55" t="s">
        <v>200</v>
      </c>
      <c r="Q152" s="56" t="s">
        <v>5</v>
      </c>
      <c r="R152" s="5"/>
      <c r="S152" s="57">
        <v>36400</v>
      </c>
      <c r="T152" s="58">
        <v>30940</v>
      </c>
      <c r="U152" s="58">
        <v>3640</v>
      </c>
      <c r="V152" s="58">
        <v>1820</v>
      </c>
      <c r="W152" s="55" t="s">
        <v>201</v>
      </c>
      <c r="X152" s="54"/>
      <c r="Y152" s="5">
        <v>60</v>
      </c>
    </row>
    <row r="153" spans="1:25" ht="45">
      <c r="A153" s="1">
        <v>146</v>
      </c>
      <c r="B153" s="38" t="s">
        <v>251</v>
      </c>
      <c r="C153" s="4">
        <v>1</v>
      </c>
      <c r="D153" s="4"/>
      <c r="E153" s="4" t="s">
        <v>252</v>
      </c>
      <c r="F153" s="55" t="s">
        <v>204</v>
      </c>
      <c r="G153" s="5" t="s">
        <v>2</v>
      </c>
      <c r="H153" s="55" t="s">
        <v>96</v>
      </c>
      <c r="I153" s="55" t="s">
        <v>96</v>
      </c>
      <c r="J153" s="55" t="s">
        <v>96</v>
      </c>
      <c r="K153" s="55"/>
      <c r="L153" s="55" t="s">
        <v>96</v>
      </c>
      <c r="M153" s="55"/>
      <c r="N153" s="55"/>
      <c r="O153" s="55"/>
      <c r="P153" s="55" t="s">
        <v>200</v>
      </c>
      <c r="Q153" s="56" t="s">
        <v>5</v>
      </c>
      <c r="R153" s="5"/>
      <c r="S153" s="57">
        <v>36400</v>
      </c>
      <c r="T153" s="58">
        <v>30940</v>
      </c>
      <c r="U153" s="58">
        <v>3640</v>
      </c>
      <c r="V153" s="58">
        <v>1820</v>
      </c>
      <c r="W153" s="55" t="s">
        <v>201</v>
      </c>
      <c r="X153" s="54"/>
      <c r="Y153" s="5">
        <v>60</v>
      </c>
    </row>
    <row r="154" spans="1:25" ht="30">
      <c r="A154" s="1">
        <v>147</v>
      </c>
      <c r="B154" s="38" t="s">
        <v>253</v>
      </c>
      <c r="C154" s="4">
        <v>1</v>
      </c>
      <c r="D154" s="4"/>
      <c r="E154" s="4" t="s">
        <v>203</v>
      </c>
      <c r="F154" s="55" t="s">
        <v>254</v>
      </c>
      <c r="G154" s="5" t="s">
        <v>2</v>
      </c>
      <c r="H154" s="55" t="s">
        <v>96</v>
      </c>
      <c r="I154" s="55" t="s">
        <v>96</v>
      </c>
      <c r="J154" s="55" t="s">
        <v>96</v>
      </c>
      <c r="K154" s="55"/>
      <c r="L154" s="55" t="s">
        <v>96</v>
      </c>
      <c r="M154" s="55"/>
      <c r="N154" s="55"/>
      <c r="O154" s="55"/>
      <c r="P154" s="55" t="s">
        <v>200</v>
      </c>
      <c r="Q154" s="56" t="s">
        <v>5</v>
      </c>
      <c r="R154" s="5"/>
      <c r="S154" s="57">
        <v>36400</v>
      </c>
      <c r="T154" s="58">
        <v>30940</v>
      </c>
      <c r="U154" s="58">
        <v>3640</v>
      </c>
      <c r="V154" s="58">
        <v>1820</v>
      </c>
      <c r="W154" s="55" t="s">
        <v>201</v>
      </c>
      <c r="X154" s="54"/>
      <c r="Y154" s="5">
        <v>60</v>
      </c>
    </row>
    <row r="155" spans="1:25" ht="30">
      <c r="A155" s="1">
        <v>148</v>
      </c>
      <c r="B155" s="38" t="s">
        <v>255</v>
      </c>
      <c r="C155" s="4">
        <v>1</v>
      </c>
      <c r="D155" s="4"/>
      <c r="E155" s="4" t="s">
        <v>203</v>
      </c>
      <c r="F155" s="55" t="s">
        <v>204</v>
      </c>
      <c r="G155" s="5" t="s">
        <v>2</v>
      </c>
      <c r="H155" s="55" t="s">
        <v>96</v>
      </c>
      <c r="I155" s="55" t="s">
        <v>96</v>
      </c>
      <c r="J155" s="55" t="s">
        <v>96</v>
      </c>
      <c r="K155" s="55"/>
      <c r="L155" s="55" t="s">
        <v>96</v>
      </c>
      <c r="M155" s="55"/>
      <c r="N155" s="55"/>
      <c r="O155" s="55"/>
      <c r="P155" s="55" t="s">
        <v>200</v>
      </c>
      <c r="Q155" s="56" t="s">
        <v>13</v>
      </c>
      <c r="R155" s="5"/>
      <c r="S155" s="57">
        <v>36400</v>
      </c>
      <c r="T155" s="58">
        <v>30940</v>
      </c>
      <c r="U155" s="58">
        <v>3640</v>
      </c>
      <c r="V155" s="58">
        <v>1820</v>
      </c>
      <c r="W155" s="55" t="s">
        <v>201</v>
      </c>
      <c r="X155" s="54"/>
      <c r="Y155" s="5">
        <v>60</v>
      </c>
    </row>
    <row r="156" spans="1:25" ht="45">
      <c r="A156" s="1">
        <v>149</v>
      </c>
      <c r="B156" s="38" t="s">
        <v>256</v>
      </c>
      <c r="C156" s="4">
        <v>1</v>
      </c>
      <c r="D156" s="4"/>
      <c r="E156" s="4" t="s">
        <v>66</v>
      </c>
      <c r="F156" s="55" t="s">
        <v>207</v>
      </c>
      <c r="G156" s="5" t="s">
        <v>2</v>
      </c>
      <c r="H156" s="55" t="s">
        <v>96</v>
      </c>
      <c r="I156" s="55" t="s">
        <v>96</v>
      </c>
      <c r="J156" s="55" t="s">
        <v>96</v>
      </c>
      <c r="K156" s="55"/>
      <c r="L156" s="55" t="s">
        <v>96</v>
      </c>
      <c r="M156" s="55"/>
      <c r="N156" s="55"/>
      <c r="O156" s="55"/>
      <c r="P156" s="55" t="s">
        <v>200</v>
      </c>
      <c r="Q156" s="56" t="s">
        <v>5</v>
      </c>
      <c r="R156" s="5"/>
      <c r="S156" s="57">
        <v>36400</v>
      </c>
      <c r="T156" s="58">
        <v>30940</v>
      </c>
      <c r="U156" s="58">
        <v>3640</v>
      </c>
      <c r="V156" s="58">
        <v>1820</v>
      </c>
      <c r="W156" s="55" t="s">
        <v>201</v>
      </c>
      <c r="X156" s="54"/>
      <c r="Y156" s="5">
        <v>60</v>
      </c>
    </row>
    <row r="157" spans="1:25" ht="30">
      <c r="A157" s="1">
        <v>150</v>
      </c>
      <c r="B157" s="38" t="s">
        <v>257</v>
      </c>
      <c r="C157" s="4">
        <v>1</v>
      </c>
      <c r="D157" s="4"/>
      <c r="E157" s="4" t="s">
        <v>258</v>
      </c>
      <c r="F157" s="55" t="s">
        <v>199</v>
      </c>
      <c r="G157" s="5" t="s">
        <v>2</v>
      </c>
      <c r="H157" s="55" t="s">
        <v>96</v>
      </c>
      <c r="I157" s="55" t="s">
        <v>96</v>
      </c>
      <c r="J157" s="55" t="s">
        <v>96</v>
      </c>
      <c r="K157" s="55"/>
      <c r="L157" s="55" t="s">
        <v>96</v>
      </c>
      <c r="M157" s="55"/>
      <c r="N157" s="55"/>
      <c r="O157" s="55"/>
      <c r="P157" s="55" t="s">
        <v>200</v>
      </c>
      <c r="Q157" s="56" t="s">
        <v>5</v>
      </c>
      <c r="R157" s="5"/>
      <c r="S157" s="57">
        <v>36400</v>
      </c>
      <c r="T157" s="58">
        <v>30940</v>
      </c>
      <c r="U157" s="58">
        <v>3640</v>
      </c>
      <c r="V157" s="58">
        <v>1820</v>
      </c>
      <c r="W157" s="55" t="s">
        <v>201</v>
      </c>
      <c r="X157" s="54"/>
      <c r="Y157" s="5">
        <v>60</v>
      </c>
    </row>
    <row r="158" spans="1:25" ht="30">
      <c r="A158" s="1">
        <v>151</v>
      </c>
      <c r="B158" s="38" t="s">
        <v>259</v>
      </c>
      <c r="C158" s="4">
        <v>1</v>
      </c>
      <c r="D158" s="4"/>
      <c r="E158" s="4" t="s">
        <v>260</v>
      </c>
      <c r="F158" s="55" t="s">
        <v>204</v>
      </c>
      <c r="G158" s="5" t="s">
        <v>2</v>
      </c>
      <c r="H158" s="55" t="s">
        <v>96</v>
      </c>
      <c r="I158" s="55" t="s">
        <v>96</v>
      </c>
      <c r="J158" s="55" t="s">
        <v>96</v>
      </c>
      <c r="K158" s="55"/>
      <c r="L158" s="55" t="s">
        <v>96</v>
      </c>
      <c r="M158" s="55"/>
      <c r="N158" s="55"/>
      <c r="O158" s="55"/>
      <c r="P158" s="55" t="s">
        <v>200</v>
      </c>
      <c r="Q158" s="56" t="s">
        <v>13</v>
      </c>
      <c r="R158" s="5"/>
      <c r="S158" s="57">
        <v>36400</v>
      </c>
      <c r="T158" s="58">
        <v>30940</v>
      </c>
      <c r="U158" s="58">
        <v>3640</v>
      </c>
      <c r="V158" s="58">
        <v>1820</v>
      </c>
      <c r="W158" s="55" t="s">
        <v>201</v>
      </c>
      <c r="X158" s="54"/>
      <c r="Y158" s="5">
        <v>60</v>
      </c>
    </row>
    <row r="159" spans="1:25">
      <c r="S159">
        <f>SUM(S8:S158)</f>
        <v>6698045</v>
      </c>
      <c r="T159">
        <f t="shared" ref="T159:V159" si="0">SUM(T8:T158)</f>
        <v>5795710.5</v>
      </c>
      <c r="U159">
        <f t="shared" si="0"/>
        <v>669804.5</v>
      </c>
      <c r="V159">
        <f t="shared" si="0"/>
        <v>255030</v>
      </c>
    </row>
  </sheetData>
  <autoFilter ref="A5:Y159">
    <filterColumn colId="24"/>
  </autoFilter>
  <mergeCells count="28">
    <mergeCell ref="M5:M6"/>
    <mergeCell ref="A1:Y1"/>
    <mergeCell ref="A2:Y2"/>
    <mergeCell ref="A3:Y3"/>
    <mergeCell ref="A5:A6"/>
    <mergeCell ref="B5:B6"/>
    <mergeCell ref="C5:C6"/>
    <mergeCell ref="D5:D6"/>
    <mergeCell ref="E5:E6"/>
    <mergeCell ref="F5:F7"/>
    <mergeCell ref="G5:G6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S5:S7"/>
    <mergeCell ref="T5:T6"/>
    <mergeCell ref="U5:U6"/>
    <mergeCell ref="V5:V6"/>
    <mergeCell ref="W5:W6"/>
    <mergeCell ref="X5:X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15"/>
  <sheetViews>
    <sheetView topLeftCell="F6" workbookViewId="0">
      <selection activeCell="T9" sqref="T9:U14"/>
    </sheetView>
  </sheetViews>
  <sheetFormatPr defaultRowHeight="15"/>
  <sheetData>
    <row r="1" spans="1:25" ht="16.5">
      <c r="A1" s="795" t="s">
        <v>261</v>
      </c>
      <c r="B1" s="796"/>
      <c r="C1" s="796"/>
      <c r="D1" s="796"/>
      <c r="E1" s="796"/>
      <c r="F1" s="796"/>
      <c r="G1" s="796"/>
      <c r="H1" s="796"/>
      <c r="I1" s="796"/>
      <c r="J1" s="796"/>
      <c r="K1" s="796"/>
      <c r="L1" s="796"/>
      <c r="M1" s="796"/>
      <c r="N1" s="796"/>
      <c r="O1" s="796"/>
      <c r="P1" s="796"/>
      <c r="Q1" s="796"/>
      <c r="R1" s="796"/>
      <c r="S1" s="796"/>
      <c r="T1" s="796"/>
      <c r="U1" s="796"/>
      <c r="V1" s="796"/>
      <c r="W1" s="796"/>
      <c r="X1" s="796"/>
      <c r="Y1" s="797"/>
    </row>
    <row r="2" spans="1:25" ht="16.5">
      <c r="A2" s="795" t="s">
        <v>262</v>
      </c>
      <c r="B2" s="796"/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  <c r="Q2" s="796"/>
      <c r="R2" s="796"/>
      <c r="S2" s="796"/>
      <c r="T2" s="796"/>
      <c r="U2" s="796"/>
      <c r="V2" s="796"/>
      <c r="W2" s="796"/>
      <c r="X2" s="796"/>
      <c r="Y2" s="797"/>
    </row>
    <row r="3" spans="1:25" ht="16.5">
      <c r="A3" s="795" t="s">
        <v>303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  <c r="P3" s="796"/>
      <c r="Q3" s="796"/>
      <c r="R3" s="796"/>
      <c r="S3" s="796"/>
      <c r="T3" s="796"/>
      <c r="U3" s="796"/>
      <c r="V3" s="796"/>
      <c r="W3" s="796"/>
      <c r="X3" s="796"/>
      <c r="Y3" s="797"/>
    </row>
    <row r="4" spans="1:25">
      <c r="A4" s="798" t="s">
        <v>264</v>
      </c>
      <c r="B4" s="801" t="s">
        <v>265</v>
      </c>
      <c r="C4" s="804" t="s">
        <v>266</v>
      </c>
      <c r="D4" s="804" t="s">
        <v>267</v>
      </c>
      <c r="E4" s="798" t="s">
        <v>268</v>
      </c>
      <c r="F4" s="807" t="s">
        <v>269</v>
      </c>
      <c r="G4" s="810" t="s">
        <v>270</v>
      </c>
      <c r="H4" s="810" t="s">
        <v>271</v>
      </c>
      <c r="I4" s="810" t="s">
        <v>272</v>
      </c>
      <c r="J4" s="810" t="s">
        <v>273</v>
      </c>
      <c r="K4" s="780" t="s">
        <v>274</v>
      </c>
      <c r="L4" s="780" t="s">
        <v>275</v>
      </c>
      <c r="M4" s="780" t="s">
        <v>276</v>
      </c>
      <c r="N4" s="780" t="s">
        <v>277</v>
      </c>
      <c r="O4" s="780" t="s">
        <v>278</v>
      </c>
      <c r="P4" s="783" t="s">
        <v>279</v>
      </c>
      <c r="Q4" s="783" t="s">
        <v>280</v>
      </c>
      <c r="R4" s="783" t="s">
        <v>281</v>
      </c>
      <c r="S4" s="786" t="s">
        <v>282</v>
      </c>
      <c r="T4" s="786" t="s">
        <v>283</v>
      </c>
      <c r="U4" s="786" t="s">
        <v>284</v>
      </c>
      <c r="V4" s="789" t="s">
        <v>285</v>
      </c>
      <c r="W4" s="792" t="s">
        <v>286</v>
      </c>
      <c r="X4" s="792" t="s">
        <v>304</v>
      </c>
      <c r="Y4" s="777" t="s">
        <v>288</v>
      </c>
    </row>
    <row r="5" spans="1:25">
      <c r="A5" s="799"/>
      <c r="B5" s="802"/>
      <c r="C5" s="805"/>
      <c r="D5" s="805"/>
      <c r="E5" s="799"/>
      <c r="F5" s="808"/>
      <c r="G5" s="811"/>
      <c r="H5" s="811"/>
      <c r="I5" s="811"/>
      <c r="J5" s="811"/>
      <c r="K5" s="781"/>
      <c r="L5" s="781"/>
      <c r="M5" s="781"/>
      <c r="N5" s="781"/>
      <c r="O5" s="781"/>
      <c r="P5" s="784"/>
      <c r="Q5" s="784"/>
      <c r="R5" s="784"/>
      <c r="S5" s="787"/>
      <c r="T5" s="787"/>
      <c r="U5" s="787"/>
      <c r="V5" s="790"/>
      <c r="W5" s="793"/>
      <c r="X5" s="793"/>
      <c r="Y5" s="778"/>
    </row>
    <row r="6" spans="1:25">
      <c r="A6" s="799"/>
      <c r="B6" s="802"/>
      <c r="C6" s="805"/>
      <c r="D6" s="805"/>
      <c r="E6" s="799"/>
      <c r="F6" s="808"/>
      <c r="G6" s="811"/>
      <c r="H6" s="811"/>
      <c r="I6" s="811"/>
      <c r="J6" s="811"/>
      <c r="K6" s="781"/>
      <c r="L6" s="781"/>
      <c r="M6" s="781"/>
      <c r="N6" s="781"/>
      <c r="O6" s="781"/>
      <c r="P6" s="784"/>
      <c r="Q6" s="784"/>
      <c r="R6" s="784"/>
      <c r="S6" s="787"/>
      <c r="T6" s="787"/>
      <c r="U6" s="787"/>
      <c r="V6" s="790"/>
      <c r="W6" s="793"/>
      <c r="X6" s="793"/>
      <c r="Y6" s="778"/>
    </row>
    <row r="7" spans="1:25">
      <c r="A7" s="799"/>
      <c r="B7" s="802"/>
      <c r="C7" s="805"/>
      <c r="D7" s="805"/>
      <c r="E7" s="799"/>
      <c r="F7" s="808"/>
      <c r="G7" s="811"/>
      <c r="H7" s="811"/>
      <c r="I7" s="811"/>
      <c r="J7" s="811"/>
      <c r="K7" s="781"/>
      <c r="L7" s="781"/>
      <c r="M7" s="781"/>
      <c r="N7" s="781"/>
      <c r="O7" s="781"/>
      <c r="P7" s="784"/>
      <c r="Q7" s="784"/>
      <c r="R7" s="784"/>
      <c r="S7" s="787"/>
      <c r="T7" s="787"/>
      <c r="U7" s="787"/>
      <c r="V7" s="790"/>
      <c r="W7" s="793"/>
      <c r="X7" s="793"/>
      <c r="Y7" s="778"/>
    </row>
    <row r="8" spans="1:25">
      <c r="A8" s="800"/>
      <c r="B8" s="803"/>
      <c r="C8" s="806"/>
      <c r="D8" s="806"/>
      <c r="E8" s="800"/>
      <c r="F8" s="809"/>
      <c r="G8" s="812"/>
      <c r="H8" s="812"/>
      <c r="I8" s="812"/>
      <c r="J8" s="812"/>
      <c r="K8" s="782"/>
      <c r="L8" s="782"/>
      <c r="M8" s="782"/>
      <c r="N8" s="782"/>
      <c r="O8" s="782"/>
      <c r="P8" s="785"/>
      <c r="Q8" s="785"/>
      <c r="R8" s="785"/>
      <c r="S8" s="788"/>
      <c r="T8" s="788"/>
      <c r="U8" s="788"/>
      <c r="V8" s="791"/>
      <c r="W8" s="794"/>
      <c r="X8" s="794"/>
      <c r="Y8" s="779"/>
    </row>
    <row r="9" spans="1:25" ht="60">
      <c r="A9" s="82">
        <v>1</v>
      </c>
      <c r="B9" s="47" t="s">
        <v>289</v>
      </c>
      <c r="C9" s="83"/>
      <c r="D9" s="8">
        <v>1</v>
      </c>
      <c r="E9" s="84" t="s">
        <v>290</v>
      </c>
      <c r="F9" s="85" t="s">
        <v>199</v>
      </c>
      <c r="G9" s="5" t="s">
        <v>2</v>
      </c>
      <c r="H9" s="86" t="s">
        <v>96</v>
      </c>
      <c r="I9" s="55" t="s">
        <v>96</v>
      </c>
      <c r="J9" s="55" t="s">
        <v>291</v>
      </c>
      <c r="K9" s="55" t="s">
        <v>292</v>
      </c>
      <c r="L9" s="5"/>
      <c r="M9" s="8"/>
      <c r="N9" s="8"/>
      <c r="O9" s="8"/>
      <c r="P9" s="84" t="s">
        <v>4</v>
      </c>
      <c r="Q9" s="84" t="s">
        <v>13</v>
      </c>
      <c r="R9" s="5"/>
      <c r="S9" s="58">
        <v>50000</v>
      </c>
      <c r="T9" s="11">
        <f t="shared" ref="T9:T14" si="0">S9*0.9</f>
        <v>45000</v>
      </c>
      <c r="U9" s="11">
        <f t="shared" ref="U9:U14" si="1">S9*0.1</f>
        <v>5000</v>
      </c>
      <c r="V9" s="11">
        <v>0</v>
      </c>
      <c r="W9" s="87" t="s">
        <v>293</v>
      </c>
      <c r="X9" s="8"/>
      <c r="Y9" s="8">
        <v>60</v>
      </c>
    </row>
    <row r="10" spans="1:25" ht="45">
      <c r="A10" s="82">
        <v>2</v>
      </c>
      <c r="B10" s="47" t="s">
        <v>294</v>
      </c>
      <c r="C10" s="83"/>
      <c r="D10" s="8">
        <v>1</v>
      </c>
      <c r="E10" s="84" t="s">
        <v>290</v>
      </c>
      <c r="F10" s="85" t="s">
        <v>199</v>
      </c>
      <c r="G10" s="5" t="s">
        <v>2</v>
      </c>
      <c r="H10" s="86" t="s">
        <v>96</v>
      </c>
      <c r="I10" s="55" t="s">
        <v>96</v>
      </c>
      <c r="J10" s="55" t="s">
        <v>295</v>
      </c>
      <c r="K10" s="55" t="s">
        <v>292</v>
      </c>
      <c r="L10" s="5"/>
      <c r="M10" s="8"/>
      <c r="N10" s="8"/>
      <c r="O10" s="8"/>
      <c r="P10" s="84" t="s">
        <v>4</v>
      </c>
      <c r="Q10" s="84" t="s">
        <v>5</v>
      </c>
      <c r="R10" s="5"/>
      <c r="S10" s="58">
        <v>50000</v>
      </c>
      <c r="T10" s="11">
        <f t="shared" si="0"/>
        <v>45000</v>
      </c>
      <c r="U10" s="11">
        <f t="shared" si="1"/>
        <v>5000</v>
      </c>
      <c r="V10" s="11">
        <v>1</v>
      </c>
      <c r="W10" s="87" t="s">
        <v>293</v>
      </c>
      <c r="X10" s="8"/>
      <c r="Y10" s="8">
        <v>60</v>
      </c>
    </row>
    <row r="11" spans="1:25" ht="45">
      <c r="A11" s="82">
        <v>3</v>
      </c>
      <c r="B11" s="47" t="s">
        <v>296</v>
      </c>
      <c r="C11" s="83"/>
      <c r="D11" s="8">
        <v>1</v>
      </c>
      <c r="E11" s="84" t="s">
        <v>290</v>
      </c>
      <c r="F11" s="85" t="s">
        <v>199</v>
      </c>
      <c r="G11" s="5" t="s">
        <v>2</v>
      </c>
      <c r="H11" s="86" t="s">
        <v>96</v>
      </c>
      <c r="I11" s="55" t="s">
        <v>96</v>
      </c>
      <c r="J11" s="55" t="s">
        <v>295</v>
      </c>
      <c r="K11" s="55" t="s">
        <v>292</v>
      </c>
      <c r="L11" s="5"/>
      <c r="M11" s="8"/>
      <c r="N11" s="8"/>
      <c r="O11" s="8"/>
      <c r="P11" s="84" t="s">
        <v>4</v>
      </c>
      <c r="Q11" s="84" t="s">
        <v>5</v>
      </c>
      <c r="R11" s="5"/>
      <c r="S11" s="58">
        <v>50000</v>
      </c>
      <c r="T11" s="11">
        <f t="shared" si="0"/>
        <v>45000</v>
      </c>
      <c r="U11" s="11">
        <f t="shared" si="1"/>
        <v>5000</v>
      </c>
      <c r="V11" s="11">
        <v>2</v>
      </c>
      <c r="W11" s="87" t="s">
        <v>293</v>
      </c>
      <c r="X11" s="8"/>
      <c r="Y11" s="8">
        <v>60</v>
      </c>
    </row>
    <row r="12" spans="1:25" ht="45">
      <c r="A12" s="82">
        <v>4</v>
      </c>
      <c r="B12" s="47" t="s">
        <v>297</v>
      </c>
      <c r="C12" s="83"/>
      <c r="D12" s="8">
        <v>1</v>
      </c>
      <c r="E12" s="5" t="s">
        <v>162</v>
      </c>
      <c r="F12" s="85" t="s">
        <v>204</v>
      </c>
      <c r="G12" s="5" t="s">
        <v>2</v>
      </c>
      <c r="H12" s="86" t="s">
        <v>298</v>
      </c>
      <c r="I12" s="55" t="s">
        <v>298</v>
      </c>
      <c r="J12" s="55" t="s">
        <v>291</v>
      </c>
      <c r="K12" s="55" t="s">
        <v>292</v>
      </c>
      <c r="L12" s="5"/>
      <c r="M12" s="8"/>
      <c r="N12" s="8"/>
      <c r="O12" s="8"/>
      <c r="P12" s="84" t="s">
        <v>4</v>
      </c>
      <c r="Q12" s="84" t="s">
        <v>5</v>
      </c>
      <c r="R12" s="5"/>
      <c r="S12" s="58">
        <v>50000</v>
      </c>
      <c r="T12" s="11">
        <f t="shared" si="0"/>
        <v>45000</v>
      </c>
      <c r="U12" s="11">
        <f t="shared" si="1"/>
        <v>5000</v>
      </c>
      <c r="V12" s="11">
        <v>3</v>
      </c>
      <c r="W12" s="87" t="s">
        <v>293</v>
      </c>
      <c r="X12" s="8"/>
      <c r="Y12" s="8">
        <v>60</v>
      </c>
    </row>
    <row r="13" spans="1:25" ht="45">
      <c r="A13" s="82">
        <v>5</v>
      </c>
      <c r="B13" s="47" t="s">
        <v>299</v>
      </c>
      <c r="C13" s="83"/>
      <c r="D13" s="8">
        <v>1</v>
      </c>
      <c r="E13" s="5" t="s">
        <v>162</v>
      </c>
      <c r="F13" s="85" t="s">
        <v>238</v>
      </c>
      <c r="G13" s="5" t="s">
        <v>2</v>
      </c>
      <c r="H13" s="86" t="s">
        <v>96</v>
      </c>
      <c r="I13" s="55" t="s">
        <v>96</v>
      </c>
      <c r="J13" s="55" t="s">
        <v>300</v>
      </c>
      <c r="K13" s="55" t="s">
        <v>292</v>
      </c>
      <c r="L13" s="5"/>
      <c r="M13" s="8"/>
      <c r="N13" s="8"/>
      <c r="O13" s="8"/>
      <c r="P13" s="84" t="s">
        <v>4</v>
      </c>
      <c r="Q13" s="84" t="s">
        <v>5</v>
      </c>
      <c r="R13" s="5"/>
      <c r="S13" s="58">
        <v>50000</v>
      </c>
      <c r="T13" s="11">
        <f t="shared" si="0"/>
        <v>45000</v>
      </c>
      <c r="U13" s="11">
        <f t="shared" si="1"/>
        <v>5000</v>
      </c>
      <c r="V13" s="11">
        <v>4</v>
      </c>
      <c r="W13" s="87" t="s">
        <v>293</v>
      </c>
      <c r="X13" s="8"/>
      <c r="Y13" s="8">
        <v>60</v>
      </c>
    </row>
    <row r="14" spans="1:25" ht="45">
      <c r="A14" s="82">
        <v>6</v>
      </c>
      <c r="B14" s="47" t="s">
        <v>301</v>
      </c>
      <c r="C14" s="83"/>
      <c r="D14" s="8">
        <v>1</v>
      </c>
      <c r="E14" s="5" t="s">
        <v>162</v>
      </c>
      <c r="F14" s="85" t="s">
        <v>302</v>
      </c>
      <c r="G14" s="5" t="s">
        <v>2</v>
      </c>
      <c r="H14" s="86" t="s">
        <v>96</v>
      </c>
      <c r="I14" s="55" t="s">
        <v>96</v>
      </c>
      <c r="J14" s="55" t="s">
        <v>291</v>
      </c>
      <c r="K14" s="55" t="s">
        <v>292</v>
      </c>
      <c r="L14" s="5"/>
      <c r="M14" s="8"/>
      <c r="N14" s="8"/>
      <c r="O14" s="8"/>
      <c r="P14" s="84" t="s">
        <v>4</v>
      </c>
      <c r="Q14" s="84" t="s">
        <v>5</v>
      </c>
      <c r="R14" s="5"/>
      <c r="S14" s="58">
        <v>50000</v>
      </c>
      <c r="T14" s="11">
        <f t="shared" si="0"/>
        <v>45000</v>
      </c>
      <c r="U14" s="11">
        <f t="shared" si="1"/>
        <v>5000</v>
      </c>
      <c r="V14" s="11">
        <v>5</v>
      </c>
      <c r="W14" s="87" t="s">
        <v>293</v>
      </c>
      <c r="X14" s="8"/>
      <c r="Y14" s="8">
        <v>60</v>
      </c>
    </row>
    <row r="15" spans="1:25">
      <c r="S15">
        <f>SUM(S9:S14)</f>
        <v>300000</v>
      </c>
      <c r="T15">
        <f t="shared" ref="T15:U15" si="2">SUM(T9:T14)</f>
        <v>270000</v>
      </c>
      <c r="U15">
        <f t="shared" si="2"/>
        <v>30000</v>
      </c>
    </row>
  </sheetData>
  <mergeCells count="28">
    <mergeCell ref="M4:M8"/>
    <mergeCell ref="A1:Y1"/>
    <mergeCell ref="A2:Y2"/>
    <mergeCell ref="A3:Y3"/>
    <mergeCell ref="A4:A8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  <mergeCell ref="Y4:Y8"/>
    <mergeCell ref="N4:N8"/>
    <mergeCell ref="O4:O8"/>
    <mergeCell ref="P4:P8"/>
    <mergeCell ref="Q4:Q8"/>
    <mergeCell ref="R4:R8"/>
    <mergeCell ref="S4:S8"/>
    <mergeCell ref="T4:T8"/>
    <mergeCell ref="U4:U8"/>
    <mergeCell ref="V4:V8"/>
    <mergeCell ref="W4:W8"/>
    <mergeCell ref="X4:X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188"/>
  <sheetViews>
    <sheetView topLeftCell="A181" workbookViewId="0">
      <selection activeCell="L188" sqref="L188"/>
    </sheetView>
  </sheetViews>
  <sheetFormatPr defaultRowHeight="15"/>
  <cols>
    <col min="15" max="15" width="9.140625" style="101"/>
  </cols>
  <sheetData>
    <row r="1" spans="1:18" ht="18.75">
      <c r="A1" s="765" t="s">
        <v>261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</row>
    <row r="2" spans="1:18" ht="18.75">
      <c r="A2" s="765" t="s">
        <v>262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</row>
    <row r="3" spans="1:18" ht="18.75">
      <c r="A3" s="765" t="s">
        <v>305</v>
      </c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/>
      <c r="N3" s="765"/>
      <c r="O3" s="765"/>
      <c r="P3" s="765"/>
      <c r="Q3" s="765"/>
      <c r="R3" s="765"/>
    </row>
    <row r="4" spans="1:18" ht="18.75">
      <c r="A4" s="813" t="s">
        <v>306</v>
      </c>
      <c r="B4" s="813"/>
      <c r="C4" s="813"/>
      <c r="D4" s="813"/>
      <c r="E4" s="813"/>
      <c r="F4" s="813"/>
      <c r="G4" s="813"/>
      <c r="H4" s="813"/>
      <c r="I4" s="813"/>
      <c r="J4" s="813"/>
      <c r="K4" s="813"/>
      <c r="L4" s="813"/>
      <c r="M4" s="813"/>
      <c r="N4" s="813"/>
      <c r="O4" s="813"/>
      <c r="P4" s="813"/>
      <c r="Q4" s="813"/>
      <c r="R4" s="813"/>
    </row>
    <row r="5" spans="1:18" ht="60">
      <c r="A5" s="5" t="s">
        <v>307</v>
      </c>
      <c r="B5" s="5" t="s">
        <v>308</v>
      </c>
      <c r="C5" s="5" t="s">
        <v>309</v>
      </c>
      <c r="D5" s="5" t="s">
        <v>310</v>
      </c>
      <c r="E5" s="5" t="s">
        <v>311</v>
      </c>
      <c r="F5" s="5" t="s">
        <v>270</v>
      </c>
      <c r="G5" s="5" t="s">
        <v>312</v>
      </c>
      <c r="H5" s="5" t="s">
        <v>313</v>
      </c>
      <c r="I5" s="5" t="s">
        <v>314</v>
      </c>
      <c r="J5" s="5" t="s">
        <v>315</v>
      </c>
      <c r="K5" s="58" t="s">
        <v>316</v>
      </c>
      <c r="L5" s="58" t="s">
        <v>317</v>
      </c>
      <c r="M5" s="58" t="s">
        <v>318</v>
      </c>
      <c r="N5" s="58" t="s">
        <v>319</v>
      </c>
      <c r="O5" s="5" t="s">
        <v>320</v>
      </c>
      <c r="P5" s="5" t="s">
        <v>319</v>
      </c>
      <c r="Q5" s="5" t="s">
        <v>318</v>
      </c>
      <c r="R5" s="88" t="s">
        <v>320</v>
      </c>
    </row>
    <row r="6" spans="1:18" ht="60">
      <c r="A6" s="88">
        <v>1</v>
      </c>
      <c r="B6" s="5"/>
      <c r="C6" s="557" t="s">
        <v>321</v>
      </c>
      <c r="D6" s="89" t="s">
        <v>322</v>
      </c>
      <c r="E6" s="55" t="s">
        <v>323</v>
      </c>
      <c r="F6" s="88" t="s">
        <v>2</v>
      </c>
      <c r="G6" s="55" t="s">
        <v>324</v>
      </c>
      <c r="H6" s="55" t="s">
        <v>325</v>
      </c>
      <c r="I6" s="89" t="s">
        <v>326</v>
      </c>
      <c r="J6" s="55" t="s">
        <v>198</v>
      </c>
      <c r="K6" s="58">
        <v>50000</v>
      </c>
      <c r="L6" s="58">
        <v>45000</v>
      </c>
      <c r="M6" s="58" t="s">
        <v>327</v>
      </c>
      <c r="N6" s="58">
        <v>50000</v>
      </c>
      <c r="O6" s="4" t="s">
        <v>328</v>
      </c>
      <c r="P6" s="5">
        <v>50000</v>
      </c>
      <c r="Q6" s="5" t="s">
        <v>327</v>
      </c>
      <c r="R6" s="99" t="s">
        <v>328</v>
      </c>
    </row>
    <row r="7" spans="1:18" ht="75">
      <c r="A7" s="88">
        <v>2</v>
      </c>
      <c r="B7" s="5"/>
      <c r="C7" s="557" t="s">
        <v>329</v>
      </c>
      <c r="D7" s="89" t="s">
        <v>330</v>
      </c>
      <c r="E7" s="55" t="s">
        <v>331</v>
      </c>
      <c r="F7" s="88" t="s">
        <v>2</v>
      </c>
      <c r="G7" s="55" t="s">
        <v>324</v>
      </c>
      <c r="H7" s="55" t="s">
        <v>325</v>
      </c>
      <c r="I7" s="89" t="s">
        <v>326</v>
      </c>
      <c r="J7" s="55" t="s">
        <v>198</v>
      </c>
      <c r="K7" s="58">
        <v>50000</v>
      </c>
      <c r="L7" s="58">
        <v>45000</v>
      </c>
      <c r="M7" s="58" t="s">
        <v>327</v>
      </c>
      <c r="N7" s="58">
        <v>50000</v>
      </c>
      <c r="O7" s="4" t="s">
        <v>328</v>
      </c>
      <c r="P7" s="5">
        <v>50000</v>
      </c>
      <c r="Q7" s="5" t="s">
        <v>327</v>
      </c>
      <c r="R7" s="99" t="s">
        <v>328</v>
      </c>
    </row>
    <row r="8" spans="1:18" ht="30">
      <c r="A8" s="88">
        <v>3</v>
      </c>
      <c r="B8" s="5"/>
      <c r="C8" s="557" t="s">
        <v>332</v>
      </c>
      <c r="D8" s="89" t="s">
        <v>333</v>
      </c>
      <c r="E8" s="55" t="s">
        <v>334</v>
      </c>
      <c r="F8" s="88" t="s">
        <v>2</v>
      </c>
      <c r="G8" s="55" t="s">
        <v>324</v>
      </c>
      <c r="H8" s="55" t="s">
        <v>325</v>
      </c>
      <c r="I8" s="89" t="s">
        <v>326</v>
      </c>
      <c r="J8" s="55" t="s">
        <v>335</v>
      </c>
      <c r="K8" s="58">
        <v>50000</v>
      </c>
      <c r="L8" s="58">
        <v>45000</v>
      </c>
      <c r="M8" s="58" t="s">
        <v>327</v>
      </c>
      <c r="N8" s="58">
        <v>50000</v>
      </c>
      <c r="O8" s="4" t="s">
        <v>328</v>
      </c>
      <c r="P8" s="5">
        <v>50000</v>
      </c>
      <c r="Q8" s="5" t="s">
        <v>327</v>
      </c>
      <c r="R8" s="99" t="s">
        <v>328</v>
      </c>
    </row>
    <row r="9" spans="1:18" ht="60">
      <c r="A9" s="88">
        <v>4</v>
      </c>
      <c r="B9" s="5"/>
      <c r="C9" s="557" t="s">
        <v>336</v>
      </c>
      <c r="D9" s="89" t="s">
        <v>337</v>
      </c>
      <c r="E9" s="55" t="s">
        <v>323</v>
      </c>
      <c r="F9" s="88" t="s">
        <v>2</v>
      </c>
      <c r="G9" s="55" t="s">
        <v>324</v>
      </c>
      <c r="H9" s="55" t="s">
        <v>325</v>
      </c>
      <c r="I9" s="89" t="s">
        <v>326</v>
      </c>
      <c r="J9" s="55" t="s">
        <v>213</v>
      </c>
      <c r="K9" s="58">
        <v>50000</v>
      </c>
      <c r="L9" s="58">
        <v>45000</v>
      </c>
      <c r="M9" s="58" t="s">
        <v>327</v>
      </c>
      <c r="N9" s="58">
        <v>50000</v>
      </c>
      <c r="O9" s="4" t="s">
        <v>328</v>
      </c>
      <c r="P9" s="5">
        <v>50000</v>
      </c>
      <c r="Q9" s="5" t="s">
        <v>327</v>
      </c>
      <c r="R9" s="99" t="s">
        <v>328</v>
      </c>
    </row>
    <row r="10" spans="1:18" ht="60">
      <c r="A10" s="88">
        <v>5</v>
      </c>
      <c r="B10" s="5"/>
      <c r="C10" s="557" t="s">
        <v>338</v>
      </c>
      <c r="D10" s="89" t="s">
        <v>339</v>
      </c>
      <c r="E10" s="55" t="s">
        <v>340</v>
      </c>
      <c r="F10" s="88" t="s">
        <v>2</v>
      </c>
      <c r="G10" s="55" t="s">
        <v>341</v>
      </c>
      <c r="H10" s="55" t="s">
        <v>325</v>
      </c>
      <c r="I10" s="89" t="s">
        <v>326</v>
      </c>
      <c r="J10" s="55" t="s">
        <v>43</v>
      </c>
      <c r="K10" s="58">
        <v>50000</v>
      </c>
      <c r="L10" s="58">
        <v>45000</v>
      </c>
      <c r="M10" s="58" t="s">
        <v>327</v>
      </c>
      <c r="N10" s="58">
        <v>50000</v>
      </c>
      <c r="O10" s="4" t="s">
        <v>328</v>
      </c>
      <c r="P10" s="5">
        <v>50000</v>
      </c>
      <c r="Q10" s="5" t="s">
        <v>327</v>
      </c>
      <c r="R10" s="99" t="s">
        <v>328</v>
      </c>
    </row>
    <row r="11" spans="1:18" ht="30">
      <c r="A11" s="88">
        <v>6</v>
      </c>
      <c r="B11" s="5"/>
      <c r="C11" s="557" t="s">
        <v>342</v>
      </c>
      <c r="D11" s="89" t="s">
        <v>343</v>
      </c>
      <c r="E11" s="55" t="s">
        <v>344</v>
      </c>
      <c r="F11" s="88" t="s">
        <v>2</v>
      </c>
      <c r="G11" s="55" t="s">
        <v>324</v>
      </c>
      <c r="H11" s="55" t="s">
        <v>325</v>
      </c>
      <c r="I11" s="89" t="s">
        <v>326</v>
      </c>
      <c r="J11" s="55" t="s">
        <v>345</v>
      </c>
      <c r="K11" s="58">
        <v>50000</v>
      </c>
      <c r="L11" s="58">
        <v>45000</v>
      </c>
      <c r="M11" s="58" t="s">
        <v>327</v>
      </c>
      <c r="N11" s="58">
        <v>50000</v>
      </c>
      <c r="O11" s="4" t="s">
        <v>328</v>
      </c>
      <c r="P11" s="5">
        <v>50000</v>
      </c>
      <c r="Q11" s="5" t="s">
        <v>327</v>
      </c>
      <c r="R11" s="99" t="s">
        <v>328</v>
      </c>
    </row>
    <row r="12" spans="1:18" ht="75">
      <c r="A12" s="88">
        <v>7</v>
      </c>
      <c r="B12" s="5"/>
      <c r="C12" s="557" t="s">
        <v>346</v>
      </c>
      <c r="D12" s="89" t="s">
        <v>347</v>
      </c>
      <c r="E12" s="55" t="s">
        <v>348</v>
      </c>
      <c r="F12" s="88" t="s">
        <v>2</v>
      </c>
      <c r="G12" s="55" t="s">
        <v>349</v>
      </c>
      <c r="H12" s="55" t="s">
        <v>325</v>
      </c>
      <c r="I12" s="89" t="s">
        <v>326</v>
      </c>
      <c r="J12" s="55" t="s">
        <v>350</v>
      </c>
      <c r="K12" s="58">
        <v>50000</v>
      </c>
      <c r="L12" s="58">
        <v>45000</v>
      </c>
      <c r="M12" s="58" t="s">
        <v>327</v>
      </c>
      <c r="N12" s="58">
        <v>50000</v>
      </c>
      <c r="O12" s="4" t="s">
        <v>328</v>
      </c>
      <c r="P12" s="5">
        <v>50000</v>
      </c>
      <c r="Q12" s="5" t="s">
        <v>327</v>
      </c>
      <c r="R12" s="99" t="s">
        <v>328</v>
      </c>
    </row>
    <row r="13" spans="1:18" ht="45">
      <c r="A13" s="88">
        <v>8</v>
      </c>
      <c r="B13" s="5"/>
      <c r="C13" s="557" t="s">
        <v>351</v>
      </c>
      <c r="D13" s="89" t="s">
        <v>352</v>
      </c>
      <c r="E13" s="55" t="s">
        <v>353</v>
      </c>
      <c r="F13" s="88" t="s">
        <v>2</v>
      </c>
      <c r="G13" s="55" t="s">
        <v>324</v>
      </c>
      <c r="H13" s="55" t="s">
        <v>325</v>
      </c>
      <c r="I13" s="89" t="s">
        <v>326</v>
      </c>
      <c r="J13" s="55" t="s">
        <v>354</v>
      </c>
      <c r="K13" s="58">
        <v>50000</v>
      </c>
      <c r="L13" s="58">
        <v>45000</v>
      </c>
      <c r="M13" s="58" t="s">
        <v>327</v>
      </c>
      <c r="N13" s="58">
        <v>50000</v>
      </c>
      <c r="O13" s="4" t="s">
        <v>328</v>
      </c>
      <c r="P13" s="5">
        <v>50000</v>
      </c>
      <c r="Q13" s="5" t="s">
        <v>327</v>
      </c>
      <c r="R13" s="99" t="s">
        <v>328</v>
      </c>
    </row>
    <row r="14" spans="1:18" ht="30">
      <c r="A14" s="88">
        <v>9</v>
      </c>
      <c r="B14" s="5"/>
      <c r="C14" s="557" t="s">
        <v>355</v>
      </c>
      <c r="D14" s="89" t="s">
        <v>356</v>
      </c>
      <c r="E14" s="55" t="s">
        <v>357</v>
      </c>
      <c r="F14" s="88" t="s">
        <v>2</v>
      </c>
      <c r="G14" s="55" t="s">
        <v>324</v>
      </c>
      <c r="H14" s="55" t="s">
        <v>325</v>
      </c>
      <c r="I14" s="89" t="s">
        <v>326</v>
      </c>
      <c r="J14" s="55" t="s">
        <v>358</v>
      </c>
      <c r="K14" s="58">
        <v>50000</v>
      </c>
      <c r="L14" s="58">
        <v>45000</v>
      </c>
      <c r="M14" s="58" t="s">
        <v>327</v>
      </c>
      <c r="N14" s="58">
        <v>50000</v>
      </c>
      <c r="O14" s="4" t="s">
        <v>328</v>
      </c>
      <c r="P14" s="5">
        <v>50000</v>
      </c>
      <c r="Q14" s="5" t="s">
        <v>327</v>
      </c>
      <c r="R14" s="99" t="s">
        <v>328</v>
      </c>
    </row>
    <row r="15" spans="1:18" ht="75">
      <c r="A15" s="88">
        <v>10</v>
      </c>
      <c r="B15" s="5"/>
      <c r="C15" s="557" t="s">
        <v>359</v>
      </c>
      <c r="D15" s="89" t="s">
        <v>360</v>
      </c>
      <c r="E15" s="55" t="s">
        <v>361</v>
      </c>
      <c r="F15" s="88" t="s">
        <v>2</v>
      </c>
      <c r="G15" s="55" t="s">
        <v>324</v>
      </c>
      <c r="H15" s="55" t="s">
        <v>325</v>
      </c>
      <c r="I15" s="89" t="s">
        <v>326</v>
      </c>
      <c r="J15" s="55" t="s">
        <v>362</v>
      </c>
      <c r="K15" s="58">
        <v>50000</v>
      </c>
      <c r="L15" s="58">
        <v>45000</v>
      </c>
      <c r="M15" s="58" t="s">
        <v>327</v>
      </c>
      <c r="N15" s="58">
        <v>50000</v>
      </c>
      <c r="O15" s="4" t="s">
        <v>328</v>
      </c>
      <c r="P15" s="5">
        <v>50000</v>
      </c>
      <c r="Q15" s="5" t="s">
        <v>327</v>
      </c>
      <c r="R15" s="99" t="s">
        <v>328</v>
      </c>
    </row>
    <row r="16" spans="1:18" ht="60">
      <c r="A16" s="88">
        <v>11</v>
      </c>
      <c r="B16" s="5"/>
      <c r="C16" s="557" t="s">
        <v>363</v>
      </c>
      <c r="D16" s="89" t="s">
        <v>364</v>
      </c>
      <c r="E16" s="55" t="s">
        <v>365</v>
      </c>
      <c r="F16" s="88" t="s">
        <v>2</v>
      </c>
      <c r="G16" s="55" t="s">
        <v>324</v>
      </c>
      <c r="H16" s="55" t="s">
        <v>325</v>
      </c>
      <c r="I16" s="89" t="s">
        <v>326</v>
      </c>
      <c r="J16" s="55" t="s">
        <v>362</v>
      </c>
      <c r="K16" s="58">
        <v>50000</v>
      </c>
      <c r="L16" s="58">
        <v>45000</v>
      </c>
      <c r="M16" s="58" t="s">
        <v>327</v>
      </c>
      <c r="N16" s="58">
        <v>50000</v>
      </c>
      <c r="O16" s="4" t="s">
        <v>328</v>
      </c>
      <c r="P16" s="5">
        <v>50000</v>
      </c>
      <c r="Q16" s="5" t="s">
        <v>327</v>
      </c>
      <c r="R16" s="99" t="s">
        <v>328</v>
      </c>
    </row>
    <row r="17" spans="1:18" ht="30">
      <c r="A17" s="88">
        <v>12</v>
      </c>
      <c r="B17" s="5"/>
      <c r="C17" s="557" t="s">
        <v>366</v>
      </c>
      <c r="D17" s="89" t="s">
        <v>367</v>
      </c>
      <c r="E17" s="55" t="s">
        <v>368</v>
      </c>
      <c r="F17" s="88" t="s">
        <v>2</v>
      </c>
      <c r="G17" s="55" t="s">
        <v>324</v>
      </c>
      <c r="H17" s="55" t="s">
        <v>325</v>
      </c>
      <c r="I17" s="89" t="s">
        <v>326</v>
      </c>
      <c r="J17" s="55" t="s">
        <v>358</v>
      </c>
      <c r="K17" s="58">
        <v>50000</v>
      </c>
      <c r="L17" s="58">
        <v>45000</v>
      </c>
      <c r="M17" s="58" t="s">
        <v>327</v>
      </c>
      <c r="N17" s="58">
        <v>50000</v>
      </c>
      <c r="O17" s="4" t="s">
        <v>328</v>
      </c>
      <c r="P17" s="5">
        <v>50000</v>
      </c>
      <c r="Q17" s="5" t="s">
        <v>327</v>
      </c>
      <c r="R17" s="99" t="s">
        <v>328</v>
      </c>
    </row>
    <row r="18" spans="1:18" ht="60">
      <c r="A18" s="88">
        <v>13</v>
      </c>
      <c r="B18" s="5"/>
      <c r="C18" s="557" t="s">
        <v>329</v>
      </c>
      <c r="D18" s="89" t="s">
        <v>369</v>
      </c>
      <c r="E18" s="55" t="s">
        <v>370</v>
      </c>
      <c r="F18" s="88" t="s">
        <v>2</v>
      </c>
      <c r="G18" s="55" t="s">
        <v>324</v>
      </c>
      <c r="H18" s="55" t="s">
        <v>325</v>
      </c>
      <c r="I18" s="89" t="s">
        <v>326</v>
      </c>
      <c r="J18" s="55" t="s">
        <v>358</v>
      </c>
      <c r="K18" s="58">
        <v>50000</v>
      </c>
      <c r="L18" s="58">
        <v>45000</v>
      </c>
      <c r="M18" s="58" t="s">
        <v>327</v>
      </c>
      <c r="N18" s="58">
        <v>50000</v>
      </c>
      <c r="O18" s="4" t="s">
        <v>328</v>
      </c>
      <c r="P18" s="5">
        <v>50000</v>
      </c>
      <c r="Q18" s="5" t="s">
        <v>327</v>
      </c>
      <c r="R18" s="99" t="s">
        <v>328</v>
      </c>
    </row>
    <row r="19" spans="1:18" ht="60">
      <c r="A19" s="88">
        <v>14</v>
      </c>
      <c r="B19" s="5"/>
      <c r="C19" s="557" t="s">
        <v>371</v>
      </c>
      <c r="D19" s="89" t="s">
        <v>372</v>
      </c>
      <c r="E19" s="55" t="s">
        <v>373</v>
      </c>
      <c r="F19" s="88" t="s">
        <v>2</v>
      </c>
      <c r="G19" s="55" t="s">
        <v>324</v>
      </c>
      <c r="H19" s="55" t="s">
        <v>325</v>
      </c>
      <c r="I19" s="89" t="s">
        <v>326</v>
      </c>
      <c r="J19" s="55" t="s">
        <v>362</v>
      </c>
      <c r="K19" s="58">
        <v>50000</v>
      </c>
      <c r="L19" s="58">
        <v>45000</v>
      </c>
      <c r="M19" s="58" t="s">
        <v>327</v>
      </c>
      <c r="N19" s="58">
        <v>50000</v>
      </c>
      <c r="O19" s="4" t="s">
        <v>328</v>
      </c>
      <c r="P19" s="5">
        <v>50000</v>
      </c>
      <c r="Q19" s="5" t="s">
        <v>327</v>
      </c>
      <c r="R19" s="99" t="s">
        <v>328</v>
      </c>
    </row>
    <row r="20" spans="1:18" ht="45">
      <c r="A20" s="88">
        <v>15</v>
      </c>
      <c r="B20" s="5"/>
      <c r="C20" s="557" t="s">
        <v>374</v>
      </c>
      <c r="D20" s="89" t="s">
        <v>375</v>
      </c>
      <c r="E20" s="55" t="s">
        <v>376</v>
      </c>
      <c r="F20" s="88" t="s">
        <v>2</v>
      </c>
      <c r="G20" s="55" t="s">
        <v>324</v>
      </c>
      <c r="H20" s="55" t="s">
        <v>325</v>
      </c>
      <c r="I20" s="89" t="s">
        <v>326</v>
      </c>
      <c r="J20" s="55" t="s">
        <v>362</v>
      </c>
      <c r="K20" s="58">
        <v>50000</v>
      </c>
      <c r="L20" s="58">
        <v>45000</v>
      </c>
      <c r="M20" s="58" t="s">
        <v>327</v>
      </c>
      <c r="N20" s="58">
        <v>50000</v>
      </c>
      <c r="O20" s="4" t="s">
        <v>328</v>
      </c>
      <c r="P20" s="5">
        <v>50000</v>
      </c>
      <c r="Q20" s="5" t="s">
        <v>327</v>
      </c>
      <c r="R20" s="99" t="s">
        <v>328</v>
      </c>
    </row>
    <row r="21" spans="1:18" ht="60">
      <c r="A21" s="88">
        <v>16</v>
      </c>
      <c r="B21" s="5"/>
      <c r="C21" s="557" t="s">
        <v>377</v>
      </c>
      <c r="D21" s="89" t="s">
        <v>378</v>
      </c>
      <c r="E21" s="55" t="s">
        <v>379</v>
      </c>
      <c r="F21" s="88" t="s">
        <v>2</v>
      </c>
      <c r="G21" s="55" t="s">
        <v>324</v>
      </c>
      <c r="H21" s="55" t="s">
        <v>325</v>
      </c>
      <c r="I21" s="89" t="s">
        <v>326</v>
      </c>
      <c r="J21" s="55" t="s">
        <v>350</v>
      </c>
      <c r="K21" s="58">
        <v>50000</v>
      </c>
      <c r="L21" s="58">
        <v>45000</v>
      </c>
      <c r="M21" s="58" t="s">
        <v>327</v>
      </c>
      <c r="N21" s="58">
        <v>50000</v>
      </c>
      <c r="O21" s="4" t="s">
        <v>328</v>
      </c>
      <c r="P21" s="5">
        <v>50000</v>
      </c>
      <c r="Q21" s="5" t="s">
        <v>327</v>
      </c>
      <c r="R21" s="99" t="s">
        <v>328</v>
      </c>
    </row>
    <row r="22" spans="1:18" ht="30">
      <c r="A22" s="88">
        <v>17</v>
      </c>
      <c r="B22" s="5"/>
      <c r="C22" s="557" t="s">
        <v>380</v>
      </c>
      <c r="D22" s="89" t="s">
        <v>381</v>
      </c>
      <c r="E22" s="55" t="s">
        <v>382</v>
      </c>
      <c r="F22" s="88" t="s">
        <v>2</v>
      </c>
      <c r="G22" s="55" t="s">
        <v>324</v>
      </c>
      <c r="H22" s="55" t="s">
        <v>325</v>
      </c>
      <c r="I22" s="89" t="s">
        <v>326</v>
      </c>
      <c r="J22" s="55" t="s">
        <v>354</v>
      </c>
      <c r="K22" s="58">
        <v>50000</v>
      </c>
      <c r="L22" s="58">
        <v>45000</v>
      </c>
      <c r="M22" s="58" t="s">
        <v>327</v>
      </c>
      <c r="N22" s="58">
        <v>50000</v>
      </c>
      <c r="O22" s="4" t="s">
        <v>328</v>
      </c>
      <c r="P22" s="5">
        <v>50000</v>
      </c>
      <c r="Q22" s="5" t="s">
        <v>327</v>
      </c>
      <c r="R22" s="99" t="s">
        <v>328</v>
      </c>
    </row>
    <row r="23" spans="1:18" ht="30">
      <c r="A23" s="88">
        <v>18</v>
      </c>
      <c r="B23" s="5"/>
      <c r="C23" s="557" t="s">
        <v>383</v>
      </c>
      <c r="D23" s="89" t="s">
        <v>384</v>
      </c>
      <c r="E23" s="55" t="s">
        <v>385</v>
      </c>
      <c r="F23" s="88" t="s">
        <v>2</v>
      </c>
      <c r="G23" s="55" t="s">
        <v>324</v>
      </c>
      <c r="H23" s="55" t="s">
        <v>325</v>
      </c>
      <c r="I23" s="89" t="s">
        <v>326</v>
      </c>
      <c r="J23" s="55" t="s">
        <v>362</v>
      </c>
      <c r="K23" s="58">
        <v>50000</v>
      </c>
      <c r="L23" s="58">
        <v>45000</v>
      </c>
      <c r="M23" s="58" t="s">
        <v>327</v>
      </c>
      <c r="N23" s="58">
        <v>50000</v>
      </c>
      <c r="O23" s="4" t="s">
        <v>328</v>
      </c>
      <c r="P23" s="5">
        <v>50000</v>
      </c>
      <c r="Q23" s="5" t="s">
        <v>327</v>
      </c>
      <c r="R23" s="99" t="s">
        <v>328</v>
      </c>
    </row>
    <row r="24" spans="1:18" ht="30">
      <c r="A24" s="88">
        <v>19</v>
      </c>
      <c r="B24" s="5"/>
      <c r="C24" s="557" t="s">
        <v>386</v>
      </c>
      <c r="D24" s="89" t="s">
        <v>387</v>
      </c>
      <c r="E24" s="55" t="s">
        <v>388</v>
      </c>
      <c r="F24" s="88" t="s">
        <v>2</v>
      </c>
      <c r="G24" s="55" t="s">
        <v>324</v>
      </c>
      <c r="H24" s="55" t="s">
        <v>325</v>
      </c>
      <c r="I24" s="89" t="s">
        <v>326</v>
      </c>
      <c r="J24" s="55" t="s">
        <v>362</v>
      </c>
      <c r="K24" s="58">
        <v>50000</v>
      </c>
      <c r="L24" s="58">
        <v>45000</v>
      </c>
      <c r="M24" s="58" t="s">
        <v>327</v>
      </c>
      <c r="N24" s="58">
        <v>50000</v>
      </c>
      <c r="O24" s="4" t="s">
        <v>328</v>
      </c>
      <c r="P24" s="5">
        <v>50000</v>
      </c>
      <c r="Q24" s="5" t="s">
        <v>327</v>
      </c>
      <c r="R24" s="99" t="s">
        <v>328</v>
      </c>
    </row>
    <row r="25" spans="1:18" ht="45">
      <c r="A25" s="88">
        <v>20</v>
      </c>
      <c r="B25" s="5"/>
      <c r="C25" s="557" t="s">
        <v>389</v>
      </c>
      <c r="D25" s="89" t="s">
        <v>390</v>
      </c>
      <c r="E25" s="55" t="s">
        <v>391</v>
      </c>
      <c r="F25" s="88" t="s">
        <v>2</v>
      </c>
      <c r="G25" s="55" t="s">
        <v>324</v>
      </c>
      <c r="H25" s="55" t="s">
        <v>325</v>
      </c>
      <c r="I25" s="89" t="s">
        <v>326</v>
      </c>
      <c r="J25" s="55" t="s">
        <v>392</v>
      </c>
      <c r="K25" s="58">
        <v>50000</v>
      </c>
      <c r="L25" s="58">
        <v>45000</v>
      </c>
      <c r="M25" s="58" t="s">
        <v>327</v>
      </c>
      <c r="N25" s="58">
        <v>50000</v>
      </c>
      <c r="O25" s="4" t="s">
        <v>328</v>
      </c>
      <c r="P25" s="5">
        <v>50000</v>
      </c>
      <c r="Q25" s="5" t="s">
        <v>327</v>
      </c>
      <c r="R25" s="99" t="s">
        <v>328</v>
      </c>
    </row>
    <row r="26" spans="1:18" ht="45">
      <c r="A26" s="88">
        <v>21</v>
      </c>
      <c r="B26" s="5"/>
      <c r="C26" s="557" t="s">
        <v>393</v>
      </c>
      <c r="D26" s="89" t="s">
        <v>394</v>
      </c>
      <c r="E26" s="55" t="s">
        <v>395</v>
      </c>
      <c r="F26" s="88" t="s">
        <v>2</v>
      </c>
      <c r="G26" s="55" t="s">
        <v>324</v>
      </c>
      <c r="H26" s="55" t="s">
        <v>325</v>
      </c>
      <c r="I26" s="89" t="s">
        <v>326</v>
      </c>
      <c r="J26" s="55" t="s">
        <v>354</v>
      </c>
      <c r="K26" s="58">
        <v>50000</v>
      </c>
      <c r="L26" s="58">
        <v>45000</v>
      </c>
      <c r="M26" s="58" t="s">
        <v>327</v>
      </c>
      <c r="N26" s="58">
        <v>50000</v>
      </c>
      <c r="O26" s="4" t="s">
        <v>328</v>
      </c>
      <c r="P26" s="5">
        <v>50000</v>
      </c>
      <c r="Q26" s="5" t="s">
        <v>327</v>
      </c>
      <c r="R26" s="99" t="s">
        <v>328</v>
      </c>
    </row>
    <row r="27" spans="1:18" ht="30">
      <c r="A27" s="88">
        <v>22</v>
      </c>
      <c r="B27" s="5"/>
      <c r="C27" s="557" t="s">
        <v>396</v>
      </c>
      <c r="D27" s="89" t="s">
        <v>397</v>
      </c>
      <c r="E27" s="55" t="s">
        <v>398</v>
      </c>
      <c r="F27" s="88" t="s">
        <v>2</v>
      </c>
      <c r="G27" s="55" t="s">
        <v>324</v>
      </c>
      <c r="H27" s="55" t="s">
        <v>325</v>
      </c>
      <c r="I27" s="89" t="s">
        <v>326</v>
      </c>
      <c r="J27" s="55" t="s">
        <v>358</v>
      </c>
      <c r="K27" s="58">
        <v>50000</v>
      </c>
      <c r="L27" s="58">
        <v>45000</v>
      </c>
      <c r="M27" s="58" t="s">
        <v>327</v>
      </c>
      <c r="N27" s="58">
        <v>50000</v>
      </c>
      <c r="O27" s="4" t="s">
        <v>328</v>
      </c>
      <c r="P27" s="5">
        <v>50000</v>
      </c>
      <c r="Q27" s="5" t="s">
        <v>327</v>
      </c>
      <c r="R27" s="99" t="s">
        <v>328</v>
      </c>
    </row>
    <row r="28" spans="1:18" ht="45">
      <c r="A28" s="88">
        <v>23</v>
      </c>
      <c r="B28" s="5"/>
      <c r="C28" s="557" t="s">
        <v>399</v>
      </c>
      <c r="D28" s="89" t="s">
        <v>400</v>
      </c>
      <c r="E28" s="55" t="s">
        <v>401</v>
      </c>
      <c r="F28" s="88" t="s">
        <v>2</v>
      </c>
      <c r="G28" s="55" t="s">
        <v>324</v>
      </c>
      <c r="H28" s="55" t="s">
        <v>325</v>
      </c>
      <c r="I28" s="89" t="s">
        <v>326</v>
      </c>
      <c r="J28" s="55" t="s">
        <v>358</v>
      </c>
      <c r="K28" s="58">
        <v>50000</v>
      </c>
      <c r="L28" s="58">
        <v>45000</v>
      </c>
      <c r="M28" s="58" t="s">
        <v>327</v>
      </c>
      <c r="N28" s="58">
        <v>50000</v>
      </c>
      <c r="O28" s="4" t="s">
        <v>328</v>
      </c>
      <c r="P28" s="5">
        <v>50000</v>
      </c>
      <c r="Q28" s="5" t="s">
        <v>327</v>
      </c>
      <c r="R28" s="99" t="s">
        <v>328</v>
      </c>
    </row>
    <row r="29" spans="1:18" ht="30">
      <c r="A29" s="88">
        <v>24</v>
      </c>
      <c r="B29" s="5"/>
      <c r="C29" s="557" t="s">
        <v>402</v>
      </c>
      <c r="D29" s="89" t="s">
        <v>403</v>
      </c>
      <c r="E29" s="55" t="s">
        <v>404</v>
      </c>
      <c r="F29" s="88" t="s">
        <v>2</v>
      </c>
      <c r="G29" s="55" t="s">
        <v>324</v>
      </c>
      <c r="H29" s="55" t="s">
        <v>325</v>
      </c>
      <c r="I29" s="89" t="s">
        <v>326</v>
      </c>
      <c r="J29" s="55" t="s">
        <v>362</v>
      </c>
      <c r="K29" s="58">
        <v>50000</v>
      </c>
      <c r="L29" s="58">
        <v>45000</v>
      </c>
      <c r="M29" s="58" t="s">
        <v>327</v>
      </c>
      <c r="N29" s="58">
        <v>50000</v>
      </c>
      <c r="O29" s="4" t="s">
        <v>328</v>
      </c>
      <c r="P29" s="5">
        <v>50000</v>
      </c>
      <c r="Q29" s="5" t="s">
        <v>327</v>
      </c>
      <c r="R29" s="99" t="s">
        <v>328</v>
      </c>
    </row>
    <row r="30" spans="1:18" ht="45">
      <c r="A30" s="88">
        <v>25</v>
      </c>
      <c r="B30" s="5"/>
      <c r="C30" s="557" t="s">
        <v>321</v>
      </c>
      <c r="D30" s="89" t="s">
        <v>405</v>
      </c>
      <c r="E30" s="55" t="s">
        <v>406</v>
      </c>
      <c r="F30" s="88" t="s">
        <v>2</v>
      </c>
      <c r="G30" s="55" t="s">
        <v>324</v>
      </c>
      <c r="H30" s="55" t="s">
        <v>325</v>
      </c>
      <c r="I30" s="89" t="s">
        <v>326</v>
      </c>
      <c r="J30" s="55" t="s">
        <v>362</v>
      </c>
      <c r="K30" s="58">
        <v>50000</v>
      </c>
      <c r="L30" s="58">
        <v>45000</v>
      </c>
      <c r="M30" s="58" t="s">
        <v>327</v>
      </c>
      <c r="N30" s="58">
        <v>50000</v>
      </c>
      <c r="O30" s="4" t="s">
        <v>328</v>
      </c>
      <c r="P30" s="5">
        <v>50000</v>
      </c>
      <c r="Q30" s="5" t="s">
        <v>327</v>
      </c>
      <c r="R30" s="99" t="s">
        <v>328</v>
      </c>
    </row>
    <row r="31" spans="1:18" ht="60">
      <c r="A31" s="88">
        <v>26</v>
      </c>
      <c r="B31" s="5"/>
      <c r="C31" s="557" t="s">
        <v>407</v>
      </c>
      <c r="D31" s="89" t="s">
        <v>408</v>
      </c>
      <c r="E31" s="55" t="s">
        <v>409</v>
      </c>
      <c r="F31" s="88" t="s">
        <v>2</v>
      </c>
      <c r="G31" s="55" t="s">
        <v>324</v>
      </c>
      <c r="H31" s="55" t="s">
        <v>325</v>
      </c>
      <c r="I31" s="89" t="s">
        <v>326</v>
      </c>
      <c r="J31" s="55" t="s">
        <v>358</v>
      </c>
      <c r="K31" s="58">
        <v>50000</v>
      </c>
      <c r="L31" s="58">
        <v>45000</v>
      </c>
      <c r="M31" s="58" t="s">
        <v>327</v>
      </c>
      <c r="N31" s="58">
        <v>50000</v>
      </c>
      <c r="O31" s="4" t="s">
        <v>328</v>
      </c>
      <c r="P31" s="5">
        <v>50000</v>
      </c>
      <c r="Q31" s="5" t="s">
        <v>327</v>
      </c>
      <c r="R31" s="99" t="s">
        <v>328</v>
      </c>
    </row>
    <row r="32" spans="1:18" ht="30">
      <c r="A32" s="88">
        <v>27</v>
      </c>
      <c r="B32" s="5"/>
      <c r="C32" s="557" t="s">
        <v>410</v>
      </c>
      <c r="D32" s="89" t="s">
        <v>411</v>
      </c>
      <c r="E32" s="55" t="s">
        <v>412</v>
      </c>
      <c r="F32" s="88" t="s">
        <v>2</v>
      </c>
      <c r="G32" s="55" t="s">
        <v>324</v>
      </c>
      <c r="H32" s="55" t="s">
        <v>325</v>
      </c>
      <c r="I32" s="89" t="s">
        <v>326</v>
      </c>
      <c r="J32" s="55" t="s">
        <v>358</v>
      </c>
      <c r="K32" s="58">
        <v>50000</v>
      </c>
      <c r="L32" s="58">
        <v>45000</v>
      </c>
      <c r="M32" s="58" t="s">
        <v>327</v>
      </c>
      <c r="N32" s="58">
        <v>50000</v>
      </c>
      <c r="O32" s="4" t="s">
        <v>328</v>
      </c>
      <c r="P32" s="5">
        <v>50000</v>
      </c>
      <c r="Q32" s="5" t="s">
        <v>327</v>
      </c>
      <c r="R32" s="99" t="s">
        <v>328</v>
      </c>
    </row>
    <row r="33" spans="1:18" ht="60">
      <c r="A33" s="88">
        <v>28</v>
      </c>
      <c r="B33" s="5"/>
      <c r="C33" s="557" t="s">
        <v>413</v>
      </c>
      <c r="D33" s="89" t="s">
        <v>414</v>
      </c>
      <c r="E33" s="55" t="s">
        <v>415</v>
      </c>
      <c r="F33" s="88" t="s">
        <v>2</v>
      </c>
      <c r="G33" s="55" t="s">
        <v>324</v>
      </c>
      <c r="H33" s="55" t="s">
        <v>325</v>
      </c>
      <c r="I33" s="89" t="s">
        <v>326</v>
      </c>
      <c r="J33" s="55" t="s">
        <v>358</v>
      </c>
      <c r="K33" s="58">
        <v>50000</v>
      </c>
      <c r="L33" s="58">
        <v>45000</v>
      </c>
      <c r="M33" s="58" t="s">
        <v>327</v>
      </c>
      <c r="N33" s="58">
        <v>50000</v>
      </c>
      <c r="O33" s="4" t="s">
        <v>328</v>
      </c>
      <c r="P33" s="5">
        <v>50000</v>
      </c>
      <c r="Q33" s="5" t="s">
        <v>327</v>
      </c>
      <c r="R33" s="99" t="s">
        <v>328</v>
      </c>
    </row>
    <row r="34" spans="1:18" ht="60">
      <c r="A34" s="88">
        <v>29</v>
      </c>
      <c r="B34" s="5"/>
      <c r="C34" s="557" t="s">
        <v>416</v>
      </c>
      <c r="D34" s="89" t="s">
        <v>417</v>
      </c>
      <c r="E34" s="55" t="s">
        <v>418</v>
      </c>
      <c r="F34" s="88" t="s">
        <v>2</v>
      </c>
      <c r="G34" s="55" t="s">
        <v>324</v>
      </c>
      <c r="H34" s="55" t="s">
        <v>325</v>
      </c>
      <c r="I34" s="89" t="s">
        <v>326</v>
      </c>
      <c r="J34" s="55" t="s">
        <v>358</v>
      </c>
      <c r="K34" s="58">
        <v>50000</v>
      </c>
      <c r="L34" s="58">
        <v>45000</v>
      </c>
      <c r="M34" s="58" t="s">
        <v>327</v>
      </c>
      <c r="N34" s="58">
        <v>50000</v>
      </c>
      <c r="O34" s="4" t="s">
        <v>328</v>
      </c>
      <c r="P34" s="5">
        <v>50000</v>
      </c>
      <c r="Q34" s="5" t="s">
        <v>327</v>
      </c>
      <c r="R34" s="99" t="s">
        <v>328</v>
      </c>
    </row>
    <row r="35" spans="1:18" ht="60">
      <c r="A35" s="88">
        <v>30</v>
      </c>
      <c r="B35" s="5"/>
      <c r="C35" s="557" t="s">
        <v>419</v>
      </c>
      <c r="D35" s="89" t="s">
        <v>420</v>
      </c>
      <c r="E35" s="55" t="s">
        <v>421</v>
      </c>
      <c r="F35" s="88" t="s">
        <v>2</v>
      </c>
      <c r="G35" s="55" t="s">
        <v>324</v>
      </c>
      <c r="H35" s="55" t="s">
        <v>325</v>
      </c>
      <c r="I35" s="89" t="s">
        <v>326</v>
      </c>
      <c r="J35" s="55" t="s">
        <v>358</v>
      </c>
      <c r="K35" s="58">
        <v>50000</v>
      </c>
      <c r="L35" s="58">
        <v>45000</v>
      </c>
      <c r="M35" s="58" t="s">
        <v>327</v>
      </c>
      <c r="N35" s="58">
        <v>50000</v>
      </c>
      <c r="O35" s="4" t="s">
        <v>328</v>
      </c>
      <c r="P35" s="5">
        <v>50000</v>
      </c>
      <c r="Q35" s="5" t="s">
        <v>327</v>
      </c>
      <c r="R35" s="99" t="s">
        <v>328</v>
      </c>
    </row>
    <row r="36" spans="1:18" ht="30">
      <c r="A36" s="88">
        <v>31</v>
      </c>
      <c r="B36" s="5"/>
      <c r="C36" s="557" t="s">
        <v>422</v>
      </c>
      <c r="D36" s="89" t="s">
        <v>423</v>
      </c>
      <c r="E36" s="55" t="s">
        <v>357</v>
      </c>
      <c r="F36" s="88" t="s">
        <v>2</v>
      </c>
      <c r="G36" s="55" t="s">
        <v>324</v>
      </c>
      <c r="H36" s="55" t="s">
        <v>325</v>
      </c>
      <c r="I36" s="89" t="s">
        <v>326</v>
      </c>
      <c r="J36" s="55" t="s">
        <v>358</v>
      </c>
      <c r="K36" s="58">
        <v>50000</v>
      </c>
      <c r="L36" s="58">
        <v>45000</v>
      </c>
      <c r="M36" s="58" t="s">
        <v>327</v>
      </c>
      <c r="N36" s="58">
        <v>50000</v>
      </c>
      <c r="O36" s="4" t="s">
        <v>328</v>
      </c>
      <c r="P36" s="5">
        <v>50000</v>
      </c>
      <c r="Q36" s="5" t="s">
        <v>327</v>
      </c>
      <c r="R36" s="99" t="s">
        <v>328</v>
      </c>
    </row>
    <row r="37" spans="1:18" ht="30">
      <c r="A37" s="88">
        <v>32</v>
      </c>
      <c r="B37" s="5"/>
      <c r="C37" s="557" t="s">
        <v>424</v>
      </c>
      <c r="D37" s="89" t="s">
        <v>425</v>
      </c>
      <c r="E37" s="55" t="s">
        <v>357</v>
      </c>
      <c r="F37" s="88" t="s">
        <v>2</v>
      </c>
      <c r="G37" s="55" t="s">
        <v>324</v>
      </c>
      <c r="H37" s="55" t="s">
        <v>325</v>
      </c>
      <c r="I37" s="89" t="s">
        <v>326</v>
      </c>
      <c r="J37" s="55" t="s">
        <v>358</v>
      </c>
      <c r="K37" s="58">
        <v>50000</v>
      </c>
      <c r="L37" s="58">
        <v>45000</v>
      </c>
      <c r="M37" s="58" t="s">
        <v>327</v>
      </c>
      <c r="N37" s="58">
        <v>50000</v>
      </c>
      <c r="O37" s="4" t="s">
        <v>328</v>
      </c>
      <c r="P37" s="5">
        <v>50000</v>
      </c>
      <c r="Q37" s="5" t="s">
        <v>327</v>
      </c>
      <c r="R37" s="99" t="s">
        <v>328</v>
      </c>
    </row>
    <row r="38" spans="1:18" ht="45">
      <c r="A38" s="88">
        <v>33</v>
      </c>
      <c r="B38" s="5"/>
      <c r="C38" s="557" t="s">
        <v>426</v>
      </c>
      <c r="D38" s="89" t="s">
        <v>427</v>
      </c>
      <c r="E38" s="55" t="s">
        <v>428</v>
      </c>
      <c r="F38" s="88" t="s">
        <v>2</v>
      </c>
      <c r="G38" s="55" t="s">
        <v>324</v>
      </c>
      <c r="H38" s="55" t="s">
        <v>325</v>
      </c>
      <c r="I38" s="89" t="s">
        <v>326</v>
      </c>
      <c r="J38" s="55" t="s">
        <v>429</v>
      </c>
      <c r="K38" s="58">
        <v>50000</v>
      </c>
      <c r="L38" s="58">
        <v>45000</v>
      </c>
      <c r="M38" s="58" t="s">
        <v>327</v>
      </c>
      <c r="N38" s="58">
        <v>50000</v>
      </c>
      <c r="O38" s="4" t="s">
        <v>328</v>
      </c>
      <c r="P38" s="5">
        <v>50000</v>
      </c>
      <c r="Q38" s="5" t="s">
        <v>327</v>
      </c>
      <c r="R38" s="99" t="s">
        <v>328</v>
      </c>
    </row>
    <row r="39" spans="1:18" ht="45">
      <c r="A39" s="88">
        <v>34</v>
      </c>
      <c r="B39" s="5"/>
      <c r="C39" s="557" t="s">
        <v>430</v>
      </c>
      <c r="D39" s="89" t="s">
        <v>431</v>
      </c>
      <c r="E39" s="55" t="s">
        <v>432</v>
      </c>
      <c r="F39" s="88" t="s">
        <v>2</v>
      </c>
      <c r="G39" s="55" t="s">
        <v>324</v>
      </c>
      <c r="H39" s="55" t="s">
        <v>325</v>
      </c>
      <c r="I39" s="89" t="s">
        <v>326</v>
      </c>
      <c r="J39" s="55" t="s">
        <v>354</v>
      </c>
      <c r="K39" s="58">
        <v>50000</v>
      </c>
      <c r="L39" s="58">
        <v>45000</v>
      </c>
      <c r="M39" s="58" t="s">
        <v>327</v>
      </c>
      <c r="N39" s="58">
        <v>50000</v>
      </c>
      <c r="O39" s="4" t="s">
        <v>328</v>
      </c>
      <c r="P39" s="5">
        <v>50000</v>
      </c>
      <c r="Q39" s="5" t="s">
        <v>327</v>
      </c>
      <c r="R39" s="99" t="s">
        <v>328</v>
      </c>
    </row>
    <row r="40" spans="1:18" ht="30">
      <c r="A40" s="88">
        <v>35</v>
      </c>
      <c r="B40" s="5"/>
      <c r="C40" s="557" t="s">
        <v>433</v>
      </c>
      <c r="D40" s="89" t="s">
        <v>434</v>
      </c>
      <c r="E40" s="55" t="s">
        <v>435</v>
      </c>
      <c r="F40" s="88" t="s">
        <v>2</v>
      </c>
      <c r="G40" s="55" t="s">
        <v>324</v>
      </c>
      <c r="H40" s="55" t="s">
        <v>325</v>
      </c>
      <c r="I40" s="89" t="s">
        <v>326</v>
      </c>
      <c r="J40" s="55" t="s">
        <v>362</v>
      </c>
      <c r="K40" s="58">
        <v>50000</v>
      </c>
      <c r="L40" s="58">
        <v>45000</v>
      </c>
      <c r="M40" s="58" t="s">
        <v>327</v>
      </c>
      <c r="N40" s="58">
        <v>50000</v>
      </c>
      <c r="O40" s="4" t="s">
        <v>328</v>
      </c>
      <c r="P40" s="5">
        <v>50000</v>
      </c>
      <c r="Q40" s="5" t="s">
        <v>327</v>
      </c>
      <c r="R40" s="99" t="s">
        <v>328</v>
      </c>
    </row>
    <row r="41" spans="1:18" ht="30">
      <c r="A41" s="88">
        <v>36</v>
      </c>
      <c r="B41" s="5"/>
      <c r="C41" s="557" t="s">
        <v>436</v>
      </c>
      <c r="D41" s="89" t="s">
        <v>437</v>
      </c>
      <c r="E41" s="55" t="s">
        <v>438</v>
      </c>
      <c r="F41" s="88" t="s">
        <v>2</v>
      </c>
      <c r="G41" s="55" t="s">
        <v>324</v>
      </c>
      <c r="H41" s="55" t="s">
        <v>325</v>
      </c>
      <c r="I41" s="89" t="s">
        <v>326</v>
      </c>
      <c r="J41" s="55" t="s">
        <v>439</v>
      </c>
      <c r="K41" s="58">
        <v>50000</v>
      </c>
      <c r="L41" s="58">
        <v>45000</v>
      </c>
      <c r="M41" s="58" t="s">
        <v>327</v>
      </c>
      <c r="N41" s="58">
        <v>50000</v>
      </c>
      <c r="O41" s="4" t="s">
        <v>328</v>
      </c>
      <c r="P41" s="5">
        <v>50000</v>
      </c>
      <c r="Q41" s="5" t="s">
        <v>327</v>
      </c>
      <c r="R41" s="99" t="s">
        <v>328</v>
      </c>
    </row>
    <row r="42" spans="1:18" ht="45">
      <c r="A42" s="88">
        <v>37</v>
      </c>
      <c r="B42" s="5"/>
      <c r="C42" s="557" t="s">
        <v>440</v>
      </c>
      <c r="D42" s="89" t="s">
        <v>441</v>
      </c>
      <c r="E42" s="55" t="s">
        <v>442</v>
      </c>
      <c r="F42" s="88" t="s">
        <v>2</v>
      </c>
      <c r="G42" s="55" t="s">
        <v>324</v>
      </c>
      <c r="H42" s="55" t="s">
        <v>325</v>
      </c>
      <c r="I42" s="89" t="s">
        <v>326</v>
      </c>
      <c r="J42" s="55" t="s">
        <v>354</v>
      </c>
      <c r="K42" s="58">
        <v>50000</v>
      </c>
      <c r="L42" s="58">
        <v>45000</v>
      </c>
      <c r="M42" s="58" t="s">
        <v>327</v>
      </c>
      <c r="N42" s="58">
        <v>50000</v>
      </c>
      <c r="O42" s="4" t="s">
        <v>328</v>
      </c>
      <c r="P42" s="88">
        <v>50000</v>
      </c>
      <c r="Q42" s="88" t="s">
        <v>327</v>
      </c>
      <c r="R42" s="99" t="s">
        <v>328</v>
      </c>
    </row>
    <row r="43" spans="1:18" ht="30">
      <c r="A43" s="88">
        <v>38</v>
      </c>
      <c r="B43" s="5"/>
      <c r="C43" s="557" t="s">
        <v>443</v>
      </c>
      <c r="D43" s="89" t="s">
        <v>444</v>
      </c>
      <c r="E43" s="55" t="s">
        <v>445</v>
      </c>
      <c r="F43" s="88" t="s">
        <v>2</v>
      </c>
      <c r="G43" s="55" t="s">
        <v>341</v>
      </c>
      <c r="H43" s="55" t="s">
        <v>325</v>
      </c>
      <c r="I43" s="89" t="s">
        <v>326</v>
      </c>
      <c r="J43" s="55" t="s">
        <v>350</v>
      </c>
      <c r="K43" s="58">
        <v>50000</v>
      </c>
      <c r="L43" s="58">
        <v>45000</v>
      </c>
      <c r="M43" s="58" t="s">
        <v>327</v>
      </c>
      <c r="N43" s="58">
        <v>50000</v>
      </c>
      <c r="O43" s="4" t="s">
        <v>328</v>
      </c>
      <c r="P43" s="5">
        <v>50000</v>
      </c>
      <c r="Q43" s="5" t="s">
        <v>327</v>
      </c>
      <c r="R43" s="99" t="s">
        <v>328</v>
      </c>
    </row>
    <row r="44" spans="1:18" ht="30">
      <c r="A44" s="88">
        <v>39</v>
      </c>
      <c r="B44" s="5"/>
      <c r="C44" s="557" t="s">
        <v>446</v>
      </c>
      <c r="D44" s="89" t="s">
        <v>447</v>
      </c>
      <c r="E44" s="55" t="s">
        <v>448</v>
      </c>
      <c r="F44" s="88" t="s">
        <v>2</v>
      </c>
      <c r="G44" s="55" t="s">
        <v>324</v>
      </c>
      <c r="H44" s="55" t="s">
        <v>325</v>
      </c>
      <c r="I44" s="89" t="s">
        <v>326</v>
      </c>
      <c r="J44" s="55" t="s">
        <v>362</v>
      </c>
      <c r="K44" s="58">
        <v>50000</v>
      </c>
      <c r="L44" s="58">
        <v>45000</v>
      </c>
      <c r="M44" s="58" t="s">
        <v>327</v>
      </c>
      <c r="N44" s="58">
        <v>50000</v>
      </c>
      <c r="O44" s="4" t="s">
        <v>328</v>
      </c>
      <c r="P44" s="88">
        <v>50000</v>
      </c>
      <c r="Q44" s="88" t="s">
        <v>327</v>
      </c>
      <c r="R44" s="99" t="s">
        <v>328</v>
      </c>
    </row>
    <row r="45" spans="1:18" ht="60">
      <c r="A45" s="88">
        <v>40</v>
      </c>
      <c r="B45" s="5"/>
      <c r="C45" s="557" t="s">
        <v>449</v>
      </c>
      <c r="D45" s="89" t="s">
        <v>450</v>
      </c>
      <c r="E45" s="55" t="s">
        <v>451</v>
      </c>
      <c r="F45" s="88" t="s">
        <v>2</v>
      </c>
      <c r="G45" s="55" t="s">
        <v>324</v>
      </c>
      <c r="H45" s="55" t="s">
        <v>325</v>
      </c>
      <c r="I45" s="89" t="s">
        <v>326</v>
      </c>
      <c r="J45" s="55" t="s">
        <v>362</v>
      </c>
      <c r="K45" s="58">
        <v>50000</v>
      </c>
      <c r="L45" s="58">
        <v>45000</v>
      </c>
      <c r="M45" s="58" t="s">
        <v>327</v>
      </c>
      <c r="N45" s="58">
        <v>50000</v>
      </c>
      <c r="O45" s="4" t="s">
        <v>328</v>
      </c>
      <c r="P45" s="5">
        <v>50000</v>
      </c>
      <c r="Q45" s="5" t="s">
        <v>327</v>
      </c>
      <c r="R45" s="99" t="s">
        <v>328</v>
      </c>
    </row>
    <row r="46" spans="1:18" ht="30">
      <c r="A46" s="88">
        <v>41</v>
      </c>
      <c r="B46" s="5"/>
      <c r="C46" s="557" t="s">
        <v>452</v>
      </c>
      <c r="D46" s="89" t="s">
        <v>453</v>
      </c>
      <c r="E46" s="89" t="s">
        <v>454</v>
      </c>
      <c r="F46" s="88" t="s">
        <v>2</v>
      </c>
      <c r="G46" s="89" t="s">
        <v>324</v>
      </c>
      <c r="H46" s="89" t="s">
        <v>325</v>
      </c>
      <c r="I46" s="89" t="s">
        <v>326</v>
      </c>
      <c r="J46" s="89" t="s">
        <v>354</v>
      </c>
      <c r="K46" s="58">
        <v>50000</v>
      </c>
      <c r="L46" s="58">
        <v>45000</v>
      </c>
      <c r="M46" s="58" t="s">
        <v>327</v>
      </c>
      <c r="N46" s="58">
        <v>50000</v>
      </c>
      <c r="O46" s="4" t="s">
        <v>328</v>
      </c>
      <c r="P46" s="88">
        <v>50000</v>
      </c>
      <c r="Q46" s="88" t="s">
        <v>327</v>
      </c>
      <c r="R46" s="99" t="s">
        <v>328</v>
      </c>
    </row>
    <row r="47" spans="1:18" ht="105">
      <c r="A47" s="88">
        <v>42</v>
      </c>
      <c r="B47" s="5"/>
      <c r="C47" s="557" t="s">
        <v>455</v>
      </c>
      <c r="D47" s="89" t="s">
        <v>456</v>
      </c>
      <c r="E47" s="89" t="s">
        <v>457</v>
      </c>
      <c r="F47" s="88" t="s">
        <v>2</v>
      </c>
      <c r="G47" s="89" t="s">
        <v>324</v>
      </c>
      <c r="H47" s="89" t="s">
        <v>325</v>
      </c>
      <c r="I47" s="89" t="s">
        <v>326</v>
      </c>
      <c r="J47" s="89" t="s">
        <v>439</v>
      </c>
      <c r="K47" s="58">
        <v>50000</v>
      </c>
      <c r="L47" s="58">
        <v>45000</v>
      </c>
      <c r="M47" s="58" t="s">
        <v>327</v>
      </c>
      <c r="N47" s="58">
        <v>50000</v>
      </c>
      <c r="O47" s="4" t="s">
        <v>328</v>
      </c>
      <c r="P47" s="5">
        <v>50000</v>
      </c>
      <c r="Q47" s="5" t="s">
        <v>327</v>
      </c>
      <c r="R47" s="99" t="s">
        <v>328</v>
      </c>
    </row>
    <row r="48" spans="1:18" ht="30">
      <c r="A48" s="88">
        <v>43</v>
      </c>
      <c r="B48" s="5"/>
      <c r="C48" s="557" t="s">
        <v>458</v>
      </c>
      <c r="D48" s="89" t="s">
        <v>413</v>
      </c>
      <c r="E48" s="89" t="s">
        <v>388</v>
      </c>
      <c r="F48" s="88" t="s">
        <v>2</v>
      </c>
      <c r="G48" s="89" t="s">
        <v>324</v>
      </c>
      <c r="H48" s="89" t="s">
        <v>325</v>
      </c>
      <c r="I48" s="89" t="s">
        <v>326</v>
      </c>
      <c r="J48" s="89" t="s">
        <v>362</v>
      </c>
      <c r="K48" s="58">
        <v>50000</v>
      </c>
      <c r="L48" s="58">
        <v>45000</v>
      </c>
      <c r="M48" s="58" t="s">
        <v>327</v>
      </c>
      <c r="N48" s="58">
        <v>50000</v>
      </c>
      <c r="O48" s="4" t="s">
        <v>328</v>
      </c>
      <c r="P48" s="88">
        <v>50000</v>
      </c>
      <c r="Q48" s="88" t="s">
        <v>327</v>
      </c>
      <c r="R48" s="99" t="s">
        <v>328</v>
      </c>
    </row>
    <row r="49" spans="1:18" ht="60">
      <c r="A49" s="88">
        <v>44</v>
      </c>
      <c r="B49" s="5"/>
      <c r="C49" s="557" t="s">
        <v>459</v>
      </c>
      <c r="D49" s="89" t="s">
        <v>460</v>
      </c>
      <c r="E49" s="90" t="s">
        <v>461</v>
      </c>
      <c r="F49" s="88" t="s">
        <v>2</v>
      </c>
      <c r="G49" s="89" t="s">
        <v>324</v>
      </c>
      <c r="H49" s="89" t="s">
        <v>325</v>
      </c>
      <c r="I49" s="89" t="s">
        <v>326</v>
      </c>
      <c r="J49" s="89" t="s">
        <v>462</v>
      </c>
      <c r="K49" s="58">
        <v>50000</v>
      </c>
      <c r="L49" s="58">
        <v>45000</v>
      </c>
      <c r="M49" s="58" t="s">
        <v>327</v>
      </c>
      <c r="N49" s="58">
        <v>50000</v>
      </c>
      <c r="O49" s="4" t="s">
        <v>328</v>
      </c>
      <c r="P49" s="5">
        <v>50000</v>
      </c>
      <c r="Q49" s="5" t="s">
        <v>327</v>
      </c>
      <c r="R49" s="99" t="s">
        <v>328</v>
      </c>
    </row>
    <row r="50" spans="1:18" ht="45">
      <c r="A50" s="88">
        <v>45</v>
      </c>
      <c r="B50" s="5"/>
      <c r="C50" s="557" t="s">
        <v>383</v>
      </c>
      <c r="D50" s="89" t="s">
        <v>463</v>
      </c>
      <c r="E50" s="89" t="s">
        <v>464</v>
      </c>
      <c r="F50" s="88" t="s">
        <v>2</v>
      </c>
      <c r="G50" s="89" t="s">
        <v>324</v>
      </c>
      <c r="H50" s="89" t="s">
        <v>325</v>
      </c>
      <c r="I50" s="89" t="s">
        <v>326</v>
      </c>
      <c r="J50" s="89" t="s">
        <v>439</v>
      </c>
      <c r="K50" s="58">
        <v>50000</v>
      </c>
      <c r="L50" s="58">
        <v>45000</v>
      </c>
      <c r="M50" s="58" t="s">
        <v>327</v>
      </c>
      <c r="N50" s="58">
        <v>50000</v>
      </c>
      <c r="O50" s="4" t="s">
        <v>328</v>
      </c>
      <c r="P50" s="5">
        <v>50000</v>
      </c>
      <c r="Q50" s="5" t="s">
        <v>327</v>
      </c>
      <c r="R50" s="99" t="s">
        <v>328</v>
      </c>
    </row>
    <row r="51" spans="1:18" ht="45">
      <c r="A51" s="88">
        <v>46</v>
      </c>
      <c r="B51" s="5"/>
      <c r="C51" s="557" t="s">
        <v>465</v>
      </c>
      <c r="D51" s="89" t="s">
        <v>466</v>
      </c>
      <c r="E51" s="89" t="s">
        <v>467</v>
      </c>
      <c r="F51" s="88" t="s">
        <v>2</v>
      </c>
      <c r="G51" s="89" t="s">
        <v>324</v>
      </c>
      <c r="H51" s="89" t="s">
        <v>325</v>
      </c>
      <c r="I51" s="89" t="s">
        <v>326</v>
      </c>
      <c r="J51" s="89" t="s">
        <v>358</v>
      </c>
      <c r="K51" s="58">
        <v>50000</v>
      </c>
      <c r="L51" s="58">
        <v>45000</v>
      </c>
      <c r="M51" s="58" t="s">
        <v>327</v>
      </c>
      <c r="N51" s="58">
        <v>50000</v>
      </c>
      <c r="O51" s="4" t="s">
        <v>328</v>
      </c>
      <c r="P51" s="5">
        <v>50000</v>
      </c>
      <c r="Q51" s="5" t="s">
        <v>327</v>
      </c>
      <c r="R51" s="99" t="s">
        <v>328</v>
      </c>
    </row>
    <row r="52" spans="1:18" ht="75">
      <c r="A52" s="88">
        <v>47</v>
      </c>
      <c r="B52" s="5"/>
      <c r="C52" s="557" t="s">
        <v>468</v>
      </c>
      <c r="D52" s="89" t="s">
        <v>469</v>
      </c>
      <c r="E52" s="89" t="s">
        <v>470</v>
      </c>
      <c r="F52" s="88" t="s">
        <v>2</v>
      </c>
      <c r="G52" s="89" t="s">
        <v>324</v>
      </c>
      <c r="H52" s="89" t="s">
        <v>325</v>
      </c>
      <c r="I52" s="89" t="s">
        <v>326</v>
      </c>
      <c r="J52" s="89" t="s">
        <v>362</v>
      </c>
      <c r="K52" s="58">
        <v>50000</v>
      </c>
      <c r="L52" s="58">
        <v>45000</v>
      </c>
      <c r="M52" s="58" t="s">
        <v>327</v>
      </c>
      <c r="N52" s="58">
        <v>50000</v>
      </c>
      <c r="O52" s="4" t="s">
        <v>328</v>
      </c>
      <c r="P52" s="5">
        <v>50000</v>
      </c>
      <c r="Q52" s="5" t="s">
        <v>327</v>
      </c>
      <c r="R52" s="99" t="s">
        <v>328</v>
      </c>
    </row>
    <row r="53" spans="1:18" ht="60">
      <c r="A53" s="88">
        <v>48</v>
      </c>
      <c r="B53" s="5"/>
      <c r="C53" s="557" t="s">
        <v>471</v>
      </c>
      <c r="D53" s="89" t="s">
        <v>472</v>
      </c>
      <c r="E53" s="89" t="s">
        <v>473</v>
      </c>
      <c r="F53" s="88" t="s">
        <v>2</v>
      </c>
      <c r="G53" s="89" t="s">
        <v>324</v>
      </c>
      <c r="H53" s="89" t="s">
        <v>325</v>
      </c>
      <c r="I53" s="89" t="s">
        <v>326</v>
      </c>
      <c r="J53" s="89" t="s">
        <v>362</v>
      </c>
      <c r="K53" s="58">
        <v>50000</v>
      </c>
      <c r="L53" s="58">
        <v>45000</v>
      </c>
      <c r="M53" s="58" t="s">
        <v>327</v>
      </c>
      <c r="N53" s="58">
        <v>50000</v>
      </c>
      <c r="O53" s="4" t="s">
        <v>328</v>
      </c>
      <c r="P53" s="5">
        <v>50000</v>
      </c>
      <c r="Q53" s="5" t="s">
        <v>327</v>
      </c>
      <c r="R53" s="99" t="s">
        <v>328</v>
      </c>
    </row>
    <row r="54" spans="1:18" ht="45">
      <c r="A54" s="88">
        <v>49</v>
      </c>
      <c r="B54" s="5"/>
      <c r="C54" s="557" t="s">
        <v>474</v>
      </c>
      <c r="D54" s="89" t="s">
        <v>475</v>
      </c>
      <c r="E54" s="89" t="s">
        <v>476</v>
      </c>
      <c r="F54" s="88" t="s">
        <v>2</v>
      </c>
      <c r="G54" s="89" t="s">
        <v>341</v>
      </c>
      <c r="H54" s="89" t="s">
        <v>325</v>
      </c>
      <c r="I54" s="89" t="s">
        <v>326</v>
      </c>
      <c r="J54" s="89" t="s">
        <v>392</v>
      </c>
      <c r="K54" s="58">
        <v>50000</v>
      </c>
      <c r="L54" s="58">
        <v>45000</v>
      </c>
      <c r="M54" s="58" t="s">
        <v>327</v>
      </c>
      <c r="N54" s="58">
        <v>50000</v>
      </c>
      <c r="O54" s="4" t="s">
        <v>328</v>
      </c>
      <c r="P54" s="5">
        <v>50000</v>
      </c>
      <c r="Q54" s="5" t="s">
        <v>327</v>
      </c>
      <c r="R54" s="99" t="s">
        <v>328</v>
      </c>
    </row>
    <row r="55" spans="1:18" ht="30">
      <c r="A55" s="88">
        <v>50</v>
      </c>
      <c r="B55" s="7"/>
      <c r="C55" s="107" t="s">
        <v>468</v>
      </c>
      <c r="D55" s="89" t="s">
        <v>477</v>
      </c>
      <c r="E55" s="55" t="s">
        <v>478</v>
      </c>
      <c r="F55" s="5" t="s">
        <v>2</v>
      </c>
      <c r="G55" s="5" t="s">
        <v>4</v>
      </c>
      <c r="H55" s="5" t="s">
        <v>13</v>
      </c>
      <c r="I55" s="5" t="s">
        <v>267</v>
      </c>
      <c r="J55" s="55" t="s">
        <v>160</v>
      </c>
      <c r="K55" s="91">
        <v>50000</v>
      </c>
      <c r="L55" s="91">
        <v>45000</v>
      </c>
      <c r="M55" s="58"/>
      <c r="N55" s="58">
        <v>50000</v>
      </c>
      <c r="O55" s="4" t="s">
        <v>328</v>
      </c>
      <c r="P55" s="5">
        <v>50000</v>
      </c>
      <c r="Q55" s="5"/>
      <c r="R55" s="4" t="s">
        <v>328</v>
      </c>
    </row>
    <row r="56" spans="1:18" ht="75">
      <c r="A56" s="88">
        <v>51</v>
      </c>
      <c r="B56" s="7"/>
      <c r="C56" s="107" t="s">
        <v>479</v>
      </c>
      <c r="D56" s="89" t="s">
        <v>480</v>
      </c>
      <c r="E56" s="55" t="s">
        <v>470</v>
      </c>
      <c r="F56" s="5" t="s">
        <v>2</v>
      </c>
      <c r="G56" s="5" t="s">
        <v>4</v>
      </c>
      <c r="H56" s="5" t="s">
        <v>13</v>
      </c>
      <c r="I56" s="5" t="s">
        <v>267</v>
      </c>
      <c r="J56" s="86" t="s">
        <v>439</v>
      </c>
      <c r="K56" s="91">
        <v>50000</v>
      </c>
      <c r="L56" s="91">
        <v>45000</v>
      </c>
      <c r="M56" s="58"/>
      <c r="N56" s="58">
        <v>50000</v>
      </c>
      <c r="O56" s="4" t="s">
        <v>328</v>
      </c>
      <c r="P56" s="5">
        <v>50000</v>
      </c>
      <c r="Q56" s="5"/>
      <c r="R56" s="4" t="s">
        <v>328</v>
      </c>
    </row>
    <row r="57" spans="1:18" ht="45">
      <c r="A57" s="88">
        <v>52</v>
      </c>
      <c r="B57" s="7"/>
      <c r="C57" s="107" t="s">
        <v>481</v>
      </c>
      <c r="D57" s="89" t="s">
        <v>482</v>
      </c>
      <c r="E57" s="55" t="s">
        <v>483</v>
      </c>
      <c r="F57" s="5" t="s">
        <v>2</v>
      </c>
      <c r="G57" s="5" t="s">
        <v>4</v>
      </c>
      <c r="H57" s="5" t="s">
        <v>13</v>
      </c>
      <c r="I57" s="5" t="s">
        <v>267</v>
      </c>
      <c r="J57" s="86" t="s">
        <v>484</v>
      </c>
      <c r="K57" s="91">
        <v>50000</v>
      </c>
      <c r="L57" s="91">
        <v>45000</v>
      </c>
      <c r="M57" s="58"/>
      <c r="N57" s="58">
        <v>50000</v>
      </c>
      <c r="O57" s="4" t="s">
        <v>328</v>
      </c>
      <c r="P57" s="5">
        <v>50000</v>
      </c>
      <c r="Q57" s="5"/>
      <c r="R57" s="4" t="s">
        <v>328</v>
      </c>
    </row>
    <row r="58" spans="1:18" ht="60">
      <c r="A58" s="88">
        <v>53</v>
      </c>
      <c r="B58" s="7"/>
      <c r="C58" s="107" t="s">
        <v>485</v>
      </c>
      <c r="D58" s="89" t="s">
        <v>486</v>
      </c>
      <c r="E58" s="55" t="s">
        <v>487</v>
      </c>
      <c r="F58" s="5" t="s">
        <v>2</v>
      </c>
      <c r="G58" s="5" t="s">
        <v>4</v>
      </c>
      <c r="H58" s="5" t="s">
        <v>13</v>
      </c>
      <c r="I58" s="5" t="s">
        <v>267</v>
      </c>
      <c r="J58" s="86" t="s">
        <v>354</v>
      </c>
      <c r="K58" s="91">
        <v>50000</v>
      </c>
      <c r="L58" s="91">
        <v>45000</v>
      </c>
      <c r="M58" s="58"/>
      <c r="N58" s="58">
        <v>50000</v>
      </c>
      <c r="O58" s="4" t="s">
        <v>328</v>
      </c>
      <c r="P58" s="5">
        <v>50000</v>
      </c>
      <c r="Q58" s="5"/>
      <c r="R58" s="4" t="s">
        <v>328</v>
      </c>
    </row>
    <row r="59" spans="1:18" ht="75">
      <c r="A59" s="88">
        <v>54</v>
      </c>
      <c r="B59" s="7"/>
      <c r="C59" s="107" t="s">
        <v>488</v>
      </c>
      <c r="D59" s="89" t="s">
        <v>489</v>
      </c>
      <c r="E59" s="55" t="s">
        <v>490</v>
      </c>
      <c r="F59" s="5" t="s">
        <v>2</v>
      </c>
      <c r="G59" s="5" t="s">
        <v>491</v>
      </c>
      <c r="H59" s="5" t="s">
        <v>13</v>
      </c>
      <c r="I59" s="5" t="s">
        <v>267</v>
      </c>
      <c r="J59" s="86" t="s">
        <v>484</v>
      </c>
      <c r="K59" s="91">
        <v>50000</v>
      </c>
      <c r="L59" s="91">
        <v>45000</v>
      </c>
      <c r="M59" s="58"/>
      <c r="N59" s="58">
        <v>50000</v>
      </c>
      <c r="O59" s="4" t="s">
        <v>328</v>
      </c>
      <c r="P59" s="5">
        <v>50000</v>
      </c>
      <c r="Q59" s="5"/>
      <c r="R59" s="4" t="s">
        <v>328</v>
      </c>
    </row>
    <row r="60" spans="1:18" ht="60">
      <c r="A60" s="88">
        <v>55</v>
      </c>
      <c r="B60" s="7"/>
      <c r="C60" s="107" t="s">
        <v>383</v>
      </c>
      <c r="D60" s="89" t="s">
        <v>492</v>
      </c>
      <c r="E60" s="55" t="s">
        <v>493</v>
      </c>
      <c r="F60" s="5" t="s">
        <v>2</v>
      </c>
      <c r="G60" s="5" t="s">
        <v>4</v>
      </c>
      <c r="H60" s="5" t="s">
        <v>13</v>
      </c>
      <c r="I60" s="5" t="s">
        <v>267</v>
      </c>
      <c r="J60" s="86" t="s">
        <v>358</v>
      </c>
      <c r="K60" s="91">
        <v>50000</v>
      </c>
      <c r="L60" s="91">
        <v>45000</v>
      </c>
      <c r="M60" s="58"/>
      <c r="N60" s="58">
        <v>50000</v>
      </c>
      <c r="O60" s="4" t="s">
        <v>328</v>
      </c>
      <c r="P60" s="5">
        <v>50000</v>
      </c>
      <c r="Q60" s="5"/>
      <c r="R60" s="4" t="s">
        <v>328</v>
      </c>
    </row>
    <row r="61" spans="1:18" ht="75">
      <c r="A61" s="88">
        <v>56</v>
      </c>
      <c r="B61" s="7"/>
      <c r="C61" s="107" t="s">
        <v>494</v>
      </c>
      <c r="D61" s="89" t="s">
        <v>495</v>
      </c>
      <c r="E61" s="55" t="s">
        <v>496</v>
      </c>
      <c r="F61" s="5" t="s">
        <v>2</v>
      </c>
      <c r="G61" s="5" t="s">
        <v>4</v>
      </c>
      <c r="H61" s="5" t="s">
        <v>13</v>
      </c>
      <c r="I61" s="5" t="s">
        <v>267</v>
      </c>
      <c r="J61" s="86" t="s">
        <v>362</v>
      </c>
      <c r="K61" s="91">
        <v>50000</v>
      </c>
      <c r="L61" s="91">
        <v>45000</v>
      </c>
      <c r="M61" s="58"/>
      <c r="N61" s="58">
        <v>50000</v>
      </c>
      <c r="O61" s="4" t="s">
        <v>328</v>
      </c>
      <c r="P61" s="5">
        <v>50000</v>
      </c>
      <c r="Q61" s="5"/>
      <c r="R61" s="4" t="s">
        <v>328</v>
      </c>
    </row>
    <row r="62" spans="1:18" ht="60">
      <c r="A62" s="88">
        <v>57</v>
      </c>
      <c r="B62" s="7"/>
      <c r="C62" s="107" t="s">
        <v>497</v>
      </c>
      <c r="D62" s="89" t="s">
        <v>498</v>
      </c>
      <c r="E62" s="55" t="s">
        <v>499</v>
      </c>
      <c r="F62" s="5" t="s">
        <v>2</v>
      </c>
      <c r="G62" s="5" t="s">
        <v>4</v>
      </c>
      <c r="H62" s="5" t="s">
        <v>13</v>
      </c>
      <c r="I62" s="5" t="s">
        <v>267</v>
      </c>
      <c r="J62" s="86" t="s">
        <v>362</v>
      </c>
      <c r="K62" s="91">
        <v>50000</v>
      </c>
      <c r="L62" s="91">
        <v>45000</v>
      </c>
      <c r="M62" s="58"/>
      <c r="N62" s="58">
        <v>50000</v>
      </c>
      <c r="O62" s="4" t="s">
        <v>328</v>
      </c>
      <c r="P62" s="5">
        <v>50000</v>
      </c>
      <c r="Q62" s="5"/>
      <c r="R62" s="4" t="s">
        <v>328</v>
      </c>
    </row>
    <row r="63" spans="1:18" ht="60">
      <c r="A63" s="88">
        <v>58</v>
      </c>
      <c r="B63" s="7"/>
      <c r="C63" s="107" t="s">
        <v>500</v>
      </c>
      <c r="D63" s="89" t="s">
        <v>501</v>
      </c>
      <c r="E63" s="55" t="s">
        <v>502</v>
      </c>
      <c r="F63" s="5" t="s">
        <v>2</v>
      </c>
      <c r="G63" s="5" t="s">
        <v>4</v>
      </c>
      <c r="H63" s="5" t="s">
        <v>13</v>
      </c>
      <c r="I63" s="5" t="s">
        <v>267</v>
      </c>
      <c r="J63" s="55" t="s">
        <v>503</v>
      </c>
      <c r="K63" s="91">
        <v>50000</v>
      </c>
      <c r="L63" s="91">
        <v>45000</v>
      </c>
      <c r="M63" s="58"/>
      <c r="N63" s="58">
        <v>50000</v>
      </c>
      <c r="O63" s="4" t="s">
        <v>328</v>
      </c>
      <c r="P63" s="5">
        <v>50000</v>
      </c>
      <c r="Q63" s="5"/>
      <c r="R63" s="4" t="s">
        <v>328</v>
      </c>
    </row>
    <row r="64" spans="1:18" ht="45">
      <c r="A64" s="88">
        <v>59</v>
      </c>
      <c r="B64" s="7"/>
      <c r="C64" s="107" t="s">
        <v>413</v>
      </c>
      <c r="D64" s="89" t="s">
        <v>504</v>
      </c>
      <c r="E64" s="55" t="s">
        <v>505</v>
      </c>
      <c r="F64" s="5" t="s">
        <v>2</v>
      </c>
      <c r="G64" s="5" t="s">
        <v>4</v>
      </c>
      <c r="H64" s="5" t="s">
        <v>13</v>
      </c>
      <c r="I64" s="5" t="s">
        <v>267</v>
      </c>
      <c r="J64" s="55" t="s">
        <v>362</v>
      </c>
      <c r="K64" s="91">
        <v>50000</v>
      </c>
      <c r="L64" s="91">
        <v>45000</v>
      </c>
      <c r="M64" s="58"/>
      <c r="N64" s="58">
        <v>50000</v>
      </c>
      <c r="O64" s="4" t="s">
        <v>328</v>
      </c>
      <c r="P64" s="5">
        <v>50000</v>
      </c>
      <c r="Q64" s="5"/>
      <c r="R64" s="4" t="s">
        <v>328</v>
      </c>
    </row>
    <row r="65" spans="1:18" ht="75">
      <c r="A65" s="88">
        <v>60</v>
      </c>
      <c r="B65" s="7"/>
      <c r="C65" s="107" t="s">
        <v>506</v>
      </c>
      <c r="D65" s="89" t="s">
        <v>507</v>
      </c>
      <c r="E65" s="55" t="s">
        <v>508</v>
      </c>
      <c r="F65" s="5" t="s">
        <v>2</v>
      </c>
      <c r="G65" s="5" t="s">
        <v>4</v>
      </c>
      <c r="H65" s="5" t="s">
        <v>13</v>
      </c>
      <c r="I65" s="5" t="s">
        <v>267</v>
      </c>
      <c r="J65" s="55" t="s">
        <v>354</v>
      </c>
      <c r="K65" s="91">
        <v>50000</v>
      </c>
      <c r="L65" s="91">
        <v>45000</v>
      </c>
      <c r="M65" s="58"/>
      <c r="N65" s="58">
        <v>50000</v>
      </c>
      <c r="O65" s="4" t="s">
        <v>328</v>
      </c>
      <c r="P65" s="5">
        <v>50000</v>
      </c>
      <c r="Q65" s="5"/>
      <c r="R65" s="4" t="s">
        <v>328</v>
      </c>
    </row>
    <row r="66" spans="1:18" ht="60">
      <c r="A66" s="88">
        <v>61</v>
      </c>
      <c r="B66" s="7"/>
      <c r="C66" s="107" t="s">
        <v>509</v>
      </c>
      <c r="D66" s="89" t="s">
        <v>510</v>
      </c>
      <c r="E66" s="55" t="s">
        <v>511</v>
      </c>
      <c r="F66" s="5" t="s">
        <v>2</v>
      </c>
      <c r="G66" s="5" t="s">
        <v>4</v>
      </c>
      <c r="H66" s="5" t="s">
        <v>13</v>
      </c>
      <c r="I66" s="5" t="s">
        <v>267</v>
      </c>
      <c r="J66" s="55" t="s">
        <v>354</v>
      </c>
      <c r="K66" s="91">
        <v>50000</v>
      </c>
      <c r="L66" s="91">
        <v>45000</v>
      </c>
      <c r="M66" s="58"/>
      <c r="N66" s="58">
        <v>50000</v>
      </c>
      <c r="O66" s="4" t="s">
        <v>328</v>
      </c>
      <c r="P66" s="5">
        <v>50000</v>
      </c>
      <c r="Q66" s="5"/>
      <c r="R66" s="4" t="s">
        <v>328</v>
      </c>
    </row>
    <row r="67" spans="1:18" ht="75">
      <c r="A67" s="88">
        <v>62</v>
      </c>
      <c r="B67" s="7"/>
      <c r="C67" s="107" t="s">
        <v>512</v>
      </c>
      <c r="D67" s="89" t="s">
        <v>513</v>
      </c>
      <c r="E67" s="55" t="s">
        <v>514</v>
      </c>
      <c r="F67" s="5" t="s">
        <v>2</v>
      </c>
      <c r="G67" s="5" t="s">
        <v>4</v>
      </c>
      <c r="H67" s="5" t="s">
        <v>13</v>
      </c>
      <c r="I67" s="5" t="s">
        <v>267</v>
      </c>
      <c r="J67" s="55" t="s">
        <v>362</v>
      </c>
      <c r="K67" s="91">
        <v>50000</v>
      </c>
      <c r="L67" s="91">
        <v>45000</v>
      </c>
      <c r="M67" s="58"/>
      <c r="N67" s="58">
        <v>50000</v>
      </c>
      <c r="O67" s="4" t="s">
        <v>328</v>
      </c>
      <c r="P67" s="5">
        <v>50000</v>
      </c>
      <c r="Q67" s="5"/>
      <c r="R67" s="4" t="s">
        <v>328</v>
      </c>
    </row>
    <row r="68" spans="1:18" ht="75">
      <c r="A68" s="88">
        <v>63</v>
      </c>
      <c r="B68" s="7"/>
      <c r="C68" s="107" t="s">
        <v>455</v>
      </c>
      <c r="D68" s="89" t="s">
        <v>515</v>
      </c>
      <c r="E68" s="55" t="s">
        <v>516</v>
      </c>
      <c r="F68" s="5" t="s">
        <v>2</v>
      </c>
      <c r="G68" s="5" t="s">
        <v>4</v>
      </c>
      <c r="H68" s="5" t="s">
        <v>13</v>
      </c>
      <c r="I68" s="5" t="s">
        <v>267</v>
      </c>
      <c r="J68" s="55" t="s">
        <v>362</v>
      </c>
      <c r="K68" s="91">
        <v>50000</v>
      </c>
      <c r="L68" s="91">
        <v>45000</v>
      </c>
      <c r="M68" s="58"/>
      <c r="N68" s="58">
        <v>50000</v>
      </c>
      <c r="O68" s="4" t="s">
        <v>328</v>
      </c>
      <c r="P68" s="5">
        <v>50000</v>
      </c>
      <c r="Q68" s="5"/>
      <c r="R68" s="4" t="s">
        <v>328</v>
      </c>
    </row>
    <row r="69" spans="1:18" ht="45">
      <c r="A69" s="88">
        <v>64</v>
      </c>
      <c r="B69" s="7"/>
      <c r="C69" s="107" t="s">
        <v>517</v>
      </c>
      <c r="D69" s="89" t="s">
        <v>369</v>
      </c>
      <c r="E69" s="55" t="s">
        <v>518</v>
      </c>
      <c r="F69" s="5" t="s">
        <v>2</v>
      </c>
      <c r="G69" s="5" t="s">
        <v>4</v>
      </c>
      <c r="H69" s="5" t="s">
        <v>13</v>
      </c>
      <c r="I69" s="5" t="s">
        <v>267</v>
      </c>
      <c r="J69" s="55" t="s">
        <v>362</v>
      </c>
      <c r="K69" s="91">
        <v>50000</v>
      </c>
      <c r="L69" s="91">
        <v>45000</v>
      </c>
      <c r="M69" s="58"/>
      <c r="N69" s="58">
        <v>50000</v>
      </c>
      <c r="O69" s="4" t="s">
        <v>328</v>
      </c>
      <c r="P69" s="5">
        <v>50000</v>
      </c>
      <c r="Q69" s="5"/>
      <c r="R69" s="4" t="s">
        <v>328</v>
      </c>
    </row>
    <row r="70" spans="1:18" ht="45">
      <c r="A70" s="88">
        <v>65</v>
      </c>
      <c r="B70" s="7"/>
      <c r="C70" s="107" t="s">
        <v>519</v>
      </c>
      <c r="D70" s="89" t="s">
        <v>520</v>
      </c>
      <c r="E70" s="55" t="s">
        <v>521</v>
      </c>
      <c r="F70" s="5" t="s">
        <v>2</v>
      </c>
      <c r="G70" s="5" t="s">
        <v>4</v>
      </c>
      <c r="H70" s="5" t="s">
        <v>13</v>
      </c>
      <c r="I70" s="5" t="s">
        <v>267</v>
      </c>
      <c r="J70" s="86" t="s">
        <v>362</v>
      </c>
      <c r="K70" s="91">
        <v>50000</v>
      </c>
      <c r="L70" s="91">
        <v>45000</v>
      </c>
      <c r="M70" s="58"/>
      <c r="N70" s="58">
        <v>50000</v>
      </c>
      <c r="O70" s="4" t="s">
        <v>328</v>
      </c>
      <c r="P70" s="5">
        <v>50000</v>
      </c>
      <c r="Q70" s="5"/>
      <c r="R70" s="4" t="s">
        <v>328</v>
      </c>
    </row>
    <row r="71" spans="1:18" ht="60">
      <c r="A71" s="88">
        <v>66</v>
      </c>
      <c r="B71" s="7"/>
      <c r="C71" s="107" t="s">
        <v>522</v>
      </c>
      <c r="D71" s="89" t="s">
        <v>523</v>
      </c>
      <c r="E71" s="55" t="s">
        <v>493</v>
      </c>
      <c r="F71" s="5" t="s">
        <v>2</v>
      </c>
      <c r="G71" s="5" t="s">
        <v>4</v>
      </c>
      <c r="H71" s="5" t="s">
        <v>13</v>
      </c>
      <c r="I71" s="5" t="s">
        <v>267</v>
      </c>
      <c r="J71" s="55" t="s">
        <v>358</v>
      </c>
      <c r="K71" s="91">
        <v>50000</v>
      </c>
      <c r="L71" s="91">
        <v>45000</v>
      </c>
      <c r="M71" s="58"/>
      <c r="N71" s="58">
        <v>50000</v>
      </c>
      <c r="O71" s="4" t="s">
        <v>328</v>
      </c>
      <c r="P71" s="5">
        <v>50000</v>
      </c>
      <c r="Q71" s="5"/>
      <c r="R71" s="4" t="s">
        <v>328</v>
      </c>
    </row>
    <row r="72" spans="1:18" ht="75">
      <c r="A72" s="88">
        <v>67</v>
      </c>
      <c r="B72" s="7"/>
      <c r="C72" s="107" t="s">
        <v>524</v>
      </c>
      <c r="D72" s="89" t="s">
        <v>525</v>
      </c>
      <c r="E72" s="55" t="s">
        <v>526</v>
      </c>
      <c r="F72" s="5" t="s">
        <v>2</v>
      </c>
      <c r="G72" s="5" t="s">
        <v>4</v>
      </c>
      <c r="H72" s="5" t="s">
        <v>13</v>
      </c>
      <c r="I72" s="5" t="s">
        <v>267</v>
      </c>
      <c r="J72" s="55" t="s">
        <v>350</v>
      </c>
      <c r="K72" s="91">
        <v>50000</v>
      </c>
      <c r="L72" s="91">
        <v>45000</v>
      </c>
      <c r="M72" s="58"/>
      <c r="N72" s="58">
        <v>50000</v>
      </c>
      <c r="O72" s="4" t="s">
        <v>328</v>
      </c>
      <c r="P72" s="5">
        <v>50000</v>
      </c>
      <c r="Q72" s="5"/>
      <c r="R72" s="4" t="s">
        <v>328</v>
      </c>
    </row>
    <row r="73" spans="1:18" ht="75">
      <c r="A73" s="88">
        <v>68</v>
      </c>
      <c r="B73" s="7"/>
      <c r="C73" s="107" t="s">
        <v>527</v>
      </c>
      <c r="D73" s="89" t="s">
        <v>528</v>
      </c>
      <c r="E73" s="55" t="s">
        <v>529</v>
      </c>
      <c r="F73" s="5" t="s">
        <v>2</v>
      </c>
      <c r="G73" s="5" t="s">
        <v>4</v>
      </c>
      <c r="H73" s="5" t="s">
        <v>13</v>
      </c>
      <c r="I73" s="5" t="s">
        <v>267</v>
      </c>
      <c r="J73" s="55" t="s">
        <v>530</v>
      </c>
      <c r="K73" s="91">
        <v>50000</v>
      </c>
      <c r="L73" s="91">
        <v>45000</v>
      </c>
      <c r="M73" s="58"/>
      <c r="N73" s="58">
        <v>50000</v>
      </c>
      <c r="O73" s="4" t="s">
        <v>328</v>
      </c>
      <c r="P73" s="5">
        <v>50000</v>
      </c>
      <c r="Q73" s="5"/>
      <c r="R73" s="4" t="s">
        <v>328</v>
      </c>
    </row>
    <row r="74" spans="1:18" ht="60">
      <c r="A74" s="88">
        <v>69</v>
      </c>
      <c r="B74" s="7"/>
      <c r="C74" s="107" t="s">
        <v>522</v>
      </c>
      <c r="D74" s="89" t="s">
        <v>531</v>
      </c>
      <c r="E74" s="55" t="s">
        <v>532</v>
      </c>
      <c r="F74" s="5" t="s">
        <v>2</v>
      </c>
      <c r="G74" s="5" t="s">
        <v>4</v>
      </c>
      <c r="H74" s="5" t="s">
        <v>13</v>
      </c>
      <c r="I74" s="5" t="s">
        <v>267</v>
      </c>
      <c r="J74" s="55" t="s">
        <v>358</v>
      </c>
      <c r="K74" s="91">
        <v>50000</v>
      </c>
      <c r="L74" s="91">
        <v>45000</v>
      </c>
      <c r="M74" s="58"/>
      <c r="N74" s="58">
        <v>50000</v>
      </c>
      <c r="O74" s="4" t="s">
        <v>328</v>
      </c>
      <c r="P74" s="5">
        <v>50000</v>
      </c>
      <c r="Q74" s="5"/>
      <c r="R74" s="4" t="s">
        <v>328</v>
      </c>
    </row>
    <row r="75" spans="1:18" ht="60">
      <c r="A75" s="88">
        <v>70</v>
      </c>
      <c r="B75" s="7"/>
      <c r="C75" s="107" t="s">
        <v>533</v>
      </c>
      <c r="D75" s="89" t="s">
        <v>534</v>
      </c>
      <c r="E75" s="55" t="s">
        <v>535</v>
      </c>
      <c r="F75" s="5" t="s">
        <v>2</v>
      </c>
      <c r="G75" s="5" t="s">
        <v>4</v>
      </c>
      <c r="H75" s="5" t="s">
        <v>13</v>
      </c>
      <c r="I75" s="5" t="s">
        <v>267</v>
      </c>
      <c r="J75" s="55" t="s">
        <v>362</v>
      </c>
      <c r="K75" s="91">
        <v>50000</v>
      </c>
      <c r="L75" s="91">
        <v>45000</v>
      </c>
      <c r="M75" s="58"/>
      <c r="N75" s="58">
        <v>50000</v>
      </c>
      <c r="O75" s="4" t="s">
        <v>328</v>
      </c>
      <c r="P75" s="5">
        <v>50000</v>
      </c>
      <c r="Q75" s="5"/>
      <c r="R75" s="4" t="s">
        <v>328</v>
      </c>
    </row>
    <row r="76" spans="1:18" ht="105">
      <c r="A76" s="88">
        <v>71</v>
      </c>
      <c r="B76" s="7"/>
      <c r="C76" s="107" t="s">
        <v>366</v>
      </c>
      <c r="D76" s="89" t="s">
        <v>501</v>
      </c>
      <c r="E76" s="55" t="s">
        <v>536</v>
      </c>
      <c r="F76" s="5" t="s">
        <v>2</v>
      </c>
      <c r="G76" s="5" t="s">
        <v>4</v>
      </c>
      <c r="H76" s="5" t="s">
        <v>13</v>
      </c>
      <c r="I76" s="5" t="s">
        <v>267</v>
      </c>
      <c r="J76" s="55" t="s">
        <v>358</v>
      </c>
      <c r="K76" s="91">
        <v>50000</v>
      </c>
      <c r="L76" s="91">
        <v>45000</v>
      </c>
      <c r="M76" s="58"/>
      <c r="N76" s="58">
        <v>50000</v>
      </c>
      <c r="O76" s="4" t="s">
        <v>328</v>
      </c>
      <c r="P76" s="5">
        <v>50000</v>
      </c>
      <c r="Q76" s="5"/>
      <c r="R76" s="4" t="s">
        <v>328</v>
      </c>
    </row>
    <row r="77" spans="1:18" ht="75">
      <c r="A77" s="88">
        <v>72</v>
      </c>
      <c r="B77" s="7"/>
      <c r="C77" s="107" t="s">
        <v>537</v>
      </c>
      <c r="D77" s="89" t="s">
        <v>538</v>
      </c>
      <c r="E77" s="55" t="s">
        <v>539</v>
      </c>
      <c r="F77" s="5" t="s">
        <v>2</v>
      </c>
      <c r="G77" s="5" t="s">
        <v>4</v>
      </c>
      <c r="H77" s="5" t="s">
        <v>13</v>
      </c>
      <c r="I77" s="5" t="s">
        <v>267</v>
      </c>
      <c r="J77" s="55" t="s">
        <v>350</v>
      </c>
      <c r="K77" s="91">
        <v>50000</v>
      </c>
      <c r="L77" s="91">
        <v>45000</v>
      </c>
      <c r="M77" s="58"/>
      <c r="N77" s="58">
        <v>50000</v>
      </c>
      <c r="O77" s="4" t="s">
        <v>328</v>
      </c>
      <c r="P77" s="5">
        <v>50000</v>
      </c>
      <c r="Q77" s="5"/>
      <c r="R77" s="4" t="s">
        <v>328</v>
      </c>
    </row>
    <row r="78" spans="1:18" ht="90">
      <c r="A78" s="88">
        <v>73</v>
      </c>
      <c r="B78" s="7"/>
      <c r="C78" s="107" t="s">
        <v>540</v>
      </c>
      <c r="D78" s="89" t="s">
        <v>541</v>
      </c>
      <c r="E78" s="55" t="s">
        <v>542</v>
      </c>
      <c r="F78" s="5" t="s">
        <v>2</v>
      </c>
      <c r="G78" s="5" t="s">
        <v>4</v>
      </c>
      <c r="H78" s="5" t="s">
        <v>13</v>
      </c>
      <c r="I78" s="5" t="s">
        <v>267</v>
      </c>
      <c r="J78" s="55" t="s">
        <v>350</v>
      </c>
      <c r="K78" s="91">
        <v>50000</v>
      </c>
      <c r="L78" s="91">
        <v>45000</v>
      </c>
      <c r="M78" s="58"/>
      <c r="N78" s="58">
        <v>50000</v>
      </c>
      <c r="O78" s="4" t="s">
        <v>328</v>
      </c>
      <c r="P78" s="5">
        <v>50000</v>
      </c>
      <c r="Q78" s="5"/>
      <c r="R78" s="4" t="s">
        <v>328</v>
      </c>
    </row>
    <row r="79" spans="1:18" ht="105">
      <c r="A79" s="88">
        <v>74</v>
      </c>
      <c r="B79" s="7"/>
      <c r="C79" s="107" t="s">
        <v>366</v>
      </c>
      <c r="D79" s="89" t="s">
        <v>543</v>
      </c>
      <c r="E79" s="55" t="s">
        <v>544</v>
      </c>
      <c r="F79" s="5" t="s">
        <v>2</v>
      </c>
      <c r="G79" s="5" t="s">
        <v>4</v>
      </c>
      <c r="H79" s="5" t="s">
        <v>13</v>
      </c>
      <c r="I79" s="5" t="s">
        <v>267</v>
      </c>
      <c r="J79" s="55" t="s">
        <v>484</v>
      </c>
      <c r="K79" s="91">
        <v>50000</v>
      </c>
      <c r="L79" s="91">
        <v>45000</v>
      </c>
      <c r="M79" s="58"/>
      <c r="N79" s="58">
        <v>50000</v>
      </c>
      <c r="O79" s="4" t="s">
        <v>328</v>
      </c>
      <c r="P79" s="5">
        <v>50000</v>
      </c>
      <c r="Q79" s="5"/>
      <c r="R79" s="4" t="s">
        <v>328</v>
      </c>
    </row>
    <row r="80" spans="1:18" ht="45">
      <c r="A80" s="88">
        <v>75</v>
      </c>
      <c r="B80" s="7"/>
      <c r="C80" s="107" t="s">
        <v>545</v>
      </c>
      <c r="D80" s="89" t="s">
        <v>546</v>
      </c>
      <c r="E80" s="55" t="s">
        <v>547</v>
      </c>
      <c r="F80" s="5" t="s">
        <v>2</v>
      </c>
      <c r="G80" s="5" t="s">
        <v>4</v>
      </c>
      <c r="H80" s="5" t="s">
        <v>13</v>
      </c>
      <c r="I80" s="5" t="s">
        <v>267</v>
      </c>
      <c r="J80" s="55" t="s">
        <v>362</v>
      </c>
      <c r="K80" s="91">
        <v>50000</v>
      </c>
      <c r="L80" s="91">
        <v>45000</v>
      </c>
      <c r="M80" s="58"/>
      <c r="N80" s="58">
        <v>50000</v>
      </c>
      <c r="O80" s="4" t="s">
        <v>328</v>
      </c>
      <c r="P80" s="5">
        <v>50000</v>
      </c>
      <c r="Q80" s="5"/>
      <c r="R80" s="4" t="s">
        <v>328</v>
      </c>
    </row>
    <row r="81" spans="1:18" ht="75">
      <c r="A81" s="88">
        <v>76</v>
      </c>
      <c r="B81" s="7"/>
      <c r="C81" s="107" t="s">
        <v>548</v>
      </c>
      <c r="D81" s="89" t="s">
        <v>549</v>
      </c>
      <c r="E81" s="55" t="s">
        <v>550</v>
      </c>
      <c r="F81" s="5" t="s">
        <v>2</v>
      </c>
      <c r="G81" s="5" t="s">
        <v>4</v>
      </c>
      <c r="H81" s="5" t="s">
        <v>13</v>
      </c>
      <c r="I81" s="5" t="s">
        <v>267</v>
      </c>
      <c r="J81" s="55" t="s">
        <v>392</v>
      </c>
      <c r="K81" s="91">
        <v>50000</v>
      </c>
      <c r="L81" s="91">
        <v>45000</v>
      </c>
      <c r="M81" s="58"/>
      <c r="N81" s="58">
        <v>50000</v>
      </c>
      <c r="O81" s="4" t="s">
        <v>328</v>
      </c>
      <c r="P81" s="5">
        <v>50000</v>
      </c>
      <c r="Q81" s="5"/>
      <c r="R81" s="4" t="s">
        <v>328</v>
      </c>
    </row>
    <row r="82" spans="1:18" ht="30">
      <c r="A82" s="88">
        <v>77</v>
      </c>
      <c r="B82" s="7"/>
      <c r="C82" s="107" t="s">
        <v>377</v>
      </c>
      <c r="D82" s="89" t="s">
        <v>551</v>
      </c>
      <c r="E82" s="55" t="s">
        <v>552</v>
      </c>
      <c r="F82" s="5" t="s">
        <v>2</v>
      </c>
      <c r="G82" s="5" t="s">
        <v>4</v>
      </c>
      <c r="H82" s="5" t="s">
        <v>13</v>
      </c>
      <c r="I82" s="5" t="s">
        <v>267</v>
      </c>
      <c r="J82" s="55" t="s">
        <v>362</v>
      </c>
      <c r="K82" s="91">
        <v>50000</v>
      </c>
      <c r="L82" s="91">
        <v>45000</v>
      </c>
      <c r="M82" s="58"/>
      <c r="N82" s="58">
        <v>50000</v>
      </c>
      <c r="O82" s="4" t="s">
        <v>328</v>
      </c>
      <c r="P82" s="5">
        <v>50000</v>
      </c>
      <c r="Q82" s="5"/>
      <c r="R82" s="4" t="s">
        <v>328</v>
      </c>
    </row>
    <row r="83" spans="1:18" ht="90">
      <c r="A83" s="88">
        <v>78</v>
      </c>
      <c r="B83" s="7"/>
      <c r="C83" s="107" t="s">
        <v>440</v>
      </c>
      <c r="D83" s="89" t="s">
        <v>553</v>
      </c>
      <c r="E83" s="55" t="s">
        <v>554</v>
      </c>
      <c r="F83" s="5" t="s">
        <v>2</v>
      </c>
      <c r="G83" s="5" t="s">
        <v>4</v>
      </c>
      <c r="H83" s="5" t="s">
        <v>13</v>
      </c>
      <c r="I83" s="5" t="s">
        <v>267</v>
      </c>
      <c r="J83" s="55" t="s">
        <v>358</v>
      </c>
      <c r="K83" s="91">
        <v>50000</v>
      </c>
      <c r="L83" s="91">
        <v>45000</v>
      </c>
      <c r="M83" s="58"/>
      <c r="N83" s="58">
        <v>50000</v>
      </c>
      <c r="O83" s="4" t="s">
        <v>328</v>
      </c>
      <c r="P83" s="5">
        <v>50000</v>
      </c>
      <c r="Q83" s="5"/>
      <c r="R83" s="4" t="s">
        <v>328</v>
      </c>
    </row>
    <row r="84" spans="1:18" ht="75">
      <c r="A84" s="88">
        <v>79</v>
      </c>
      <c r="B84" s="7"/>
      <c r="C84" s="107" t="s">
        <v>555</v>
      </c>
      <c r="D84" s="89" t="s">
        <v>556</v>
      </c>
      <c r="E84" s="55" t="s">
        <v>557</v>
      </c>
      <c r="F84" s="5" t="s">
        <v>2</v>
      </c>
      <c r="G84" s="5" t="s">
        <v>4</v>
      </c>
      <c r="H84" s="5" t="s">
        <v>13</v>
      </c>
      <c r="I84" s="5" t="s">
        <v>267</v>
      </c>
      <c r="J84" s="55" t="s">
        <v>362</v>
      </c>
      <c r="K84" s="91">
        <v>50000</v>
      </c>
      <c r="L84" s="91">
        <v>45000</v>
      </c>
      <c r="M84" s="58"/>
      <c r="N84" s="58">
        <v>50000</v>
      </c>
      <c r="O84" s="4" t="s">
        <v>328</v>
      </c>
      <c r="P84" s="5">
        <v>50000</v>
      </c>
      <c r="Q84" s="5"/>
      <c r="R84" s="4" t="s">
        <v>328</v>
      </c>
    </row>
    <row r="85" spans="1:18" ht="75">
      <c r="A85" s="88">
        <v>80</v>
      </c>
      <c r="B85" s="7"/>
      <c r="C85" s="107" t="s">
        <v>558</v>
      </c>
      <c r="D85" s="89" t="s">
        <v>559</v>
      </c>
      <c r="E85" s="55" t="s">
        <v>539</v>
      </c>
      <c r="F85" s="5" t="s">
        <v>2</v>
      </c>
      <c r="G85" s="5" t="s">
        <v>4</v>
      </c>
      <c r="H85" s="5" t="s">
        <v>13</v>
      </c>
      <c r="I85" s="5" t="s">
        <v>267</v>
      </c>
      <c r="J85" s="55" t="s">
        <v>362</v>
      </c>
      <c r="K85" s="91">
        <v>50000</v>
      </c>
      <c r="L85" s="91">
        <v>45000</v>
      </c>
      <c r="M85" s="58"/>
      <c r="N85" s="58">
        <v>50000</v>
      </c>
      <c r="O85" s="4" t="s">
        <v>328</v>
      </c>
      <c r="P85" s="5">
        <v>50000</v>
      </c>
      <c r="Q85" s="5"/>
      <c r="R85" s="4" t="s">
        <v>328</v>
      </c>
    </row>
    <row r="86" spans="1:18" ht="75">
      <c r="A86" s="88">
        <v>81</v>
      </c>
      <c r="B86" s="7"/>
      <c r="C86" s="107" t="s">
        <v>560</v>
      </c>
      <c r="D86" s="89" t="s">
        <v>561</v>
      </c>
      <c r="E86" s="55" t="s">
        <v>562</v>
      </c>
      <c r="F86" s="5" t="s">
        <v>2</v>
      </c>
      <c r="G86" s="5" t="s">
        <v>563</v>
      </c>
      <c r="H86" s="5" t="s">
        <v>13</v>
      </c>
      <c r="I86" s="5" t="s">
        <v>267</v>
      </c>
      <c r="J86" s="55" t="s">
        <v>484</v>
      </c>
      <c r="K86" s="91">
        <v>50000</v>
      </c>
      <c r="L86" s="91">
        <v>45000</v>
      </c>
      <c r="M86" s="58"/>
      <c r="N86" s="58">
        <v>50000</v>
      </c>
      <c r="O86" s="4" t="s">
        <v>328</v>
      </c>
      <c r="P86" s="5">
        <v>50000</v>
      </c>
      <c r="Q86" s="5"/>
      <c r="R86" s="4" t="s">
        <v>328</v>
      </c>
    </row>
    <row r="87" spans="1:18" ht="60">
      <c r="A87" s="88">
        <v>82</v>
      </c>
      <c r="B87" s="7"/>
      <c r="C87" s="107" t="s">
        <v>380</v>
      </c>
      <c r="D87" s="89" t="s">
        <v>564</v>
      </c>
      <c r="E87" s="55" t="s">
        <v>493</v>
      </c>
      <c r="F87" s="5" t="s">
        <v>2</v>
      </c>
      <c r="G87" s="5" t="s">
        <v>4</v>
      </c>
      <c r="H87" s="5" t="s">
        <v>13</v>
      </c>
      <c r="I87" s="5" t="s">
        <v>267</v>
      </c>
      <c r="J87" s="55" t="s">
        <v>358</v>
      </c>
      <c r="K87" s="91">
        <v>50000</v>
      </c>
      <c r="L87" s="91">
        <v>45000</v>
      </c>
      <c r="M87" s="58"/>
      <c r="N87" s="58">
        <v>50000</v>
      </c>
      <c r="O87" s="4" t="s">
        <v>328</v>
      </c>
      <c r="P87" s="5">
        <v>50000</v>
      </c>
      <c r="Q87" s="5"/>
      <c r="R87" s="4" t="s">
        <v>328</v>
      </c>
    </row>
    <row r="88" spans="1:18" ht="75">
      <c r="A88" s="88">
        <v>83</v>
      </c>
      <c r="B88" s="7"/>
      <c r="C88" s="107" t="s">
        <v>565</v>
      </c>
      <c r="D88" s="89" t="s">
        <v>387</v>
      </c>
      <c r="E88" s="55" t="s">
        <v>566</v>
      </c>
      <c r="F88" s="5" t="s">
        <v>2</v>
      </c>
      <c r="G88" s="5" t="s">
        <v>4</v>
      </c>
      <c r="H88" s="5" t="s">
        <v>13</v>
      </c>
      <c r="I88" s="5" t="s">
        <v>267</v>
      </c>
      <c r="J88" s="55" t="s">
        <v>362</v>
      </c>
      <c r="K88" s="91">
        <v>50000</v>
      </c>
      <c r="L88" s="91">
        <v>45000</v>
      </c>
      <c r="M88" s="58"/>
      <c r="N88" s="58">
        <v>50000</v>
      </c>
      <c r="O88" s="4" t="s">
        <v>328</v>
      </c>
      <c r="P88" s="5">
        <v>50000</v>
      </c>
      <c r="Q88" s="5"/>
      <c r="R88" s="4" t="s">
        <v>328</v>
      </c>
    </row>
    <row r="89" spans="1:18" ht="60">
      <c r="A89" s="88">
        <v>84</v>
      </c>
      <c r="B89" s="7"/>
      <c r="C89" s="107" t="s">
        <v>567</v>
      </c>
      <c r="D89" s="89" t="s">
        <v>568</v>
      </c>
      <c r="E89" s="55" t="s">
        <v>569</v>
      </c>
      <c r="F89" s="5" t="s">
        <v>2</v>
      </c>
      <c r="G89" s="5" t="s">
        <v>4</v>
      </c>
      <c r="H89" s="5" t="s">
        <v>13</v>
      </c>
      <c r="I89" s="5" t="s">
        <v>267</v>
      </c>
      <c r="J89" s="55" t="s">
        <v>362</v>
      </c>
      <c r="K89" s="91">
        <v>50000</v>
      </c>
      <c r="L89" s="91">
        <v>45000</v>
      </c>
      <c r="M89" s="58"/>
      <c r="N89" s="58">
        <v>50000</v>
      </c>
      <c r="O89" s="4" t="s">
        <v>328</v>
      </c>
      <c r="P89" s="5">
        <v>50000</v>
      </c>
      <c r="Q89" s="5"/>
      <c r="R89" s="4" t="s">
        <v>328</v>
      </c>
    </row>
    <row r="90" spans="1:18" ht="60">
      <c r="A90" s="88">
        <v>85</v>
      </c>
      <c r="B90" s="7"/>
      <c r="C90" s="107" t="s">
        <v>570</v>
      </c>
      <c r="D90" s="89" t="s">
        <v>571</v>
      </c>
      <c r="E90" s="55" t="s">
        <v>572</v>
      </c>
      <c r="F90" s="5" t="s">
        <v>2</v>
      </c>
      <c r="G90" s="5" t="s">
        <v>4</v>
      </c>
      <c r="H90" s="5" t="s">
        <v>13</v>
      </c>
      <c r="I90" s="5" t="s">
        <v>267</v>
      </c>
      <c r="J90" s="55" t="s">
        <v>350</v>
      </c>
      <c r="K90" s="91">
        <v>50000</v>
      </c>
      <c r="L90" s="91">
        <v>45000</v>
      </c>
      <c r="M90" s="58"/>
      <c r="N90" s="58">
        <v>50000</v>
      </c>
      <c r="O90" s="4" t="s">
        <v>328</v>
      </c>
      <c r="P90" s="5">
        <v>50000</v>
      </c>
      <c r="Q90" s="5"/>
      <c r="R90" s="4" t="s">
        <v>328</v>
      </c>
    </row>
    <row r="91" spans="1:18" ht="75">
      <c r="A91" s="88">
        <v>86</v>
      </c>
      <c r="B91" s="7"/>
      <c r="C91" s="107" t="s">
        <v>573</v>
      </c>
      <c r="D91" s="89" t="s">
        <v>425</v>
      </c>
      <c r="E91" s="55" t="s">
        <v>557</v>
      </c>
      <c r="F91" s="5" t="s">
        <v>2</v>
      </c>
      <c r="G91" s="5" t="s">
        <v>4</v>
      </c>
      <c r="H91" s="5" t="s">
        <v>13</v>
      </c>
      <c r="I91" s="5" t="s">
        <v>267</v>
      </c>
      <c r="J91" s="55" t="s">
        <v>574</v>
      </c>
      <c r="K91" s="91">
        <v>50000</v>
      </c>
      <c r="L91" s="91">
        <v>45000</v>
      </c>
      <c r="M91" s="58"/>
      <c r="N91" s="58">
        <v>50000</v>
      </c>
      <c r="O91" s="4" t="s">
        <v>328</v>
      </c>
      <c r="P91" s="88">
        <v>50000</v>
      </c>
      <c r="Q91" s="88"/>
      <c r="R91" s="99" t="s">
        <v>328</v>
      </c>
    </row>
    <row r="92" spans="1:18" ht="60">
      <c r="A92" s="88">
        <v>87</v>
      </c>
      <c r="B92" s="7"/>
      <c r="C92" s="558" t="s">
        <v>363</v>
      </c>
      <c r="D92" s="92" t="s">
        <v>501</v>
      </c>
      <c r="E92" s="93" t="s">
        <v>575</v>
      </c>
      <c r="F92" s="5" t="s">
        <v>2</v>
      </c>
      <c r="G92" s="5" t="s">
        <v>4</v>
      </c>
      <c r="H92" s="5" t="s">
        <v>13</v>
      </c>
      <c r="I92" s="5" t="s">
        <v>267</v>
      </c>
      <c r="J92" s="93" t="s">
        <v>362</v>
      </c>
      <c r="K92" s="94">
        <v>50000</v>
      </c>
      <c r="L92" s="94">
        <v>45000</v>
      </c>
      <c r="M92" s="95"/>
      <c r="N92" s="95">
        <v>50000</v>
      </c>
      <c r="O92" s="100" t="s">
        <v>328</v>
      </c>
      <c r="P92" s="96">
        <v>50000</v>
      </c>
      <c r="Q92" s="96"/>
      <c r="R92" s="100" t="s">
        <v>328</v>
      </c>
    </row>
    <row r="93" spans="1:18" ht="60">
      <c r="A93" s="88">
        <v>88</v>
      </c>
      <c r="B93" s="7"/>
      <c r="C93" s="107" t="s">
        <v>576</v>
      </c>
      <c r="D93" s="89" t="s">
        <v>577</v>
      </c>
      <c r="E93" s="55" t="s">
        <v>578</v>
      </c>
      <c r="F93" s="5" t="s">
        <v>2</v>
      </c>
      <c r="G93" s="5" t="s">
        <v>491</v>
      </c>
      <c r="H93" s="5" t="s">
        <v>13</v>
      </c>
      <c r="I93" s="5" t="s">
        <v>267</v>
      </c>
      <c r="J93" s="55" t="s">
        <v>350</v>
      </c>
      <c r="K93" s="91">
        <v>50000</v>
      </c>
      <c r="L93" s="91">
        <v>45000</v>
      </c>
      <c r="M93" s="58" t="s">
        <v>579</v>
      </c>
      <c r="N93" s="58">
        <v>50000</v>
      </c>
      <c r="O93" s="4" t="s">
        <v>328</v>
      </c>
      <c r="P93" s="5">
        <v>50000</v>
      </c>
      <c r="Q93" s="5" t="s">
        <v>579</v>
      </c>
      <c r="R93" s="4" t="s">
        <v>328</v>
      </c>
    </row>
    <row r="94" spans="1:18" ht="45">
      <c r="A94" s="88">
        <v>89</v>
      </c>
      <c r="B94" s="7"/>
      <c r="C94" s="107" t="s">
        <v>580</v>
      </c>
      <c r="D94" s="89" t="s">
        <v>581</v>
      </c>
      <c r="E94" s="55" t="s">
        <v>582</v>
      </c>
      <c r="F94" s="5" t="s">
        <v>2</v>
      </c>
      <c r="G94" s="5" t="s">
        <v>491</v>
      </c>
      <c r="H94" s="5" t="s">
        <v>13</v>
      </c>
      <c r="I94" s="5" t="s">
        <v>267</v>
      </c>
      <c r="J94" s="55" t="s">
        <v>484</v>
      </c>
      <c r="K94" s="91">
        <v>50000</v>
      </c>
      <c r="L94" s="91">
        <v>45000</v>
      </c>
      <c r="M94" s="58" t="s">
        <v>579</v>
      </c>
      <c r="N94" s="58">
        <v>50000</v>
      </c>
      <c r="O94" s="4" t="s">
        <v>328</v>
      </c>
      <c r="P94" s="5">
        <v>50000</v>
      </c>
      <c r="Q94" s="5" t="s">
        <v>579</v>
      </c>
      <c r="R94" s="4" t="s">
        <v>328</v>
      </c>
    </row>
    <row r="95" spans="1:18" ht="105">
      <c r="A95" s="88">
        <v>90</v>
      </c>
      <c r="B95" s="7"/>
      <c r="C95" s="107" t="s">
        <v>583</v>
      </c>
      <c r="D95" s="89" t="s">
        <v>584</v>
      </c>
      <c r="E95" s="55" t="s">
        <v>585</v>
      </c>
      <c r="F95" s="5" t="s">
        <v>2</v>
      </c>
      <c r="G95" s="5" t="s">
        <v>4</v>
      </c>
      <c r="H95" s="5" t="s">
        <v>13</v>
      </c>
      <c r="I95" s="5" t="s">
        <v>267</v>
      </c>
      <c r="J95" s="55" t="s">
        <v>484</v>
      </c>
      <c r="K95" s="91">
        <v>50000</v>
      </c>
      <c r="L95" s="91">
        <v>45000</v>
      </c>
      <c r="M95" s="58" t="s">
        <v>579</v>
      </c>
      <c r="N95" s="58">
        <v>50000</v>
      </c>
      <c r="O95" s="4" t="s">
        <v>328</v>
      </c>
      <c r="P95" s="5">
        <v>50000</v>
      </c>
      <c r="Q95" s="5" t="s">
        <v>579</v>
      </c>
      <c r="R95" s="4" t="s">
        <v>328</v>
      </c>
    </row>
    <row r="96" spans="1:18" ht="75">
      <c r="A96" s="88">
        <v>91</v>
      </c>
      <c r="B96" s="7"/>
      <c r="C96" s="107" t="s">
        <v>586</v>
      </c>
      <c r="D96" s="89" t="s">
        <v>587</v>
      </c>
      <c r="E96" s="55" t="s">
        <v>514</v>
      </c>
      <c r="F96" s="5" t="s">
        <v>2</v>
      </c>
      <c r="G96" s="5" t="s">
        <v>4</v>
      </c>
      <c r="H96" s="5" t="s">
        <v>13</v>
      </c>
      <c r="I96" s="5" t="s">
        <v>267</v>
      </c>
      <c r="J96" s="55" t="s">
        <v>392</v>
      </c>
      <c r="K96" s="91">
        <v>50000</v>
      </c>
      <c r="L96" s="91">
        <v>45000</v>
      </c>
      <c r="M96" s="58" t="s">
        <v>579</v>
      </c>
      <c r="N96" s="58">
        <v>50000</v>
      </c>
      <c r="O96" s="4" t="s">
        <v>328</v>
      </c>
      <c r="P96" s="5">
        <v>50000</v>
      </c>
      <c r="Q96" s="5" t="s">
        <v>579</v>
      </c>
      <c r="R96" s="4" t="s">
        <v>328</v>
      </c>
    </row>
    <row r="97" spans="1:18" ht="75">
      <c r="A97" s="88">
        <v>92</v>
      </c>
      <c r="B97" s="7"/>
      <c r="C97" s="107" t="s">
        <v>386</v>
      </c>
      <c r="D97" s="89" t="s">
        <v>553</v>
      </c>
      <c r="E97" s="55" t="s">
        <v>588</v>
      </c>
      <c r="F97" s="5" t="s">
        <v>2</v>
      </c>
      <c r="G97" s="5" t="s">
        <v>4</v>
      </c>
      <c r="H97" s="5" t="s">
        <v>13</v>
      </c>
      <c r="I97" s="5" t="s">
        <v>267</v>
      </c>
      <c r="J97" s="55" t="s">
        <v>392</v>
      </c>
      <c r="K97" s="91">
        <v>50000</v>
      </c>
      <c r="L97" s="91">
        <v>45000</v>
      </c>
      <c r="M97" s="58" t="s">
        <v>579</v>
      </c>
      <c r="N97" s="58">
        <v>50000</v>
      </c>
      <c r="O97" s="4" t="s">
        <v>328</v>
      </c>
      <c r="P97" s="5">
        <v>50000</v>
      </c>
      <c r="Q97" s="5" t="s">
        <v>579</v>
      </c>
      <c r="R97" s="4" t="s">
        <v>328</v>
      </c>
    </row>
    <row r="98" spans="1:18" ht="45">
      <c r="A98" s="88">
        <v>93</v>
      </c>
      <c r="B98" s="7"/>
      <c r="C98" s="107" t="s">
        <v>589</v>
      </c>
      <c r="D98" s="89" t="s">
        <v>590</v>
      </c>
      <c r="E98" s="55" t="s">
        <v>591</v>
      </c>
      <c r="F98" s="5" t="s">
        <v>2</v>
      </c>
      <c r="G98" s="5" t="s">
        <v>4</v>
      </c>
      <c r="H98" s="5" t="s">
        <v>13</v>
      </c>
      <c r="I98" s="5" t="s">
        <v>267</v>
      </c>
      <c r="J98" s="55" t="s">
        <v>592</v>
      </c>
      <c r="K98" s="91">
        <v>50000</v>
      </c>
      <c r="L98" s="91">
        <v>45000</v>
      </c>
      <c r="M98" s="58" t="s">
        <v>579</v>
      </c>
      <c r="N98" s="58">
        <v>50000</v>
      </c>
      <c r="O98" s="4" t="s">
        <v>328</v>
      </c>
      <c r="P98" s="5">
        <v>50000</v>
      </c>
      <c r="Q98" s="5" t="s">
        <v>579</v>
      </c>
      <c r="R98" s="4" t="s">
        <v>328</v>
      </c>
    </row>
    <row r="99" spans="1:18" ht="30">
      <c r="A99" s="88">
        <v>94</v>
      </c>
      <c r="B99" s="7"/>
      <c r="C99" s="107" t="s">
        <v>593</v>
      </c>
      <c r="D99" s="89" t="s">
        <v>594</v>
      </c>
      <c r="E99" s="55" t="s">
        <v>595</v>
      </c>
      <c r="F99" s="5" t="s">
        <v>2</v>
      </c>
      <c r="G99" s="5" t="s">
        <v>4</v>
      </c>
      <c r="H99" s="5" t="s">
        <v>13</v>
      </c>
      <c r="I99" s="5" t="s">
        <v>267</v>
      </c>
      <c r="J99" s="55" t="s">
        <v>358</v>
      </c>
      <c r="K99" s="91">
        <v>50000</v>
      </c>
      <c r="L99" s="91">
        <v>45000</v>
      </c>
      <c r="M99" s="58" t="s">
        <v>596</v>
      </c>
      <c r="N99" s="58">
        <v>50000</v>
      </c>
      <c r="O99" s="4" t="s">
        <v>328</v>
      </c>
      <c r="P99" s="5">
        <v>50000</v>
      </c>
      <c r="Q99" s="5" t="s">
        <v>596</v>
      </c>
      <c r="R99" s="4" t="s">
        <v>328</v>
      </c>
    </row>
    <row r="100" spans="1:18" ht="60">
      <c r="A100" s="88">
        <v>95</v>
      </c>
      <c r="B100" s="7"/>
      <c r="C100" s="107" t="s">
        <v>329</v>
      </c>
      <c r="D100" s="89" t="s">
        <v>597</v>
      </c>
      <c r="E100" s="55" t="s">
        <v>598</v>
      </c>
      <c r="F100" s="5" t="s">
        <v>2</v>
      </c>
      <c r="G100" s="5" t="s">
        <v>4</v>
      </c>
      <c r="H100" s="5" t="s">
        <v>13</v>
      </c>
      <c r="I100" s="5" t="s">
        <v>267</v>
      </c>
      <c r="J100" s="55" t="s">
        <v>354</v>
      </c>
      <c r="K100" s="91">
        <v>50000</v>
      </c>
      <c r="L100" s="91">
        <v>45000</v>
      </c>
      <c r="M100" s="58" t="s">
        <v>596</v>
      </c>
      <c r="N100" s="58">
        <v>50000</v>
      </c>
      <c r="O100" s="4" t="s">
        <v>328</v>
      </c>
      <c r="P100" s="5">
        <v>50000</v>
      </c>
      <c r="Q100" s="5" t="s">
        <v>596</v>
      </c>
      <c r="R100" s="4" t="s">
        <v>328</v>
      </c>
    </row>
    <row r="101" spans="1:18" ht="75">
      <c r="A101" s="88">
        <v>96</v>
      </c>
      <c r="B101" s="7"/>
      <c r="C101" s="107" t="s">
        <v>599</v>
      </c>
      <c r="D101" s="89" t="s">
        <v>600</v>
      </c>
      <c r="E101" s="55" t="s">
        <v>601</v>
      </c>
      <c r="F101" s="5" t="s">
        <v>2</v>
      </c>
      <c r="G101" s="5" t="s">
        <v>4</v>
      </c>
      <c r="H101" s="5" t="s">
        <v>13</v>
      </c>
      <c r="I101" s="5" t="s">
        <v>267</v>
      </c>
      <c r="J101" s="55" t="s">
        <v>350</v>
      </c>
      <c r="K101" s="91">
        <v>50000</v>
      </c>
      <c r="L101" s="91">
        <v>45000</v>
      </c>
      <c r="M101" s="58" t="s">
        <v>596</v>
      </c>
      <c r="N101" s="58">
        <v>50000</v>
      </c>
      <c r="O101" s="4" t="s">
        <v>328</v>
      </c>
      <c r="P101" s="5">
        <v>50000</v>
      </c>
      <c r="Q101" s="5" t="s">
        <v>596</v>
      </c>
      <c r="R101" s="4" t="s">
        <v>328</v>
      </c>
    </row>
    <row r="102" spans="1:18" ht="60">
      <c r="A102" s="88">
        <v>97</v>
      </c>
      <c r="B102" s="7"/>
      <c r="C102" s="107" t="s">
        <v>602</v>
      </c>
      <c r="D102" s="89" t="s">
        <v>603</v>
      </c>
      <c r="E102" s="55" t="s">
        <v>575</v>
      </c>
      <c r="F102" s="5" t="s">
        <v>2</v>
      </c>
      <c r="G102" s="5" t="s">
        <v>4</v>
      </c>
      <c r="H102" s="5" t="s">
        <v>13</v>
      </c>
      <c r="I102" s="5" t="s">
        <v>267</v>
      </c>
      <c r="J102" s="55" t="s">
        <v>362</v>
      </c>
      <c r="K102" s="91">
        <v>50000</v>
      </c>
      <c r="L102" s="91">
        <v>45000</v>
      </c>
      <c r="M102" s="58" t="s">
        <v>596</v>
      </c>
      <c r="N102" s="58">
        <v>50000</v>
      </c>
      <c r="O102" s="4" t="s">
        <v>328</v>
      </c>
      <c r="P102" s="5">
        <v>50000</v>
      </c>
      <c r="Q102" s="5" t="s">
        <v>596</v>
      </c>
      <c r="R102" s="4" t="s">
        <v>328</v>
      </c>
    </row>
    <row r="103" spans="1:18" ht="45">
      <c r="A103" s="88">
        <v>98</v>
      </c>
      <c r="B103" s="7"/>
      <c r="C103" s="107" t="s">
        <v>604</v>
      </c>
      <c r="D103" s="89" t="s">
        <v>605</v>
      </c>
      <c r="E103" s="55" t="s">
        <v>606</v>
      </c>
      <c r="F103" s="5" t="s">
        <v>2</v>
      </c>
      <c r="G103" s="5" t="s">
        <v>4</v>
      </c>
      <c r="H103" s="5" t="s">
        <v>13</v>
      </c>
      <c r="I103" s="5" t="s">
        <v>267</v>
      </c>
      <c r="J103" s="86" t="s">
        <v>392</v>
      </c>
      <c r="K103" s="91">
        <v>50000</v>
      </c>
      <c r="L103" s="91">
        <v>45000</v>
      </c>
      <c r="M103" s="58" t="s">
        <v>596</v>
      </c>
      <c r="N103" s="58">
        <v>50000</v>
      </c>
      <c r="O103" s="4" t="s">
        <v>328</v>
      </c>
      <c r="P103" s="5">
        <v>50000</v>
      </c>
      <c r="Q103" s="5" t="s">
        <v>596</v>
      </c>
      <c r="R103" s="4" t="s">
        <v>328</v>
      </c>
    </row>
    <row r="104" spans="1:18" ht="60">
      <c r="A104" s="88">
        <v>99</v>
      </c>
      <c r="B104" s="7"/>
      <c r="C104" s="107" t="s">
        <v>607</v>
      </c>
      <c r="D104" s="89" t="s">
        <v>608</v>
      </c>
      <c r="E104" s="55" t="s">
        <v>609</v>
      </c>
      <c r="F104" s="5" t="s">
        <v>2</v>
      </c>
      <c r="G104" s="5" t="s">
        <v>4</v>
      </c>
      <c r="H104" s="5" t="s">
        <v>13</v>
      </c>
      <c r="I104" s="5" t="s">
        <v>267</v>
      </c>
      <c r="J104" s="55" t="s">
        <v>358</v>
      </c>
      <c r="K104" s="91">
        <v>50000</v>
      </c>
      <c r="L104" s="91">
        <v>45000</v>
      </c>
      <c r="M104" s="58" t="s">
        <v>596</v>
      </c>
      <c r="N104" s="58">
        <v>50000</v>
      </c>
      <c r="O104" s="4" t="s">
        <v>328</v>
      </c>
      <c r="P104" s="5">
        <v>50000</v>
      </c>
      <c r="Q104" s="5" t="s">
        <v>596</v>
      </c>
      <c r="R104" s="4" t="s">
        <v>328</v>
      </c>
    </row>
    <row r="105" spans="1:18" ht="90">
      <c r="A105" s="88">
        <v>100</v>
      </c>
      <c r="B105" s="7"/>
      <c r="C105" s="107" t="s">
        <v>610</v>
      </c>
      <c r="D105" s="97" t="s">
        <v>611</v>
      </c>
      <c r="E105" s="55" t="s">
        <v>612</v>
      </c>
      <c r="F105" s="5" t="s">
        <v>2</v>
      </c>
      <c r="G105" s="5" t="s">
        <v>4</v>
      </c>
      <c r="H105" s="5" t="s">
        <v>13</v>
      </c>
      <c r="I105" s="5" t="s">
        <v>267</v>
      </c>
      <c r="J105" s="55" t="s">
        <v>358</v>
      </c>
      <c r="K105" s="91">
        <v>50000</v>
      </c>
      <c r="L105" s="91">
        <v>45000</v>
      </c>
      <c r="M105" s="58" t="s">
        <v>596</v>
      </c>
      <c r="N105" s="58">
        <v>50000</v>
      </c>
      <c r="O105" s="4" t="s">
        <v>328</v>
      </c>
      <c r="P105" s="5">
        <v>50000</v>
      </c>
      <c r="Q105" s="5" t="s">
        <v>596</v>
      </c>
      <c r="R105" s="4" t="s">
        <v>328</v>
      </c>
    </row>
    <row r="106" spans="1:18" ht="120">
      <c r="A106" s="88">
        <v>101</v>
      </c>
      <c r="B106" s="7"/>
      <c r="C106" s="107" t="s">
        <v>613</v>
      </c>
      <c r="D106" s="89" t="s">
        <v>614</v>
      </c>
      <c r="E106" s="55" t="s">
        <v>615</v>
      </c>
      <c r="F106" s="5" t="s">
        <v>2</v>
      </c>
      <c r="G106" s="5" t="s">
        <v>4</v>
      </c>
      <c r="H106" s="5" t="s">
        <v>13</v>
      </c>
      <c r="I106" s="5" t="s">
        <v>267</v>
      </c>
      <c r="J106" s="55" t="s">
        <v>354</v>
      </c>
      <c r="K106" s="91">
        <v>50000</v>
      </c>
      <c r="L106" s="91">
        <v>45000</v>
      </c>
      <c r="M106" s="58" t="s">
        <v>596</v>
      </c>
      <c r="N106" s="58">
        <v>50000</v>
      </c>
      <c r="O106" s="4" t="s">
        <v>328</v>
      </c>
      <c r="P106" s="5">
        <v>50000</v>
      </c>
      <c r="Q106" s="5" t="s">
        <v>596</v>
      </c>
      <c r="R106" s="4" t="s">
        <v>328</v>
      </c>
    </row>
    <row r="107" spans="1:18" ht="105">
      <c r="A107" s="88">
        <v>102</v>
      </c>
      <c r="B107" s="7"/>
      <c r="C107" s="107" t="s">
        <v>616</v>
      </c>
      <c r="D107" s="89" t="s">
        <v>617</v>
      </c>
      <c r="E107" s="55" t="s">
        <v>618</v>
      </c>
      <c r="F107" s="5" t="s">
        <v>2</v>
      </c>
      <c r="G107" s="5" t="s">
        <v>4</v>
      </c>
      <c r="H107" s="5" t="s">
        <v>13</v>
      </c>
      <c r="I107" s="5" t="s">
        <v>267</v>
      </c>
      <c r="J107" s="86" t="s">
        <v>358</v>
      </c>
      <c r="K107" s="91">
        <v>50000</v>
      </c>
      <c r="L107" s="91">
        <v>45000</v>
      </c>
      <c r="M107" s="58" t="s">
        <v>596</v>
      </c>
      <c r="N107" s="58">
        <v>50000</v>
      </c>
      <c r="O107" s="4" t="s">
        <v>328</v>
      </c>
      <c r="P107" s="5">
        <v>50000</v>
      </c>
      <c r="Q107" s="5" t="s">
        <v>596</v>
      </c>
      <c r="R107" s="4" t="s">
        <v>328</v>
      </c>
    </row>
    <row r="108" spans="1:18" ht="75">
      <c r="A108" s="88">
        <v>103</v>
      </c>
      <c r="B108" s="7"/>
      <c r="C108" s="107" t="s">
        <v>619</v>
      </c>
      <c r="D108" s="89" t="s">
        <v>620</v>
      </c>
      <c r="E108" s="55" t="s">
        <v>621</v>
      </c>
      <c r="F108" s="5" t="s">
        <v>2</v>
      </c>
      <c r="G108" s="5" t="s">
        <v>4</v>
      </c>
      <c r="H108" s="5" t="s">
        <v>13</v>
      </c>
      <c r="I108" s="5" t="s">
        <v>267</v>
      </c>
      <c r="J108" s="55" t="s">
        <v>358</v>
      </c>
      <c r="K108" s="91">
        <v>50000</v>
      </c>
      <c r="L108" s="91">
        <v>45000</v>
      </c>
      <c r="M108" s="58" t="s">
        <v>596</v>
      </c>
      <c r="N108" s="58">
        <v>50000</v>
      </c>
      <c r="O108" s="4" t="s">
        <v>328</v>
      </c>
      <c r="P108" s="5">
        <v>50000</v>
      </c>
      <c r="Q108" s="5" t="s">
        <v>596</v>
      </c>
      <c r="R108" s="4" t="s">
        <v>328</v>
      </c>
    </row>
    <row r="109" spans="1:18" ht="90">
      <c r="A109" s="88">
        <v>104</v>
      </c>
      <c r="B109" s="7"/>
      <c r="C109" s="107" t="s">
        <v>332</v>
      </c>
      <c r="D109" s="89" t="s">
        <v>622</v>
      </c>
      <c r="E109" s="55" t="s">
        <v>623</v>
      </c>
      <c r="F109" s="5" t="s">
        <v>2</v>
      </c>
      <c r="G109" s="5" t="s">
        <v>4</v>
      </c>
      <c r="H109" s="5" t="s">
        <v>13</v>
      </c>
      <c r="I109" s="5" t="s">
        <v>267</v>
      </c>
      <c r="J109" s="55" t="s">
        <v>358</v>
      </c>
      <c r="K109" s="91">
        <v>50000</v>
      </c>
      <c r="L109" s="91">
        <v>45000</v>
      </c>
      <c r="M109" s="58" t="s">
        <v>624</v>
      </c>
      <c r="N109" s="58">
        <v>50000</v>
      </c>
      <c r="O109" s="4" t="s">
        <v>328</v>
      </c>
      <c r="P109" s="5">
        <v>50000</v>
      </c>
      <c r="Q109" s="5" t="s">
        <v>624</v>
      </c>
      <c r="R109" s="4" t="s">
        <v>328</v>
      </c>
    </row>
    <row r="110" spans="1:18" ht="45">
      <c r="A110" s="88">
        <v>105</v>
      </c>
      <c r="B110" s="7"/>
      <c r="C110" s="107" t="s">
        <v>625</v>
      </c>
      <c r="D110" s="89" t="s">
        <v>626</v>
      </c>
      <c r="E110" s="55" t="s">
        <v>627</v>
      </c>
      <c r="F110" s="5" t="s">
        <v>2</v>
      </c>
      <c r="G110" s="5" t="s">
        <v>4</v>
      </c>
      <c r="H110" s="5" t="s">
        <v>13</v>
      </c>
      <c r="I110" s="5" t="s">
        <v>267</v>
      </c>
      <c r="J110" s="55" t="s">
        <v>362</v>
      </c>
      <c r="K110" s="91">
        <v>50000</v>
      </c>
      <c r="L110" s="91">
        <v>45000</v>
      </c>
      <c r="M110" s="58" t="s">
        <v>596</v>
      </c>
      <c r="N110" s="58">
        <v>50000</v>
      </c>
      <c r="O110" s="4" t="s">
        <v>328</v>
      </c>
      <c r="P110" s="5">
        <v>50000</v>
      </c>
      <c r="Q110" s="5" t="s">
        <v>596</v>
      </c>
      <c r="R110" s="4" t="s">
        <v>328</v>
      </c>
    </row>
    <row r="111" spans="1:18" ht="60">
      <c r="A111" s="88">
        <v>106</v>
      </c>
      <c r="B111" s="7"/>
      <c r="C111" s="107" t="s">
        <v>540</v>
      </c>
      <c r="D111" s="89" t="s">
        <v>628</v>
      </c>
      <c r="E111" s="55" t="s">
        <v>629</v>
      </c>
      <c r="F111" s="5" t="s">
        <v>2</v>
      </c>
      <c r="G111" s="5" t="s">
        <v>4</v>
      </c>
      <c r="H111" s="5" t="s">
        <v>13</v>
      </c>
      <c r="I111" s="5" t="s">
        <v>267</v>
      </c>
      <c r="J111" s="55" t="s">
        <v>392</v>
      </c>
      <c r="K111" s="91">
        <v>50000</v>
      </c>
      <c r="L111" s="91">
        <v>45000</v>
      </c>
      <c r="M111" s="58" t="s">
        <v>630</v>
      </c>
      <c r="N111" s="58">
        <v>50000</v>
      </c>
      <c r="O111" s="4" t="s">
        <v>328</v>
      </c>
      <c r="P111" s="5">
        <v>50000</v>
      </c>
      <c r="Q111" s="5" t="s">
        <v>630</v>
      </c>
      <c r="R111" s="4" t="s">
        <v>328</v>
      </c>
    </row>
    <row r="112" spans="1:18" ht="75">
      <c r="A112" s="88">
        <v>107</v>
      </c>
      <c r="B112" s="7"/>
      <c r="C112" s="107" t="s">
        <v>631</v>
      </c>
      <c r="D112" s="89" t="s">
        <v>632</v>
      </c>
      <c r="E112" s="55" t="s">
        <v>633</v>
      </c>
      <c r="F112" s="5" t="s">
        <v>2</v>
      </c>
      <c r="G112" s="5" t="s">
        <v>4</v>
      </c>
      <c r="H112" s="5" t="s">
        <v>13</v>
      </c>
      <c r="I112" s="5" t="s">
        <v>267</v>
      </c>
      <c r="J112" s="55" t="s">
        <v>358</v>
      </c>
      <c r="K112" s="91">
        <v>50000</v>
      </c>
      <c r="L112" s="91">
        <v>45000</v>
      </c>
      <c r="M112" s="58" t="s">
        <v>596</v>
      </c>
      <c r="N112" s="58">
        <v>50000</v>
      </c>
      <c r="O112" s="4" t="s">
        <v>328</v>
      </c>
      <c r="P112" s="5">
        <v>50000</v>
      </c>
      <c r="Q112" s="5" t="s">
        <v>596</v>
      </c>
      <c r="R112" s="4" t="s">
        <v>328</v>
      </c>
    </row>
    <row r="113" spans="1:18" ht="105">
      <c r="A113" s="88">
        <v>108</v>
      </c>
      <c r="B113" s="7"/>
      <c r="C113" s="107" t="s">
        <v>363</v>
      </c>
      <c r="D113" s="89" t="s">
        <v>501</v>
      </c>
      <c r="E113" s="55" t="s">
        <v>618</v>
      </c>
      <c r="F113" s="5" t="s">
        <v>2</v>
      </c>
      <c r="G113" s="5" t="s">
        <v>4</v>
      </c>
      <c r="H113" s="5" t="s">
        <v>13</v>
      </c>
      <c r="I113" s="5" t="s">
        <v>267</v>
      </c>
      <c r="J113" s="55" t="s">
        <v>358</v>
      </c>
      <c r="K113" s="91">
        <v>50000</v>
      </c>
      <c r="L113" s="91">
        <v>45000</v>
      </c>
      <c r="M113" s="58" t="s">
        <v>596</v>
      </c>
      <c r="N113" s="58">
        <v>50000</v>
      </c>
      <c r="O113" s="4" t="s">
        <v>328</v>
      </c>
      <c r="P113" s="5">
        <v>50000</v>
      </c>
      <c r="Q113" s="5" t="s">
        <v>596</v>
      </c>
      <c r="R113" s="4" t="s">
        <v>328</v>
      </c>
    </row>
    <row r="114" spans="1:18" ht="75">
      <c r="A114" s="88">
        <v>109</v>
      </c>
      <c r="B114" s="7"/>
      <c r="C114" s="107" t="s">
        <v>634</v>
      </c>
      <c r="D114" s="89" t="s">
        <v>635</v>
      </c>
      <c r="E114" s="55" t="s">
        <v>636</v>
      </c>
      <c r="F114" s="5" t="s">
        <v>2</v>
      </c>
      <c r="G114" s="5" t="s">
        <v>4</v>
      </c>
      <c r="H114" s="5" t="s">
        <v>13</v>
      </c>
      <c r="I114" s="5" t="s">
        <v>267</v>
      </c>
      <c r="J114" s="55" t="s">
        <v>358</v>
      </c>
      <c r="K114" s="91">
        <v>50000</v>
      </c>
      <c r="L114" s="91">
        <v>45000</v>
      </c>
      <c r="M114" s="58" t="s">
        <v>596</v>
      </c>
      <c r="N114" s="58">
        <v>50000</v>
      </c>
      <c r="O114" s="4" t="s">
        <v>328</v>
      </c>
      <c r="P114" s="5">
        <v>50000</v>
      </c>
      <c r="Q114" s="5" t="s">
        <v>596</v>
      </c>
      <c r="R114" s="4" t="s">
        <v>328</v>
      </c>
    </row>
    <row r="115" spans="1:18" ht="75">
      <c r="A115" s="88">
        <v>110</v>
      </c>
      <c r="B115" s="7"/>
      <c r="C115" s="107" t="s">
        <v>637</v>
      </c>
      <c r="D115" s="89" t="s">
        <v>638</v>
      </c>
      <c r="E115" s="55" t="s">
        <v>621</v>
      </c>
      <c r="F115" s="5" t="s">
        <v>2</v>
      </c>
      <c r="G115" s="5" t="s">
        <v>4</v>
      </c>
      <c r="H115" s="5" t="s">
        <v>13</v>
      </c>
      <c r="I115" s="5" t="s">
        <v>267</v>
      </c>
      <c r="J115" s="55" t="s">
        <v>358</v>
      </c>
      <c r="K115" s="91">
        <v>50000</v>
      </c>
      <c r="L115" s="91">
        <v>45000</v>
      </c>
      <c r="M115" s="58" t="s">
        <v>596</v>
      </c>
      <c r="N115" s="58">
        <v>50000</v>
      </c>
      <c r="O115" s="4" t="s">
        <v>328</v>
      </c>
      <c r="P115" s="5">
        <v>50000</v>
      </c>
      <c r="Q115" s="5" t="s">
        <v>596</v>
      </c>
      <c r="R115" s="4" t="s">
        <v>328</v>
      </c>
    </row>
    <row r="116" spans="1:18" ht="75">
      <c r="A116" s="88">
        <v>111</v>
      </c>
      <c r="B116" s="7"/>
      <c r="C116" s="107" t="s">
        <v>639</v>
      </c>
      <c r="D116" s="89" t="s">
        <v>640</v>
      </c>
      <c r="E116" s="55" t="s">
        <v>633</v>
      </c>
      <c r="F116" s="5" t="s">
        <v>2</v>
      </c>
      <c r="G116" s="5" t="s">
        <v>4</v>
      </c>
      <c r="H116" s="5" t="s">
        <v>13</v>
      </c>
      <c r="I116" s="5" t="s">
        <v>267</v>
      </c>
      <c r="J116" s="55" t="s">
        <v>358</v>
      </c>
      <c r="K116" s="91">
        <v>50000</v>
      </c>
      <c r="L116" s="91">
        <v>45000</v>
      </c>
      <c r="M116" s="58" t="s">
        <v>596</v>
      </c>
      <c r="N116" s="58">
        <v>50000</v>
      </c>
      <c r="O116" s="4" t="s">
        <v>328</v>
      </c>
      <c r="P116" s="5">
        <v>50000</v>
      </c>
      <c r="Q116" s="5" t="s">
        <v>596</v>
      </c>
      <c r="R116" s="4" t="s">
        <v>328</v>
      </c>
    </row>
    <row r="117" spans="1:18" ht="105">
      <c r="A117" s="88">
        <v>112</v>
      </c>
      <c r="B117" s="7"/>
      <c r="C117" s="107" t="s">
        <v>641</v>
      </c>
      <c r="D117" s="89" t="s">
        <v>501</v>
      </c>
      <c r="E117" s="55" t="s">
        <v>618</v>
      </c>
      <c r="F117" s="5" t="s">
        <v>2</v>
      </c>
      <c r="G117" s="5" t="s">
        <v>4</v>
      </c>
      <c r="H117" s="5" t="s">
        <v>13</v>
      </c>
      <c r="I117" s="5" t="s">
        <v>267</v>
      </c>
      <c r="J117" s="55" t="s">
        <v>358</v>
      </c>
      <c r="K117" s="91">
        <v>50000</v>
      </c>
      <c r="L117" s="91">
        <v>45000</v>
      </c>
      <c r="M117" s="58" t="s">
        <v>624</v>
      </c>
      <c r="N117" s="58">
        <v>50000</v>
      </c>
      <c r="O117" s="4" t="s">
        <v>328</v>
      </c>
      <c r="P117" s="5">
        <v>50000</v>
      </c>
      <c r="Q117" s="5" t="s">
        <v>624</v>
      </c>
      <c r="R117" s="4" t="s">
        <v>328</v>
      </c>
    </row>
    <row r="118" spans="1:18" ht="90">
      <c r="A118" s="88">
        <v>113</v>
      </c>
      <c r="B118" s="7"/>
      <c r="C118" s="107" t="s">
        <v>642</v>
      </c>
      <c r="D118" s="89" t="s">
        <v>643</v>
      </c>
      <c r="E118" s="55" t="s">
        <v>644</v>
      </c>
      <c r="F118" s="5" t="s">
        <v>2</v>
      </c>
      <c r="G118" s="5" t="s">
        <v>4</v>
      </c>
      <c r="H118" s="5" t="s">
        <v>13</v>
      </c>
      <c r="I118" s="5" t="s">
        <v>267</v>
      </c>
      <c r="J118" s="55" t="s">
        <v>350</v>
      </c>
      <c r="K118" s="91">
        <v>50000</v>
      </c>
      <c r="L118" s="91">
        <v>45000</v>
      </c>
      <c r="M118" s="58" t="s">
        <v>596</v>
      </c>
      <c r="N118" s="58">
        <v>50000</v>
      </c>
      <c r="O118" s="4" t="s">
        <v>328</v>
      </c>
      <c r="P118" s="5">
        <v>50000</v>
      </c>
      <c r="Q118" s="5" t="s">
        <v>596</v>
      </c>
      <c r="R118" s="4" t="s">
        <v>328</v>
      </c>
    </row>
    <row r="119" spans="1:18" ht="75">
      <c r="A119" s="88">
        <v>114</v>
      </c>
      <c r="B119" s="7"/>
      <c r="C119" s="107" t="s">
        <v>389</v>
      </c>
      <c r="D119" s="89" t="s">
        <v>645</v>
      </c>
      <c r="E119" s="55" t="s">
        <v>557</v>
      </c>
      <c r="F119" s="5" t="s">
        <v>2</v>
      </c>
      <c r="G119" s="5" t="s">
        <v>4</v>
      </c>
      <c r="H119" s="5" t="s">
        <v>13</v>
      </c>
      <c r="I119" s="5" t="s">
        <v>267</v>
      </c>
      <c r="J119" s="55" t="s">
        <v>362</v>
      </c>
      <c r="K119" s="91">
        <v>50000</v>
      </c>
      <c r="L119" s="91">
        <v>45000</v>
      </c>
      <c r="M119" s="58" t="s">
        <v>596</v>
      </c>
      <c r="N119" s="58">
        <v>50000</v>
      </c>
      <c r="O119" s="4" t="s">
        <v>328</v>
      </c>
      <c r="P119" s="5">
        <v>50000</v>
      </c>
      <c r="Q119" s="5" t="s">
        <v>596</v>
      </c>
      <c r="R119" s="4" t="s">
        <v>328</v>
      </c>
    </row>
    <row r="120" spans="1:18" ht="75">
      <c r="A120" s="88">
        <v>115</v>
      </c>
      <c r="B120" s="7"/>
      <c r="C120" s="107" t="s">
        <v>396</v>
      </c>
      <c r="D120" s="89" t="s">
        <v>387</v>
      </c>
      <c r="E120" s="55" t="s">
        <v>557</v>
      </c>
      <c r="F120" s="5" t="s">
        <v>2</v>
      </c>
      <c r="G120" s="5" t="s">
        <v>4</v>
      </c>
      <c r="H120" s="5" t="s">
        <v>13</v>
      </c>
      <c r="I120" s="5" t="s">
        <v>267</v>
      </c>
      <c r="J120" s="55" t="s">
        <v>362</v>
      </c>
      <c r="K120" s="91">
        <v>50000</v>
      </c>
      <c r="L120" s="91">
        <v>45000</v>
      </c>
      <c r="M120" s="58" t="s">
        <v>596</v>
      </c>
      <c r="N120" s="58">
        <v>50000</v>
      </c>
      <c r="O120" s="4" t="s">
        <v>328</v>
      </c>
      <c r="P120" s="5">
        <v>50000</v>
      </c>
      <c r="Q120" s="5" t="s">
        <v>596</v>
      </c>
      <c r="R120" s="4" t="s">
        <v>328</v>
      </c>
    </row>
    <row r="121" spans="1:18" ht="105">
      <c r="A121" s="88">
        <v>116</v>
      </c>
      <c r="B121" s="7"/>
      <c r="C121" s="107" t="s">
        <v>646</v>
      </c>
      <c r="D121" s="89" t="s">
        <v>647</v>
      </c>
      <c r="E121" s="55" t="s">
        <v>618</v>
      </c>
      <c r="F121" s="5" t="s">
        <v>2</v>
      </c>
      <c r="G121" s="5" t="s">
        <v>4</v>
      </c>
      <c r="H121" s="5" t="s">
        <v>13</v>
      </c>
      <c r="I121" s="5" t="s">
        <v>267</v>
      </c>
      <c r="J121" s="86" t="s">
        <v>358</v>
      </c>
      <c r="K121" s="91">
        <v>50000</v>
      </c>
      <c r="L121" s="91">
        <v>45000</v>
      </c>
      <c r="M121" s="58" t="s">
        <v>624</v>
      </c>
      <c r="N121" s="58">
        <v>50000</v>
      </c>
      <c r="O121" s="4" t="s">
        <v>328</v>
      </c>
      <c r="P121" s="5">
        <v>50000</v>
      </c>
      <c r="Q121" s="5" t="s">
        <v>624</v>
      </c>
      <c r="R121" s="4" t="s">
        <v>328</v>
      </c>
    </row>
    <row r="122" spans="1:18" ht="75">
      <c r="A122" s="88">
        <v>117</v>
      </c>
      <c r="B122" s="7"/>
      <c r="C122" s="107" t="s">
        <v>639</v>
      </c>
      <c r="D122" s="89" t="s">
        <v>648</v>
      </c>
      <c r="E122" s="55" t="s">
        <v>649</v>
      </c>
      <c r="F122" s="5" t="s">
        <v>2</v>
      </c>
      <c r="G122" s="5" t="s">
        <v>4</v>
      </c>
      <c r="H122" s="5" t="s">
        <v>13</v>
      </c>
      <c r="I122" s="5" t="s">
        <v>267</v>
      </c>
      <c r="J122" s="55" t="s">
        <v>362</v>
      </c>
      <c r="K122" s="91">
        <v>50000</v>
      </c>
      <c r="L122" s="91">
        <v>45000</v>
      </c>
      <c r="M122" s="58" t="s">
        <v>624</v>
      </c>
      <c r="N122" s="58">
        <v>50000</v>
      </c>
      <c r="O122" s="4" t="s">
        <v>328</v>
      </c>
      <c r="P122" s="5">
        <v>50000</v>
      </c>
      <c r="Q122" s="5" t="s">
        <v>624</v>
      </c>
      <c r="R122" s="4" t="s">
        <v>328</v>
      </c>
    </row>
    <row r="123" spans="1:18" ht="45">
      <c r="A123" s="88">
        <v>118</v>
      </c>
      <c r="B123" s="7"/>
      <c r="C123" s="107" t="s">
        <v>540</v>
      </c>
      <c r="D123" s="89" t="s">
        <v>650</v>
      </c>
      <c r="E123" s="55" t="s">
        <v>651</v>
      </c>
      <c r="F123" s="5" t="s">
        <v>2</v>
      </c>
      <c r="G123" s="5" t="s">
        <v>4</v>
      </c>
      <c r="H123" s="5" t="s">
        <v>13</v>
      </c>
      <c r="I123" s="5" t="s">
        <v>267</v>
      </c>
      <c r="J123" s="86" t="s">
        <v>350</v>
      </c>
      <c r="K123" s="91">
        <v>50000</v>
      </c>
      <c r="L123" s="91">
        <v>45000</v>
      </c>
      <c r="M123" s="58" t="s">
        <v>624</v>
      </c>
      <c r="N123" s="58">
        <v>50000</v>
      </c>
      <c r="O123" s="4" t="s">
        <v>328</v>
      </c>
      <c r="P123" s="5">
        <v>50000</v>
      </c>
      <c r="Q123" s="5" t="s">
        <v>624</v>
      </c>
      <c r="R123" s="4" t="s">
        <v>328</v>
      </c>
    </row>
    <row r="124" spans="1:18" ht="30">
      <c r="A124" s="88">
        <v>119</v>
      </c>
      <c r="B124" s="7"/>
      <c r="C124" s="107" t="s">
        <v>383</v>
      </c>
      <c r="D124" s="89" t="s">
        <v>652</v>
      </c>
      <c r="E124" s="55" t="s">
        <v>653</v>
      </c>
      <c r="F124" s="5" t="s">
        <v>2</v>
      </c>
      <c r="G124" s="5" t="s">
        <v>563</v>
      </c>
      <c r="H124" s="5" t="s">
        <v>13</v>
      </c>
      <c r="I124" s="5" t="s">
        <v>267</v>
      </c>
      <c r="J124" s="86" t="s">
        <v>350</v>
      </c>
      <c r="K124" s="91">
        <v>50000</v>
      </c>
      <c r="L124" s="91">
        <v>45000</v>
      </c>
      <c r="M124" s="58" t="s">
        <v>596</v>
      </c>
      <c r="N124" s="58">
        <v>50000</v>
      </c>
      <c r="O124" s="4" t="s">
        <v>328</v>
      </c>
      <c r="P124" s="5">
        <v>50000</v>
      </c>
      <c r="Q124" s="5" t="s">
        <v>596</v>
      </c>
      <c r="R124" s="4" t="s">
        <v>328</v>
      </c>
    </row>
    <row r="125" spans="1:18" ht="30">
      <c r="A125" s="88">
        <v>120</v>
      </c>
      <c r="B125" s="7"/>
      <c r="C125" s="107" t="s">
        <v>654</v>
      </c>
      <c r="D125" s="89" t="s">
        <v>655</v>
      </c>
      <c r="E125" s="55" t="s">
        <v>656</v>
      </c>
      <c r="F125" s="5" t="s">
        <v>2</v>
      </c>
      <c r="G125" s="5" t="s">
        <v>4</v>
      </c>
      <c r="H125" s="5" t="s">
        <v>13</v>
      </c>
      <c r="I125" s="5" t="s">
        <v>267</v>
      </c>
      <c r="J125" s="86" t="s">
        <v>362</v>
      </c>
      <c r="K125" s="91">
        <v>50000</v>
      </c>
      <c r="L125" s="91">
        <v>45000</v>
      </c>
      <c r="M125" s="58" t="s">
        <v>624</v>
      </c>
      <c r="N125" s="58">
        <v>50000</v>
      </c>
      <c r="O125" s="4" t="s">
        <v>328</v>
      </c>
      <c r="P125" s="5">
        <v>50000</v>
      </c>
      <c r="Q125" s="5" t="s">
        <v>624</v>
      </c>
      <c r="R125" s="4" t="s">
        <v>328</v>
      </c>
    </row>
    <row r="126" spans="1:18" ht="90">
      <c r="A126" s="88">
        <v>121</v>
      </c>
      <c r="B126" s="7"/>
      <c r="C126" s="107" t="s">
        <v>321</v>
      </c>
      <c r="D126" s="89" t="s">
        <v>657</v>
      </c>
      <c r="E126" s="55" t="s">
        <v>612</v>
      </c>
      <c r="F126" s="5" t="s">
        <v>2</v>
      </c>
      <c r="G126" s="5" t="s">
        <v>4</v>
      </c>
      <c r="H126" s="5" t="s">
        <v>13</v>
      </c>
      <c r="I126" s="5" t="s">
        <v>267</v>
      </c>
      <c r="J126" s="55" t="s">
        <v>358</v>
      </c>
      <c r="K126" s="91">
        <v>50000</v>
      </c>
      <c r="L126" s="91">
        <v>45000</v>
      </c>
      <c r="M126" s="58" t="s">
        <v>624</v>
      </c>
      <c r="N126" s="58">
        <v>50000</v>
      </c>
      <c r="O126" s="4" t="s">
        <v>328</v>
      </c>
      <c r="P126" s="5">
        <v>50000</v>
      </c>
      <c r="Q126" s="5" t="s">
        <v>624</v>
      </c>
      <c r="R126" s="4" t="s">
        <v>328</v>
      </c>
    </row>
    <row r="127" spans="1:18" ht="60">
      <c r="A127" s="88">
        <v>122</v>
      </c>
      <c r="B127" s="7"/>
      <c r="C127" s="107" t="s">
        <v>522</v>
      </c>
      <c r="D127" s="89" t="s">
        <v>658</v>
      </c>
      <c r="E127" s="55" t="s">
        <v>609</v>
      </c>
      <c r="F127" s="5" t="s">
        <v>2</v>
      </c>
      <c r="G127" s="5" t="s">
        <v>4</v>
      </c>
      <c r="H127" s="5" t="s">
        <v>13</v>
      </c>
      <c r="I127" s="5" t="s">
        <v>267</v>
      </c>
      <c r="J127" s="55" t="s">
        <v>358</v>
      </c>
      <c r="K127" s="91">
        <v>50000</v>
      </c>
      <c r="L127" s="91">
        <v>45000</v>
      </c>
      <c r="M127" s="58" t="s">
        <v>596</v>
      </c>
      <c r="N127" s="58">
        <v>50000</v>
      </c>
      <c r="O127" s="4" t="s">
        <v>328</v>
      </c>
      <c r="P127" s="5">
        <v>50000</v>
      </c>
      <c r="Q127" s="5" t="s">
        <v>596</v>
      </c>
      <c r="R127" s="4" t="s">
        <v>328</v>
      </c>
    </row>
    <row r="128" spans="1:18" ht="105">
      <c r="A128" s="88">
        <v>123</v>
      </c>
      <c r="B128" s="7"/>
      <c r="C128" s="107" t="s">
        <v>659</v>
      </c>
      <c r="D128" s="89" t="s">
        <v>660</v>
      </c>
      <c r="E128" s="55" t="s">
        <v>661</v>
      </c>
      <c r="F128" s="5" t="s">
        <v>2</v>
      </c>
      <c r="G128" s="5" t="s">
        <v>4</v>
      </c>
      <c r="H128" s="5" t="s">
        <v>13</v>
      </c>
      <c r="I128" s="5" t="s">
        <v>267</v>
      </c>
      <c r="J128" s="55" t="s">
        <v>358</v>
      </c>
      <c r="K128" s="91">
        <v>50000</v>
      </c>
      <c r="L128" s="91">
        <v>45000</v>
      </c>
      <c r="M128" s="58" t="s">
        <v>596</v>
      </c>
      <c r="N128" s="58">
        <v>50000</v>
      </c>
      <c r="O128" s="4" t="s">
        <v>328</v>
      </c>
      <c r="P128" s="5">
        <v>50000</v>
      </c>
      <c r="Q128" s="5" t="s">
        <v>596</v>
      </c>
      <c r="R128" s="4" t="s">
        <v>328</v>
      </c>
    </row>
    <row r="129" spans="1:18" ht="60">
      <c r="A129" s="88">
        <v>124</v>
      </c>
      <c r="B129" s="7"/>
      <c r="C129" s="107" t="s">
        <v>662</v>
      </c>
      <c r="D129" s="89" t="s">
        <v>663</v>
      </c>
      <c r="E129" s="55" t="s">
        <v>609</v>
      </c>
      <c r="F129" s="5" t="s">
        <v>2</v>
      </c>
      <c r="G129" s="5" t="s">
        <v>4</v>
      </c>
      <c r="H129" s="5" t="s">
        <v>13</v>
      </c>
      <c r="I129" s="5" t="s">
        <v>267</v>
      </c>
      <c r="J129" s="55" t="s">
        <v>358</v>
      </c>
      <c r="K129" s="91">
        <v>50000</v>
      </c>
      <c r="L129" s="91">
        <v>45000</v>
      </c>
      <c r="M129" s="58" t="s">
        <v>596</v>
      </c>
      <c r="N129" s="58">
        <v>50000</v>
      </c>
      <c r="O129" s="4" t="s">
        <v>328</v>
      </c>
      <c r="P129" s="88">
        <v>50000</v>
      </c>
      <c r="Q129" s="88" t="s">
        <v>596</v>
      </c>
      <c r="R129" s="99" t="s">
        <v>328</v>
      </c>
    </row>
    <row r="130" spans="1:18" ht="30">
      <c r="A130" s="88">
        <v>125</v>
      </c>
      <c r="B130" s="7"/>
      <c r="C130" s="107" t="s">
        <v>664</v>
      </c>
      <c r="D130" s="89" t="s">
        <v>665</v>
      </c>
      <c r="E130" s="55" t="s">
        <v>666</v>
      </c>
      <c r="F130" s="5" t="s">
        <v>2</v>
      </c>
      <c r="G130" s="5" t="s">
        <v>4</v>
      </c>
      <c r="H130" s="5" t="s">
        <v>13</v>
      </c>
      <c r="I130" s="5" t="s">
        <v>267</v>
      </c>
      <c r="J130" s="86" t="s">
        <v>667</v>
      </c>
      <c r="K130" s="91">
        <v>50000</v>
      </c>
      <c r="L130" s="91">
        <v>45000</v>
      </c>
      <c r="M130" s="58" t="s">
        <v>596</v>
      </c>
      <c r="N130" s="58">
        <v>50000</v>
      </c>
      <c r="O130" s="4" t="s">
        <v>328</v>
      </c>
      <c r="P130" s="5">
        <v>50000</v>
      </c>
      <c r="Q130" s="5" t="s">
        <v>596</v>
      </c>
      <c r="R130" s="4" t="s">
        <v>328</v>
      </c>
    </row>
    <row r="131" spans="1:18" ht="45">
      <c r="A131" s="88">
        <v>126</v>
      </c>
      <c r="B131" s="7"/>
      <c r="C131" s="107" t="s">
        <v>668</v>
      </c>
      <c r="D131" s="89" t="s">
        <v>669</v>
      </c>
      <c r="E131" s="55" t="s">
        <v>670</v>
      </c>
      <c r="F131" s="5" t="s">
        <v>2</v>
      </c>
      <c r="G131" s="5" t="s">
        <v>4</v>
      </c>
      <c r="H131" s="5" t="s">
        <v>13</v>
      </c>
      <c r="I131" s="5" t="s">
        <v>267</v>
      </c>
      <c r="J131" s="86" t="s">
        <v>354</v>
      </c>
      <c r="K131" s="91">
        <v>50000</v>
      </c>
      <c r="L131" s="91">
        <v>45000</v>
      </c>
      <c r="M131" s="58" t="s">
        <v>596</v>
      </c>
      <c r="N131" s="58">
        <v>50000</v>
      </c>
      <c r="O131" s="4" t="s">
        <v>328</v>
      </c>
      <c r="P131" s="5">
        <v>50000</v>
      </c>
      <c r="Q131" s="5" t="s">
        <v>596</v>
      </c>
      <c r="R131" s="4" t="s">
        <v>328</v>
      </c>
    </row>
    <row r="132" spans="1:18" ht="60">
      <c r="A132" s="88">
        <v>127</v>
      </c>
      <c r="B132" s="7"/>
      <c r="C132" s="107" t="s">
        <v>671</v>
      </c>
      <c r="D132" s="89" t="s">
        <v>672</v>
      </c>
      <c r="E132" s="55" t="s">
        <v>673</v>
      </c>
      <c r="F132" s="5" t="s">
        <v>2</v>
      </c>
      <c r="G132" s="5" t="s">
        <v>4</v>
      </c>
      <c r="H132" s="5" t="s">
        <v>13</v>
      </c>
      <c r="I132" s="5" t="s">
        <v>267</v>
      </c>
      <c r="J132" s="55" t="s">
        <v>358</v>
      </c>
      <c r="K132" s="91">
        <v>50000</v>
      </c>
      <c r="L132" s="91">
        <v>45000</v>
      </c>
      <c r="M132" s="58" t="s">
        <v>596</v>
      </c>
      <c r="N132" s="58">
        <v>50000</v>
      </c>
      <c r="O132" s="4" t="s">
        <v>328</v>
      </c>
      <c r="P132" s="5">
        <v>50000</v>
      </c>
      <c r="Q132" s="5" t="s">
        <v>596</v>
      </c>
      <c r="R132" s="4" t="s">
        <v>328</v>
      </c>
    </row>
    <row r="133" spans="1:18" ht="60">
      <c r="A133" s="88">
        <v>128</v>
      </c>
      <c r="B133" s="7"/>
      <c r="C133" s="107" t="s">
        <v>674</v>
      </c>
      <c r="D133" s="89" t="s">
        <v>675</v>
      </c>
      <c r="E133" s="55" t="s">
        <v>676</v>
      </c>
      <c r="F133" s="5" t="s">
        <v>2</v>
      </c>
      <c r="G133" s="5" t="s">
        <v>4</v>
      </c>
      <c r="H133" s="5" t="s">
        <v>13</v>
      </c>
      <c r="I133" s="5" t="s">
        <v>267</v>
      </c>
      <c r="J133" s="55" t="s">
        <v>350</v>
      </c>
      <c r="K133" s="91">
        <v>50000</v>
      </c>
      <c r="L133" s="91">
        <v>45000</v>
      </c>
      <c r="M133" s="58" t="s">
        <v>624</v>
      </c>
      <c r="N133" s="58">
        <v>50000</v>
      </c>
      <c r="O133" s="4" t="s">
        <v>328</v>
      </c>
      <c r="P133" s="5">
        <v>50000</v>
      </c>
      <c r="Q133" s="5" t="s">
        <v>624</v>
      </c>
      <c r="R133" s="4" t="s">
        <v>328</v>
      </c>
    </row>
    <row r="134" spans="1:18" ht="90">
      <c r="A134" s="88">
        <v>129</v>
      </c>
      <c r="B134" s="7"/>
      <c r="C134" s="107" t="s">
        <v>677</v>
      </c>
      <c r="D134" s="89" t="s">
        <v>678</v>
      </c>
      <c r="E134" s="55" t="s">
        <v>679</v>
      </c>
      <c r="F134" s="5" t="s">
        <v>2</v>
      </c>
      <c r="G134" s="5" t="s">
        <v>4</v>
      </c>
      <c r="H134" s="5" t="s">
        <v>13</v>
      </c>
      <c r="I134" s="5" t="s">
        <v>267</v>
      </c>
      <c r="J134" s="55" t="s">
        <v>358</v>
      </c>
      <c r="K134" s="91">
        <v>50000</v>
      </c>
      <c r="L134" s="91">
        <v>45000</v>
      </c>
      <c r="M134" s="58" t="s">
        <v>596</v>
      </c>
      <c r="N134" s="58">
        <v>50000</v>
      </c>
      <c r="O134" s="4" t="s">
        <v>328</v>
      </c>
      <c r="P134" s="5">
        <v>50000</v>
      </c>
      <c r="Q134" s="5" t="s">
        <v>596</v>
      </c>
      <c r="R134" s="4" t="s">
        <v>328</v>
      </c>
    </row>
    <row r="135" spans="1:18" ht="75">
      <c r="A135" s="88">
        <v>130</v>
      </c>
      <c r="B135" s="7"/>
      <c r="C135" s="107" t="s">
        <v>332</v>
      </c>
      <c r="D135" s="89" t="s">
        <v>680</v>
      </c>
      <c r="E135" s="55" t="s">
        <v>681</v>
      </c>
      <c r="F135" s="5" t="s">
        <v>2</v>
      </c>
      <c r="G135" s="5" t="s">
        <v>4</v>
      </c>
      <c r="H135" s="5" t="s">
        <v>13</v>
      </c>
      <c r="I135" s="5" t="s">
        <v>267</v>
      </c>
      <c r="J135" s="55" t="s">
        <v>358</v>
      </c>
      <c r="K135" s="91">
        <v>50000</v>
      </c>
      <c r="L135" s="91">
        <v>45000</v>
      </c>
      <c r="M135" s="58" t="s">
        <v>596</v>
      </c>
      <c r="N135" s="58">
        <v>50000</v>
      </c>
      <c r="O135" s="4" t="s">
        <v>328</v>
      </c>
      <c r="P135" s="5">
        <v>50000</v>
      </c>
      <c r="Q135" s="5" t="s">
        <v>596</v>
      </c>
      <c r="R135" s="4" t="s">
        <v>328</v>
      </c>
    </row>
    <row r="136" spans="1:18" ht="60">
      <c r="A136" s="88">
        <v>131</v>
      </c>
      <c r="B136" s="7"/>
      <c r="C136" s="107" t="s">
        <v>682</v>
      </c>
      <c r="D136" s="89" t="s">
        <v>603</v>
      </c>
      <c r="E136" s="55" t="s">
        <v>609</v>
      </c>
      <c r="F136" s="5" t="s">
        <v>2</v>
      </c>
      <c r="G136" s="5" t="s">
        <v>4</v>
      </c>
      <c r="H136" s="5" t="s">
        <v>13</v>
      </c>
      <c r="I136" s="5" t="s">
        <v>267</v>
      </c>
      <c r="J136" s="55" t="s">
        <v>358</v>
      </c>
      <c r="K136" s="91">
        <v>50000</v>
      </c>
      <c r="L136" s="91">
        <v>45000</v>
      </c>
      <c r="M136" s="58" t="s">
        <v>596</v>
      </c>
      <c r="N136" s="58">
        <v>50000</v>
      </c>
      <c r="O136" s="4" t="s">
        <v>328</v>
      </c>
      <c r="P136" s="5">
        <v>50000</v>
      </c>
      <c r="Q136" s="5" t="s">
        <v>596</v>
      </c>
      <c r="R136" s="4" t="s">
        <v>328</v>
      </c>
    </row>
    <row r="137" spans="1:18" ht="45">
      <c r="A137" s="88">
        <v>132</v>
      </c>
      <c r="B137" s="7"/>
      <c r="C137" s="107" t="s">
        <v>363</v>
      </c>
      <c r="D137" s="89" t="s">
        <v>683</v>
      </c>
      <c r="E137" s="55" t="s">
        <v>684</v>
      </c>
      <c r="F137" s="5" t="s">
        <v>2</v>
      </c>
      <c r="G137" s="5" t="s">
        <v>4</v>
      </c>
      <c r="H137" s="5" t="s">
        <v>13</v>
      </c>
      <c r="I137" s="5" t="s">
        <v>267</v>
      </c>
      <c r="J137" s="86" t="s">
        <v>362</v>
      </c>
      <c r="K137" s="91">
        <v>50000</v>
      </c>
      <c r="L137" s="91">
        <v>45000</v>
      </c>
      <c r="M137" s="58" t="s">
        <v>596</v>
      </c>
      <c r="N137" s="58">
        <v>50000</v>
      </c>
      <c r="O137" s="4" t="s">
        <v>328</v>
      </c>
      <c r="P137" s="5">
        <v>50000</v>
      </c>
      <c r="Q137" s="5" t="s">
        <v>596</v>
      </c>
      <c r="R137" s="4" t="s">
        <v>328</v>
      </c>
    </row>
    <row r="138" spans="1:18" ht="105">
      <c r="A138" s="88">
        <v>133</v>
      </c>
      <c r="B138" s="7"/>
      <c r="C138" s="107" t="s">
        <v>685</v>
      </c>
      <c r="D138" s="89" t="s">
        <v>686</v>
      </c>
      <c r="E138" s="55" t="s">
        <v>687</v>
      </c>
      <c r="F138" s="5" t="s">
        <v>2</v>
      </c>
      <c r="G138" s="5" t="s">
        <v>4</v>
      </c>
      <c r="H138" s="5" t="s">
        <v>13</v>
      </c>
      <c r="I138" s="5" t="s">
        <v>267</v>
      </c>
      <c r="J138" s="55" t="s">
        <v>358</v>
      </c>
      <c r="K138" s="91">
        <v>50000</v>
      </c>
      <c r="L138" s="91">
        <v>45000</v>
      </c>
      <c r="M138" s="58" t="s">
        <v>624</v>
      </c>
      <c r="N138" s="58">
        <v>50000</v>
      </c>
      <c r="O138" s="4" t="s">
        <v>328</v>
      </c>
      <c r="P138" s="5">
        <v>50000</v>
      </c>
      <c r="Q138" s="5" t="s">
        <v>624</v>
      </c>
      <c r="R138" s="4" t="s">
        <v>328</v>
      </c>
    </row>
    <row r="139" spans="1:18" ht="105">
      <c r="A139" s="88">
        <v>134</v>
      </c>
      <c r="B139" s="7"/>
      <c r="C139" s="107" t="s">
        <v>332</v>
      </c>
      <c r="D139" s="89" t="s">
        <v>688</v>
      </c>
      <c r="E139" s="55" t="s">
        <v>618</v>
      </c>
      <c r="F139" s="5" t="s">
        <v>2</v>
      </c>
      <c r="G139" s="5" t="s">
        <v>4</v>
      </c>
      <c r="H139" s="5" t="s">
        <v>13</v>
      </c>
      <c r="I139" s="5" t="s">
        <v>267</v>
      </c>
      <c r="J139" s="55" t="s">
        <v>358</v>
      </c>
      <c r="K139" s="91">
        <v>50000</v>
      </c>
      <c r="L139" s="91">
        <v>45000</v>
      </c>
      <c r="M139" s="58" t="s">
        <v>624</v>
      </c>
      <c r="N139" s="58">
        <v>50000</v>
      </c>
      <c r="O139" s="4" t="s">
        <v>328</v>
      </c>
      <c r="P139" s="5">
        <v>50000</v>
      </c>
      <c r="Q139" s="5" t="s">
        <v>624</v>
      </c>
      <c r="R139" s="4" t="s">
        <v>328</v>
      </c>
    </row>
    <row r="140" spans="1:18" ht="60">
      <c r="A140" s="88">
        <v>135</v>
      </c>
      <c r="B140" s="7"/>
      <c r="C140" s="107" t="s">
        <v>689</v>
      </c>
      <c r="D140" s="89" t="s">
        <v>690</v>
      </c>
      <c r="E140" s="55" t="s">
        <v>691</v>
      </c>
      <c r="F140" s="5" t="s">
        <v>2</v>
      </c>
      <c r="G140" s="5" t="s">
        <v>4</v>
      </c>
      <c r="H140" s="5" t="s">
        <v>13</v>
      </c>
      <c r="I140" s="5" t="s">
        <v>267</v>
      </c>
      <c r="J140" s="55" t="s">
        <v>692</v>
      </c>
      <c r="K140" s="91">
        <v>50000</v>
      </c>
      <c r="L140" s="91">
        <v>45000</v>
      </c>
      <c r="M140" s="58" t="s">
        <v>596</v>
      </c>
      <c r="N140" s="58">
        <v>50000</v>
      </c>
      <c r="O140" s="4" t="s">
        <v>328</v>
      </c>
      <c r="P140" s="5">
        <v>50000</v>
      </c>
      <c r="Q140" s="5" t="s">
        <v>596</v>
      </c>
      <c r="R140" s="4" t="s">
        <v>328</v>
      </c>
    </row>
    <row r="141" spans="1:18" ht="75">
      <c r="A141" s="88">
        <v>136</v>
      </c>
      <c r="B141" s="7"/>
      <c r="C141" s="107" t="s">
        <v>693</v>
      </c>
      <c r="D141" s="89" t="s">
        <v>694</v>
      </c>
      <c r="E141" s="55" t="s">
        <v>695</v>
      </c>
      <c r="F141" s="5" t="s">
        <v>2</v>
      </c>
      <c r="G141" s="5" t="s">
        <v>4</v>
      </c>
      <c r="H141" s="5" t="s">
        <v>13</v>
      </c>
      <c r="I141" s="5" t="s">
        <v>267</v>
      </c>
      <c r="J141" s="55" t="s">
        <v>362</v>
      </c>
      <c r="K141" s="91">
        <v>50000</v>
      </c>
      <c r="L141" s="91">
        <v>45000</v>
      </c>
      <c r="M141" s="58" t="s">
        <v>596</v>
      </c>
      <c r="N141" s="58">
        <v>50000</v>
      </c>
      <c r="O141" s="4" t="s">
        <v>328</v>
      </c>
      <c r="P141" s="5">
        <v>50000</v>
      </c>
      <c r="Q141" s="5" t="s">
        <v>596</v>
      </c>
      <c r="R141" s="4" t="s">
        <v>328</v>
      </c>
    </row>
    <row r="142" spans="1:18" ht="105">
      <c r="A142" s="88">
        <v>137</v>
      </c>
      <c r="B142" s="7"/>
      <c r="C142" s="107" t="s">
        <v>696</v>
      </c>
      <c r="D142" s="89" t="s">
        <v>697</v>
      </c>
      <c r="E142" s="55" t="s">
        <v>618</v>
      </c>
      <c r="F142" s="5" t="s">
        <v>2</v>
      </c>
      <c r="G142" s="5" t="s">
        <v>4</v>
      </c>
      <c r="H142" s="5" t="s">
        <v>13</v>
      </c>
      <c r="I142" s="5" t="s">
        <v>267</v>
      </c>
      <c r="J142" s="55" t="s">
        <v>358</v>
      </c>
      <c r="K142" s="91">
        <v>50000</v>
      </c>
      <c r="L142" s="91">
        <v>45000</v>
      </c>
      <c r="M142" s="58" t="s">
        <v>624</v>
      </c>
      <c r="N142" s="58">
        <v>50000</v>
      </c>
      <c r="O142" s="4" t="s">
        <v>328</v>
      </c>
      <c r="P142" s="5">
        <v>50000</v>
      </c>
      <c r="Q142" s="5" t="s">
        <v>624</v>
      </c>
      <c r="R142" s="4" t="s">
        <v>328</v>
      </c>
    </row>
    <row r="143" spans="1:18" ht="75">
      <c r="A143" s="88">
        <v>138</v>
      </c>
      <c r="B143" s="7"/>
      <c r="C143" s="107" t="s">
        <v>698</v>
      </c>
      <c r="D143" s="89" t="s">
        <v>699</v>
      </c>
      <c r="E143" s="55" t="s">
        <v>681</v>
      </c>
      <c r="F143" s="5" t="s">
        <v>2</v>
      </c>
      <c r="G143" s="5" t="s">
        <v>4</v>
      </c>
      <c r="H143" s="5" t="s">
        <v>13</v>
      </c>
      <c r="I143" s="5" t="s">
        <v>267</v>
      </c>
      <c r="J143" s="55" t="s">
        <v>358</v>
      </c>
      <c r="K143" s="91">
        <v>50000</v>
      </c>
      <c r="L143" s="91">
        <v>45000</v>
      </c>
      <c r="M143" s="58" t="s">
        <v>596</v>
      </c>
      <c r="N143" s="58">
        <v>50000</v>
      </c>
      <c r="O143" s="4" t="s">
        <v>328</v>
      </c>
      <c r="P143" s="5">
        <v>50000</v>
      </c>
      <c r="Q143" s="5" t="s">
        <v>596</v>
      </c>
      <c r="R143" s="4" t="s">
        <v>328</v>
      </c>
    </row>
    <row r="144" spans="1:18" ht="105">
      <c r="A144" s="88">
        <v>139</v>
      </c>
      <c r="B144" s="7"/>
      <c r="C144" s="107" t="s">
        <v>700</v>
      </c>
      <c r="D144" s="89" t="s">
        <v>645</v>
      </c>
      <c r="E144" s="55" t="s">
        <v>618</v>
      </c>
      <c r="F144" s="5" t="s">
        <v>2</v>
      </c>
      <c r="G144" s="5" t="s">
        <v>4</v>
      </c>
      <c r="H144" s="5" t="s">
        <v>13</v>
      </c>
      <c r="I144" s="5" t="s">
        <v>267</v>
      </c>
      <c r="J144" s="55" t="s">
        <v>358</v>
      </c>
      <c r="K144" s="91">
        <v>50000</v>
      </c>
      <c r="L144" s="91">
        <v>45000</v>
      </c>
      <c r="M144" s="58" t="s">
        <v>596</v>
      </c>
      <c r="N144" s="58">
        <v>50000</v>
      </c>
      <c r="O144" s="4" t="s">
        <v>328</v>
      </c>
      <c r="P144" s="5">
        <v>50000</v>
      </c>
      <c r="Q144" s="5" t="s">
        <v>596</v>
      </c>
      <c r="R144" s="4" t="s">
        <v>328</v>
      </c>
    </row>
    <row r="145" spans="1:18" ht="75">
      <c r="A145" s="88">
        <v>140</v>
      </c>
      <c r="B145" s="7"/>
      <c r="C145" s="107" t="s">
        <v>701</v>
      </c>
      <c r="D145" s="89" t="s">
        <v>501</v>
      </c>
      <c r="E145" s="55" t="s">
        <v>557</v>
      </c>
      <c r="F145" s="5" t="s">
        <v>2</v>
      </c>
      <c r="G145" s="5" t="s">
        <v>4</v>
      </c>
      <c r="H145" s="5" t="s">
        <v>13</v>
      </c>
      <c r="I145" s="5" t="s">
        <v>267</v>
      </c>
      <c r="J145" s="55" t="s">
        <v>358</v>
      </c>
      <c r="K145" s="91">
        <v>50000</v>
      </c>
      <c r="L145" s="91">
        <v>45000</v>
      </c>
      <c r="M145" s="58" t="s">
        <v>596</v>
      </c>
      <c r="N145" s="58">
        <v>50000</v>
      </c>
      <c r="O145" s="4" t="s">
        <v>328</v>
      </c>
      <c r="P145" s="5">
        <v>50000</v>
      </c>
      <c r="Q145" s="5" t="s">
        <v>596</v>
      </c>
      <c r="R145" s="4" t="s">
        <v>328</v>
      </c>
    </row>
    <row r="146" spans="1:18" ht="105">
      <c r="A146" s="88">
        <v>141</v>
      </c>
      <c r="B146" s="7"/>
      <c r="C146" s="107" t="s">
        <v>702</v>
      </c>
      <c r="D146" s="89" t="s">
        <v>703</v>
      </c>
      <c r="E146" s="55" t="s">
        <v>687</v>
      </c>
      <c r="F146" s="5" t="s">
        <v>2</v>
      </c>
      <c r="G146" s="5" t="s">
        <v>4</v>
      </c>
      <c r="H146" s="5" t="s">
        <v>13</v>
      </c>
      <c r="I146" s="5" t="s">
        <v>267</v>
      </c>
      <c r="J146" s="55" t="s">
        <v>358</v>
      </c>
      <c r="K146" s="91">
        <v>50000</v>
      </c>
      <c r="L146" s="91">
        <v>45000</v>
      </c>
      <c r="M146" s="58" t="s">
        <v>596</v>
      </c>
      <c r="N146" s="58">
        <v>50000</v>
      </c>
      <c r="O146" s="4" t="s">
        <v>328</v>
      </c>
      <c r="P146" s="5">
        <v>50000</v>
      </c>
      <c r="Q146" s="5" t="s">
        <v>596</v>
      </c>
      <c r="R146" s="4" t="s">
        <v>328</v>
      </c>
    </row>
    <row r="147" spans="1:18" ht="105">
      <c r="A147" s="88">
        <v>142</v>
      </c>
      <c r="B147" s="7"/>
      <c r="C147" s="107" t="s">
        <v>389</v>
      </c>
      <c r="D147" s="89" t="s">
        <v>704</v>
      </c>
      <c r="E147" s="55" t="s">
        <v>687</v>
      </c>
      <c r="F147" s="5" t="s">
        <v>2</v>
      </c>
      <c r="G147" s="5" t="s">
        <v>4</v>
      </c>
      <c r="H147" s="5" t="s">
        <v>13</v>
      </c>
      <c r="I147" s="5" t="s">
        <v>267</v>
      </c>
      <c r="J147" s="55" t="s">
        <v>358</v>
      </c>
      <c r="K147" s="91">
        <v>50000</v>
      </c>
      <c r="L147" s="91">
        <v>45000</v>
      </c>
      <c r="M147" s="58" t="s">
        <v>596</v>
      </c>
      <c r="N147" s="58">
        <v>50000</v>
      </c>
      <c r="O147" s="4" t="s">
        <v>328</v>
      </c>
      <c r="P147" s="5">
        <v>50000</v>
      </c>
      <c r="Q147" s="5" t="s">
        <v>596</v>
      </c>
      <c r="R147" s="4" t="s">
        <v>328</v>
      </c>
    </row>
    <row r="148" spans="1:18" ht="60">
      <c r="A148" s="88">
        <v>143</v>
      </c>
      <c r="B148" s="7"/>
      <c r="C148" s="107" t="s">
        <v>702</v>
      </c>
      <c r="D148" s="89" t="s">
        <v>705</v>
      </c>
      <c r="E148" s="55" t="s">
        <v>706</v>
      </c>
      <c r="F148" s="5" t="s">
        <v>2</v>
      </c>
      <c r="G148" s="5" t="s">
        <v>4</v>
      </c>
      <c r="H148" s="5" t="s">
        <v>13</v>
      </c>
      <c r="I148" s="5" t="s">
        <v>267</v>
      </c>
      <c r="J148" s="55" t="s">
        <v>358</v>
      </c>
      <c r="K148" s="91">
        <v>50000</v>
      </c>
      <c r="L148" s="91">
        <v>45000</v>
      </c>
      <c r="M148" s="58" t="s">
        <v>624</v>
      </c>
      <c r="N148" s="58">
        <v>50000</v>
      </c>
      <c r="O148" s="4" t="s">
        <v>328</v>
      </c>
      <c r="P148" s="5">
        <v>50000</v>
      </c>
      <c r="Q148" s="5" t="s">
        <v>624</v>
      </c>
      <c r="R148" s="4" t="s">
        <v>328</v>
      </c>
    </row>
    <row r="149" spans="1:18" ht="105">
      <c r="A149" s="88">
        <v>144</v>
      </c>
      <c r="B149" s="7"/>
      <c r="C149" s="107" t="s">
        <v>707</v>
      </c>
      <c r="D149" s="89" t="s">
        <v>708</v>
      </c>
      <c r="E149" s="55" t="s">
        <v>709</v>
      </c>
      <c r="F149" s="5" t="s">
        <v>2</v>
      </c>
      <c r="G149" s="5" t="s">
        <v>4</v>
      </c>
      <c r="H149" s="5" t="s">
        <v>13</v>
      </c>
      <c r="I149" s="5" t="s">
        <v>267</v>
      </c>
      <c r="J149" s="55" t="s">
        <v>358</v>
      </c>
      <c r="K149" s="91">
        <v>50000</v>
      </c>
      <c r="L149" s="91">
        <v>45000</v>
      </c>
      <c r="M149" s="58" t="s">
        <v>624</v>
      </c>
      <c r="N149" s="58">
        <v>50000</v>
      </c>
      <c r="O149" s="4" t="s">
        <v>328</v>
      </c>
      <c r="P149" s="5">
        <v>50000</v>
      </c>
      <c r="Q149" s="5" t="s">
        <v>624</v>
      </c>
      <c r="R149" s="4" t="s">
        <v>328</v>
      </c>
    </row>
    <row r="150" spans="1:18" ht="90">
      <c r="A150" s="88">
        <v>145</v>
      </c>
      <c r="B150" s="7"/>
      <c r="C150" s="107" t="s">
        <v>710</v>
      </c>
      <c r="D150" s="89" t="s">
        <v>672</v>
      </c>
      <c r="E150" s="55" t="s">
        <v>711</v>
      </c>
      <c r="F150" s="5" t="s">
        <v>2</v>
      </c>
      <c r="G150" s="5" t="s">
        <v>4</v>
      </c>
      <c r="H150" s="5" t="s">
        <v>13</v>
      </c>
      <c r="I150" s="5" t="s">
        <v>267</v>
      </c>
      <c r="J150" s="55" t="s">
        <v>362</v>
      </c>
      <c r="K150" s="91">
        <v>50000</v>
      </c>
      <c r="L150" s="91">
        <v>45000</v>
      </c>
      <c r="M150" s="58" t="s">
        <v>596</v>
      </c>
      <c r="N150" s="58">
        <v>50000</v>
      </c>
      <c r="O150" s="4" t="s">
        <v>328</v>
      </c>
      <c r="P150" s="5">
        <v>50000</v>
      </c>
      <c r="Q150" s="5" t="s">
        <v>596</v>
      </c>
      <c r="R150" s="4" t="s">
        <v>328</v>
      </c>
    </row>
    <row r="151" spans="1:18" ht="60">
      <c r="A151" s="88">
        <v>146</v>
      </c>
      <c r="B151" s="7"/>
      <c r="C151" s="107" t="s">
        <v>479</v>
      </c>
      <c r="D151" s="89" t="s">
        <v>712</v>
      </c>
      <c r="E151" s="55" t="s">
        <v>713</v>
      </c>
      <c r="F151" s="5" t="s">
        <v>2</v>
      </c>
      <c r="G151" s="5" t="s">
        <v>4</v>
      </c>
      <c r="H151" s="5" t="s">
        <v>13</v>
      </c>
      <c r="I151" s="5" t="s">
        <v>267</v>
      </c>
      <c r="J151" s="55" t="s">
        <v>358</v>
      </c>
      <c r="K151" s="91">
        <v>50000</v>
      </c>
      <c r="L151" s="91">
        <v>45000</v>
      </c>
      <c r="M151" s="58" t="s">
        <v>624</v>
      </c>
      <c r="N151" s="58">
        <v>50000</v>
      </c>
      <c r="O151" s="4" t="s">
        <v>328</v>
      </c>
      <c r="P151" s="5">
        <v>50000</v>
      </c>
      <c r="Q151" s="5" t="s">
        <v>624</v>
      </c>
      <c r="R151" s="4" t="s">
        <v>328</v>
      </c>
    </row>
    <row r="152" spans="1:18" ht="90">
      <c r="A152" s="88">
        <v>147</v>
      </c>
      <c r="B152" s="7"/>
      <c r="C152" s="107" t="s">
        <v>714</v>
      </c>
      <c r="D152" s="89" t="s">
        <v>715</v>
      </c>
      <c r="E152" s="55" t="s">
        <v>711</v>
      </c>
      <c r="F152" s="5" t="s">
        <v>2</v>
      </c>
      <c r="G152" s="5" t="s">
        <v>4</v>
      </c>
      <c r="H152" s="5" t="s">
        <v>13</v>
      </c>
      <c r="I152" s="5" t="s">
        <v>267</v>
      </c>
      <c r="J152" s="55" t="s">
        <v>358</v>
      </c>
      <c r="K152" s="91">
        <v>50000</v>
      </c>
      <c r="L152" s="91">
        <v>45000</v>
      </c>
      <c r="M152" s="58" t="s">
        <v>596</v>
      </c>
      <c r="N152" s="58">
        <v>50000</v>
      </c>
      <c r="O152" s="4" t="s">
        <v>328</v>
      </c>
      <c r="P152" s="5">
        <v>50000</v>
      </c>
      <c r="Q152" s="5" t="s">
        <v>596</v>
      </c>
      <c r="R152" s="4" t="s">
        <v>328</v>
      </c>
    </row>
    <row r="153" spans="1:18" ht="30">
      <c r="A153" s="88">
        <v>148</v>
      </c>
      <c r="B153" s="7"/>
      <c r="C153" s="107" t="s">
        <v>522</v>
      </c>
      <c r="D153" s="89" t="s">
        <v>716</v>
      </c>
      <c r="E153" s="55" t="s">
        <v>595</v>
      </c>
      <c r="F153" s="5" t="s">
        <v>2</v>
      </c>
      <c r="G153" s="5" t="s">
        <v>4</v>
      </c>
      <c r="H153" s="5" t="s">
        <v>13</v>
      </c>
      <c r="I153" s="5" t="s">
        <v>267</v>
      </c>
      <c r="J153" s="55" t="s">
        <v>358</v>
      </c>
      <c r="K153" s="91">
        <v>50000</v>
      </c>
      <c r="L153" s="91">
        <v>45000</v>
      </c>
      <c r="M153" s="58" t="s">
        <v>624</v>
      </c>
      <c r="N153" s="58">
        <v>50000</v>
      </c>
      <c r="O153" s="4" t="s">
        <v>328</v>
      </c>
      <c r="P153" s="5">
        <v>50000</v>
      </c>
      <c r="Q153" s="5" t="s">
        <v>624</v>
      </c>
      <c r="R153" s="4" t="s">
        <v>328</v>
      </c>
    </row>
    <row r="154" spans="1:18" ht="105">
      <c r="A154" s="88">
        <v>149</v>
      </c>
      <c r="B154" s="7"/>
      <c r="C154" s="107" t="s">
        <v>471</v>
      </c>
      <c r="D154" s="89" t="s">
        <v>717</v>
      </c>
      <c r="E154" s="55" t="s">
        <v>718</v>
      </c>
      <c r="F154" s="5" t="s">
        <v>2</v>
      </c>
      <c r="G154" s="5" t="s">
        <v>4</v>
      </c>
      <c r="H154" s="5" t="s">
        <v>13</v>
      </c>
      <c r="I154" s="5" t="s">
        <v>267</v>
      </c>
      <c r="J154" s="55" t="s">
        <v>358</v>
      </c>
      <c r="K154" s="91">
        <v>50000</v>
      </c>
      <c r="L154" s="91">
        <v>45000</v>
      </c>
      <c r="M154" s="58" t="s">
        <v>596</v>
      </c>
      <c r="N154" s="58">
        <v>50000</v>
      </c>
      <c r="O154" s="4" t="s">
        <v>328</v>
      </c>
      <c r="P154" s="5">
        <v>50000</v>
      </c>
      <c r="Q154" s="5" t="s">
        <v>596</v>
      </c>
      <c r="R154" s="4" t="s">
        <v>328</v>
      </c>
    </row>
    <row r="155" spans="1:18" ht="45">
      <c r="A155" s="88">
        <v>150</v>
      </c>
      <c r="B155" s="7"/>
      <c r="C155" s="107" t="s">
        <v>719</v>
      </c>
      <c r="D155" s="89" t="s">
        <v>720</v>
      </c>
      <c r="E155" s="55" t="s">
        <v>721</v>
      </c>
      <c r="F155" s="5" t="s">
        <v>2</v>
      </c>
      <c r="G155" s="5" t="s">
        <v>4</v>
      </c>
      <c r="H155" s="5" t="s">
        <v>13</v>
      </c>
      <c r="I155" s="5" t="s">
        <v>267</v>
      </c>
      <c r="J155" s="55" t="s">
        <v>484</v>
      </c>
      <c r="K155" s="91">
        <v>50000</v>
      </c>
      <c r="L155" s="91">
        <v>45000</v>
      </c>
      <c r="M155" s="58" t="s">
        <v>596</v>
      </c>
      <c r="N155" s="58">
        <v>50000</v>
      </c>
      <c r="O155" s="4" t="s">
        <v>328</v>
      </c>
      <c r="P155" s="5">
        <v>50000</v>
      </c>
      <c r="Q155" s="5" t="s">
        <v>596</v>
      </c>
      <c r="R155" s="4" t="s">
        <v>328</v>
      </c>
    </row>
    <row r="156" spans="1:18" ht="60">
      <c r="A156" s="88">
        <v>151</v>
      </c>
      <c r="B156" s="7"/>
      <c r="C156" s="107" t="s">
        <v>719</v>
      </c>
      <c r="D156" s="89" t="s">
        <v>722</v>
      </c>
      <c r="E156" s="55" t="s">
        <v>723</v>
      </c>
      <c r="F156" s="5" t="s">
        <v>2</v>
      </c>
      <c r="G156" s="5" t="s">
        <v>4</v>
      </c>
      <c r="H156" s="5" t="s">
        <v>13</v>
      </c>
      <c r="I156" s="5" t="s">
        <v>267</v>
      </c>
      <c r="J156" s="55" t="s">
        <v>484</v>
      </c>
      <c r="K156" s="91">
        <v>50000</v>
      </c>
      <c r="L156" s="91">
        <v>45000</v>
      </c>
      <c r="M156" s="58" t="s">
        <v>596</v>
      </c>
      <c r="N156" s="58">
        <v>50000</v>
      </c>
      <c r="O156" s="4" t="s">
        <v>328</v>
      </c>
      <c r="P156" s="5">
        <v>50000</v>
      </c>
      <c r="Q156" s="5" t="s">
        <v>596</v>
      </c>
      <c r="R156" s="4" t="s">
        <v>328</v>
      </c>
    </row>
    <row r="157" spans="1:18" ht="60">
      <c r="A157" s="88">
        <v>152</v>
      </c>
      <c r="B157" s="7"/>
      <c r="C157" s="107" t="s">
        <v>724</v>
      </c>
      <c r="D157" s="89" t="s">
        <v>725</v>
      </c>
      <c r="E157" s="55" t="s">
        <v>726</v>
      </c>
      <c r="F157" s="5" t="s">
        <v>2</v>
      </c>
      <c r="G157" s="5" t="s">
        <v>4</v>
      </c>
      <c r="H157" s="5" t="s">
        <v>13</v>
      </c>
      <c r="I157" s="5" t="s">
        <v>267</v>
      </c>
      <c r="J157" s="55" t="s">
        <v>362</v>
      </c>
      <c r="K157" s="91">
        <v>50000</v>
      </c>
      <c r="L157" s="91">
        <v>45000</v>
      </c>
      <c r="M157" s="58" t="s">
        <v>624</v>
      </c>
      <c r="N157" s="58">
        <v>50000</v>
      </c>
      <c r="O157" s="4" t="s">
        <v>328</v>
      </c>
      <c r="P157" s="5">
        <v>50000</v>
      </c>
      <c r="Q157" s="5" t="s">
        <v>624</v>
      </c>
      <c r="R157" s="4" t="s">
        <v>328</v>
      </c>
    </row>
    <row r="158" spans="1:18" ht="30">
      <c r="A158" s="88">
        <v>153</v>
      </c>
      <c r="B158" s="7"/>
      <c r="C158" s="107" t="s">
        <v>727</v>
      </c>
      <c r="D158" s="89" t="s">
        <v>728</v>
      </c>
      <c r="E158" s="55" t="s">
        <v>454</v>
      </c>
      <c r="F158" s="5" t="s">
        <v>2</v>
      </c>
      <c r="G158" s="5" t="s">
        <v>4</v>
      </c>
      <c r="H158" s="5" t="s">
        <v>13</v>
      </c>
      <c r="I158" s="5" t="s">
        <v>267</v>
      </c>
      <c r="J158" s="86" t="s">
        <v>354</v>
      </c>
      <c r="K158" s="91">
        <v>50000</v>
      </c>
      <c r="L158" s="91">
        <v>45000</v>
      </c>
      <c r="M158" s="58" t="s">
        <v>596</v>
      </c>
      <c r="N158" s="58">
        <v>50000</v>
      </c>
      <c r="O158" s="4" t="s">
        <v>328</v>
      </c>
      <c r="P158" s="5">
        <v>50000</v>
      </c>
      <c r="Q158" s="5" t="s">
        <v>596</v>
      </c>
      <c r="R158" s="4" t="s">
        <v>328</v>
      </c>
    </row>
    <row r="159" spans="1:18">
      <c r="A159" s="88">
        <v>154</v>
      </c>
      <c r="B159" s="7"/>
      <c r="C159" s="107" t="s">
        <v>729</v>
      </c>
      <c r="D159" s="89" t="s">
        <v>730</v>
      </c>
      <c r="E159" s="55" t="s">
        <v>731</v>
      </c>
      <c r="F159" s="5" t="s">
        <v>2</v>
      </c>
      <c r="G159" s="5" t="s">
        <v>4</v>
      </c>
      <c r="H159" s="5" t="s">
        <v>13</v>
      </c>
      <c r="I159" s="5" t="s">
        <v>267</v>
      </c>
      <c r="J159" s="86" t="s">
        <v>362</v>
      </c>
      <c r="K159" s="91">
        <v>50000</v>
      </c>
      <c r="L159" s="91">
        <v>45000</v>
      </c>
      <c r="M159" s="58" t="s">
        <v>624</v>
      </c>
      <c r="N159" s="58">
        <v>50000</v>
      </c>
      <c r="O159" s="4" t="s">
        <v>328</v>
      </c>
      <c r="P159" s="5">
        <v>50000</v>
      </c>
      <c r="Q159" s="5" t="s">
        <v>624</v>
      </c>
      <c r="R159" s="4" t="s">
        <v>328</v>
      </c>
    </row>
    <row r="160" spans="1:18" ht="75">
      <c r="A160" s="88">
        <v>155</v>
      </c>
      <c r="B160" s="7"/>
      <c r="C160" s="107" t="s">
        <v>732</v>
      </c>
      <c r="D160" s="98" t="s">
        <v>733</v>
      </c>
      <c r="E160" s="55" t="s">
        <v>734</v>
      </c>
      <c r="F160" s="5" t="s">
        <v>2</v>
      </c>
      <c r="G160" s="5" t="s">
        <v>4</v>
      </c>
      <c r="H160" s="5" t="s">
        <v>13</v>
      </c>
      <c r="I160" s="5" t="s">
        <v>267</v>
      </c>
      <c r="J160" s="55" t="s">
        <v>354</v>
      </c>
      <c r="K160" s="91">
        <v>50000</v>
      </c>
      <c r="L160" s="91">
        <v>45000</v>
      </c>
      <c r="M160" s="58" t="s">
        <v>596</v>
      </c>
      <c r="N160" s="58">
        <v>50000</v>
      </c>
      <c r="O160" s="4" t="s">
        <v>328</v>
      </c>
      <c r="P160" s="5">
        <v>50000</v>
      </c>
      <c r="Q160" s="5" t="s">
        <v>596</v>
      </c>
      <c r="R160" s="4" t="s">
        <v>328</v>
      </c>
    </row>
    <row r="161" spans="1:18" ht="30">
      <c r="A161" s="88">
        <v>156</v>
      </c>
      <c r="B161" s="7"/>
      <c r="C161" s="107" t="s">
        <v>682</v>
      </c>
      <c r="D161" s="89" t="s">
        <v>735</v>
      </c>
      <c r="E161" s="55" t="s">
        <v>736</v>
      </c>
      <c r="F161" s="5" t="s">
        <v>2</v>
      </c>
      <c r="G161" s="5" t="s">
        <v>4</v>
      </c>
      <c r="H161" s="5" t="s">
        <v>13</v>
      </c>
      <c r="I161" s="5" t="s">
        <v>267</v>
      </c>
      <c r="J161" s="86" t="s">
        <v>350</v>
      </c>
      <c r="K161" s="91">
        <v>50000</v>
      </c>
      <c r="L161" s="91">
        <v>45000</v>
      </c>
      <c r="M161" s="58" t="s">
        <v>596</v>
      </c>
      <c r="N161" s="58">
        <v>50000</v>
      </c>
      <c r="O161" s="4" t="s">
        <v>328</v>
      </c>
      <c r="P161" s="5">
        <v>50000</v>
      </c>
      <c r="Q161" s="5" t="s">
        <v>596</v>
      </c>
      <c r="R161" s="4" t="s">
        <v>328</v>
      </c>
    </row>
    <row r="162" spans="1:18" ht="90">
      <c r="A162" s="88">
        <v>157</v>
      </c>
      <c r="B162" s="7"/>
      <c r="C162" s="107" t="s">
        <v>737</v>
      </c>
      <c r="D162" s="89" t="s">
        <v>501</v>
      </c>
      <c r="E162" s="55" t="s">
        <v>679</v>
      </c>
      <c r="F162" s="5" t="s">
        <v>2</v>
      </c>
      <c r="G162" s="5" t="s">
        <v>4</v>
      </c>
      <c r="H162" s="5" t="s">
        <v>13</v>
      </c>
      <c r="I162" s="5" t="s">
        <v>267</v>
      </c>
      <c r="J162" s="55" t="s">
        <v>738</v>
      </c>
      <c r="K162" s="91">
        <v>50000</v>
      </c>
      <c r="L162" s="91">
        <v>45000</v>
      </c>
      <c r="M162" s="58" t="s">
        <v>596</v>
      </c>
      <c r="N162" s="58">
        <v>50000</v>
      </c>
      <c r="O162" s="4" t="s">
        <v>328</v>
      </c>
      <c r="P162" s="5">
        <v>50000</v>
      </c>
      <c r="Q162" s="5" t="s">
        <v>596</v>
      </c>
      <c r="R162" s="4" t="s">
        <v>328</v>
      </c>
    </row>
    <row r="163" spans="1:18" ht="75">
      <c r="A163" s="88">
        <v>158</v>
      </c>
      <c r="B163" s="7"/>
      <c r="C163" s="107" t="s">
        <v>739</v>
      </c>
      <c r="D163" s="89" t="s">
        <v>740</v>
      </c>
      <c r="E163" s="55" t="s">
        <v>649</v>
      </c>
      <c r="F163" s="5" t="s">
        <v>2</v>
      </c>
      <c r="G163" s="5" t="s">
        <v>4</v>
      </c>
      <c r="H163" s="5" t="s">
        <v>13</v>
      </c>
      <c r="I163" s="5" t="s">
        <v>267</v>
      </c>
      <c r="J163" s="55" t="s">
        <v>741</v>
      </c>
      <c r="K163" s="91">
        <v>50000</v>
      </c>
      <c r="L163" s="91">
        <v>45000</v>
      </c>
      <c r="M163" s="58" t="s">
        <v>624</v>
      </c>
      <c r="N163" s="58">
        <v>50000</v>
      </c>
      <c r="O163" s="4" t="s">
        <v>328</v>
      </c>
      <c r="P163" s="5">
        <v>50000</v>
      </c>
      <c r="Q163" s="5" t="s">
        <v>624</v>
      </c>
      <c r="R163" s="4" t="s">
        <v>328</v>
      </c>
    </row>
    <row r="164" spans="1:18" ht="45">
      <c r="A164" s="88">
        <v>159</v>
      </c>
      <c r="B164" s="7"/>
      <c r="C164" s="107" t="s">
        <v>742</v>
      </c>
      <c r="D164" s="89" t="s">
        <v>743</v>
      </c>
      <c r="E164" s="55" t="s">
        <v>744</v>
      </c>
      <c r="F164" s="5" t="s">
        <v>2</v>
      </c>
      <c r="G164" s="5" t="s">
        <v>4</v>
      </c>
      <c r="H164" s="5" t="s">
        <v>13</v>
      </c>
      <c r="I164" s="5" t="s">
        <v>267</v>
      </c>
      <c r="J164" s="55" t="s">
        <v>745</v>
      </c>
      <c r="K164" s="91">
        <v>50000</v>
      </c>
      <c r="L164" s="91">
        <v>45000</v>
      </c>
      <c r="M164" s="58" t="s">
        <v>596</v>
      </c>
      <c r="N164" s="58">
        <v>50000</v>
      </c>
      <c r="O164" s="4" t="s">
        <v>328</v>
      </c>
      <c r="P164" s="5">
        <v>50000</v>
      </c>
      <c r="Q164" s="5" t="s">
        <v>596</v>
      </c>
      <c r="R164" s="4" t="s">
        <v>328</v>
      </c>
    </row>
    <row r="165" spans="1:18">
      <c r="A165" s="88">
        <v>160</v>
      </c>
      <c r="B165" s="7"/>
      <c r="C165" s="107" t="s">
        <v>479</v>
      </c>
      <c r="D165" s="89" t="s">
        <v>746</v>
      </c>
      <c r="E165" s="55" t="s">
        <v>747</v>
      </c>
      <c r="F165" s="5" t="s">
        <v>2</v>
      </c>
      <c r="G165" s="5" t="s">
        <v>4</v>
      </c>
      <c r="H165" s="5" t="s">
        <v>13</v>
      </c>
      <c r="I165" s="5" t="s">
        <v>267</v>
      </c>
      <c r="J165" s="86" t="s">
        <v>354</v>
      </c>
      <c r="K165" s="91">
        <v>50000</v>
      </c>
      <c r="L165" s="91">
        <v>45000</v>
      </c>
      <c r="M165" s="58" t="s">
        <v>596</v>
      </c>
      <c r="N165" s="58">
        <v>50000</v>
      </c>
      <c r="O165" s="4" t="s">
        <v>328</v>
      </c>
      <c r="P165" s="5">
        <v>50000</v>
      </c>
      <c r="Q165" s="5" t="s">
        <v>596</v>
      </c>
      <c r="R165" s="4" t="s">
        <v>328</v>
      </c>
    </row>
    <row r="166" spans="1:18" ht="45">
      <c r="A166" s="88">
        <v>161</v>
      </c>
      <c r="B166" s="7"/>
      <c r="C166" s="107" t="s">
        <v>468</v>
      </c>
      <c r="D166" s="89" t="s">
        <v>735</v>
      </c>
      <c r="E166" s="55" t="s">
        <v>748</v>
      </c>
      <c r="F166" s="5" t="s">
        <v>2</v>
      </c>
      <c r="G166" s="5" t="s">
        <v>4</v>
      </c>
      <c r="H166" s="5" t="s">
        <v>13</v>
      </c>
      <c r="I166" s="5" t="s">
        <v>267</v>
      </c>
      <c r="J166" s="55" t="s">
        <v>362</v>
      </c>
      <c r="K166" s="91">
        <v>50000</v>
      </c>
      <c r="L166" s="91">
        <v>45000</v>
      </c>
      <c r="M166" s="58" t="s">
        <v>579</v>
      </c>
      <c r="N166" s="58">
        <v>50000</v>
      </c>
      <c r="O166" s="4" t="s">
        <v>328</v>
      </c>
      <c r="P166" s="5">
        <v>50000</v>
      </c>
      <c r="Q166" s="5" t="s">
        <v>579</v>
      </c>
      <c r="R166" s="4" t="s">
        <v>328</v>
      </c>
    </row>
    <row r="167" spans="1:18" ht="60">
      <c r="A167" s="88">
        <v>162</v>
      </c>
      <c r="B167" s="7"/>
      <c r="C167" s="107" t="s">
        <v>509</v>
      </c>
      <c r="D167" s="89" t="s">
        <v>669</v>
      </c>
      <c r="E167" s="55" t="s">
        <v>749</v>
      </c>
      <c r="F167" s="5" t="s">
        <v>2</v>
      </c>
      <c r="G167" s="5" t="s">
        <v>4</v>
      </c>
      <c r="H167" s="5" t="s">
        <v>13</v>
      </c>
      <c r="I167" s="5" t="s">
        <v>267</v>
      </c>
      <c r="J167" s="55" t="s">
        <v>362</v>
      </c>
      <c r="K167" s="91">
        <v>50000</v>
      </c>
      <c r="L167" s="91">
        <v>45000</v>
      </c>
      <c r="M167" s="58" t="s">
        <v>596</v>
      </c>
      <c r="N167" s="58">
        <v>50000</v>
      </c>
      <c r="O167" s="4" t="s">
        <v>328</v>
      </c>
      <c r="P167" s="5">
        <v>50000</v>
      </c>
      <c r="Q167" s="5" t="s">
        <v>596</v>
      </c>
      <c r="R167" s="4" t="s">
        <v>328</v>
      </c>
    </row>
    <row r="168" spans="1:18" ht="60">
      <c r="A168" s="88">
        <v>163</v>
      </c>
      <c r="B168" s="7"/>
      <c r="C168" s="107" t="s">
        <v>750</v>
      </c>
      <c r="D168" s="89" t="s">
        <v>751</v>
      </c>
      <c r="E168" s="55" t="s">
        <v>752</v>
      </c>
      <c r="F168" s="5" t="s">
        <v>2</v>
      </c>
      <c r="G168" s="5" t="s">
        <v>4</v>
      </c>
      <c r="H168" s="5" t="s">
        <v>13</v>
      </c>
      <c r="I168" s="5" t="s">
        <v>267</v>
      </c>
      <c r="J168" s="55" t="s">
        <v>484</v>
      </c>
      <c r="K168" s="91">
        <v>50000</v>
      </c>
      <c r="L168" s="91">
        <v>45000</v>
      </c>
      <c r="M168" s="58" t="s">
        <v>596</v>
      </c>
      <c r="N168" s="58">
        <v>50000</v>
      </c>
      <c r="O168" s="4" t="s">
        <v>328</v>
      </c>
      <c r="P168" s="5">
        <v>50000</v>
      </c>
      <c r="Q168" s="5" t="s">
        <v>596</v>
      </c>
      <c r="R168" s="4" t="s">
        <v>328</v>
      </c>
    </row>
    <row r="169" spans="1:18" ht="45">
      <c r="A169" s="88">
        <v>164</v>
      </c>
      <c r="B169" s="7"/>
      <c r="C169" s="107" t="s">
        <v>753</v>
      </c>
      <c r="D169" s="89" t="s">
        <v>754</v>
      </c>
      <c r="E169" s="55" t="s">
        <v>755</v>
      </c>
      <c r="F169" s="5" t="s">
        <v>2</v>
      </c>
      <c r="G169" s="5" t="s">
        <v>4</v>
      </c>
      <c r="H169" s="5" t="s">
        <v>13</v>
      </c>
      <c r="I169" s="5" t="s">
        <v>267</v>
      </c>
      <c r="J169" s="86" t="s">
        <v>362</v>
      </c>
      <c r="K169" s="91">
        <v>50000</v>
      </c>
      <c r="L169" s="91">
        <v>45000</v>
      </c>
      <c r="M169" s="58" t="s">
        <v>596</v>
      </c>
      <c r="N169" s="58">
        <v>50000</v>
      </c>
      <c r="O169" s="4" t="s">
        <v>328</v>
      </c>
      <c r="P169" s="5">
        <v>50000</v>
      </c>
      <c r="Q169" s="5" t="s">
        <v>596</v>
      </c>
      <c r="R169" s="4" t="s">
        <v>328</v>
      </c>
    </row>
    <row r="170" spans="1:18" ht="75">
      <c r="A170" s="88">
        <v>165</v>
      </c>
      <c r="B170" s="7"/>
      <c r="C170" s="107" t="s">
        <v>756</v>
      </c>
      <c r="D170" s="89" t="s">
        <v>757</v>
      </c>
      <c r="E170" s="55" t="s">
        <v>758</v>
      </c>
      <c r="F170" s="5" t="s">
        <v>2</v>
      </c>
      <c r="G170" s="5" t="s">
        <v>4</v>
      </c>
      <c r="H170" s="5" t="s">
        <v>13</v>
      </c>
      <c r="I170" s="5" t="s">
        <v>267</v>
      </c>
      <c r="J170" s="55" t="s">
        <v>358</v>
      </c>
      <c r="K170" s="91">
        <v>50000</v>
      </c>
      <c r="L170" s="91">
        <v>45000</v>
      </c>
      <c r="M170" s="58" t="s">
        <v>596</v>
      </c>
      <c r="N170" s="58">
        <v>50000</v>
      </c>
      <c r="O170" s="4" t="s">
        <v>328</v>
      </c>
      <c r="P170" s="5">
        <v>50000</v>
      </c>
      <c r="Q170" s="5" t="s">
        <v>596</v>
      </c>
      <c r="R170" s="4" t="s">
        <v>328</v>
      </c>
    </row>
    <row r="171" spans="1:18" ht="105">
      <c r="A171" s="88">
        <v>166</v>
      </c>
      <c r="B171" s="7"/>
      <c r="C171" s="107" t="s">
        <v>759</v>
      </c>
      <c r="D171" s="89" t="s">
        <v>760</v>
      </c>
      <c r="E171" s="55" t="s">
        <v>618</v>
      </c>
      <c r="F171" s="5" t="s">
        <v>2</v>
      </c>
      <c r="G171" s="5" t="s">
        <v>4</v>
      </c>
      <c r="H171" s="5" t="s">
        <v>13</v>
      </c>
      <c r="I171" s="5" t="s">
        <v>267</v>
      </c>
      <c r="J171" s="55" t="s">
        <v>358</v>
      </c>
      <c r="K171" s="91">
        <v>50000</v>
      </c>
      <c r="L171" s="91">
        <v>45000</v>
      </c>
      <c r="M171" s="58" t="s">
        <v>596</v>
      </c>
      <c r="N171" s="58">
        <v>50000</v>
      </c>
      <c r="O171" s="4" t="s">
        <v>328</v>
      </c>
      <c r="P171" s="5">
        <v>50000</v>
      </c>
      <c r="Q171" s="5" t="s">
        <v>596</v>
      </c>
      <c r="R171" s="4" t="s">
        <v>328</v>
      </c>
    </row>
    <row r="172" spans="1:18" ht="105">
      <c r="A172" s="88">
        <v>167</v>
      </c>
      <c r="B172" s="7"/>
      <c r="C172" s="107" t="s">
        <v>761</v>
      </c>
      <c r="D172" s="89" t="s">
        <v>762</v>
      </c>
      <c r="E172" s="55" t="s">
        <v>618</v>
      </c>
      <c r="F172" s="5" t="s">
        <v>2</v>
      </c>
      <c r="G172" s="5" t="s">
        <v>4</v>
      </c>
      <c r="H172" s="5" t="s">
        <v>13</v>
      </c>
      <c r="I172" s="5" t="s">
        <v>267</v>
      </c>
      <c r="J172" s="55" t="s">
        <v>358</v>
      </c>
      <c r="K172" s="91">
        <v>50000</v>
      </c>
      <c r="L172" s="91">
        <v>45000</v>
      </c>
      <c r="M172" s="58" t="s">
        <v>624</v>
      </c>
      <c r="N172" s="58">
        <v>50000</v>
      </c>
      <c r="O172" s="4" t="s">
        <v>328</v>
      </c>
      <c r="P172" s="5">
        <v>50000</v>
      </c>
      <c r="Q172" s="5" t="s">
        <v>624</v>
      </c>
      <c r="R172" s="4" t="s">
        <v>328</v>
      </c>
    </row>
    <row r="173" spans="1:18" ht="105">
      <c r="A173" s="88">
        <v>168</v>
      </c>
      <c r="B173" s="7"/>
      <c r="C173" s="107" t="s">
        <v>522</v>
      </c>
      <c r="D173" s="89" t="s">
        <v>763</v>
      </c>
      <c r="E173" s="55" t="s">
        <v>618</v>
      </c>
      <c r="F173" s="5" t="s">
        <v>2</v>
      </c>
      <c r="G173" s="5" t="s">
        <v>4</v>
      </c>
      <c r="H173" s="5" t="s">
        <v>13</v>
      </c>
      <c r="I173" s="5" t="s">
        <v>267</v>
      </c>
      <c r="J173" s="55" t="s">
        <v>358</v>
      </c>
      <c r="K173" s="91">
        <v>50000</v>
      </c>
      <c r="L173" s="91">
        <v>45000</v>
      </c>
      <c r="M173" s="58" t="s">
        <v>624</v>
      </c>
      <c r="N173" s="58">
        <v>50000</v>
      </c>
      <c r="O173" s="4" t="s">
        <v>328</v>
      </c>
      <c r="P173" s="5">
        <v>50000</v>
      </c>
      <c r="Q173" s="5" t="s">
        <v>624</v>
      </c>
      <c r="R173" s="4" t="s">
        <v>328</v>
      </c>
    </row>
    <row r="174" spans="1:18" ht="75">
      <c r="A174" s="88">
        <v>169</v>
      </c>
      <c r="B174" s="7"/>
      <c r="C174" s="107" t="s">
        <v>389</v>
      </c>
      <c r="D174" s="89" t="s">
        <v>764</v>
      </c>
      <c r="E174" s="55" t="s">
        <v>758</v>
      </c>
      <c r="F174" s="5" t="s">
        <v>2</v>
      </c>
      <c r="G174" s="5" t="s">
        <v>4</v>
      </c>
      <c r="H174" s="5" t="s">
        <v>13</v>
      </c>
      <c r="I174" s="5" t="s">
        <v>267</v>
      </c>
      <c r="J174" s="55" t="s">
        <v>362</v>
      </c>
      <c r="K174" s="91">
        <v>50000</v>
      </c>
      <c r="L174" s="91">
        <v>45000</v>
      </c>
      <c r="M174" s="58" t="s">
        <v>624</v>
      </c>
      <c r="N174" s="58">
        <v>50000</v>
      </c>
      <c r="O174" s="4" t="s">
        <v>328</v>
      </c>
      <c r="P174" s="5">
        <v>50000</v>
      </c>
      <c r="Q174" s="5" t="s">
        <v>624</v>
      </c>
      <c r="R174" s="4" t="s">
        <v>328</v>
      </c>
    </row>
    <row r="175" spans="1:18" ht="105">
      <c r="A175" s="88">
        <v>170</v>
      </c>
      <c r="B175" s="7"/>
      <c r="C175" s="107" t="s">
        <v>540</v>
      </c>
      <c r="D175" s="89" t="s">
        <v>765</v>
      </c>
      <c r="E175" s="55" t="s">
        <v>687</v>
      </c>
      <c r="F175" s="5" t="s">
        <v>2</v>
      </c>
      <c r="G175" s="5" t="s">
        <v>4</v>
      </c>
      <c r="H175" s="5" t="s">
        <v>13</v>
      </c>
      <c r="I175" s="5" t="s">
        <v>267</v>
      </c>
      <c r="J175" s="55" t="s">
        <v>362</v>
      </c>
      <c r="K175" s="91">
        <v>50000</v>
      </c>
      <c r="L175" s="91">
        <v>45000</v>
      </c>
      <c r="M175" s="58" t="s">
        <v>624</v>
      </c>
      <c r="N175" s="58">
        <v>50000</v>
      </c>
      <c r="O175" s="4" t="s">
        <v>328</v>
      </c>
      <c r="P175" s="5">
        <v>50000</v>
      </c>
      <c r="Q175" s="5" t="s">
        <v>624</v>
      </c>
      <c r="R175" s="4" t="s">
        <v>328</v>
      </c>
    </row>
    <row r="176" spans="1:18" ht="105">
      <c r="A176" s="88">
        <v>171</v>
      </c>
      <c r="B176" s="7"/>
      <c r="C176" s="107" t="s">
        <v>674</v>
      </c>
      <c r="D176" s="89" t="s">
        <v>387</v>
      </c>
      <c r="E176" s="55" t="s">
        <v>618</v>
      </c>
      <c r="F176" s="5" t="s">
        <v>2</v>
      </c>
      <c r="G176" s="5" t="s">
        <v>4</v>
      </c>
      <c r="H176" s="5" t="s">
        <v>13</v>
      </c>
      <c r="I176" s="5" t="s">
        <v>267</v>
      </c>
      <c r="J176" s="55" t="s">
        <v>358</v>
      </c>
      <c r="K176" s="91">
        <v>50000</v>
      </c>
      <c r="L176" s="91">
        <v>45000</v>
      </c>
      <c r="M176" s="58" t="s">
        <v>624</v>
      </c>
      <c r="N176" s="58">
        <v>50000</v>
      </c>
      <c r="O176" s="4" t="s">
        <v>328</v>
      </c>
      <c r="P176" s="5">
        <v>50000</v>
      </c>
      <c r="Q176" s="5" t="s">
        <v>624</v>
      </c>
      <c r="R176" s="4" t="s">
        <v>328</v>
      </c>
    </row>
    <row r="177" spans="1:18" ht="75">
      <c r="A177" s="88">
        <v>172</v>
      </c>
      <c r="B177" s="7"/>
      <c r="C177" s="107" t="s">
        <v>766</v>
      </c>
      <c r="D177" s="89" t="s">
        <v>767</v>
      </c>
      <c r="E177" s="55" t="s">
        <v>768</v>
      </c>
      <c r="F177" s="5" t="s">
        <v>2</v>
      </c>
      <c r="G177" s="5" t="s">
        <v>4</v>
      </c>
      <c r="H177" s="5" t="s">
        <v>13</v>
      </c>
      <c r="I177" s="5" t="s">
        <v>267</v>
      </c>
      <c r="J177" s="55" t="s">
        <v>358</v>
      </c>
      <c r="K177" s="91">
        <v>50000</v>
      </c>
      <c r="L177" s="91">
        <v>45000</v>
      </c>
      <c r="M177" s="58" t="s">
        <v>624</v>
      </c>
      <c r="N177" s="58">
        <v>50000</v>
      </c>
      <c r="O177" s="4" t="s">
        <v>328</v>
      </c>
      <c r="P177" s="5">
        <v>50000</v>
      </c>
      <c r="Q177" s="5" t="s">
        <v>624</v>
      </c>
      <c r="R177" s="4" t="s">
        <v>328</v>
      </c>
    </row>
    <row r="178" spans="1:18" ht="60">
      <c r="A178" s="88">
        <v>173</v>
      </c>
      <c r="B178" s="7"/>
      <c r="C178" s="107" t="s">
        <v>769</v>
      </c>
      <c r="D178" s="89" t="s">
        <v>770</v>
      </c>
      <c r="E178" s="55" t="s">
        <v>771</v>
      </c>
      <c r="F178" s="5" t="s">
        <v>2</v>
      </c>
      <c r="G178" s="5" t="s">
        <v>4</v>
      </c>
      <c r="H178" s="5" t="s">
        <v>13</v>
      </c>
      <c r="I178" s="5" t="s">
        <v>267</v>
      </c>
      <c r="J178" s="55" t="s">
        <v>354</v>
      </c>
      <c r="K178" s="91">
        <v>50000</v>
      </c>
      <c r="L178" s="91">
        <v>45000</v>
      </c>
      <c r="M178" s="58" t="s">
        <v>624</v>
      </c>
      <c r="N178" s="58">
        <v>50000</v>
      </c>
      <c r="O178" s="4" t="s">
        <v>328</v>
      </c>
      <c r="P178" s="5">
        <v>50000</v>
      </c>
      <c r="Q178" s="5" t="s">
        <v>624</v>
      </c>
      <c r="R178" s="4" t="s">
        <v>328</v>
      </c>
    </row>
    <row r="179" spans="1:18" ht="150">
      <c r="A179" s="88">
        <v>174</v>
      </c>
      <c r="B179" s="7"/>
      <c r="C179" s="107" t="s">
        <v>393</v>
      </c>
      <c r="D179" s="89" t="s">
        <v>772</v>
      </c>
      <c r="E179" s="55" t="s">
        <v>773</v>
      </c>
      <c r="F179" s="5" t="s">
        <v>2</v>
      </c>
      <c r="G179" s="5" t="s">
        <v>4</v>
      </c>
      <c r="H179" s="5" t="s">
        <v>13</v>
      </c>
      <c r="I179" s="5" t="s">
        <v>267</v>
      </c>
      <c r="J179" s="55" t="s">
        <v>362</v>
      </c>
      <c r="K179" s="91">
        <v>50000</v>
      </c>
      <c r="L179" s="91">
        <v>45000</v>
      </c>
      <c r="M179" s="58" t="s">
        <v>596</v>
      </c>
      <c r="N179" s="58">
        <v>50000</v>
      </c>
      <c r="O179" s="4" t="s">
        <v>328</v>
      </c>
      <c r="P179" s="5">
        <v>50000</v>
      </c>
      <c r="Q179" s="5" t="s">
        <v>596</v>
      </c>
      <c r="R179" s="4" t="s">
        <v>328</v>
      </c>
    </row>
    <row r="180" spans="1:18" ht="45">
      <c r="A180" s="88">
        <v>175</v>
      </c>
      <c r="B180" s="7"/>
      <c r="C180" s="107" t="s">
        <v>774</v>
      </c>
      <c r="D180" s="89" t="s">
        <v>775</v>
      </c>
      <c r="E180" s="55" t="s">
        <v>776</v>
      </c>
      <c r="F180" s="5" t="s">
        <v>2</v>
      </c>
      <c r="G180" s="5" t="s">
        <v>4</v>
      </c>
      <c r="H180" s="5" t="s">
        <v>13</v>
      </c>
      <c r="I180" s="5" t="s">
        <v>267</v>
      </c>
      <c r="J180" s="86" t="s">
        <v>392</v>
      </c>
      <c r="K180" s="91">
        <v>50000</v>
      </c>
      <c r="L180" s="91">
        <v>45000</v>
      </c>
      <c r="M180" s="58" t="s">
        <v>596</v>
      </c>
      <c r="N180" s="58">
        <v>50000</v>
      </c>
      <c r="O180" s="4" t="s">
        <v>328</v>
      </c>
      <c r="P180" s="5">
        <v>50000</v>
      </c>
      <c r="Q180" s="5" t="s">
        <v>596</v>
      </c>
      <c r="R180" s="4" t="s">
        <v>328</v>
      </c>
    </row>
    <row r="181" spans="1:18" ht="120">
      <c r="A181" s="102">
        <v>176</v>
      </c>
      <c r="B181" s="7"/>
      <c r="C181" s="558" t="s">
        <v>659</v>
      </c>
      <c r="D181" s="92" t="s">
        <v>777</v>
      </c>
      <c r="E181" s="93" t="s">
        <v>778</v>
      </c>
      <c r="F181" s="96" t="s">
        <v>2</v>
      </c>
      <c r="G181" s="96" t="s">
        <v>4</v>
      </c>
      <c r="H181" s="96" t="s">
        <v>13</v>
      </c>
      <c r="I181" s="96" t="s">
        <v>267</v>
      </c>
      <c r="J181" s="93" t="s">
        <v>350</v>
      </c>
      <c r="K181" s="94">
        <v>50000</v>
      </c>
      <c r="L181" s="94">
        <v>45000</v>
      </c>
      <c r="M181" s="95" t="s">
        <v>596</v>
      </c>
      <c r="N181" s="95">
        <v>50000</v>
      </c>
      <c r="O181" s="100" t="s">
        <v>328</v>
      </c>
      <c r="P181" s="96">
        <v>50000</v>
      </c>
      <c r="Q181" s="96" t="s">
        <v>596</v>
      </c>
      <c r="R181" s="100" t="s">
        <v>328</v>
      </c>
    </row>
    <row r="182" spans="1:18" ht="105">
      <c r="A182" s="88">
        <v>177</v>
      </c>
      <c r="B182" s="8"/>
      <c r="C182" s="107" t="s">
        <v>779</v>
      </c>
      <c r="D182" s="89" t="s">
        <v>680</v>
      </c>
      <c r="E182" s="55" t="s">
        <v>618</v>
      </c>
      <c r="F182" s="5" t="s">
        <v>2</v>
      </c>
      <c r="G182" s="5" t="s">
        <v>4</v>
      </c>
      <c r="H182" s="5" t="s">
        <v>13</v>
      </c>
      <c r="I182" s="5" t="s">
        <v>267</v>
      </c>
      <c r="J182" s="55" t="s">
        <v>362</v>
      </c>
      <c r="K182" s="91">
        <v>50000</v>
      </c>
      <c r="L182" s="91">
        <v>45000</v>
      </c>
      <c r="M182" s="58" t="s">
        <v>596</v>
      </c>
      <c r="N182" s="58">
        <v>50000</v>
      </c>
      <c r="O182" s="4" t="s">
        <v>328</v>
      </c>
      <c r="P182" s="5">
        <v>50000</v>
      </c>
      <c r="Q182" s="5" t="s">
        <v>596</v>
      </c>
      <c r="R182" s="4" t="s">
        <v>328</v>
      </c>
    </row>
    <row r="183" spans="1:18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>
        <f>SUM(K6:K182)</f>
        <v>8850000</v>
      </c>
      <c r="L183" s="103">
        <f>SUM(L6:L182)</f>
        <v>7965000</v>
      </c>
      <c r="M183" s="103"/>
      <c r="N183" s="103">
        <f>SUM(N6:N182)</f>
        <v>8850000</v>
      </c>
      <c r="O183" s="104"/>
      <c r="P183" s="103"/>
      <c r="Q183" s="103"/>
      <c r="R183" s="103"/>
    </row>
    <row r="185" spans="1:18">
      <c r="L185">
        <f>L183/85*100</f>
        <v>9370588.2352941167</v>
      </c>
    </row>
    <row r="186" spans="1:18">
      <c r="L186">
        <f>L185*0.85</f>
        <v>7964999.9999999991</v>
      </c>
    </row>
    <row r="187" spans="1:18">
      <c r="L187" s="630">
        <f>L185*0.1</f>
        <v>937058.82352941169</v>
      </c>
    </row>
    <row r="188" spans="1:18">
      <c r="L188" s="630">
        <f>L186+L187</f>
        <v>8902058.8235294111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S37"/>
  <sheetViews>
    <sheetView topLeftCell="A32" workbookViewId="0">
      <selection activeCell="P37" sqref="P37"/>
    </sheetView>
  </sheetViews>
  <sheetFormatPr defaultRowHeight="15"/>
  <cols>
    <col min="2" max="3" width="9.140625" style="81"/>
  </cols>
  <sheetData>
    <row r="1" spans="1:19" ht="18.75">
      <c r="A1" s="765" t="s">
        <v>261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</row>
    <row r="2" spans="1:19" ht="18.75">
      <c r="A2" s="765" t="s">
        <v>262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</row>
    <row r="3" spans="1:19" ht="18.75">
      <c r="A3" s="765" t="s">
        <v>305</v>
      </c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/>
      <c r="N3" s="765"/>
      <c r="O3" s="765"/>
      <c r="P3" s="765"/>
      <c r="Q3" s="765"/>
      <c r="R3" s="765"/>
    </row>
    <row r="4" spans="1:19" ht="18.75">
      <c r="A4" s="813" t="s">
        <v>780</v>
      </c>
      <c r="B4" s="813"/>
      <c r="C4" s="813"/>
      <c r="D4" s="813"/>
      <c r="E4" s="813"/>
      <c r="F4" s="813"/>
      <c r="G4" s="813"/>
      <c r="H4" s="813"/>
      <c r="I4" s="813"/>
      <c r="J4" s="813"/>
      <c r="K4" s="813"/>
      <c r="L4" s="813"/>
      <c r="M4" s="813"/>
      <c r="N4" s="813"/>
      <c r="O4" s="813"/>
      <c r="P4" s="813"/>
      <c r="Q4" s="813"/>
      <c r="R4" s="813"/>
    </row>
    <row r="5" spans="1:19" ht="60">
      <c r="A5" s="88" t="s">
        <v>307</v>
      </c>
      <c r="B5" s="105" t="s">
        <v>308</v>
      </c>
      <c r="C5" s="105" t="s">
        <v>309</v>
      </c>
      <c r="D5" s="88" t="s">
        <v>310</v>
      </c>
      <c r="E5" s="88" t="s">
        <v>311</v>
      </c>
      <c r="F5" s="88" t="s">
        <v>270</v>
      </c>
      <c r="G5" s="88" t="s">
        <v>312</v>
      </c>
      <c r="H5" s="88" t="s">
        <v>313</v>
      </c>
      <c r="I5" s="88" t="s">
        <v>314</v>
      </c>
      <c r="J5" s="106" t="s">
        <v>781</v>
      </c>
      <c r="K5" s="106" t="s">
        <v>782</v>
      </c>
      <c r="L5" s="106" t="s">
        <v>783</v>
      </c>
      <c r="M5" s="106" t="s">
        <v>784</v>
      </c>
      <c r="N5" s="106" t="s">
        <v>785</v>
      </c>
      <c r="O5" s="106" t="s">
        <v>786</v>
      </c>
      <c r="P5" s="106" t="s">
        <v>319</v>
      </c>
      <c r="Q5" s="106" t="s">
        <v>318</v>
      </c>
      <c r="R5" s="106" t="s">
        <v>320</v>
      </c>
    </row>
    <row r="6" spans="1:19" ht="90">
      <c r="A6" s="88">
        <v>1</v>
      </c>
      <c r="B6" s="117"/>
      <c r="C6" s="107" t="s">
        <v>787</v>
      </c>
      <c r="D6" s="89" t="s">
        <v>456</v>
      </c>
      <c r="E6" s="89" t="s">
        <v>788</v>
      </c>
      <c r="F6" s="108" t="s">
        <v>789</v>
      </c>
      <c r="G6" s="109" t="s">
        <v>790</v>
      </c>
      <c r="H6" s="109" t="s">
        <v>791</v>
      </c>
      <c r="I6" s="109" t="s">
        <v>792</v>
      </c>
      <c r="J6" s="89" t="s">
        <v>793</v>
      </c>
      <c r="K6" s="110" t="s">
        <v>96</v>
      </c>
      <c r="L6" s="110" t="s">
        <v>794</v>
      </c>
      <c r="M6" s="110" t="s">
        <v>795</v>
      </c>
      <c r="N6" s="88">
        <v>50000</v>
      </c>
      <c r="O6" s="111" t="s">
        <v>796</v>
      </c>
      <c r="P6" s="85">
        <v>50000</v>
      </c>
      <c r="Q6" s="116" t="s">
        <v>796</v>
      </c>
      <c r="R6" s="115" t="s">
        <v>328</v>
      </c>
      <c r="S6">
        <f>P6*0.9</f>
        <v>45000</v>
      </c>
    </row>
    <row r="7" spans="1:19" ht="90">
      <c r="A7" s="88">
        <v>2</v>
      </c>
      <c r="B7" s="117"/>
      <c r="C7" s="107" t="s">
        <v>797</v>
      </c>
      <c r="D7" s="89" t="s">
        <v>477</v>
      </c>
      <c r="E7" s="89" t="s">
        <v>798</v>
      </c>
      <c r="F7" s="108" t="s">
        <v>789</v>
      </c>
      <c r="G7" s="109" t="s">
        <v>790</v>
      </c>
      <c r="H7" s="109" t="s">
        <v>791</v>
      </c>
      <c r="I7" s="109" t="s">
        <v>792</v>
      </c>
      <c r="J7" s="89" t="s">
        <v>793</v>
      </c>
      <c r="K7" s="110" t="s">
        <v>96</v>
      </c>
      <c r="L7" s="110" t="s">
        <v>794</v>
      </c>
      <c r="M7" s="110" t="s">
        <v>795</v>
      </c>
      <c r="N7" s="85">
        <v>50000</v>
      </c>
      <c r="O7" s="111" t="s">
        <v>796</v>
      </c>
      <c r="P7" s="85">
        <v>50000</v>
      </c>
      <c r="Q7" s="116" t="s">
        <v>796</v>
      </c>
      <c r="R7" s="115" t="s">
        <v>328</v>
      </c>
      <c r="S7">
        <f t="shared" ref="S7:S32" si="0">P7*0.9</f>
        <v>45000</v>
      </c>
    </row>
    <row r="8" spans="1:19" ht="90">
      <c r="A8" s="88">
        <v>3</v>
      </c>
      <c r="B8" s="117"/>
      <c r="C8" s="112" t="s">
        <v>799</v>
      </c>
      <c r="D8" s="89" t="s">
        <v>800</v>
      </c>
      <c r="E8" s="89" t="s">
        <v>801</v>
      </c>
      <c r="F8" s="108" t="s">
        <v>789</v>
      </c>
      <c r="G8" s="109" t="s">
        <v>790</v>
      </c>
      <c r="H8" s="109" t="s">
        <v>791</v>
      </c>
      <c r="I8" s="109" t="s">
        <v>792</v>
      </c>
      <c r="J8" s="110" t="s">
        <v>802</v>
      </c>
      <c r="K8" s="110" t="s">
        <v>96</v>
      </c>
      <c r="L8" s="89" t="s">
        <v>803</v>
      </c>
      <c r="M8" s="110" t="s">
        <v>795</v>
      </c>
      <c r="N8" s="85">
        <v>50000</v>
      </c>
      <c r="O8" s="111" t="s">
        <v>796</v>
      </c>
      <c r="P8" s="85">
        <v>50000</v>
      </c>
      <c r="Q8" s="116" t="s">
        <v>796</v>
      </c>
      <c r="R8" s="115" t="s">
        <v>328</v>
      </c>
      <c r="S8">
        <f t="shared" si="0"/>
        <v>45000</v>
      </c>
    </row>
    <row r="9" spans="1:19" ht="45">
      <c r="A9" s="88">
        <v>4</v>
      </c>
      <c r="B9" s="117"/>
      <c r="C9" s="107" t="s">
        <v>804</v>
      </c>
      <c r="D9" s="89" t="s">
        <v>805</v>
      </c>
      <c r="E9" s="89" t="s">
        <v>806</v>
      </c>
      <c r="F9" s="108" t="s">
        <v>789</v>
      </c>
      <c r="G9" s="109" t="s">
        <v>790</v>
      </c>
      <c r="H9" s="109" t="s">
        <v>791</v>
      </c>
      <c r="I9" s="109" t="s">
        <v>792</v>
      </c>
      <c r="J9" s="110" t="s">
        <v>807</v>
      </c>
      <c r="K9" s="110" t="s">
        <v>96</v>
      </c>
      <c r="L9" s="110" t="s">
        <v>794</v>
      </c>
      <c r="M9" s="110" t="s">
        <v>795</v>
      </c>
      <c r="N9" s="85">
        <v>50000</v>
      </c>
      <c r="O9" s="111" t="s">
        <v>796</v>
      </c>
      <c r="P9" s="85">
        <v>50000</v>
      </c>
      <c r="Q9" s="116" t="s">
        <v>796</v>
      </c>
      <c r="R9" s="115" t="s">
        <v>328</v>
      </c>
      <c r="S9">
        <f t="shared" si="0"/>
        <v>45000</v>
      </c>
    </row>
    <row r="10" spans="1:19" ht="30">
      <c r="A10" s="88">
        <v>5</v>
      </c>
      <c r="B10" s="117"/>
      <c r="C10" s="107" t="s">
        <v>808</v>
      </c>
      <c r="D10" s="89" t="s">
        <v>809</v>
      </c>
      <c r="E10" s="110" t="s">
        <v>810</v>
      </c>
      <c r="F10" s="108" t="s">
        <v>789</v>
      </c>
      <c r="G10" s="109" t="s">
        <v>790</v>
      </c>
      <c r="H10" s="109" t="s">
        <v>791</v>
      </c>
      <c r="I10" s="109" t="s">
        <v>811</v>
      </c>
      <c r="J10" s="110" t="s">
        <v>812</v>
      </c>
      <c r="K10" s="110" t="s">
        <v>96</v>
      </c>
      <c r="L10" s="110" t="s">
        <v>813</v>
      </c>
      <c r="M10" s="110" t="s">
        <v>795</v>
      </c>
      <c r="N10" s="88">
        <v>38000</v>
      </c>
      <c r="O10" s="111">
        <v>41072</v>
      </c>
      <c r="P10" s="85">
        <v>38000</v>
      </c>
      <c r="Q10" s="116">
        <v>41072</v>
      </c>
      <c r="R10" s="115" t="s">
        <v>814</v>
      </c>
      <c r="S10">
        <f t="shared" si="0"/>
        <v>34200</v>
      </c>
    </row>
    <row r="11" spans="1:19" ht="150">
      <c r="A11" s="88">
        <v>6</v>
      </c>
      <c r="B11" s="117"/>
      <c r="C11" s="107" t="s">
        <v>815</v>
      </c>
      <c r="D11" s="89" t="s">
        <v>816</v>
      </c>
      <c r="E11" s="89" t="s">
        <v>817</v>
      </c>
      <c r="F11" s="108" t="s">
        <v>789</v>
      </c>
      <c r="G11" s="109" t="s">
        <v>790</v>
      </c>
      <c r="H11" s="110" t="s">
        <v>325</v>
      </c>
      <c r="I11" s="109" t="s">
        <v>792</v>
      </c>
      <c r="J11" s="89" t="s">
        <v>818</v>
      </c>
      <c r="K11" s="110" t="s">
        <v>96</v>
      </c>
      <c r="L11" s="110" t="s">
        <v>819</v>
      </c>
      <c r="M11" s="110"/>
      <c r="N11" s="85">
        <v>50000</v>
      </c>
      <c r="O11" s="111">
        <v>41072</v>
      </c>
      <c r="P11" s="85">
        <v>50000</v>
      </c>
      <c r="Q11" s="116">
        <v>41072</v>
      </c>
      <c r="R11" s="115" t="s">
        <v>814</v>
      </c>
      <c r="S11">
        <f t="shared" si="0"/>
        <v>45000</v>
      </c>
    </row>
    <row r="12" spans="1:19" ht="105">
      <c r="A12" s="88">
        <v>7</v>
      </c>
      <c r="B12" s="117"/>
      <c r="C12" s="112" t="s">
        <v>820</v>
      </c>
      <c r="D12" s="89" t="s">
        <v>821</v>
      </c>
      <c r="E12" s="89" t="s">
        <v>822</v>
      </c>
      <c r="F12" s="108" t="s">
        <v>789</v>
      </c>
      <c r="G12" s="109" t="s">
        <v>790</v>
      </c>
      <c r="H12" s="109" t="s">
        <v>791</v>
      </c>
      <c r="I12" s="109" t="s">
        <v>792</v>
      </c>
      <c r="J12" s="89" t="s">
        <v>802</v>
      </c>
      <c r="K12" s="110" t="s">
        <v>96</v>
      </c>
      <c r="L12" s="89" t="s">
        <v>803</v>
      </c>
      <c r="M12" s="110"/>
      <c r="N12" s="85">
        <v>50000</v>
      </c>
      <c r="O12" s="111">
        <v>41072</v>
      </c>
      <c r="P12" s="85">
        <v>50000</v>
      </c>
      <c r="Q12" s="116">
        <v>41072</v>
      </c>
      <c r="R12" s="115" t="s">
        <v>814</v>
      </c>
      <c r="S12">
        <f t="shared" si="0"/>
        <v>45000</v>
      </c>
    </row>
    <row r="13" spans="1:19" ht="90">
      <c r="A13" s="88">
        <v>8</v>
      </c>
      <c r="B13" s="117"/>
      <c r="C13" s="112" t="s">
        <v>823</v>
      </c>
      <c r="D13" s="89" t="s">
        <v>824</v>
      </c>
      <c r="E13" s="89" t="s">
        <v>825</v>
      </c>
      <c r="F13" s="108" t="s">
        <v>789</v>
      </c>
      <c r="G13" s="109" t="s">
        <v>790</v>
      </c>
      <c r="H13" s="109" t="s">
        <v>791</v>
      </c>
      <c r="I13" s="109" t="s">
        <v>792</v>
      </c>
      <c r="J13" s="89" t="s">
        <v>826</v>
      </c>
      <c r="K13" s="110" t="s">
        <v>96</v>
      </c>
      <c r="L13" s="110" t="s">
        <v>794</v>
      </c>
      <c r="M13" s="85"/>
      <c r="N13" s="85">
        <v>50000</v>
      </c>
      <c r="O13" s="111">
        <v>41072</v>
      </c>
      <c r="P13" s="85">
        <v>50000</v>
      </c>
      <c r="Q13" s="116">
        <v>41072</v>
      </c>
      <c r="R13" s="115" t="s">
        <v>814</v>
      </c>
      <c r="S13">
        <f t="shared" si="0"/>
        <v>45000</v>
      </c>
    </row>
    <row r="14" spans="1:19" ht="90">
      <c r="A14" s="88">
        <v>9</v>
      </c>
      <c r="B14" s="117"/>
      <c r="C14" s="112" t="s">
        <v>827</v>
      </c>
      <c r="D14" s="89" t="s">
        <v>824</v>
      </c>
      <c r="E14" s="89" t="s">
        <v>825</v>
      </c>
      <c r="F14" s="108" t="s">
        <v>789</v>
      </c>
      <c r="G14" s="109" t="s">
        <v>790</v>
      </c>
      <c r="H14" s="109" t="s">
        <v>791</v>
      </c>
      <c r="I14" s="109" t="s">
        <v>792</v>
      </c>
      <c r="J14" s="89" t="s">
        <v>826</v>
      </c>
      <c r="K14" s="110" t="s">
        <v>96</v>
      </c>
      <c r="L14" s="110" t="s">
        <v>794</v>
      </c>
      <c r="M14" s="85"/>
      <c r="N14" s="85">
        <v>50000</v>
      </c>
      <c r="O14" s="111">
        <v>41072</v>
      </c>
      <c r="P14" s="85">
        <v>50000</v>
      </c>
      <c r="Q14" s="116">
        <v>41072</v>
      </c>
      <c r="R14" s="115" t="s">
        <v>814</v>
      </c>
      <c r="S14">
        <f t="shared" si="0"/>
        <v>45000</v>
      </c>
    </row>
    <row r="15" spans="1:19" ht="90">
      <c r="A15" s="88">
        <v>10</v>
      </c>
      <c r="B15" s="117"/>
      <c r="C15" s="112" t="s">
        <v>828</v>
      </c>
      <c r="D15" s="89" t="s">
        <v>829</v>
      </c>
      <c r="E15" s="89" t="s">
        <v>830</v>
      </c>
      <c r="F15" s="108" t="s">
        <v>789</v>
      </c>
      <c r="G15" s="109" t="s">
        <v>790</v>
      </c>
      <c r="H15" s="109" t="s">
        <v>791</v>
      </c>
      <c r="I15" s="109" t="s">
        <v>792</v>
      </c>
      <c r="J15" s="89" t="s">
        <v>831</v>
      </c>
      <c r="K15" s="110" t="s">
        <v>96</v>
      </c>
      <c r="L15" s="89" t="s">
        <v>803</v>
      </c>
      <c r="M15" s="85"/>
      <c r="N15" s="85">
        <v>50000</v>
      </c>
      <c r="O15" s="111">
        <v>41072</v>
      </c>
      <c r="P15" s="85">
        <v>50000</v>
      </c>
      <c r="Q15" s="116">
        <v>41072</v>
      </c>
      <c r="R15" s="115" t="s">
        <v>814</v>
      </c>
      <c r="S15">
        <f t="shared" si="0"/>
        <v>45000</v>
      </c>
    </row>
    <row r="16" spans="1:19" ht="120">
      <c r="A16" s="88">
        <v>11</v>
      </c>
      <c r="B16" s="117"/>
      <c r="C16" s="112" t="s">
        <v>832</v>
      </c>
      <c r="D16" s="89" t="s">
        <v>833</v>
      </c>
      <c r="E16" s="89" t="s">
        <v>834</v>
      </c>
      <c r="F16" s="108" t="s">
        <v>789</v>
      </c>
      <c r="G16" s="109" t="s">
        <v>790</v>
      </c>
      <c r="H16" s="109" t="s">
        <v>791</v>
      </c>
      <c r="I16" s="109" t="s">
        <v>792</v>
      </c>
      <c r="J16" s="89" t="s">
        <v>835</v>
      </c>
      <c r="K16" s="110" t="s">
        <v>836</v>
      </c>
      <c r="L16" s="110" t="s">
        <v>837</v>
      </c>
      <c r="M16" s="85"/>
      <c r="N16" s="85">
        <v>45000</v>
      </c>
      <c r="O16" s="111">
        <v>41072</v>
      </c>
      <c r="P16" s="85">
        <v>45000</v>
      </c>
      <c r="Q16" s="116">
        <v>41072</v>
      </c>
      <c r="R16" s="115" t="s">
        <v>814</v>
      </c>
      <c r="S16">
        <f t="shared" si="0"/>
        <v>40500</v>
      </c>
    </row>
    <row r="17" spans="1:19" ht="120">
      <c r="A17" s="88">
        <v>12</v>
      </c>
      <c r="B17" s="117"/>
      <c r="C17" s="112" t="s">
        <v>838</v>
      </c>
      <c r="D17" s="89" t="s">
        <v>839</v>
      </c>
      <c r="E17" s="89" t="s">
        <v>840</v>
      </c>
      <c r="F17" s="108" t="s">
        <v>789</v>
      </c>
      <c r="G17" s="109" t="s">
        <v>790</v>
      </c>
      <c r="H17" s="109" t="s">
        <v>791</v>
      </c>
      <c r="I17" s="109" t="s">
        <v>792</v>
      </c>
      <c r="J17" s="89" t="s">
        <v>841</v>
      </c>
      <c r="K17" s="110" t="s">
        <v>96</v>
      </c>
      <c r="L17" s="110" t="s">
        <v>842</v>
      </c>
      <c r="M17" s="85"/>
      <c r="N17" s="85">
        <v>50000</v>
      </c>
      <c r="O17" s="111">
        <v>41072</v>
      </c>
      <c r="P17" s="85">
        <v>50000</v>
      </c>
      <c r="Q17" s="116">
        <v>41072</v>
      </c>
      <c r="R17" s="115" t="s">
        <v>814</v>
      </c>
      <c r="S17">
        <f t="shared" si="0"/>
        <v>45000</v>
      </c>
    </row>
    <row r="18" spans="1:19" ht="105">
      <c r="A18" s="88">
        <v>13</v>
      </c>
      <c r="B18" s="117"/>
      <c r="C18" s="112" t="s">
        <v>843</v>
      </c>
      <c r="D18" s="89" t="s">
        <v>427</v>
      </c>
      <c r="E18" s="89" t="s">
        <v>844</v>
      </c>
      <c r="F18" s="108" t="s">
        <v>789</v>
      </c>
      <c r="G18" s="109" t="s">
        <v>790</v>
      </c>
      <c r="H18" s="109" t="s">
        <v>791</v>
      </c>
      <c r="I18" s="109" t="s">
        <v>792</v>
      </c>
      <c r="J18" s="89" t="s">
        <v>845</v>
      </c>
      <c r="K18" s="110" t="s">
        <v>96</v>
      </c>
      <c r="L18" s="110" t="s">
        <v>794</v>
      </c>
      <c r="M18" s="85" t="s">
        <v>846</v>
      </c>
      <c r="N18" s="85">
        <v>50000</v>
      </c>
      <c r="O18" s="111">
        <v>41072</v>
      </c>
      <c r="P18" s="85">
        <v>50000</v>
      </c>
      <c r="Q18" s="116">
        <v>41072</v>
      </c>
      <c r="R18" s="115" t="s">
        <v>814</v>
      </c>
      <c r="S18">
        <f t="shared" si="0"/>
        <v>45000</v>
      </c>
    </row>
    <row r="19" spans="1:19" ht="75">
      <c r="A19" s="88">
        <v>14</v>
      </c>
      <c r="B19" s="117"/>
      <c r="C19" s="107" t="s">
        <v>440</v>
      </c>
      <c r="D19" s="89" t="s">
        <v>847</v>
      </c>
      <c r="E19" s="89" t="s">
        <v>848</v>
      </c>
      <c r="F19" s="108" t="s">
        <v>789</v>
      </c>
      <c r="G19" s="109" t="s">
        <v>790</v>
      </c>
      <c r="H19" s="110" t="s">
        <v>325</v>
      </c>
      <c r="I19" s="109" t="s">
        <v>792</v>
      </c>
      <c r="J19" s="89" t="s">
        <v>802</v>
      </c>
      <c r="K19" s="110" t="s">
        <v>96</v>
      </c>
      <c r="L19" s="89" t="s">
        <v>803</v>
      </c>
      <c r="M19" s="85"/>
      <c r="N19" s="85">
        <v>50000</v>
      </c>
      <c r="O19" s="111">
        <v>41072</v>
      </c>
      <c r="P19" s="85">
        <v>50000</v>
      </c>
      <c r="Q19" s="116">
        <v>41072</v>
      </c>
      <c r="R19" s="115" t="s">
        <v>814</v>
      </c>
      <c r="S19">
        <f t="shared" si="0"/>
        <v>45000</v>
      </c>
    </row>
    <row r="20" spans="1:19" ht="90">
      <c r="A20" s="88">
        <v>15</v>
      </c>
      <c r="B20" s="117"/>
      <c r="C20" s="107" t="s">
        <v>849</v>
      </c>
      <c r="D20" s="89" t="s">
        <v>850</v>
      </c>
      <c r="E20" s="89" t="s">
        <v>851</v>
      </c>
      <c r="F20" s="108" t="s">
        <v>789</v>
      </c>
      <c r="G20" s="109" t="s">
        <v>790</v>
      </c>
      <c r="H20" s="109" t="s">
        <v>791</v>
      </c>
      <c r="I20" s="109" t="s">
        <v>792</v>
      </c>
      <c r="J20" s="89" t="s">
        <v>802</v>
      </c>
      <c r="K20" s="110" t="s">
        <v>96</v>
      </c>
      <c r="L20" s="89" t="s">
        <v>803</v>
      </c>
      <c r="M20" s="85"/>
      <c r="N20" s="85">
        <v>50000</v>
      </c>
      <c r="O20" s="111">
        <v>41072</v>
      </c>
      <c r="P20" s="85">
        <v>50000</v>
      </c>
      <c r="Q20" s="116">
        <v>41072</v>
      </c>
      <c r="R20" s="115" t="s">
        <v>814</v>
      </c>
      <c r="S20">
        <f t="shared" si="0"/>
        <v>45000</v>
      </c>
    </row>
    <row r="21" spans="1:19" ht="90">
      <c r="A21" s="88">
        <v>16</v>
      </c>
      <c r="B21" s="117"/>
      <c r="C21" s="107" t="s">
        <v>852</v>
      </c>
      <c r="D21" s="89" t="s">
        <v>853</v>
      </c>
      <c r="E21" s="89" t="s">
        <v>854</v>
      </c>
      <c r="F21" s="108" t="s">
        <v>789</v>
      </c>
      <c r="G21" s="109" t="s">
        <v>790</v>
      </c>
      <c r="H21" s="109" t="s">
        <v>791</v>
      </c>
      <c r="I21" s="109" t="s">
        <v>792</v>
      </c>
      <c r="J21" s="89" t="s">
        <v>855</v>
      </c>
      <c r="K21" s="110" t="s">
        <v>96</v>
      </c>
      <c r="L21" s="89" t="s">
        <v>803</v>
      </c>
      <c r="M21" s="85"/>
      <c r="N21" s="85">
        <v>50000</v>
      </c>
      <c r="O21" s="111">
        <v>41072</v>
      </c>
      <c r="P21" s="85">
        <v>50000</v>
      </c>
      <c r="Q21" s="116">
        <v>41072</v>
      </c>
      <c r="R21" s="115" t="s">
        <v>814</v>
      </c>
      <c r="S21">
        <f t="shared" si="0"/>
        <v>45000</v>
      </c>
    </row>
    <row r="22" spans="1:19" ht="120">
      <c r="A22" s="88">
        <v>17</v>
      </c>
      <c r="B22" s="117"/>
      <c r="C22" s="107" t="s">
        <v>856</v>
      </c>
      <c r="D22" s="89" t="s">
        <v>857</v>
      </c>
      <c r="E22" s="89" t="s">
        <v>858</v>
      </c>
      <c r="F22" s="108" t="s">
        <v>789</v>
      </c>
      <c r="G22" s="109" t="s">
        <v>790</v>
      </c>
      <c r="H22" s="109" t="s">
        <v>791</v>
      </c>
      <c r="I22" s="109" t="s">
        <v>792</v>
      </c>
      <c r="J22" s="89" t="s">
        <v>841</v>
      </c>
      <c r="K22" s="110" t="s">
        <v>96</v>
      </c>
      <c r="L22" s="110" t="s">
        <v>794</v>
      </c>
      <c r="M22" s="85"/>
      <c r="N22" s="85">
        <v>50000</v>
      </c>
      <c r="O22" s="111">
        <v>41072</v>
      </c>
      <c r="P22" s="85">
        <v>50000</v>
      </c>
      <c r="Q22" s="116">
        <v>41072</v>
      </c>
      <c r="R22" s="115" t="s">
        <v>814</v>
      </c>
      <c r="S22">
        <f t="shared" si="0"/>
        <v>45000</v>
      </c>
    </row>
    <row r="23" spans="1:19" ht="120">
      <c r="A23" s="88">
        <v>18</v>
      </c>
      <c r="B23" s="117"/>
      <c r="C23" s="107" t="s">
        <v>859</v>
      </c>
      <c r="D23" s="89" t="s">
        <v>860</v>
      </c>
      <c r="E23" s="89" t="s">
        <v>861</v>
      </c>
      <c r="F23" s="108" t="s">
        <v>789</v>
      </c>
      <c r="G23" s="109" t="s">
        <v>790</v>
      </c>
      <c r="H23" s="109" t="s">
        <v>791</v>
      </c>
      <c r="I23" s="109" t="s">
        <v>792</v>
      </c>
      <c r="J23" s="89" t="s">
        <v>841</v>
      </c>
      <c r="K23" s="110" t="s">
        <v>96</v>
      </c>
      <c r="L23" s="110" t="s">
        <v>794</v>
      </c>
      <c r="M23" s="85"/>
      <c r="N23" s="85">
        <v>50000</v>
      </c>
      <c r="O23" s="111">
        <v>41072</v>
      </c>
      <c r="P23" s="85">
        <v>50000</v>
      </c>
      <c r="Q23" s="116">
        <v>41072</v>
      </c>
      <c r="R23" s="115" t="s">
        <v>814</v>
      </c>
      <c r="S23">
        <f t="shared" si="0"/>
        <v>45000</v>
      </c>
    </row>
    <row r="24" spans="1:19" ht="105">
      <c r="A24" s="88">
        <v>19</v>
      </c>
      <c r="B24" s="117"/>
      <c r="C24" s="107" t="s">
        <v>862</v>
      </c>
      <c r="D24" s="89" t="s">
        <v>863</v>
      </c>
      <c r="E24" s="89" t="s">
        <v>864</v>
      </c>
      <c r="F24" s="108" t="s">
        <v>789</v>
      </c>
      <c r="G24" s="109" t="s">
        <v>790</v>
      </c>
      <c r="H24" s="109" t="s">
        <v>791</v>
      </c>
      <c r="I24" s="109" t="s">
        <v>792</v>
      </c>
      <c r="J24" s="89" t="s">
        <v>807</v>
      </c>
      <c r="K24" s="110" t="s">
        <v>96</v>
      </c>
      <c r="L24" s="110" t="s">
        <v>865</v>
      </c>
      <c r="M24" s="85"/>
      <c r="N24" s="85">
        <v>50000</v>
      </c>
      <c r="O24" s="111">
        <v>41072</v>
      </c>
      <c r="P24" s="85">
        <v>50000</v>
      </c>
      <c r="Q24" s="116">
        <v>41072</v>
      </c>
      <c r="R24" s="115" t="s">
        <v>814</v>
      </c>
      <c r="S24">
        <f t="shared" si="0"/>
        <v>45000</v>
      </c>
    </row>
    <row r="25" spans="1:19" ht="75">
      <c r="A25" s="88">
        <v>20</v>
      </c>
      <c r="B25" s="117"/>
      <c r="C25" s="107" t="s">
        <v>866</v>
      </c>
      <c r="D25" s="89" t="s">
        <v>867</v>
      </c>
      <c r="E25" s="89" t="s">
        <v>868</v>
      </c>
      <c r="F25" s="108" t="s">
        <v>789</v>
      </c>
      <c r="G25" s="109" t="s">
        <v>790</v>
      </c>
      <c r="H25" s="109" t="s">
        <v>791</v>
      </c>
      <c r="I25" s="109" t="s">
        <v>792</v>
      </c>
      <c r="J25" s="89" t="s">
        <v>869</v>
      </c>
      <c r="K25" s="110" t="s">
        <v>96</v>
      </c>
      <c r="L25" s="110" t="s">
        <v>870</v>
      </c>
      <c r="M25" s="85"/>
      <c r="N25" s="85">
        <v>20875</v>
      </c>
      <c r="O25" s="111">
        <v>41072</v>
      </c>
      <c r="P25" s="85">
        <v>20875</v>
      </c>
      <c r="Q25" s="116">
        <v>41072</v>
      </c>
      <c r="R25" s="115" t="s">
        <v>814</v>
      </c>
      <c r="S25">
        <f t="shared" si="0"/>
        <v>18787.5</v>
      </c>
    </row>
    <row r="26" spans="1:19" ht="120">
      <c r="A26" s="88">
        <v>21</v>
      </c>
      <c r="B26" s="117"/>
      <c r="C26" s="107" t="s">
        <v>871</v>
      </c>
      <c r="D26" s="89" t="s">
        <v>872</v>
      </c>
      <c r="E26" s="89" t="s">
        <v>873</v>
      </c>
      <c r="F26" s="108" t="s">
        <v>789</v>
      </c>
      <c r="G26" s="109" t="s">
        <v>790</v>
      </c>
      <c r="H26" s="109" t="s">
        <v>791</v>
      </c>
      <c r="I26" s="109" t="s">
        <v>792</v>
      </c>
      <c r="J26" s="89" t="s">
        <v>841</v>
      </c>
      <c r="K26" s="110" t="s">
        <v>96</v>
      </c>
      <c r="L26" s="110" t="s">
        <v>794</v>
      </c>
      <c r="M26" s="85"/>
      <c r="N26" s="85">
        <v>50000</v>
      </c>
      <c r="O26" s="111">
        <v>41072</v>
      </c>
      <c r="P26" s="85">
        <v>50000</v>
      </c>
      <c r="Q26" s="116">
        <v>41072</v>
      </c>
      <c r="R26" s="115" t="s">
        <v>814</v>
      </c>
      <c r="S26">
        <f t="shared" si="0"/>
        <v>45000</v>
      </c>
    </row>
    <row r="27" spans="1:19" ht="120">
      <c r="A27" s="88">
        <v>22</v>
      </c>
      <c r="B27" s="117"/>
      <c r="C27" s="107" t="s">
        <v>874</v>
      </c>
      <c r="D27" s="89" t="s">
        <v>875</v>
      </c>
      <c r="E27" s="89" t="s">
        <v>825</v>
      </c>
      <c r="F27" s="108" t="s">
        <v>789</v>
      </c>
      <c r="G27" s="109" t="s">
        <v>790</v>
      </c>
      <c r="H27" s="109" t="s">
        <v>791</v>
      </c>
      <c r="I27" s="109" t="s">
        <v>792</v>
      </c>
      <c r="J27" s="89" t="s">
        <v>841</v>
      </c>
      <c r="K27" s="113" t="s">
        <v>96</v>
      </c>
      <c r="L27" s="110" t="s">
        <v>794</v>
      </c>
      <c r="M27" s="85"/>
      <c r="N27" s="85">
        <v>50000</v>
      </c>
      <c r="O27" s="111">
        <v>41072</v>
      </c>
      <c r="P27" s="85">
        <v>50000</v>
      </c>
      <c r="Q27" s="116">
        <v>41072</v>
      </c>
      <c r="R27" s="115" t="s">
        <v>814</v>
      </c>
      <c r="S27">
        <f t="shared" si="0"/>
        <v>45000</v>
      </c>
    </row>
    <row r="28" spans="1:19" ht="75">
      <c r="A28" s="88">
        <v>23</v>
      </c>
      <c r="B28" s="117"/>
      <c r="C28" s="107" t="s">
        <v>876</v>
      </c>
      <c r="D28" s="89" t="s">
        <v>877</v>
      </c>
      <c r="E28" s="89" t="s">
        <v>878</v>
      </c>
      <c r="F28" s="108" t="s">
        <v>789</v>
      </c>
      <c r="G28" s="109" t="s">
        <v>790</v>
      </c>
      <c r="H28" s="109" t="s">
        <v>791</v>
      </c>
      <c r="I28" s="109" t="s">
        <v>792</v>
      </c>
      <c r="J28" s="89" t="s">
        <v>802</v>
      </c>
      <c r="K28" s="113" t="s">
        <v>96</v>
      </c>
      <c r="L28" s="89" t="s">
        <v>803</v>
      </c>
      <c r="M28" s="85"/>
      <c r="N28" s="85">
        <v>50000</v>
      </c>
      <c r="O28" s="111">
        <v>41072</v>
      </c>
      <c r="P28" s="85">
        <v>50000</v>
      </c>
      <c r="Q28" s="116">
        <v>41072</v>
      </c>
      <c r="R28" s="115" t="s">
        <v>328</v>
      </c>
      <c r="S28">
        <f t="shared" si="0"/>
        <v>45000</v>
      </c>
    </row>
    <row r="29" spans="1:19" ht="90">
      <c r="A29" s="88">
        <v>24</v>
      </c>
      <c r="B29" s="11"/>
      <c r="C29" s="107" t="s">
        <v>787</v>
      </c>
      <c r="D29" s="55" t="s">
        <v>456</v>
      </c>
      <c r="E29" s="55" t="s">
        <v>788</v>
      </c>
      <c r="F29" s="88" t="s">
        <v>2</v>
      </c>
      <c r="G29" s="5" t="s">
        <v>324</v>
      </c>
      <c r="H29" s="88" t="s">
        <v>879</v>
      </c>
      <c r="I29" s="109" t="s">
        <v>792</v>
      </c>
      <c r="J29" s="55" t="s">
        <v>793</v>
      </c>
      <c r="K29" s="55" t="s">
        <v>96</v>
      </c>
      <c r="L29" s="55" t="s">
        <v>794</v>
      </c>
      <c r="M29" s="55" t="s">
        <v>795</v>
      </c>
      <c r="N29" s="5">
        <v>50000</v>
      </c>
      <c r="O29" s="114" t="s">
        <v>796</v>
      </c>
      <c r="P29" s="5">
        <v>50000</v>
      </c>
      <c r="Q29" s="114" t="s">
        <v>796</v>
      </c>
      <c r="R29" s="4" t="s">
        <v>328</v>
      </c>
      <c r="S29">
        <f t="shared" si="0"/>
        <v>45000</v>
      </c>
    </row>
    <row r="30" spans="1:19" ht="90">
      <c r="A30" s="88">
        <v>25</v>
      </c>
      <c r="B30" s="11"/>
      <c r="C30" s="107" t="s">
        <v>797</v>
      </c>
      <c r="D30" s="55" t="s">
        <v>477</v>
      </c>
      <c r="E30" s="55" t="s">
        <v>798</v>
      </c>
      <c r="F30" s="88" t="s">
        <v>2</v>
      </c>
      <c r="G30" s="5" t="s">
        <v>324</v>
      </c>
      <c r="H30" s="88" t="s">
        <v>879</v>
      </c>
      <c r="I30" s="109" t="s">
        <v>792</v>
      </c>
      <c r="J30" s="55" t="s">
        <v>793</v>
      </c>
      <c r="K30" s="55" t="s">
        <v>96</v>
      </c>
      <c r="L30" s="55" t="s">
        <v>794</v>
      </c>
      <c r="M30" s="55" t="s">
        <v>795</v>
      </c>
      <c r="N30" s="5">
        <v>50000</v>
      </c>
      <c r="O30" s="114" t="s">
        <v>796</v>
      </c>
      <c r="P30" s="5">
        <v>50000</v>
      </c>
      <c r="Q30" s="114" t="s">
        <v>796</v>
      </c>
      <c r="R30" s="4" t="s">
        <v>328</v>
      </c>
      <c r="S30">
        <f t="shared" si="0"/>
        <v>45000</v>
      </c>
    </row>
    <row r="31" spans="1:19" ht="90">
      <c r="A31" s="88">
        <v>26</v>
      </c>
      <c r="B31" s="11"/>
      <c r="C31" s="107" t="s">
        <v>799</v>
      </c>
      <c r="D31" s="55" t="s">
        <v>800</v>
      </c>
      <c r="E31" s="55" t="s">
        <v>801</v>
      </c>
      <c r="F31" s="88" t="s">
        <v>2</v>
      </c>
      <c r="G31" s="5" t="s">
        <v>324</v>
      </c>
      <c r="H31" s="88" t="s">
        <v>879</v>
      </c>
      <c r="I31" s="109" t="s">
        <v>792</v>
      </c>
      <c r="J31" s="55" t="s">
        <v>802</v>
      </c>
      <c r="K31" s="55" t="s">
        <v>96</v>
      </c>
      <c r="L31" s="55" t="s">
        <v>803</v>
      </c>
      <c r="M31" s="55" t="s">
        <v>795</v>
      </c>
      <c r="N31" s="5">
        <v>50000</v>
      </c>
      <c r="O31" s="114" t="s">
        <v>796</v>
      </c>
      <c r="P31" s="5">
        <v>50000</v>
      </c>
      <c r="Q31" s="114" t="s">
        <v>796</v>
      </c>
      <c r="R31" s="4" t="s">
        <v>328</v>
      </c>
      <c r="S31">
        <f t="shared" si="0"/>
        <v>45000</v>
      </c>
    </row>
    <row r="32" spans="1:19" ht="60">
      <c r="A32" s="88">
        <v>27</v>
      </c>
      <c r="B32" s="11"/>
      <c r="C32" s="107" t="s">
        <v>804</v>
      </c>
      <c r="D32" s="55" t="s">
        <v>805</v>
      </c>
      <c r="E32" s="55" t="s">
        <v>806</v>
      </c>
      <c r="F32" s="88" t="s">
        <v>2</v>
      </c>
      <c r="G32" s="5" t="s">
        <v>324</v>
      </c>
      <c r="H32" s="88" t="s">
        <v>879</v>
      </c>
      <c r="I32" s="109" t="s">
        <v>792</v>
      </c>
      <c r="J32" s="55" t="s">
        <v>807</v>
      </c>
      <c r="K32" s="55" t="s">
        <v>96</v>
      </c>
      <c r="L32" s="55" t="s">
        <v>794</v>
      </c>
      <c r="M32" s="55" t="s">
        <v>795</v>
      </c>
      <c r="N32" s="5">
        <v>50000</v>
      </c>
      <c r="O32" s="114" t="s">
        <v>796</v>
      </c>
      <c r="P32" s="5">
        <v>50000</v>
      </c>
      <c r="Q32" s="114" t="s">
        <v>796</v>
      </c>
      <c r="R32" s="4" t="s">
        <v>328</v>
      </c>
      <c r="S32">
        <f t="shared" si="0"/>
        <v>45000</v>
      </c>
    </row>
    <row r="33" spans="16:16">
      <c r="P33">
        <f>SUM(P6:P32)</f>
        <v>1303875</v>
      </c>
    </row>
    <row r="34" spans="16:16">
      <c r="P34" s="630">
        <f>P33*0.05</f>
        <v>65193.75</v>
      </c>
    </row>
    <row r="35" spans="16:16">
      <c r="P35">
        <f>P33-P34</f>
        <v>1238681.25</v>
      </c>
    </row>
    <row r="36" spans="16:16">
      <c r="P36">
        <v>300000</v>
      </c>
    </row>
    <row r="37" spans="16:16">
      <c r="P37">
        <f>P36+P35</f>
        <v>1538681.25</v>
      </c>
    </row>
  </sheetData>
  <mergeCells count="4">
    <mergeCell ref="A1:R1"/>
    <mergeCell ref="A2:R2"/>
    <mergeCell ref="A3:R3"/>
    <mergeCell ref="A4:R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25"/>
  <sheetViews>
    <sheetView topLeftCell="C17" workbookViewId="0">
      <selection activeCell="R24" sqref="R24"/>
    </sheetView>
  </sheetViews>
  <sheetFormatPr defaultRowHeight="15"/>
  <sheetData>
    <row r="1" spans="1:21" ht="18.75">
      <c r="A1" s="814" t="s">
        <v>897</v>
      </c>
      <c r="B1" s="814"/>
      <c r="C1" s="814"/>
      <c r="D1" s="814"/>
      <c r="E1" s="814"/>
      <c r="F1" s="814"/>
      <c r="G1" s="814"/>
      <c r="H1" s="814"/>
      <c r="I1" s="814"/>
      <c r="J1" s="814"/>
      <c r="K1" s="814"/>
      <c r="L1" s="814"/>
      <c r="M1" s="814"/>
      <c r="N1" s="814"/>
      <c r="O1" s="814"/>
      <c r="P1" s="814"/>
      <c r="Q1" s="814"/>
      <c r="R1" s="814"/>
      <c r="S1" s="814"/>
      <c r="T1" s="814"/>
    </row>
    <row r="2" spans="1:21" ht="17.25">
      <c r="A2" s="815" t="s">
        <v>898</v>
      </c>
      <c r="B2" s="815"/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5"/>
      <c r="S2" s="815"/>
      <c r="T2" s="815"/>
    </row>
    <row r="3" spans="1:21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</row>
    <row r="4" spans="1:21">
      <c r="A4" s="119" t="s">
        <v>899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</row>
    <row r="5" spans="1:21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</row>
    <row r="6" spans="1:21">
      <c r="A6" s="119"/>
      <c r="B6" s="119"/>
      <c r="C6" s="119"/>
      <c r="D6" s="119"/>
      <c r="E6" s="119"/>
      <c r="F6" s="119"/>
      <c r="G6" s="119"/>
      <c r="H6" s="119" t="s">
        <v>900</v>
      </c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</row>
    <row r="7" spans="1:21">
      <c r="A7" s="120" t="s">
        <v>901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</row>
    <row r="8" spans="1:21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 t="s">
        <v>902</v>
      </c>
      <c r="T8" s="119"/>
    </row>
    <row r="9" spans="1:21">
      <c r="A9" s="121" t="s">
        <v>903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</row>
    <row r="10" spans="1:21">
      <c r="A10" s="816" t="s">
        <v>307</v>
      </c>
      <c r="B10" s="816" t="s">
        <v>308</v>
      </c>
      <c r="C10" s="816" t="s">
        <v>904</v>
      </c>
      <c r="D10" s="816" t="s">
        <v>905</v>
      </c>
      <c r="E10" s="816" t="s">
        <v>270</v>
      </c>
      <c r="F10" s="816" t="s">
        <v>906</v>
      </c>
      <c r="G10" s="816" t="s">
        <v>907</v>
      </c>
      <c r="H10" s="816"/>
      <c r="I10" s="816"/>
      <c r="J10" s="816"/>
      <c r="K10" s="816"/>
      <c r="L10" s="816"/>
      <c r="M10" s="816" t="s">
        <v>908</v>
      </c>
      <c r="N10" s="816"/>
      <c r="O10" s="816" t="s">
        <v>909</v>
      </c>
      <c r="P10" s="816"/>
      <c r="Q10" s="816" t="s">
        <v>319</v>
      </c>
      <c r="R10" s="816" t="s">
        <v>317</v>
      </c>
      <c r="S10" s="816" t="s">
        <v>318</v>
      </c>
      <c r="T10" s="816" t="s">
        <v>320</v>
      </c>
    </row>
    <row r="11" spans="1:21" ht="30">
      <c r="A11" s="816"/>
      <c r="B11" s="816"/>
      <c r="C11" s="816"/>
      <c r="D11" s="816"/>
      <c r="E11" s="816"/>
      <c r="F11" s="816"/>
      <c r="G11" s="122" t="s">
        <v>4</v>
      </c>
      <c r="H11" s="122" t="s">
        <v>894</v>
      </c>
      <c r="I11" s="122" t="s">
        <v>910</v>
      </c>
      <c r="J11" s="122" t="s">
        <v>491</v>
      </c>
      <c r="K11" s="122" t="s">
        <v>911</v>
      </c>
      <c r="L11" s="122" t="s">
        <v>912</v>
      </c>
      <c r="M11" s="122" t="s">
        <v>5</v>
      </c>
      <c r="N11" s="122" t="s">
        <v>13</v>
      </c>
      <c r="O11" s="122" t="s">
        <v>266</v>
      </c>
      <c r="P11" s="122" t="s">
        <v>267</v>
      </c>
      <c r="Q11" s="816"/>
      <c r="R11" s="816"/>
      <c r="S11" s="816"/>
      <c r="T11" s="816"/>
    </row>
    <row r="12" spans="1:21" ht="75">
      <c r="A12" s="85">
        <v>1</v>
      </c>
      <c r="B12" s="8"/>
      <c r="C12" s="89" t="s">
        <v>880</v>
      </c>
      <c r="D12" s="55" t="s">
        <v>881</v>
      </c>
      <c r="E12" s="8" t="s">
        <v>2</v>
      </c>
      <c r="F12" s="89">
        <v>10</v>
      </c>
      <c r="G12" s="5" t="s">
        <v>4</v>
      </c>
      <c r="H12" s="8"/>
      <c r="I12" s="8"/>
      <c r="J12" s="8"/>
      <c r="K12" s="8"/>
      <c r="L12" s="8"/>
      <c r="M12" s="8"/>
      <c r="N12" s="5" t="s">
        <v>13</v>
      </c>
      <c r="O12" s="8"/>
      <c r="P12" s="5" t="s">
        <v>267</v>
      </c>
      <c r="Q12" s="89">
        <v>200000</v>
      </c>
      <c r="R12" s="118">
        <v>180000</v>
      </c>
      <c r="S12" s="89" t="s">
        <v>882</v>
      </c>
      <c r="T12" s="89" t="s">
        <v>328</v>
      </c>
      <c r="U12">
        <v>200000</v>
      </c>
    </row>
    <row r="13" spans="1:21" ht="75">
      <c r="A13" s="85">
        <v>2</v>
      </c>
      <c r="B13" s="8"/>
      <c r="C13" s="89" t="s">
        <v>883</v>
      </c>
      <c r="D13" s="55" t="s">
        <v>884</v>
      </c>
      <c r="E13" s="8" t="s">
        <v>2</v>
      </c>
      <c r="F13" s="89">
        <v>10</v>
      </c>
      <c r="G13" s="5" t="s">
        <v>4</v>
      </c>
      <c r="H13" s="8"/>
      <c r="I13" s="8"/>
      <c r="J13" s="8"/>
      <c r="K13" s="8"/>
      <c r="L13" s="8"/>
      <c r="M13" s="8"/>
      <c r="N13" s="5" t="s">
        <v>13</v>
      </c>
      <c r="O13" s="8"/>
      <c r="P13" s="5" t="s">
        <v>267</v>
      </c>
      <c r="Q13" s="89">
        <v>200000</v>
      </c>
      <c r="R13" s="118">
        <v>180000</v>
      </c>
      <c r="S13" s="89" t="s">
        <v>882</v>
      </c>
      <c r="T13" s="89" t="s">
        <v>328</v>
      </c>
      <c r="U13">
        <v>200000</v>
      </c>
    </row>
    <row r="14" spans="1:21" ht="60">
      <c r="A14" s="85">
        <v>3</v>
      </c>
      <c r="B14" s="8"/>
      <c r="C14" s="89" t="s">
        <v>885</v>
      </c>
      <c r="D14" s="55" t="s">
        <v>886</v>
      </c>
      <c r="E14" s="8" t="s">
        <v>2</v>
      </c>
      <c r="F14" s="89">
        <v>10</v>
      </c>
      <c r="G14" s="5" t="s">
        <v>4</v>
      </c>
      <c r="H14" s="8"/>
      <c r="I14" s="8"/>
      <c r="J14" s="8"/>
      <c r="K14" s="8"/>
      <c r="L14" s="8"/>
      <c r="M14" s="8"/>
      <c r="N14" s="5" t="s">
        <v>13</v>
      </c>
      <c r="O14" s="8"/>
      <c r="P14" s="5" t="s">
        <v>267</v>
      </c>
      <c r="Q14" s="89">
        <v>200000</v>
      </c>
      <c r="R14" s="118">
        <v>180000</v>
      </c>
      <c r="S14" s="89" t="s">
        <v>882</v>
      </c>
      <c r="T14" s="89" t="s">
        <v>328</v>
      </c>
      <c r="U14">
        <v>200000</v>
      </c>
    </row>
    <row r="15" spans="1:21" ht="75">
      <c r="A15" s="85">
        <v>4</v>
      </c>
      <c r="B15" s="8"/>
      <c r="C15" s="89" t="s">
        <v>887</v>
      </c>
      <c r="D15" s="55" t="s">
        <v>888</v>
      </c>
      <c r="E15" s="8" t="s">
        <v>2</v>
      </c>
      <c r="F15" s="89">
        <v>10</v>
      </c>
      <c r="G15" s="5" t="s">
        <v>4</v>
      </c>
      <c r="H15" s="8"/>
      <c r="I15" s="8"/>
      <c r="J15" s="8"/>
      <c r="K15" s="8"/>
      <c r="L15" s="8"/>
      <c r="M15" s="8"/>
      <c r="N15" s="5" t="s">
        <v>13</v>
      </c>
      <c r="O15" s="8"/>
      <c r="P15" s="5" t="s">
        <v>267</v>
      </c>
      <c r="Q15" s="89">
        <v>200000</v>
      </c>
      <c r="R15" s="118">
        <v>180000</v>
      </c>
      <c r="S15" s="89" t="s">
        <v>882</v>
      </c>
      <c r="T15" s="89" t="s">
        <v>328</v>
      </c>
      <c r="U15">
        <v>200000</v>
      </c>
    </row>
    <row r="16" spans="1:21" ht="75">
      <c r="A16" s="85">
        <v>5</v>
      </c>
      <c r="B16" s="8"/>
      <c r="C16" s="89" t="s">
        <v>889</v>
      </c>
      <c r="D16" s="55" t="s">
        <v>890</v>
      </c>
      <c r="E16" s="8" t="s">
        <v>2</v>
      </c>
      <c r="F16" s="89">
        <v>10</v>
      </c>
      <c r="G16" s="8"/>
      <c r="H16" s="8"/>
      <c r="I16" s="8"/>
      <c r="J16" s="5" t="s">
        <v>491</v>
      </c>
      <c r="K16" s="8"/>
      <c r="L16" s="8"/>
      <c r="M16" s="8"/>
      <c r="N16" s="5" t="s">
        <v>13</v>
      </c>
      <c r="O16" s="8"/>
      <c r="P16" s="5" t="s">
        <v>267</v>
      </c>
      <c r="Q16" s="89">
        <v>200000</v>
      </c>
      <c r="R16" s="118">
        <v>180000</v>
      </c>
      <c r="S16" s="89" t="s">
        <v>882</v>
      </c>
      <c r="T16" s="89" t="s">
        <v>328</v>
      </c>
      <c r="U16">
        <v>200000</v>
      </c>
    </row>
    <row r="17" spans="1:21" ht="60">
      <c r="A17" s="85">
        <v>6</v>
      </c>
      <c r="B17" s="8"/>
      <c r="C17" s="89" t="s">
        <v>891</v>
      </c>
      <c r="D17" s="55" t="s">
        <v>892</v>
      </c>
      <c r="E17" s="8" t="s">
        <v>2</v>
      </c>
      <c r="F17" s="89">
        <v>10</v>
      </c>
      <c r="G17" s="5" t="s">
        <v>4</v>
      </c>
      <c r="H17" s="8"/>
      <c r="I17" s="8"/>
      <c r="J17" s="8"/>
      <c r="K17" s="8"/>
      <c r="L17" s="8"/>
      <c r="M17" s="8"/>
      <c r="N17" s="5" t="s">
        <v>13</v>
      </c>
      <c r="O17" s="8"/>
      <c r="P17" s="5" t="s">
        <v>267</v>
      </c>
      <c r="Q17" s="89">
        <v>200000</v>
      </c>
      <c r="R17" s="118">
        <v>180000</v>
      </c>
      <c r="S17" s="89" t="s">
        <v>882</v>
      </c>
      <c r="T17" s="89" t="s">
        <v>328</v>
      </c>
      <c r="U17">
        <v>200000</v>
      </c>
    </row>
    <row r="18" spans="1:21" ht="75">
      <c r="A18" s="85">
        <v>7</v>
      </c>
      <c r="B18" s="8"/>
      <c r="C18" s="89" t="s">
        <v>893</v>
      </c>
      <c r="D18" s="55" t="s">
        <v>888</v>
      </c>
      <c r="E18" s="8" t="s">
        <v>2</v>
      </c>
      <c r="F18" s="89">
        <v>10</v>
      </c>
      <c r="G18" s="8"/>
      <c r="H18" s="5" t="s">
        <v>894</v>
      </c>
      <c r="I18" s="8"/>
      <c r="J18" s="8"/>
      <c r="K18" s="8"/>
      <c r="L18" s="8"/>
      <c r="M18" s="8"/>
      <c r="N18" s="5" t="s">
        <v>13</v>
      </c>
      <c r="O18" s="8"/>
      <c r="P18" s="5" t="s">
        <v>267</v>
      </c>
      <c r="Q18" s="89">
        <v>200000</v>
      </c>
      <c r="R18" s="118">
        <v>180000</v>
      </c>
      <c r="S18" s="89" t="s">
        <v>882</v>
      </c>
      <c r="T18" s="89" t="s">
        <v>328</v>
      </c>
      <c r="U18">
        <v>200000</v>
      </c>
    </row>
    <row r="19" spans="1:21" ht="60">
      <c r="A19" s="85">
        <v>8</v>
      </c>
      <c r="B19" s="8"/>
      <c r="C19" s="89" t="s">
        <v>895</v>
      </c>
      <c r="D19" s="55" t="s">
        <v>896</v>
      </c>
      <c r="E19" s="8" t="s">
        <v>2</v>
      </c>
      <c r="F19" s="89">
        <v>14</v>
      </c>
      <c r="G19" s="5" t="s">
        <v>4</v>
      </c>
      <c r="H19" s="8"/>
      <c r="I19" s="8"/>
      <c r="J19" s="8"/>
      <c r="K19" s="8"/>
      <c r="L19" s="8"/>
      <c r="M19" s="8"/>
      <c r="N19" s="5" t="s">
        <v>13</v>
      </c>
      <c r="O19" s="8"/>
      <c r="P19" s="5" t="s">
        <v>267</v>
      </c>
      <c r="Q19" s="89">
        <v>200000</v>
      </c>
      <c r="R19" s="118">
        <v>180000</v>
      </c>
      <c r="S19" s="89" t="s">
        <v>882</v>
      </c>
      <c r="T19" s="89" t="s">
        <v>328</v>
      </c>
      <c r="U19">
        <v>200000</v>
      </c>
    </row>
    <row r="20" spans="1:21">
      <c r="Q20">
        <f>SUM(Q12:Q19)</f>
        <v>1600000</v>
      </c>
      <c r="R20">
        <f>SUM(R12:R19)</f>
        <v>1440000</v>
      </c>
    </row>
    <row r="22" spans="1:21">
      <c r="R22">
        <f>R20/85*100</f>
        <v>1694117.6470588234</v>
      </c>
    </row>
    <row r="23" spans="1:21">
      <c r="R23">
        <f>R22*0.85</f>
        <v>1439999.9999999998</v>
      </c>
    </row>
    <row r="24" spans="1:21">
      <c r="R24" s="630">
        <f>R22*0.1</f>
        <v>169411.76470588235</v>
      </c>
    </row>
    <row r="25" spans="1:21">
      <c r="R25">
        <f>R23+R24</f>
        <v>1609411.7647058822</v>
      </c>
    </row>
  </sheetData>
  <mergeCells count="15">
    <mergeCell ref="A1:T1"/>
    <mergeCell ref="A2:T2"/>
    <mergeCell ref="A10:A11"/>
    <mergeCell ref="B10:B11"/>
    <mergeCell ref="C10:C11"/>
    <mergeCell ref="D10:D11"/>
    <mergeCell ref="E10:E11"/>
    <mergeCell ref="F10:F11"/>
    <mergeCell ref="G10:L10"/>
    <mergeCell ref="M10:N10"/>
    <mergeCell ref="O10:P10"/>
    <mergeCell ref="Q10:Q11"/>
    <mergeCell ref="R10:R11"/>
    <mergeCell ref="S10:S11"/>
    <mergeCell ref="T10:T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9"/>
  <sheetViews>
    <sheetView workbookViewId="0">
      <selection activeCell="C9" sqref="C9"/>
    </sheetView>
  </sheetViews>
  <sheetFormatPr defaultRowHeight="15"/>
  <sheetData>
    <row r="1" spans="1:18" ht="18.75">
      <c r="A1" s="765" t="s">
        <v>261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</row>
    <row r="2" spans="1:18" ht="18.75">
      <c r="A2" s="765" t="s">
        <v>262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</row>
    <row r="3" spans="1:18" ht="18.75">
      <c r="A3" s="765" t="s">
        <v>305</v>
      </c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/>
      <c r="N3" s="765"/>
      <c r="O3" s="765"/>
      <c r="P3" s="765"/>
      <c r="Q3" s="765"/>
      <c r="R3" s="765"/>
    </row>
    <row r="4" spans="1:18" ht="18.75">
      <c r="A4" s="817" t="s">
        <v>913</v>
      </c>
      <c r="B4" s="817"/>
      <c r="C4" s="817"/>
      <c r="D4" s="817"/>
      <c r="E4" s="817"/>
      <c r="F4" s="817"/>
      <c r="G4" s="817"/>
      <c r="H4" s="123"/>
      <c r="I4" s="123"/>
      <c r="J4" s="66"/>
      <c r="K4" s="124"/>
      <c r="L4" s="125"/>
      <c r="M4" s="126"/>
      <c r="N4" s="126"/>
      <c r="O4" s="127"/>
      <c r="P4" s="68"/>
      <c r="Q4" s="68"/>
      <c r="R4" s="69" t="s">
        <v>914</v>
      </c>
    </row>
    <row r="5" spans="1:18" ht="22.5">
      <c r="A5" s="128"/>
      <c r="B5" s="128"/>
      <c r="C5" s="128"/>
      <c r="D5" s="128"/>
      <c r="E5" s="128"/>
      <c r="F5" s="129"/>
      <c r="G5" s="129"/>
      <c r="H5" s="129"/>
      <c r="I5" s="129"/>
      <c r="J5" s="130"/>
      <c r="K5" s="131"/>
      <c r="L5" s="131"/>
      <c r="M5" s="132"/>
      <c r="N5" s="132"/>
      <c r="O5" s="133"/>
      <c r="P5" s="133"/>
      <c r="Q5" s="133" t="s">
        <v>915</v>
      </c>
      <c r="R5" s="134"/>
    </row>
    <row r="6" spans="1:18" ht="22.5">
      <c r="A6" s="818" t="s">
        <v>903</v>
      </c>
      <c r="B6" s="818"/>
      <c r="C6" s="128"/>
      <c r="D6" s="128"/>
      <c r="E6" s="128"/>
      <c r="F6" s="129"/>
      <c r="G6" s="129"/>
      <c r="H6" s="129"/>
      <c r="I6" s="129"/>
      <c r="J6" s="130"/>
      <c r="K6" s="131"/>
      <c r="L6" s="131"/>
      <c r="M6" s="132"/>
      <c r="N6" s="132"/>
      <c r="O6" s="133"/>
      <c r="P6" s="133"/>
      <c r="Q6" s="133" t="s">
        <v>916</v>
      </c>
      <c r="R6" s="134"/>
    </row>
    <row r="7" spans="1:18" ht="60">
      <c r="A7" s="135" t="s">
        <v>307</v>
      </c>
      <c r="B7" s="135" t="s">
        <v>308</v>
      </c>
      <c r="C7" s="135" t="s">
        <v>309</v>
      </c>
      <c r="D7" s="135" t="s">
        <v>310</v>
      </c>
      <c r="E7" s="135" t="s">
        <v>311</v>
      </c>
      <c r="F7" s="136" t="s">
        <v>270</v>
      </c>
      <c r="G7" s="136" t="s">
        <v>312</v>
      </c>
      <c r="H7" s="136" t="s">
        <v>313</v>
      </c>
      <c r="I7" s="136" t="s">
        <v>314</v>
      </c>
      <c r="J7" s="5" t="s">
        <v>315</v>
      </c>
      <c r="K7" s="137" t="s">
        <v>316</v>
      </c>
      <c r="L7" s="118" t="s">
        <v>317</v>
      </c>
      <c r="M7" s="118" t="s">
        <v>318</v>
      </c>
      <c r="N7" s="118" t="s">
        <v>319</v>
      </c>
      <c r="O7" s="5" t="s">
        <v>320</v>
      </c>
      <c r="P7" s="5" t="s">
        <v>319</v>
      </c>
      <c r="Q7" s="5" t="s">
        <v>318</v>
      </c>
      <c r="R7" s="88" t="s">
        <v>320</v>
      </c>
    </row>
    <row r="9" spans="1:18">
      <c r="C9" t="s">
        <v>917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S9"/>
  <sheetViews>
    <sheetView workbookViewId="0">
      <selection activeCell="I16" sqref="I16"/>
    </sheetView>
  </sheetViews>
  <sheetFormatPr defaultRowHeight="15"/>
  <sheetData>
    <row r="1" spans="1:19" ht="18.75">
      <c r="A1" s="765" t="s">
        <v>261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119"/>
    </row>
    <row r="2" spans="1:19" ht="18.75">
      <c r="A2" s="765" t="s">
        <v>262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119"/>
    </row>
    <row r="3" spans="1:19" ht="18.75">
      <c r="A3" s="765" t="s">
        <v>305</v>
      </c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/>
      <c r="N3" s="765"/>
      <c r="O3" s="765"/>
      <c r="P3" s="765"/>
      <c r="Q3" s="765"/>
      <c r="R3" s="765"/>
      <c r="S3" s="119"/>
    </row>
    <row r="4" spans="1:19" ht="18.75">
      <c r="A4" s="817" t="s">
        <v>918</v>
      </c>
      <c r="B4" s="817"/>
      <c r="C4" s="817"/>
      <c r="D4" s="817"/>
      <c r="E4" s="817"/>
      <c r="F4" s="817"/>
      <c r="G4" s="817"/>
      <c r="H4" s="66"/>
      <c r="I4" s="66"/>
      <c r="J4" s="819" t="s">
        <v>919</v>
      </c>
      <c r="K4" s="819"/>
      <c r="L4" s="65"/>
      <c r="M4" s="66"/>
      <c r="N4" s="124"/>
      <c r="O4" s="66"/>
      <c r="P4" s="138"/>
      <c r="Q4" s="139"/>
      <c r="R4" s="140" t="s">
        <v>914</v>
      </c>
      <c r="S4" s="119"/>
    </row>
    <row r="5" spans="1:19" ht="15.75">
      <c r="A5" s="141"/>
      <c r="B5" s="141"/>
      <c r="C5" s="142"/>
      <c r="D5" s="141"/>
      <c r="E5" s="141"/>
      <c r="F5" s="143"/>
      <c r="G5" s="144"/>
      <c r="H5" s="145"/>
      <c r="I5" s="146"/>
      <c r="J5" s="819"/>
      <c r="K5" s="819"/>
      <c r="L5" s="141"/>
      <c r="M5" s="141"/>
      <c r="N5" s="131"/>
      <c r="O5" s="143"/>
      <c r="P5" s="131"/>
      <c r="Q5" s="820" t="s">
        <v>920</v>
      </c>
      <c r="R5" s="820"/>
      <c r="S5" s="119"/>
    </row>
    <row r="6" spans="1:19">
      <c r="A6" s="818" t="s">
        <v>903</v>
      </c>
      <c r="B6" s="818"/>
      <c r="C6" s="142"/>
      <c r="D6" s="141"/>
      <c r="E6" s="141"/>
      <c r="F6" s="143"/>
      <c r="G6" s="143"/>
      <c r="H6" s="143"/>
      <c r="I6" s="143"/>
      <c r="J6" s="141"/>
      <c r="K6" s="141"/>
      <c r="L6" s="141"/>
      <c r="M6" s="141"/>
      <c r="N6" s="131"/>
      <c r="O6" s="143"/>
      <c r="P6" s="131"/>
      <c r="Q6" s="143"/>
      <c r="R6" s="141"/>
      <c r="S6" s="119"/>
    </row>
    <row r="7" spans="1:19" ht="60">
      <c r="A7" s="147" t="s">
        <v>307</v>
      </c>
      <c r="B7" s="147" t="s">
        <v>308</v>
      </c>
      <c r="C7" s="148" t="s">
        <v>309</v>
      </c>
      <c r="D7" s="147" t="s">
        <v>310</v>
      </c>
      <c r="E7" s="147" t="s">
        <v>311</v>
      </c>
      <c r="F7" s="88" t="s">
        <v>270</v>
      </c>
      <c r="G7" s="88" t="s">
        <v>312</v>
      </c>
      <c r="H7" s="88" t="s">
        <v>313</v>
      </c>
      <c r="I7" s="149" t="s">
        <v>314</v>
      </c>
      <c r="J7" s="150" t="s">
        <v>781</v>
      </c>
      <c r="K7" s="150" t="s">
        <v>782</v>
      </c>
      <c r="L7" s="150" t="s">
        <v>783</v>
      </c>
      <c r="M7" s="150" t="s">
        <v>784</v>
      </c>
      <c r="N7" s="151" t="s">
        <v>785</v>
      </c>
      <c r="O7" s="152" t="s">
        <v>786</v>
      </c>
      <c r="P7" s="151" t="s">
        <v>319</v>
      </c>
      <c r="Q7" s="152" t="s">
        <v>318</v>
      </c>
      <c r="R7" s="153" t="s">
        <v>320</v>
      </c>
      <c r="S7" s="70" t="s">
        <v>316</v>
      </c>
    </row>
    <row r="9" spans="1:19">
      <c r="C9" t="s">
        <v>917</v>
      </c>
    </row>
  </sheetData>
  <mergeCells count="7">
    <mergeCell ref="A6:B6"/>
    <mergeCell ref="A1:R1"/>
    <mergeCell ref="A2:R2"/>
    <mergeCell ref="A3:R3"/>
    <mergeCell ref="A4:G4"/>
    <mergeCell ref="J4:K5"/>
    <mergeCell ref="Q5:R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T67"/>
  <sheetViews>
    <sheetView topLeftCell="A63" workbookViewId="0">
      <selection activeCell="C66" sqref="C66"/>
    </sheetView>
  </sheetViews>
  <sheetFormatPr defaultRowHeight="15"/>
  <sheetData>
    <row r="1" spans="1:20" ht="18.75">
      <c r="A1" s="765" t="s">
        <v>261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</row>
    <row r="2" spans="1:20" ht="18.75">
      <c r="A2" s="765" t="s">
        <v>262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</row>
    <row r="3" spans="1:20" ht="18.75">
      <c r="A3" s="765" t="s">
        <v>305</v>
      </c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/>
      <c r="N3" s="765"/>
      <c r="O3" s="765"/>
      <c r="P3" s="765"/>
      <c r="Q3" s="765"/>
      <c r="R3" s="765"/>
    </row>
    <row r="4" spans="1:20" ht="18.75">
      <c r="A4" s="817" t="s">
        <v>1212</v>
      </c>
      <c r="B4" s="817"/>
      <c r="C4" s="817"/>
      <c r="D4" s="817"/>
      <c r="E4" s="817"/>
      <c r="F4" s="817"/>
      <c r="G4" s="817"/>
      <c r="H4" s="179"/>
      <c r="I4" s="179"/>
      <c r="J4" s="66"/>
      <c r="K4" s="124"/>
      <c r="L4" s="125"/>
      <c r="M4" s="126"/>
      <c r="N4" s="124"/>
      <c r="O4" s="65"/>
      <c r="P4" s="180"/>
      <c r="Q4" s="68"/>
      <c r="R4" s="140" t="s">
        <v>914</v>
      </c>
    </row>
    <row r="5" spans="1:20" ht="22.5">
      <c r="A5" s="128"/>
      <c r="B5" s="128"/>
      <c r="C5" s="128"/>
      <c r="D5" s="128"/>
      <c r="E5" s="128"/>
      <c r="F5" s="181"/>
      <c r="G5" s="181"/>
      <c r="H5" s="181"/>
      <c r="I5" s="181"/>
      <c r="J5" s="130"/>
      <c r="K5" s="131"/>
      <c r="L5" s="131"/>
      <c r="M5" s="132"/>
      <c r="N5" s="131"/>
      <c r="O5" s="128"/>
      <c r="P5" s="128"/>
      <c r="Q5" s="133" t="s">
        <v>915</v>
      </c>
      <c r="R5" s="182"/>
    </row>
    <row r="6" spans="1:20" ht="22.5">
      <c r="A6" s="818" t="s">
        <v>903</v>
      </c>
      <c r="B6" s="818"/>
      <c r="C6" s="128"/>
      <c r="D6" s="128"/>
      <c r="E6" s="128"/>
      <c r="F6" s="181"/>
      <c r="G6" s="181"/>
      <c r="H6" s="181"/>
      <c r="I6" s="181"/>
      <c r="J6" s="130"/>
      <c r="K6" s="131"/>
      <c r="L6" s="131"/>
      <c r="M6" s="132"/>
      <c r="N6" s="131"/>
      <c r="O6" s="128"/>
      <c r="P6" s="128"/>
      <c r="Q6" s="133" t="s">
        <v>916</v>
      </c>
      <c r="R6" s="182"/>
    </row>
    <row r="7" spans="1:20" ht="63">
      <c r="A7" s="172" t="s">
        <v>307</v>
      </c>
      <c r="B7" s="172" t="s">
        <v>308</v>
      </c>
      <c r="C7" s="172" t="s">
        <v>309</v>
      </c>
      <c r="D7" s="172" t="s">
        <v>310</v>
      </c>
      <c r="E7" s="172" t="s">
        <v>311</v>
      </c>
      <c r="F7" s="172" t="s">
        <v>270</v>
      </c>
      <c r="G7" s="172" t="s">
        <v>312</v>
      </c>
      <c r="H7" s="172" t="s">
        <v>313</v>
      </c>
      <c r="I7" s="172" t="s">
        <v>314</v>
      </c>
      <c r="J7" s="172" t="s">
        <v>315</v>
      </c>
      <c r="K7" s="183" t="s">
        <v>316</v>
      </c>
      <c r="L7" s="183" t="s">
        <v>317</v>
      </c>
      <c r="M7" s="183" t="s">
        <v>318</v>
      </c>
      <c r="N7" s="183" t="s">
        <v>319</v>
      </c>
      <c r="O7" s="172" t="s">
        <v>320</v>
      </c>
      <c r="P7" s="172" t="s">
        <v>319</v>
      </c>
      <c r="Q7" s="172" t="s">
        <v>318</v>
      </c>
      <c r="R7" s="154" t="s">
        <v>320</v>
      </c>
      <c r="S7" s="5" t="s">
        <v>1213</v>
      </c>
      <c r="T7" s="5" t="s">
        <v>1214</v>
      </c>
    </row>
    <row r="8" spans="1:20" ht="94.5">
      <c r="A8" s="154">
        <v>1</v>
      </c>
      <c r="B8" s="155"/>
      <c r="C8" s="156" t="s">
        <v>921</v>
      </c>
      <c r="D8" s="156" t="s">
        <v>922</v>
      </c>
      <c r="E8" s="157" t="s">
        <v>923</v>
      </c>
      <c r="F8" s="155" t="s">
        <v>2</v>
      </c>
      <c r="G8" s="158" t="s">
        <v>4</v>
      </c>
      <c r="H8" s="158" t="s">
        <v>13</v>
      </c>
      <c r="I8" s="159" t="s">
        <v>267</v>
      </c>
      <c r="J8" s="160" t="s">
        <v>924</v>
      </c>
      <c r="K8" s="155">
        <v>50000</v>
      </c>
      <c r="L8" s="155">
        <v>35000</v>
      </c>
      <c r="M8" s="161" t="s">
        <v>925</v>
      </c>
      <c r="N8" s="155">
        <v>35000</v>
      </c>
      <c r="O8" s="155">
        <v>20</v>
      </c>
      <c r="P8" s="155">
        <v>35000</v>
      </c>
      <c r="Q8" s="155" t="s">
        <v>926</v>
      </c>
      <c r="R8" s="155">
        <v>20</v>
      </c>
      <c r="S8" s="162" t="s">
        <v>927</v>
      </c>
      <c r="T8" s="162" t="s">
        <v>928</v>
      </c>
    </row>
    <row r="9" spans="1:20" ht="47.25">
      <c r="A9" s="154">
        <v>2</v>
      </c>
      <c r="B9" s="155"/>
      <c r="C9" s="156" t="s">
        <v>929</v>
      </c>
      <c r="D9" s="156" t="s">
        <v>930</v>
      </c>
      <c r="E9" s="157" t="s">
        <v>931</v>
      </c>
      <c r="F9" s="155" t="s">
        <v>2</v>
      </c>
      <c r="G9" s="158" t="s">
        <v>4</v>
      </c>
      <c r="H9" s="158" t="s">
        <v>13</v>
      </c>
      <c r="I9" s="159" t="s">
        <v>267</v>
      </c>
      <c r="J9" s="160" t="s">
        <v>924</v>
      </c>
      <c r="K9" s="155">
        <v>50000</v>
      </c>
      <c r="L9" s="155">
        <v>35000</v>
      </c>
      <c r="M9" s="161" t="s">
        <v>925</v>
      </c>
      <c r="N9" s="155">
        <v>35000</v>
      </c>
      <c r="O9" s="155">
        <v>20</v>
      </c>
      <c r="P9" s="155">
        <v>35000</v>
      </c>
      <c r="Q9" s="155" t="s">
        <v>926</v>
      </c>
      <c r="R9" s="155">
        <v>20</v>
      </c>
      <c r="S9" s="162" t="s">
        <v>932</v>
      </c>
      <c r="T9" s="162" t="s">
        <v>933</v>
      </c>
    </row>
    <row r="10" spans="1:20" ht="31.5">
      <c r="A10" s="154">
        <v>3</v>
      </c>
      <c r="B10" s="155"/>
      <c r="C10" s="156" t="s">
        <v>934</v>
      </c>
      <c r="D10" s="156" t="s">
        <v>935</v>
      </c>
      <c r="E10" s="157" t="s">
        <v>936</v>
      </c>
      <c r="F10" s="155" t="s">
        <v>2</v>
      </c>
      <c r="G10" s="158" t="s">
        <v>4</v>
      </c>
      <c r="H10" s="158" t="s">
        <v>13</v>
      </c>
      <c r="I10" s="159" t="s">
        <v>267</v>
      </c>
      <c r="J10" s="160" t="s">
        <v>924</v>
      </c>
      <c r="K10" s="155">
        <v>50000</v>
      </c>
      <c r="L10" s="155">
        <v>35000</v>
      </c>
      <c r="M10" s="161" t="s">
        <v>925</v>
      </c>
      <c r="N10" s="155">
        <v>35000</v>
      </c>
      <c r="O10" s="155">
        <v>20</v>
      </c>
      <c r="P10" s="155">
        <v>35000</v>
      </c>
      <c r="Q10" s="155" t="s">
        <v>926</v>
      </c>
      <c r="R10" s="155">
        <v>20</v>
      </c>
      <c r="S10" s="162" t="s">
        <v>937</v>
      </c>
      <c r="T10" s="162" t="s">
        <v>938</v>
      </c>
    </row>
    <row r="11" spans="1:20" ht="94.5">
      <c r="A11" s="154">
        <v>4</v>
      </c>
      <c r="B11" s="155"/>
      <c r="C11" s="156" t="s">
        <v>939</v>
      </c>
      <c r="D11" s="156" t="s">
        <v>940</v>
      </c>
      <c r="E11" s="157" t="s">
        <v>941</v>
      </c>
      <c r="F11" s="155" t="s">
        <v>2</v>
      </c>
      <c r="G11" s="158" t="s">
        <v>4</v>
      </c>
      <c r="H11" s="158" t="s">
        <v>13</v>
      </c>
      <c r="I11" s="159" t="s">
        <v>267</v>
      </c>
      <c r="J11" s="160" t="s">
        <v>924</v>
      </c>
      <c r="K11" s="155">
        <v>50000</v>
      </c>
      <c r="L11" s="155">
        <v>35000</v>
      </c>
      <c r="M11" s="161" t="s">
        <v>925</v>
      </c>
      <c r="N11" s="155">
        <v>35000</v>
      </c>
      <c r="O11" s="155">
        <v>20</v>
      </c>
      <c r="P11" s="155">
        <v>35000</v>
      </c>
      <c r="Q11" s="155" t="s">
        <v>926</v>
      </c>
      <c r="R11" s="155">
        <v>20</v>
      </c>
      <c r="S11" s="162" t="s">
        <v>942</v>
      </c>
      <c r="T11" s="162" t="s">
        <v>943</v>
      </c>
    </row>
    <row r="12" spans="1:20" ht="47.25">
      <c r="A12" s="154">
        <v>5</v>
      </c>
      <c r="B12" s="155"/>
      <c r="C12" s="156" t="s">
        <v>944</v>
      </c>
      <c r="D12" s="156" t="s">
        <v>945</v>
      </c>
      <c r="E12" s="157" t="s">
        <v>946</v>
      </c>
      <c r="F12" s="155" t="s">
        <v>2</v>
      </c>
      <c r="G12" s="158" t="s">
        <v>4</v>
      </c>
      <c r="H12" s="158" t="s">
        <v>13</v>
      </c>
      <c r="I12" s="159" t="s">
        <v>267</v>
      </c>
      <c r="J12" s="160" t="s">
        <v>924</v>
      </c>
      <c r="K12" s="155">
        <v>50000</v>
      </c>
      <c r="L12" s="155">
        <v>35000</v>
      </c>
      <c r="M12" s="161" t="s">
        <v>925</v>
      </c>
      <c r="N12" s="155">
        <v>35000</v>
      </c>
      <c r="O12" s="155">
        <v>20</v>
      </c>
      <c r="P12" s="155">
        <v>35000</v>
      </c>
      <c r="Q12" s="155" t="s">
        <v>926</v>
      </c>
      <c r="R12" s="155">
        <v>20</v>
      </c>
      <c r="S12" s="162" t="s">
        <v>947</v>
      </c>
      <c r="T12" s="162" t="s">
        <v>948</v>
      </c>
    </row>
    <row r="13" spans="1:20" ht="63">
      <c r="A13" s="154">
        <v>6</v>
      </c>
      <c r="B13" s="155"/>
      <c r="C13" s="156" t="s">
        <v>949</v>
      </c>
      <c r="D13" s="156" t="s">
        <v>950</v>
      </c>
      <c r="E13" s="157" t="s">
        <v>951</v>
      </c>
      <c r="F13" s="155" t="s">
        <v>2</v>
      </c>
      <c r="G13" s="158" t="s">
        <v>4</v>
      </c>
      <c r="H13" s="158" t="s">
        <v>13</v>
      </c>
      <c r="I13" s="159" t="s">
        <v>267</v>
      </c>
      <c r="J13" s="160" t="s">
        <v>924</v>
      </c>
      <c r="K13" s="155">
        <v>50000</v>
      </c>
      <c r="L13" s="155">
        <v>35000</v>
      </c>
      <c r="M13" s="161" t="s">
        <v>925</v>
      </c>
      <c r="N13" s="155">
        <v>35000</v>
      </c>
      <c r="O13" s="155">
        <v>20</v>
      </c>
      <c r="P13" s="155">
        <v>35000</v>
      </c>
      <c r="Q13" s="155" t="s">
        <v>926</v>
      </c>
      <c r="R13" s="155">
        <v>20</v>
      </c>
      <c r="S13" s="162" t="s">
        <v>952</v>
      </c>
      <c r="T13" s="162" t="s">
        <v>953</v>
      </c>
    </row>
    <row r="14" spans="1:20" ht="78.75">
      <c r="A14" s="154">
        <v>7</v>
      </c>
      <c r="B14" s="155"/>
      <c r="C14" s="156" t="s">
        <v>954</v>
      </c>
      <c r="D14" s="156" t="s">
        <v>955</v>
      </c>
      <c r="E14" s="157" t="s">
        <v>956</v>
      </c>
      <c r="F14" s="155" t="s">
        <v>2</v>
      </c>
      <c r="G14" s="158" t="s">
        <v>4</v>
      </c>
      <c r="H14" s="158" t="s">
        <v>13</v>
      </c>
      <c r="I14" s="159" t="s">
        <v>267</v>
      </c>
      <c r="J14" s="160" t="s">
        <v>924</v>
      </c>
      <c r="K14" s="155">
        <v>50000</v>
      </c>
      <c r="L14" s="155">
        <v>35000</v>
      </c>
      <c r="M14" s="161" t="s">
        <v>925</v>
      </c>
      <c r="N14" s="155">
        <v>35000</v>
      </c>
      <c r="O14" s="155">
        <v>20</v>
      </c>
      <c r="P14" s="155">
        <v>35000</v>
      </c>
      <c r="Q14" s="155" t="s">
        <v>926</v>
      </c>
      <c r="R14" s="155">
        <v>20</v>
      </c>
      <c r="S14" s="162" t="s">
        <v>957</v>
      </c>
      <c r="T14" s="162" t="s">
        <v>958</v>
      </c>
    </row>
    <row r="15" spans="1:20" ht="47.25">
      <c r="A15" s="154">
        <v>8</v>
      </c>
      <c r="B15" s="155"/>
      <c r="C15" s="156" t="s">
        <v>959</v>
      </c>
      <c r="D15" s="156" t="s">
        <v>960</v>
      </c>
      <c r="E15" s="157" t="s">
        <v>961</v>
      </c>
      <c r="F15" s="155" t="s">
        <v>2</v>
      </c>
      <c r="G15" s="158" t="s">
        <v>4</v>
      </c>
      <c r="H15" s="158" t="s">
        <v>13</v>
      </c>
      <c r="I15" s="159" t="s">
        <v>267</v>
      </c>
      <c r="J15" s="160" t="s">
        <v>924</v>
      </c>
      <c r="K15" s="155">
        <v>50000</v>
      </c>
      <c r="L15" s="155">
        <v>35000</v>
      </c>
      <c r="M15" s="161" t="s">
        <v>925</v>
      </c>
      <c r="N15" s="155">
        <v>35000</v>
      </c>
      <c r="O15" s="155">
        <v>20</v>
      </c>
      <c r="P15" s="155">
        <v>35000</v>
      </c>
      <c r="Q15" s="155" t="s">
        <v>926</v>
      </c>
      <c r="R15" s="155">
        <v>20</v>
      </c>
      <c r="S15" s="162" t="s">
        <v>962</v>
      </c>
      <c r="T15" s="162" t="s">
        <v>963</v>
      </c>
    </row>
    <row r="16" spans="1:20" ht="47.25">
      <c r="A16" s="154">
        <v>9</v>
      </c>
      <c r="B16" s="155"/>
      <c r="C16" s="156" t="s">
        <v>964</v>
      </c>
      <c r="D16" s="156" t="s">
        <v>965</v>
      </c>
      <c r="E16" s="157" t="s">
        <v>961</v>
      </c>
      <c r="F16" s="155" t="s">
        <v>2</v>
      </c>
      <c r="G16" s="158" t="s">
        <v>4</v>
      </c>
      <c r="H16" s="158" t="s">
        <v>13</v>
      </c>
      <c r="I16" s="159" t="s">
        <v>267</v>
      </c>
      <c r="J16" s="160" t="s">
        <v>924</v>
      </c>
      <c r="K16" s="155">
        <v>50000</v>
      </c>
      <c r="L16" s="155">
        <v>35000</v>
      </c>
      <c r="M16" s="161" t="s">
        <v>925</v>
      </c>
      <c r="N16" s="155">
        <v>35000</v>
      </c>
      <c r="O16" s="155">
        <v>20</v>
      </c>
      <c r="P16" s="155">
        <v>35000</v>
      </c>
      <c r="Q16" s="155" t="s">
        <v>926</v>
      </c>
      <c r="R16" s="155">
        <v>20</v>
      </c>
      <c r="S16" s="162" t="s">
        <v>966</v>
      </c>
      <c r="T16" s="163"/>
    </row>
    <row r="17" spans="1:20" ht="94.5">
      <c r="A17" s="154">
        <v>10</v>
      </c>
      <c r="B17" s="155"/>
      <c r="C17" s="156" t="s">
        <v>967</v>
      </c>
      <c r="D17" s="156" t="s">
        <v>968</v>
      </c>
      <c r="E17" s="157" t="s">
        <v>969</v>
      </c>
      <c r="F17" s="155" t="s">
        <v>2</v>
      </c>
      <c r="G17" s="158" t="s">
        <v>4</v>
      </c>
      <c r="H17" s="158" t="s">
        <v>13</v>
      </c>
      <c r="I17" s="159" t="s">
        <v>267</v>
      </c>
      <c r="J17" s="160" t="s">
        <v>924</v>
      </c>
      <c r="K17" s="155">
        <v>50000</v>
      </c>
      <c r="L17" s="155">
        <v>35000</v>
      </c>
      <c r="M17" s="161" t="s">
        <v>925</v>
      </c>
      <c r="N17" s="155">
        <v>35000</v>
      </c>
      <c r="O17" s="155">
        <v>20</v>
      </c>
      <c r="P17" s="155">
        <v>35000</v>
      </c>
      <c r="Q17" s="155" t="s">
        <v>926</v>
      </c>
      <c r="R17" s="155">
        <v>20</v>
      </c>
      <c r="S17" s="162" t="s">
        <v>970</v>
      </c>
      <c r="T17" s="162" t="s">
        <v>971</v>
      </c>
    </row>
    <row r="18" spans="1:20" ht="126">
      <c r="A18" s="154">
        <v>11</v>
      </c>
      <c r="B18" s="155"/>
      <c r="C18" s="156" t="s">
        <v>972</v>
      </c>
      <c r="D18" s="156" t="s">
        <v>973</v>
      </c>
      <c r="E18" s="157" t="s">
        <v>974</v>
      </c>
      <c r="F18" s="155" t="s">
        <v>2</v>
      </c>
      <c r="G18" s="158" t="s">
        <v>4</v>
      </c>
      <c r="H18" s="158" t="s">
        <v>13</v>
      </c>
      <c r="I18" s="159" t="s">
        <v>267</v>
      </c>
      <c r="J18" s="160" t="s">
        <v>924</v>
      </c>
      <c r="K18" s="155">
        <v>50000</v>
      </c>
      <c r="L18" s="155">
        <v>35000</v>
      </c>
      <c r="M18" s="161" t="s">
        <v>925</v>
      </c>
      <c r="N18" s="155">
        <v>35000</v>
      </c>
      <c r="O18" s="155">
        <v>20</v>
      </c>
      <c r="P18" s="155">
        <v>35000</v>
      </c>
      <c r="Q18" s="155" t="s">
        <v>926</v>
      </c>
      <c r="R18" s="155">
        <v>20</v>
      </c>
      <c r="S18" s="162" t="s">
        <v>975</v>
      </c>
      <c r="T18" s="162" t="s">
        <v>976</v>
      </c>
    </row>
    <row r="19" spans="1:20" ht="78.75">
      <c r="A19" s="154">
        <v>12</v>
      </c>
      <c r="B19" s="155"/>
      <c r="C19" s="156" t="s">
        <v>977</v>
      </c>
      <c r="D19" s="156" t="s">
        <v>978</v>
      </c>
      <c r="E19" s="157" t="s">
        <v>979</v>
      </c>
      <c r="F19" s="155" t="s">
        <v>2</v>
      </c>
      <c r="G19" s="158" t="s">
        <v>4</v>
      </c>
      <c r="H19" s="158" t="s">
        <v>13</v>
      </c>
      <c r="I19" s="159" t="s">
        <v>267</v>
      </c>
      <c r="J19" s="160" t="s">
        <v>924</v>
      </c>
      <c r="K19" s="155">
        <v>50000</v>
      </c>
      <c r="L19" s="155">
        <v>35000</v>
      </c>
      <c r="M19" s="161" t="s">
        <v>925</v>
      </c>
      <c r="N19" s="155">
        <v>35000</v>
      </c>
      <c r="O19" s="155">
        <v>20</v>
      </c>
      <c r="P19" s="155">
        <v>35000</v>
      </c>
      <c r="Q19" s="155" t="s">
        <v>926</v>
      </c>
      <c r="R19" s="155">
        <v>20</v>
      </c>
      <c r="S19" s="162" t="s">
        <v>980</v>
      </c>
      <c r="T19" s="162" t="s">
        <v>981</v>
      </c>
    </row>
    <row r="20" spans="1:20" ht="47.25">
      <c r="A20" s="154">
        <v>13</v>
      </c>
      <c r="B20" s="155"/>
      <c r="C20" s="156" t="s">
        <v>982</v>
      </c>
      <c r="D20" s="156" t="s">
        <v>983</v>
      </c>
      <c r="E20" s="157" t="s">
        <v>984</v>
      </c>
      <c r="F20" s="155" t="s">
        <v>2</v>
      </c>
      <c r="G20" s="158" t="s">
        <v>4</v>
      </c>
      <c r="H20" s="158" t="s">
        <v>13</v>
      </c>
      <c r="I20" s="159" t="s">
        <v>267</v>
      </c>
      <c r="J20" s="160" t="s">
        <v>924</v>
      </c>
      <c r="K20" s="155">
        <v>50000</v>
      </c>
      <c r="L20" s="155">
        <v>35000</v>
      </c>
      <c r="M20" s="161" t="s">
        <v>925</v>
      </c>
      <c r="N20" s="155">
        <v>35000</v>
      </c>
      <c r="O20" s="155">
        <v>20</v>
      </c>
      <c r="P20" s="155">
        <v>35000</v>
      </c>
      <c r="Q20" s="155" t="s">
        <v>926</v>
      </c>
      <c r="R20" s="155">
        <v>20</v>
      </c>
      <c r="S20" s="162" t="s">
        <v>985</v>
      </c>
      <c r="T20" s="162" t="s">
        <v>986</v>
      </c>
    </row>
    <row r="21" spans="1:20" ht="78.75">
      <c r="A21" s="154">
        <v>14</v>
      </c>
      <c r="B21" s="155"/>
      <c r="C21" s="156" t="s">
        <v>987</v>
      </c>
      <c r="D21" s="156" t="s">
        <v>988</v>
      </c>
      <c r="E21" s="157" t="s">
        <v>989</v>
      </c>
      <c r="F21" s="155" t="s">
        <v>2</v>
      </c>
      <c r="G21" s="158" t="s">
        <v>4</v>
      </c>
      <c r="H21" s="158" t="s">
        <v>13</v>
      </c>
      <c r="I21" s="159" t="s">
        <v>267</v>
      </c>
      <c r="J21" s="160" t="s">
        <v>924</v>
      </c>
      <c r="K21" s="155">
        <v>50000</v>
      </c>
      <c r="L21" s="155">
        <v>35000</v>
      </c>
      <c r="M21" s="161" t="s">
        <v>925</v>
      </c>
      <c r="N21" s="155">
        <v>35000</v>
      </c>
      <c r="O21" s="155">
        <v>20</v>
      </c>
      <c r="P21" s="155">
        <v>35000</v>
      </c>
      <c r="Q21" s="155" t="s">
        <v>926</v>
      </c>
      <c r="R21" s="155">
        <v>20</v>
      </c>
      <c r="S21" s="162" t="s">
        <v>990</v>
      </c>
      <c r="T21" s="162" t="s">
        <v>991</v>
      </c>
    </row>
    <row r="22" spans="1:20" ht="94.5">
      <c r="A22" s="154">
        <v>15</v>
      </c>
      <c r="B22" s="155"/>
      <c r="C22" s="156" t="s">
        <v>992</v>
      </c>
      <c r="D22" s="156" t="s">
        <v>993</v>
      </c>
      <c r="E22" s="157" t="s">
        <v>994</v>
      </c>
      <c r="F22" s="155" t="s">
        <v>2</v>
      </c>
      <c r="G22" s="158" t="s">
        <v>4</v>
      </c>
      <c r="H22" s="158" t="s">
        <v>13</v>
      </c>
      <c r="I22" s="159" t="s">
        <v>267</v>
      </c>
      <c r="J22" s="160" t="s">
        <v>924</v>
      </c>
      <c r="K22" s="155">
        <v>50000</v>
      </c>
      <c r="L22" s="155">
        <v>35000</v>
      </c>
      <c r="M22" s="161" t="s">
        <v>925</v>
      </c>
      <c r="N22" s="155">
        <v>35000</v>
      </c>
      <c r="O22" s="155">
        <v>20</v>
      </c>
      <c r="P22" s="155">
        <v>35000</v>
      </c>
      <c r="Q22" s="155" t="s">
        <v>926</v>
      </c>
      <c r="R22" s="155">
        <v>20</v>
      </c>
      <c r="S22" s="162" t="s">
        <v>995</v>
      </c>
      <c r="T22" s="162" t="s">
        <v>996</v>
      </c>
    </row>
    <row r="23" spans="1:20" ht="63">
      <c r="A23" s="154">
        <v>16</v>
      </c>
      <c r="B23" s="155"/>
      <c r="C23" s="156" t="s">
        <v>997</v>
      </c>
      <c r="D23" s="156" t="s">
        <v>998</v>
      </c>
      <c r="E23" s="157" t="s">
        <v>999</v>
      </c>
      <c r="F23" s="155" t="s">
        <v>2</v>
      </c>
      <c r="G23" s="158" t="s">
        <v>4</v>
      </c>
      <c r="H23" s="158" t="s">
        <v>13</v>
      </c>
      <c r="I23" s="159" t="s">
        <v>267</v>
      </c>
      <c r="J23" s="160" t="s">
        <v>924</v>
      </c>
      <c r="K23" s="155">
        <v>50000</v>
      </c>
      <c r="L23" s="155">
        <v>35000</v>
      </c>
      <c r="M23" s="161" t="s">
        <v>925</v>
      </c>
      <c r="N23" s="155">
        <v>35000</v>
      </c>
      <c r="O23" s="155">
        <v>20</v>
      </c>
      <c r="P23" s="155">
        <v>35000</v>
      </c>
      <c r="Q23" s="155" t="s">
        <v>926</v>
      </c>
      <c r="R23" s="155">
        <v>20</v>
      </c>
      <c r="S23" s="162" t="s">
        <v>1000</v>
      </c>
      <c r="T23" s="162" t="s">
        <v>1001</v>
      </c>
    </row>
    <row r="24" spans="1:20" ht="47.25">
      <c r="A24" s="154">
        <v>17</v>
      </c>
      <c r="B24" s="155"/>
      <c r="C24" s="156" t="s">
        <v>1002</v>
      </c>
      <c r="D24" s="156" t="s">
        <v>1003</v>
      </c>
      <c r="E24" s="157" t="s">
        <v>1004</v>
      </c>
      <c r="F24" s="155" t="s">
        <v>2</v>
      </c>
      <c r="G24" s="158" t="s">
        <v>4</v>
      </c>
      <c r="H24" s="158" t="s">
        <v>13</v>
      </c>
      <c r="I24" s="159" t="s">
        <v>267</v>
      </c>
      <c r="J24" s="160" t="s">
        <v>924</v>
      </c>
      <c r="K24" s="155">
        <v>50000</v>
      </c>
      <c r="L24" s="155">
        <v>35000</v>
      </c>
      <c r="M24" s="161" t="s">
        <v>925</v>
      </c>
      <c r="N24" s="155">
        <v>35000</v>
      </c>
      <c r="O24" s="155">
        <v>20</v>
      </c>
      <c r="P24" s="155">
        <v>35000</v>
      </c>
      <c r="Q24" s="155" t="s">
        <v>926</v>
      </c>
      <c r="R24" s="155">
        <v>20</v>
      </c>
      <c r="S24" s="162" t="s">
        <v>1005</v>
      </c>
      <c r="T24" s="162" t="s">
        <v>1006</v>
      </c>
    </row>
    <row r="25" spans="1:20" ht="47.25">
      <c r="A25" s="154">
        <v>18</v>
      </c>
      <c r="B25" s="155"/>
      <c r="C25" s="156" t="s">
        <v>1007</v>
      </c>
      <c r="D25" s="156" t="s">
        <v>1008</v>
      </c>
      <c r="E25" s="157" t="s">
        <v>1009</v>
      </c>
      <c r="F25" s="155" t="s">
        <v>2</v>
      </c>
      <c r="G25" s="158" t="s">
        <v>4</v>
      </c>
      <c r="H25" s="158" t="s">
        <v>13</v>
      </c>
      <c r="I25" s="159" t="s">
        <v>267</v>
      </c>
      <c r="J25" s="160" t="s">
        <v>924</v>
      </c>
      <c r="K25" s="155">
        <v>50000</v>
      </c>
      <c r="L25" s="155">
        <v>35000</v>
      </c>
      <c r="M25" s="161" t="s">
        <v>925</v>
      </c>
      <c r="N25" s="155">
        <v>35000</v>
      </c>
      <c r="O25" s="155">
        <v>20</v>
      </c>
      <c r="P25" s="155">
        <v>35000</v>
      </c>
      <c r="Q25" s="155" t="s">
        <v>926</v>
      </c>
      <c r="R25" s="155">
        <v>20</v>
      </c>
      <c r="S25" s="162" t="s">
        <v>1010</v>
      </c>
      <c r="T25" s="162" t="s">
        <v>1011</v>
      </c>
    </row>
    <row r="26" spans="1:20" ht="47.25">
      <c r="A26" s="154">
        <v>19</v>
      </c>
      <c r="B26" s="155"/>
      <c r="C26" s="156" t="s">
        <v>1012</v>
      </c>
      <c r="D26" s="156" t="s">
        <v>1013</v>
      </c>
      <c r="E26" s="157" t="s">
        <v>1014</v>
      </c>
      <c r="F26" s="155" t="s">
        <v>2</v>
      </c>
      <c r="G26" s="158" t="s">
        <v>4</v>
      </c>
      <c r="H26" s="158" t="s">
        <v>13</v>
      </c>
      <c r="I26" s="159" t="s">
        <v>267</v>
      </c>
      <c r="J26" s="160" t="s">
        <v>924</v>
      </c>
      <c r="K26" s="155">
        <v>50000</v>
      </c>
      <c r="L26" s="155">
        <v>35000</v>
      </c>
      <c r="M26" s="161" t="s">
        <v>925</v>
      </c>
      <c r="N26" s="155">
        <v>35000</v>
      </c>
      <c r="O26" s="155">
        <v>20</v>
      </c>
      <c r="P26" s="155">
        <v>35000</v>
      </c>
      <c r="Q26" s="155" t="s">
        <v>926</v>
      </c>
      <c r="R26" s="155">
        <v>20</v>
      </c>
      <c r="S26" s="162" t="s">
        <v>1015</v>
      </c>
      <c r="T26" s="162" t="s">
        <v>1016</v>
      </c>
    </row>
    <row r="27" spans="1:20" ht="63">
      <c r="A27" s="154">
        <v>20</v>
      </c>
      <c r="B27" s="155"/>
      <c r="C27" s="156" t="s">
        <v>1017</v>
      </c>
      <c r="D27" s="156" t="s">
        <v>1018</v>
      </c>
      <c r="E27" s="157" t="s">
        <v>1019</v>
      </c>
      <c r="F27" s="155" t="s">
        <v>2</v>
      </c>
      <c r="G27" s="158" t="s">
        <v>4</v>
      </c>
      <c r="H27" s="158" t="s">
        <v>13</v>
      </c>
      <c r="I27" s="159" t="s">
        <v>267</v>
      </c>
      <c r="J27" s="160" t="s">
        <v>924</v>
      </c>
      <c r="K27" s="155">
        <v>50000</v>
      </c>
      <c r="L27" s="155">
        <v>35000</v>
      </c>
      <c r="M27" s="161" t="s">
        <v>925</v>
      </c>
      <c r="N27" s="155">
        <v>35000</v>
      </c>
      <c r="O27" s="155">
        <v>20</v>
      </c>
      <c r="P27" s="155">
        <v>35000</v>
      </c>
      <c r="Q27" s="155" t="s">
        <v>926</v>
      </c>
      <c r="R27" s="155">
        <v>20</v>
      </c>
      <c r="S27" s="162" t="s">
        <v>1020</v>
      </c>
      <c r="T27" s="162" t="s">
        <v>1021</v>
      </c>
    </row>
    <row r="28" spans="1:20" ht="47.25">
      <c r="A28" s="154">
        <v>21</v>
      </c>
      <c r="B28" s="155"/>
      <c r="C28" s="156" t="s">
        <v>1022</v>
      </c>
      <c r="D28" s="156" t="s">
        <v>1023</v>
      </c>
      <c r="E28" s="157" t="s">
        <v>1024</v>
      </c>
      <c r="F28" s="155" t="s">
        <v>2</v>
      </c>
      <c r="G28" s="158" t="s">
        <v>4</v>
      </c>
      <c r="H28" s="158" t="s">
        <v>13</v>
      </c>
      <c r="I28" s="159" t="s">
        <v>267</v>
      </c>
      <c r="J28" s="160" t="s">
        <v>924</v>
      </c>
      <c r="K28" s="155">
        <v>50000</v>
      </c>
      <c r="L28" s="155">
        <v>35000</v>
      </c>
      <c r="M28" s="161" t="s">
        <v>925</v>
      </c>
      <c r="N28" s="155">
        <v>35000</v>
      </c>
      <c r="O28" s="155">
        <v>20</v>
      </c>
      <c r="P28" s="155">
        <v>35000</v>
      </c>
      <c r="Q28" s="155" t="s">
        <v>926</v>
      </c>
      <c r="R28" s="155">
        <v>20</v>
      </c>
      <c r="S28" s="162" t="s">
        <v>1025</v>
      </c>
      <c r="T28" s="162" t="s">
        <v>1026</v>
      </c>
    </row>
    <row r="29" spans="1:20" ht="47.25">
      <c r="A29" s="154">
        <v>22</v>
      </c>
      <c r="B29" s="155"/>
      <c r="C29" s="156" t="s">
        <v>1027</v>
      </c>
      <c r="D29" s="156" t="s">
        <v>1028</v>
      </c>
      <c r="E29" s="157" t="s">
        <v>1029</v>
      </c>
      <c r="F29" s="155" t="s">
        <v>2</v>
      </c>
      <c r="G29" s="158" t="s">
        <v>4</v>
      </c>
      <c r="H29" s="158" t="s">
        <v>13</v>
      </c>
      <c r="I29" s="159" t="s">
        <v>267</v>
      </c>
      <c r="J29" s="160" t="s">
        <v>924</v>
      </c>
      <c r="K29" s="155">
        <v>50000</v>
      </c>
      <c r="L29" s="155">
        <v>35000</v>
      </c>
      <c r="M29" s="161" t="s">
        <v>925</v>
      </c>
      <c r="N29" s="155">
        <v>35000</v>
      </c>
      <c r="O29" s="155">
        <v>20</v>
      </c>
      <c r="P29" s="155">
        <v>35000</v>
      </c>
      <c r="Q29" s="155" t="s">
        <v>926</v>
      </c>
      <c r="R29" s="155">
        <v>20</v>
      </c>
      <c r="S29" s="162" t="s">
        <v>1030</v>
      </c>
      <c r="T29" s="162" t="s">
        <v>1031</v>
      </c>
    </row>
    <row r="30" spans="1:20" ht="63">
      <c r="A30" s="154">
        <v>23</v>
      </c>
      <c r="B30" s="155"/>
      <c r="C30" s="156" t="s">
        <v>1032</v>
      </c>
      <c r="D30" s="156" t="s">
        <v>1033</v>
      </c>
      <c r="E30" s="157" t="s">
        <v>1034</v>
      </c>
      <c r="F30" s="155" t="s">
        <v>2</v>
      </c>
      <c r="G30" s="158" t="s">
        <v>4</v>
      </c>
      <c r="H30" s="158" t="s">
        <v>5</v>
      </c>
      <c r="I30" s="159" t="s">
        <v>267</v>
      </c>
      <c r="J30" s="160" t="s">
        <v>924</v>
      </c>
      <c r="K30" s="155">
        <v>50000</v>
      </c>
      <c r="L30" s="155">
        <v>35000</v>
      </c>
      <c r="M30" s="161" t="s">
        <v>925</v>
      </c>
      <c r="N30" s="155">
        <v>35000</v>
      </c>
      <c r="O30" s="155">
        <v>20</v>
      </c>
      <c r="P30" s="155">
        <v>35000</v>
      </c>
      <c r="Q30" s="155" t="s">
        <v>926</v>
      </c>
      <c r="R30" s="155">
        <v>20</v>
      </c>
      <c r="S30" s="162" t="s">
        <v>1035</v>
      </c>
      <c r="T30" s="162" t="s">
        <v>1036</v>
      </c>
    </row>
    <row r="31" spans="1:20" ht="110.25">
      <c r="A31" s="154">
        <v>24</v>
      </c>
      <c r="B31" s="155"/>
      <c r="C31" s="156" t="s">
        <v>1037</v>
      </c>
      <c r="D31" s="156" t="s">
        <v>1038</v>
      </c>
      <c r="E31" s="157" t="s">
        <v>1039</v>
      </c>
      <c r="F31" s="155" t="s">
        <v>2</v>
      </c>
      <c r="G31" s="158" t="s">
        <v>4</v>
      </c>
      <c r="H31" s="158" t="s">
        <v>13</v>
      </c>
      <c r="I31" s="159" t="s">
        <v>267</v>
      </c>
      <c r="J31" s="160" t="s">
        <v>924</v>
      </c>
      <c r="K31" s="155">
        <v>50000</v>
      </c>
      <c r="L31" s="155">
        <v>35000</v>
      </c>
      <c r="M31" s="161" t="s">
        <v>925</v>
      </c>
      <c r="N31" s="155">
        <v>35000</v>
      </c>
      <c r="O31" s="155">
        <v>20</v>
      </c>
      <c r="P31" s="155">
        <v>35000</v>
      </c>
      <c r="Q31" s="155" t="s">
        <v>926</v>
      </c>
      <c r="R31" s="155">
        <v>20</v>
      </c>
      <c r="S31" s="162" t="s">
        <v>1040</v>
      </c>
      <c r="T31" s="162" t="s">
        <v>1041</v>
      </c>
    </row>
    <row r="32" spans="1:20" ht="63">
      <c r="A32" s="154">
        <v>25</v>
      </c>
      <c r="B32" s="155"/>
      <c r="C32" s="156" t="s">
        <v>1042</v>
      </c>
      <c r="D32" s="156" t="s">
        <v>1043</v>
      </c>
      <c r="E32" s="157" t="s">
        <v>1044</v>
      </c>
      <c r="F32" s="155" t="s">
        <v>2</v>
      </c>
      <c r="G32" s="158" t="s">
        <v>4</v>
      </c>
      <c r="H32" s="158" t="s">
        <v>13</v>
      </c>
      <c r="I32" s="159" t="s">
        <v>267</v>
      </c>
      <c r="J32" s="160" t="s">
        <v>924</v>
      </c>
      <c r="K32" s="155">
        <v>50000</v>
      </c>
      <c r="L32" s="155">
        <v>35000</v>
      </c>
      <c r="M32" s="161" t="s">
        <v>925</v>
      </c>
      <c r="N32" s="155">
        <v>35000</v>
      </c>
      <c r="O32" s="155">
        <v>20</v>
      </c>
      <c r="P32" s="155">
        <v>35000</v>
      </c>
      <c r="Q32" s="155" t="s">
        <v>926</v>
      </c>
      <c r="R32" s="155">
        <v>20</v>
      </c>
      <c r="S32" s="162" t="s">
        <v>1045</v>
      </c>
      <c r="T32" s="162" t="s">
        <v>1046</v>
      </c>
    </row>
    <row r="33" spans="1:20" ht="47.25">
      <c r="A33" s="154">
        <v>26</v>
      </c>
      <c r="B33" s="155"/>
      <c r="C33" s="156" t="s">
        <v>1047</v>
      </c>
      <c r="D33" s="156" t="s">
        <v>1048</v>
      </c>
      <c r="E33" s="157" t="s">
        <v>1049</v>
      </c>
      <c r="F33" s="155" t="s">
        <v>2</v>
      </c>
      <c r="G33" s="158" t="s">
        <v>4</v>
      </c>
      <c r="H33" s="158" t="s">
        <v>13</v>
      </c>
      <c r="I33" s="159" t="s">
        <v>267</v>
      </c>
      <c r="J33" s="160" t="s">
        <v>924</v>
      </c>
      <c r="K33" s="155">
        <v>50000</v>
      </c>
      <c r="L33" s="155">
        <v>35000</v>
      </c>
      <c r="M33" s="161" t="s">
        <v>925</v>
      </c>
      <c r="N33" s="155">
        <v>35000</v>
      </c>
      <c r="O33" s="155">
        <v>20</v>
      </c>
      <c r="P33" s="155">
        <v>35000</v>
      </c>
      <c r="Q33" s="155" t="s">
        <v>926</v>
      </c>
      <c r="R33" s="155">
        <v>20</v>
      </c>
      <c r="S33" s="162" t="s">
        <v>1050</v>
      </c>
      <c r="T33" s="162" t="s">
        <v>1051</v>
      </c>
    </row>
    <row r="34" spans="1:20" ht="110.25">
      <c r="A34" s="154">
        <v>27</v>
      </c>
      <c r="B34" s="155"/>
      <c r="C34" s="156" t="s">
        <v>1052</v>
      </c>
      <c r="D34" s="156" t="s">
        <v>1028</v>
      </c>
      <c r="E34" s="157" t="s">
        <v>1053</v>
      </c>
      <c r="F34" s="155" t="s">
        <v>2</v>
      </c>
      <c r="G34" s="160" t="s">
        <v>4</v>
      </c>
      <c r="H34" s="158" t="s">
        <v>13</v>
      </c>
      <c r="I34" s="159" t="s">
        <v>267</v>
      </c>
      <c r="J34" s="160" t="s">
        <v>924</v>
      </c>
      <c r="K34" s="155">
        <v>50000</v>
      </c>
      <c r="L34" s="155">
        <v>35000</v>
      </c>
      <c r="M34" s="161" t="s">
        <v>925</v>
      </c>
      <c r="N34" s="155">
        <v>35000</v>
      </c>
      <c r="O34" s="155">
        <v>20</v>
      </c>
      <c r="P34" s="155">
        <v>35000</v>
      </c>
      <c r="Q34" s="155" t="s">
        <v>926</v>
      </c>
      <c r="R34" s="155">
        <v>20</v>
      </c>
      <c r="S34" s="162" t="s">
        <v>1054</v>
      </c>
      <c r="T34" s="162" t="s">
        <v>1055</v>
      </c>
    </row>
    <row r="35" spans="1:20" ht="78.75">
      <c r="A35" s="154">
        <v>28</v>
      </c>
      <c r="B35" s="155"/>
      <c r="C35" s="156" t="s">
        <v>1056</v>
      </c>
      <c r="D35" s="156" t="s">
        <v>1028</v>
      </c>
      <c r="E35" s="157" t="s">
        <v>1057</v>
      </c>
      <c r="F35" s="155" t="s">
        <v>2</v>
      </c>
      <c r="G35" s="158" t="s">
        <v>4</v>
      </c>
      <c r="H35" s="158" t="s">
        <v>13</v>
      </c>
      <c r="I35" s="159" t="s">
        <v>267</v>
      </c>
      <c r="J35" s="160" t="s">
        <v>924</v>
      </c>
      <c r="K35" s="155">
        <v>50000</v>
      </c>
      <c r="L35" s="155">
        <v>35000</v>
      </c>
      <c r="M35" s="161" t="s">
        <v>925</v>
      </c>
      <c r="N35" s="155">
        <v>35000</v>
      </c>
      <c r="O35" s="155">
        <v>20</v>
      </c>
      <c r="P35" s="155">
        <v>35000</v>
      </c>
      <c r="Q35" s="155" t="s">
        <v>926</v>
      </c>
      <c r="R35" s="155">
        <v>20</v>
      </c>
      <c r="S35" s="162" t="s">
        <v>1058</v>
      </c>
      <c r="T35" s="162" t="s">
        <v>1059</v>
      </c>
    </row>
    <row r="36" spans="1:20" ht="63">
      <c r="A36" s="154">
        <v>29</v>
      </c>
      <c r="B36" s="155"/>
      <c r="C36" s="156" t="s">
        <v>1060</v>
      </c>
      <c r="D36" s="156" t="s">
        <v>1061</v>
      </c>
      <c r="E36" s="157" t="s">
        <v>1062</v>
      </c>
      <c r="F36" s="155" t="s">
        <v>2</v>
      </c>
      <c r="G36" s="158" t="s">
        <v>4</v>
      </c>
      <c r="H36" s="158" t="s">
        <v>5</v>
      </c>
      <c r="I36" s="159" t="s">
        <v>267</v>
      </c>
      <c r="J36" s="160" t="s">
        <v>924</v>
      </c>
      <c r="K36" s="155">
        <v>50000</v>
      </c>
      <c r="L36" s="155">
        <v>35000</v>
      </c>
      <c r="M36" s="161" t="s">
        <v>925</v>
      </c>
      <c r="N36" s="155">
        <v>35000</v>
      </c>
      <c r="O36" s="155">
        <v>20</v>
      </c>
      <c r="P36" s="155">
        <v>35000</v>
      </c>
      <c r="Q36" s="155" t="s">
        <v>926</v>
      </c>
      <c r="R36" s="155">
        <v>20</v>
      </c>
      <c r="S36" s="162" t="s">
        <v>1063</v>
      </c>
      <c r="T36" s="162" t="s">
        <v>1064</v>
      </c>
    </row>
    <row r="37" spans="1:20" ht="94.5">
      <c r="A37" s="154">
        <v>30</v>
      </c>
      <c r="B37" s="155"/>
      <c r="C37" s="156" t="s">
        <v>1065</v>
      </c>
      <c r="D37" s="156" t="s">
        <v>1066</v>
      </c>
      <c r="E37" s="157" t="s">
        <v>1067</v>
      </c>
      <c r="F37" s="155" t="s">
        <v>2</v>
      </c>
      <c r="G37" s="158" t="s">
        <v>4</v>
      </c>
      <c r="H37" s="158" t="s">
        <v>13</v>
      </c>
      <c r="I37" s="159" t="s">
        <v>267</v>
      </c>
      <c r="J37" s="160" t="s">
        <v>924</v>
      </c>
      <c r="K37" s="155">
        <v>50000</v>
      </c>
      <c r="L37" s="155">
        <v>35000</v>
      </c>
      <c r="M37" s="161" t="s">
        <v>925</v>
      </c>
      <c r="N37" s="155">
        <v>35000</v>
      </c>
      <c r="O37" s="155">
        <v>20</v>
      </c>
      <c r="P37" s="155">
        <v>35000</v>
      </c>
      <c r="Q37" s="155" t="s">
        <v>926</v>
      </c>
      <c r="R37" s="155">
        <v>20</v>
      </c>
      <c r="S37" s="162" t="s">
        <v>1068</v>
      </c>
      <c r="T37" s="162" t="s">
        <v>1069</v>
      </c>
    </row>
    <row r="38" spans="1:20" ht="63">
      <c r="A38" s="154">
        <v>31</v>
      </c>
      <c r="B38" s="164"/>
      <c r="C38" s="154" t="s">
        <v>1070</v>
      </c>
      <c r="D38" s="154" t="s">
        <v>1071</v>
      </c>
      <c r="E38" s="154" t="s">
        <v>1072</v>
      </c>
      <c r="F38" s="165" t="s">
        <v>2</v>
      </c>
      <c r="G38" s="154" t="s">
        <v>4</v>
      </c>
      <c r="H38" s="154" t="s">
        <v>13</v>
      </c>
      <c r="I38" s="166" t="s">
        <v>267</v>
      </c>
      <c r="J38" s="154" t="s">
        <v>924</v>
      </c>
      <c r="K38" s="167">
        <v>50000</v>
      </c>
      <c r="L38" s="164">
        <v>35000</v>
      </c>
      <c r="M38" s="168" t="s">
        <v>925</v>
      </c>
      <c r="N38" s="164">
        <v>35000</v>
      </c>
      <c r="O38" s="164">
        <v>20</v>
      </c>
      <c r="P38" s="164">
        <v>35000</v>
      </c>
      <c r="Q38" s="168" t="s">
        <v>926</v>
      </c>
      <c r="R38" s="164">
        <v>20</v>
      </c>
      <c r="S38" s="169" t="s">
        <v>1073</v>
      </c>
      <c r="T38" s="169" t="s">
        <v>1074</v>
      </c>
    </row>
    <row r="39" spans="1:20" ht="126">
      <c r="A39" s="154">
        <v>32</v>
      </c>
      <c r="B39" s="164"/>
      <c r="C39" s="170" t="s">
        <v>1075</v>
      </c>
      <c r="D39" s="154" t="s">
        <v>1076</v>
      </c>
      <c r="E39" s="154" t="s">
        <v>1077</v>
      </c>
      <c r="F39" s="165" t="s">
        <v>2</v>
      </c>
      <c r="G39" s="154" t="s">
        <v>4</v>
      </c>
      <c r="H39" s="154" t="s">
        <v>13</v>
      </c>
      <c r="I39" s="166" t="s">
        <v>267</v>
      </c>
      <c r="J39" s="154" t="s">
        <v>924</v>
      </c>
      <c r="K39" s="167">
        <v>50000</v>
      </c>
      <c r="L39" s="164">
        <v>35000</v>
      </c>
      <c r="M39" s="168" t="s">
        <v>925</v>
      </c>
      <c r="N39" s="164">
        <v>35000</v>
      </c>
      <c r="O39" s="164">
        <v>20</v>
      </c>
      <c r="P39" s="164">
        <v>35000</v>
      </c>
      <c r="Q39" s="168" t="s">
        <v>926</v>
      </c>
      <c r="R39" s="164">
        <v>20</v>
      </c>
      <c r="S39" s="169" t="s">
        <v>1078</v>
      </c>
      <c r="T39" s="169" t="s">
        <v>1079</v>
      </c>
    </row>
    <row r="40" spans="1:20" ht="110.25">
      <c r="A40" s="154">
        <v>33</v>
      </c>
      <c r="B40" s="164"/>
      <c r="C40" s="170" t="s">
        <v>1080</v>
      </c>
      <c r="D40" s="154" t="s">
        <v>1081</v>
      </c>
      <c r="E40" s="154" t="s">
        <v>1082</v>
      </c>
      <c r="F40" s="165" t="s">
        <v>2</v>
      </c>
      <c r="G40" s="154" t="s">
        <v>4</v>
      </c>
      <c r="H40" s="154" t="s">
        <v>13</v>
      </c>
      <c r="I40" s="166" t="s">
        <v>267</v>
      </c>
      <c r="J40" s="154" t="s">
        <v>924</v>
      </c>
      <c r="K40" s="167">
        <v>50000</v>
      </c>
      <c r="L40" s="164">
        <v>35000</v>
      </c>
      <c r="M40" s="168" t="s">
        <v>925</v>
      </c>
      <c r="N40" s="164">
        <v>35000</v>
      </c>
      <c r="O40" s="164">
        <v>20</v>
      </c>
      <c r="P40" s="164">
        <v>35000</v>
      </c>
      <c r="Q40" s="168" t="s">
        <v>926</v>
      </c>
      <c r="R40" s="164">
        <v>20</v>
      </c>
      <c r="S40" s="169" t="s">
        <v>1083</v>
      </c>
      <c r="T40" s="169" t="s">
        <v>1084</v>
      </c>
    </row>
    <row r="41" spans="1:20" ht="126">
      <c r="A41" s="154">
        <v>34</v>
      </c>
      <c r="B41" s="164"/>
      <c r="C41" s="170" t="s">
        <v>1085</v>
      </c>
      <c r="D41" s="154" t="s">
        <v>1086</v>
      </c>
      <c r="E41" s="154" t="s">
        <v>1087</v>
      </c>
      <c r="F41" s="165" t="s">
        <v>2</v>
      </c>
      <c r="G41" s="154" t="s">
        <v>4</v>
      </c>
      <c r="H41" s="154" t="s">
        <v>13</v>
      </c>
      <c r="I41" s="166" t="s">
        <v>267</v>
      </c>
      <c r="J41" s="154" t="s">
        <v>924</v>
      </c>
      <c r="K41" s="167">
        <v>50000</v>
      </c>
      <c r="L41" s="164">
        <v>35000</v>
      </c>
      <c r="M41" s="168" t="s">
        <v>925</v>
      </c>
      <c r="N41" s="164">
        <v>35000</v>
      </c>
      <c r="O41" s="164">
        <v>20</v>
      </c>
      <c r="P41" s="164">
        <v>35000</v>
      </c>
      <c r="Q41" s="168" t="s">
        <v>926</v>
      </c>
      <c r="R41" s="164">
        <v>20</v>
      </c>
      <c r="S41" s="169" t="s">
        <v>1088</v>
      </c>
      <c r="T41" s="169" t="s">
        <v>1089</v>
      </c>
    </row>
    <row r="42" spans="1:20" ht="110.25">
      <c r="A42" s="154">
        <v>35</v>
      </c>
      <c r="B42" s="164"/>
      <c r="C42" s="170" t="s">
        <v>1090</v>
      </c>
      <c r="D42" s="154" t="s">
        <v>1091</v>
      </c>
      <c r="E42" s="154" t="s">
        <v>1082</v>
      </c>
      <c r="F42" s="165" t="s">
        <v>2</v>
      </c>
      <c r="G42" s="154" t="s">
        <v>4</v>
      </c>
      <c r="H42" s="154" t="s">
        <v>13</v>
      </c>
      <c r="I42" s="166" t="s">
        <v>267</v>
      </c>
      <c r="J42" s="154" t="s">
        <v>924</v>
      </c>
      <c r="K42" s="167">
        <v>50000</v>
      </c>
      <c r="L42" s="164">
        <v>35000</v>
      </c>
      <c r="M42" s="168" t="s">
        <v>925</v>
      </c>
      <c r="N42" s="164">
        <v>35000</v>
      </c>
      <c r="O42" s="164">
        <v>20</v>
      </c>
      <c r="P42" s="164">
        <v>35000</v>
      </c>
      <c r="Q42" s="168" t="s">
        <v>926</v>
      </c>
      <c r="R42" s="164">
        <v>20</v>
      </c>
      <c r="S42" s="169" t="s">
        <v>1092</v>
      </c>
      <c r="T42" s="169" t="s">
        <v>1093</v>
      </c>
    </row>
    <row r="43" spans="1:20" ht="63">
      <c r="A43" s="154">
        <v>36</v>
      </c>
      <c r="B43" s="164"/>
      <c r="C43" s="170" t="s">
        <v>1065</v>
      </c>
      <c r="D43" s="154" t="s">
        <v>1094</v>
      </c>
      <c r="E43" s="154" t="s">
        <v>1095</v>
      </c>
      <c r="F43" s="165" t="s">
        <v>2</v>
      </c>
      <c r="G43" s="154" t="s">
        <v>4</v>
      </c>
      <c r="H43" s="154" t="s">
        <v>13</v>
      </c>
      <c r="I43" s="166" t="s">
        <v>267</v>
      </c>
      <c r="J43" s="154" t="s">
        <v>924</v>
      </c>
      <c r="K43" s="167">
        <v>50000</v>
      </c>
      <c r="L43" s="164">
        <v>35000</v>
      </c>
      <c r="M43" s="168" t="s">
        <v>925</v>
      </c>
      <c r="N43" s="164">
        <v>35000</v>
      </c>
      <c r="O43" s="164">
        <v>20</v>
      </c>
      <c r="P43" s="164">
        <v>35000</v>
      </c>
      <c r="Q43" s="168" t="s">
        <v>926</v>
      </c>
      <c r="R43" s="164">
        <v>20</v>
      </c>
      <c r="S43" s="169" t="s">
        <v>1096</v>
      </c>
      <c r="T43" s="169" t="s">
        <v>1097</v>
      </c>
    </row>
    <row r="44" spans="1:20" ht="110.25">
      <c r="A44" s="154">
        <v>37</v>
      </c>
      <c r="B44" s="164"/>
      <c r="C44" s="170" t="s">
        <v>1098</v>
      </c>
      <c r="D44" s="154" t="s">
        <v>1099</v>
      </c>
      <c r="E44" s="154" t="s">
        <v>1100</v>
      </c>
      <c r="F44" s="165" t="s">
        <v>2</v>
      </c>
      <c r="G44" s="154" t="s">
        <v>4</v>
      </c>
      <c r="H44" s="154" t="s">
        <v>13</v>
      </c>
      <c r="I44" s="166" t="s">
        <v>267</v>
      </c>
      <c r="J44" s="154" t="s">
        <v>924</v>
      </c>
      <c r="K44" s="167">
        <v>50000</v>
      </c>
      <c r="L44" s="164">
        <v>35000</v>
      </c>
      <c r="M44" s="168" t="s">
        <v>925</v>
      </c>
      <c r="N44" s="164">
        <v>35000</v>
      </c>
      <c r="O44" s="164">
        <v>20</v>
      </c>
      <c r="P44" s="164">
        <v>35000</v>
      </c>
      <c r="Q44" s="168" t="s">
        <v>926</v>
      </c>
      <c r="R44" s="164">
        <v>20</v>
      </c>
      <c r="S44" s="169" t="s">
        <v>1101</v>
      </c>
      <c r="T44" s="169" t="s">
        <v>1102</v>
      </c>
    </row>
    <row r="45" spans="1:20" ht="63">
      <c r="A45" s="154">
        <v>38</v>
      </c>
      <c r="B45" s="164"/>
      <c r="C45" s="170" t="s">
        <v>1103</v>
      </c>
      <c r="D45" s="154" t="s">
        <v>1104</v>
      </c>
      <c r="E45" s="154" t="s">
        <v>1105</v>
      </c>
      <c r="F45" s="165" t="s">
        <v>2</v>
      </c>
      <c r="G45" s="154" t="s">
        <v>4</v>
      </c>
      <c r="H45" s="154" t="s">
        <v>13</v>
      </c>
      <c r="I45" s="166" t="s">
        <v>267</v>
      </c>
      <c r="J45" s="154" t="s">
        <v>924</v>
      </c>
      <c r="K45" s="167">
        <v>50000</v>
      </c>
      <c r="L45" s="164">
        <v>35000</v>
      </c>
      <c r="M45" s="168" t="s">
        <v>925</v>
      </c>
      <c r="N45" s="164">
        <v>35000</v>
      </c>
      <c r="O45" s="164">
        <v>20</v>
      </c>
      <c r="P45" s="164">
        <v>35000</v>
      </c>
      <c r="Q45" s="168" t="s">
        <v>926</v>
      </c>
      <c r="R45" s="164">
        <v>20</v>
      </c>
      <c r="S45" s="169" t="s">
        <v>1106</v>
      </c>
      <c r="T45" s="169" t="s">
        <v>1107</v>
      </c>
    </row>
    <row r="46" spans="1:20" ht="94.5">
      <c r="A46" s="154">
        <v>39</v>
      </c>
      <c r="B46" s="164"/>
      <c r="C46" s="170" t="s">
        <v>1108</v>
      </c>
      <c r="D46" s="154" t="s">
        <v>1109</v>
      </c>
      <c r="E46" s="154" t="s">
        <v>1110</v>
      </c>
      <c r="F46" s="165" t="s">
        <v>2</v>
      </c>
      <c r="G46" s="154" t="s">
        <v>4</v>
      </c>
      <c r="H46" s="154" t="s">
        <v>5</v>
      </c>
      <c r="I46" s="166" t="s">
        <v>267</v>
      </c>
      <c r="J46" s="154" t="s">
        <v>924</v>
      </c>
      <c r="K46" s="167">
        <v>50000</v>
      </c>
      <c r="L46" s="164">
        <v>35000</v>
      </c>
      <c r="M46" s="168" t="s">
        <v>925</v>
      </c>
      <c r="N46" s="164">
        <v>35000</v>
      </c>
      <c r="O46" s="164">
        <v>20</v>
      </c>
      <c r="P46" s="164">
        <v>35000</v>
      </c>
      <c r="Q46" s="168" t="s">
        <v>926</v>
      </c>
      <c r="R46" s="164">
        <v>20</v>
      </c>
      <c r="S46" s="169" t="s">
        <v>1111</v>
      </c>
      <c r="T46" s="169" t="s">
        <v>1112</v>
      </c>
    </row>
    <row r="47" spans="1:20" ht="63">
      <c r="A47" s="154">
        <v>40</v>
      </c>
      <c r="B47" s="164"/>
      <c r="C47" s="170" t="s">
        <v>1113</v>
      </c>
      <c r="D47" s="154" t="s">
        <v>1094</v>
      </c>
      <c r="E47" s="154" t="s">
        <v>1114</v>
      </c>
      <c r="F47" s="165" t="s">
        <v>2</v>
      </c>
      <c r="G47" s="154" t="s">
        <v>4</v>
      </c>
      <c r="H47" s="154" t="s">
        <v>5</v>
      </c>
      <c r="I47" s="166" t="s">
        <v>267</v>
      </c>
      <c r="J47" s="154" t="s">
        <v>924</v>
      </c>
      <c r="K47" s="167">
        <v>50000</v>
      </c>
      <c r="L47" s="164">
        <v>35000</v>
      </c>
      <c r="M47" s="168" t="s">
        <v>925</v>
      </c>
      <c r="N47" s="164">
        <v>35000</v>
      </c>
      <c r="O47" s="164">
        <v>20</v>
      </c>
      <c r="P47" s="164">
        <v>35000</v>
      </c>
      <c r="Q47" s="168" t="s">
        <v>926</v>
      </c>
      <c r="R47" s="164">
        <v>20</v>
      </c>
      <c r="S47" s="169" t="s">
        <v>1115</v>
      </c>
      <c r="T47" s="169" t="s">
        <v>1116</v>
      </c>
    </row>
    <row r="48" spans="1:20" ht="110.25">
      <c r="A48" s="154">
        <v>41</v>
      </c>
      <c r="B48" s="164"/>
      <c r="C48" s="170" t="s">
        <v>1117</v>
      </c>
      <c r="D48" s="154" t="s">
        <v>1008</v>
      </c>
      <c r="E48" s="154" t="s">
        <v>1118</v>
      </c>
      <c r="F48" s="165" t="s">
        <v>2</v>
      </c>
      <c r="G48" s="154" t="s">
        <v>4</v>
      </c>
      <c r="H48" s="154" t="s">
        <v>5</v>
      </c>
      <c r="I48" s="166" t="s">
        <v>267</v>
      </c>
      <c r="J48" s="154" t="s">
        <v>924</v>
      </c>
      <c r="K48" s="167">
        <v>50000</v>
      </c>
      <c r="L48" s="164">
        <v>35000</v>
      </c>
      <c r="M48" s="168" t="s">
        <v>925</v>
      </c>
      <c r="N48" s="164">
        <v>35000</v>
      </c>
      <c r="O48" s="164">
        <v>20</v>
      </c>
      <c r="P48" s="164">
        <v>35000</v>
      </c>
      <c r="Q48" s="168" t="s">
        <v>926</v>
      </c>
      <c r="R48" s="164">
        <v>20</v>
      </c>
      <c r="S48" s="169" t="s">
        <v>1119</v>
      </c>
      <c r="T48" s="169" t="s">
        <v>1120</v>
      </c>
    </row>
    <row r="49" spans="1:20" ht="110.25">
      <c r="A49" s="154">
        <v>42</v>
      </c>
      <c r="B49" s="164"/>
      <c r="C49" s="154" t="s">
        <v>1121</v>
      </c>
      <c r="D49" s="154" t="s">
        <v>1122</v>
      </c>
      <c r="E49" s="154" t="s">
        <v>1123</v>
      </c>
      <c r="F49" s="165" t="s">
        <v>2</v>
      </c>
      <c r="G49" s="154" t="s">
        <v>4</v>
      </c>
      <c r="H49" s="154" t="s">
        <v>5</v>
      </c>
      <c r="I49" s="166" t="s">
        <v>267</v>
      </c>
      <c r="J49" s="154" t="s">
        <v>924</v>
      </c>
      <c r="K49" s="167">
        <v>50000</v>
      </c>
      <c r="L49" s="164">
        <v>35000</v>
      </c>
      <c r="M49" s="168" t="s">
        <v>925</v>
      </c>
      <c r="N49" s="164">
        <v>35000</v>
      </c>
      <c r="O49" s="164">
        <v>20</v>
      </c>
      <c r="P49" s="164">
        <v>35000</v>
      </c>
      <c r="Q49" s="168" t="s">
        <v>926</v>
      </c>
      <c r="R49" s="164">
        <v>20</v>
      </c>
      <c r="S49" s="169" t="s">
        <v>1124</v>
      </c>
      <c r="T49" s="169" t="s">
        <v>1125</v>
      </c>
    </row>
    <row r="50" spans="1:20" ht="110.25">
      <c r="A50" s="154">
        <v>43</v>
      </c>
      <c r="B50" s="164"/>
      <c r="C50" s="170" t="s">
        <v>1126</v>
      </c>
      <c r="D50" s="154" t="s">
        <v>1032</v>
      </c>
      <c r="E50" s="154" t="s">
        <v>1127</v>
      </c>
      <c r="F50" s="165" t="s">
        <v>2</v>
      </c>
      <c r="G50" s="154" t="s">
        <v>4</v>
      </c>
      <c r="H50" s="154" t="s">
        <v>13</v>
      </c>
      <c r="I50" s="166" t="s">
        <v>267</v>
      </c>
      <c r="J50" s="154" t="s">
        <v>924</v>
      </c>
      <c r="K50" s="167">
        <v>50000</v>
      </c>
      <c r="L50" s="164">
        <v>35000</v>
      </c>
      <c r="M50" s="168" t="s">
        <v>925</v>
      </c>
      <c r="N50" s="164">
        <v>35000</v>
      </c>
      <c r="O50" s="164">
        <v>20</v>
      </c>
      <c r="P50" s="164">
        <v>35000</v>
      </c>
      <c r="Q50" s="168" t="s">
        <v>926</v>
      </c>
      <c r="R50" s="164">
        <v>20</v>
      </c>
      <c r="S50" s="171" t="s">
        <v>1128</v>
      </c>
      <c r="T50" s="171" t="s">
        <v>1129</v>
      </c>
    </row>
    <row r="51" spans="1:20" ht="94.5">
      <c r="A51" s="154">
        <v>44</v>
      </c>
      <c r="B51" s="164"/>
      <c r="C51" s="170" t="s">
        <v>1130</v>
      </c>
      <c r="D51" s="154" t="s">
        <v>1131</v>
      </c>
      <c r="E51" s="154" t="s">
        <v>1132</v>
      </c>
      <c r="F51" s="165" t="s">
        <v>2</v>
      </c>
      <c r="G51" s="154" t="s">
        <v>4</v>
      </c>
      <c r="H51" s="154" t="s">
        <v>13</v>
      </c>
      <c r="I51" s="166" t="s">
        <v>267</v>
      </c>
      <c r="J51" s="154" t="s">
        <v>1133</v>
      </c>
      <c r="K51" s="167">
        <v>50000</v>
      </c>
      <c r="L51" s="164">
        <v>35000</v>
      </c>
      <c r="M51" s="168" t="s">
        <v>925</v>
      </c>
      <c r="N51" s="164">
        <v>35000</v>
      </c>
      <c r="O51" s="164">
        <v>20</v>
      </c>
      <c r="P51" s="164">
        <v>35000</v>
      </c>
      <c r="Q51" s="168" t="s">
        <v>926</v>
      </c>
      <c r="R51" s="164">
        <v>20</v>
      </c>
      <c r="S51" s="169" t="s">
        <v>1134</v>
      </c>
      <c r="T51" s="169" t="s">
        <v>1135</v>
      </c>
    </row>
    <row r="52" spans="1:20" ht="63">
      <c r="A52" s="154">
        <v>45</v>
      </c>
      <c r="B52" s="164"/>
      <c r="C52" s="170" t="s">
        <v>1136</v>
      </c>
      <c r="D52" s="154" t="s">
        <v>1137</v>
      </c>
      <c r="E52" s="154" t="s">
        <v>1138</v>
      </c>
      <c r="F52" s="165" t="s">
        <v>2</v>
      </c>
      <c r="G52" s="154" t="s">
        <v>4</v>
      </c>
      <c r="H52" s="154" t="s">
        <v>13</v>
      </c>
      <c r="I52" s="166" t="s">
        <v>267</v>
      </c>
      <c r="J52" s="154" t="s">
        <v>1133</v>
      </c>
      <c r="K52" s="167">
        <v>50000</v>
      </c>
      <c r="L52" s="164">
        <v>35000</v>
      </c>
      <c r="M52" s="168" t="s">
        <v>925</v>
      </c>
      <c r="N52" s="164">
        <v>35000</v>
      </c>
      <c r="O52" s="164">
        <v>20</v>
      </c>
      <c r="P52" s="164">
        <v>35000</v>
      </c>
      <c r="Q52" s="168" t="s">
        <v>926</v>
      </c>
      <c r="R52" s="164">
        <v>20</v>
      </c>
      <c r="S52" s="169" t="s">
        <v>1139</v>
      </c>
      <c r="T52" s="169" t="s">
        <v>1140</v>
      </c>
    </row>
    <row r="53" spans="1:20" ht="110.25">
      <c r="A53" s="154">
        <v>46</v>
      </c>
      <c r="B53" s="164"/>
      <c r="C53" s="170" t="s">
        <v>1141</v>
      </c>
      <c r="D53" s="154" t="s">
        <v>1142</v>
      </c>
      <c r="E53" s="154" t="s">
        <v>1143</v>
      </c>
      <c r="F53" s="165" t="s">
        <v>2</v>
      </c>
      <c r="G53" s="154" t="s">
        <v>4</v>
      </c>
      <c r="H53" s="154" t="s">
        <v>13</v>
      </c>
      <c r="I53" s="166" t="s">
        <v>267</v>
      </c>
      <c r="J53" s="154" t="s">
        <v>1133</v>
      </c>
      <c r="K53" s="167">
        <v>50000</v>
      </c>
      <c r="L53" s="164">
        <v>35000</v>
      </c>
      <c r="M53" s="168" t="s">
        <v>925</v>
      </c>
      <c r="N53" s="164">
        <v>35000</v>
      </c>
      <c r="O53" s="164">
        <v>20</v>
      </c>
      <c r="P53" s="164">
        <v>35000</v>
      </c>
      <c r="Q53" s="168" t="s">
        <v>926</v>
      </c>
      <c r="R53" s="164">
        <v>20</v>
      </c>
      <c r="S53" s="169" t="s">
        <v>1144</v>
      </c>
      <c r="T53" s="169" t="s">
        <v>1145</v>
      </c>
    </row>
    <row r="54" spans="1:20" ht="94.5">
      <c r="A54" s="154">
        <v>47</v>
      </c>
      <c r="B54" s="164"/>
      <c r="C54" s="170" t="s">
        <v>1146</v>
      </c>
      <c r="D54" s="154" t="s">
        <v>1147</v>
      </c>
      <c r="E54" s="154" t="s">
        <v>1148</v>
      </c>
      <c r="F54" s="165" t="s">
        <v>2</v>
      </c>
      <c r="G54" s="154" t="s">
        <v>4</v>
      </c>
      <c r="H54" s="154" t="s">
        <v>5</v>
      </c>
      <c r="I54" s="166" t="s">
        <v>267</v>
      </c>
      <c r="J54" s="154" t="s">
        <v>924</v>
      </c>
      <c r="K54" s="167">
        <v>50000</v>
      </c>
      <c r="L54" s="164">
        <v>35000</v>
      </c>
      <c r="M54" s="168" t="s">
        <v>925</v>
      </c>
      <c r="N54" s="164">
        <v>35000</v>
      </c>
      <c r="O54" s="164">
        <v>20</v>
      </c>
      <c r="P54" s="164">
        <v>35000</v>
      </c>
      <c r="Q54" s="168" t="s">
        <v>926</v>
      </c>
      <c r="R54" s="164">
        <v>20</v>
      </c>
      <c r="S54" s="169" t="s">
        <v>1149</v>
      </c>
      <c r="T54" s="169" t="s">
        <v>1150</v>
      </c>
    </row>
    <row r="55" spans="1:20" ht="78.75">
      <c r="A55" s="154">
        <v>48</v>
      </c>
      <c r="B55" s="164"/>
      <c r="C55" s="170" t="s">
        <v>1151</v>
      </c>
      <c r="D55" s="154" t="s">
        <v>1152</v>
      </c>
      <c r="E55" s="154" t="s">
        <v>1153</v>
      </c>
      <c r="F55" s="165" t="s">
        <v>2</v>
      </c>
      <c r="G55" s="154" t="s">
        <v>4</v>
      </c>
      <c r="H55" s="154" t="s">
        <v>5</v>
      </c>
      <c r="I55" s="166" t="s">
        <v>267</v>
      </c>
      <c r="J55" s="154" t="s">
        <v>924</v>
      </c>
      <c r="K55" s="167">
        <v>50000</v>
      </c>
      <c r="L55" s="164">
        <v>35000</v>
      </c>
      <c r="M55" s="168" t="s">
        <v>925</v>
      </c>
      <c r="N55" s="164">
        <v>35000</v>
      </c>
      <c r="O55" s="164">
        <v>20</v>
      </c>
      <c r="P55" s="164">
        <v>35000</v>
      </c>
      <c r="Q55" s="168" t="s">
        <v>926</v>
      </c>
      <c r="R55" s="164">
        <v>20</v>
      </c>
      <c r="S55" s="169" t="s">
        <v>1154</v>
      </c>
      <c r="T55" s="169" t="s">
        <v>1155</v>
      </c>
    </row>
    <row r="56" spans="1:20" ht="157.5">
      <c r="A56" s="154">
        <v>49</v>
      </c>
      <c r="B56" s="164"/>
      <c r="C56" s="170" t="s">
        <v>1156</v>
      </c>
      <c r="D56" s="154" t="s">
        <v>1157</v>
      </c>
      <c r="E56" s="154" t="s">
        <v>1158</v>
      </c>
      <c r="F56" s="165" t="s">
        <v>2</v>
      </c>
      <c r="G56" s="154" t="s">
        <v>4</v>
      </c>
      <c r="H56" s="154" t="s">
        <v>13</v>
      </c>
      <c r="I56" s="166" t="s">
        <v>267</v>
      </c>
      <c r="J56" s="154" t="s">
        <v>1133</v>
      </c>
      <c r="K56" s="167">
        <v>50000</v>
      </c>
      <c r="L56" s="164">
        <v>35000</v>
      </c>
      <c r="M56" s="168" t="s">
        <v>925</v>
      </c>
      <c r="N56" s="164">
        <v>35000</v>
      </c>
      <c r="O56" s="164">
        <v>20</v>
      </c>
      <c r="P56" s="164">
        <v>35000</v>
      </c>
      <c r="Q56" s="168" t="s">
        <v>926</v>
      </c>
      <c r="R56" s="164">
        <v>20</v>
      </c>
      <c r="S56" s="169" t="s">
        <v>1159</v>
      </c>
      <c r="T56" s="169" t="s">
        <v>1160</v>
      </c>
    </row>
    <row r="57" spans="1:20" ht="110.25">
      <c r="A57" s="154">
        <v>50</v>
      </c>
      <c r="B57" s="164"/>
      <c r="C57" s="170" t="s">
        <v>1161</v>
      </c>
      <c r="D57" s="154" t="s">
        <v>1162</v>
      </c>
      <c r="E57" s="154" t="s">
        <v>1163</v>
      </c>
      <c r="F57" s="165" t="s">
        <v>2</v>
      </c>
      <c r="G57" s="154" t="s">
        <v>4</v>
      </c>
      <c r="H57" s="154" t="s">
        <v>5</v>
      </c>
      <c r="I57" s="166" t="s">
        <v>267</v>
      </c>
      <c r="J57" s="154" t="s">
        <v>1164</v>
      </c>
      <c r="K57" s="167">
        <v>50000</v>
      </c>
      <c r="L57" s="164">
        <v>35000</v>
      </c>
      <c r="M57" s="168" t="s">
        <v>925</v>
      </c>
      <c r="N57" s="164">
        <v>35000</v>
      </c>
      <c r="O57" s="164">
        <v>20</v>
      </c>
      <c r="P57" s="164">
        <v>35000</v>
      </c>
      <c r="Q57" s="168" t="s">
        <v>926</v>
      </c>
      <c r="R57" s="164">
        <v>20</v>
      </c>
      <c r="S57" s="169" t="s">
        <v>1165</v>
      </c>
      <c r="T57" s="169" t="s">
        <v>1166</v>
      </c>
    </row>
    <row r="58" spans="1:20" ht="141.75">
      <c r="A58" s="154">
        <v>51</v>
      </c>
      <c r="B58" s="164"/>
      <c r="C58" s="170" t="s">
        <v>1167</v>
      </c>
      <c r="D58" s="154" t="s">
        <v>1168</v>
      </c>
      <c r="E58" s="154" t="s">
        <v>1169</v>
      </c>
      <c r="F58" s="165" t="s">
        <v>2</v>
      </c>
      <c r="G58" s="154" t="s">
        <v>4</v>
      </c>
      <c r="H58" s="154" t="s">
        <v>13</v>
      </c>
      <c r="I58" s="166" t="s">
        <v>267</v>
      </c>
      <c r="J58" s="154" t="s">
        <v>924</v>
      </c>
      <c r="K58" s="167">
        <v>50000</v>
      </c>
      <c r="L58" s="164">
        <v>35000</v>
      </c>
      <c r="M58" s="168" t="s">
        <v>925</v>
      </c>
      <c r="N58" s="164">
        <v>35000</v>
      </c>
      <c r="O58" s="164">
        <v>20</v>
      </c>
      <c r="P58" s="164">
        <v>35000</v>
      </c>
      <c r="Q58" s="168" t="s">
        <v>926</v>
      </c>
      <c r="R58" s="164">
        <v>20</v>
      </c>
      <c r="S58" s="169" t="s">
        <v>1170</v>
      </c>
      <c r="T58" s="169" t="s">
        <v>1171</v>
      </c>
    </row>
    <row r="59" spans="1:20" ht="75">
      <c r="A59" s="154">
        <v>52</v>
      </c>
      <c r="B59" s="172"/>
      <c r="C59" s="173" t="s">
        <v>1172</v>
      </c>
      <c r="D59" s="173" t="s">
        <v>1173</v>
      </c>
      <c r="E59" s="174" t="s">
        <v>1174</v>
      </c>
      <c r="F59" s="172" t="s">
        <v>2</v>
      </c>
      <c r="G59" s="175" t="s">
        <v>4</v>
      </c>
      <c r="H59" s="170" t="s">
        <v>5</v>
      </c>
      <c r="I59" s="176" t="s">
        <v>267</v>
      </c>
      <c r="J59" s="175" t="s">
        <v>1175</v>
      </c>
      <c r="K59" s="172">
        <v>50000</v>
      </c>
      <c r="L59" s="177">
        <v>35000</v>
      </c>
      <c r="M59" s="172" t="s">
        <v>1176</v>
      </c>
      <c r="N59" s="177">
        <v>35000</v>
      </c>
      <c r="O59" s="172">
        <v>20</v>
      </c>
      <c r="P59" s="177">
        <v>35000</v>
      </c>
      <c r="Q59" s="172" t="s">
        <v>1177</v>
      </c>
      <c r="R59" s="178">
        <v>20</v>
      </c>
      <c r="S59" s="169" t="s">
        <v>1178</v>
      </c>
      <c r="T59" s="169" t="s">
        <v>1179</v>
      </c>
    </row>
    <row r="60" spans="1:20" ht="75">
      <c r="A60" s="154">
        <v>53</v>
      </c>
      <c r="B60" s="172"/>
      <c r="C60" s="173" t="s">
        <v>1180</v>
      </c>
      <c r="D60" s="173" t="s">
        <v>1181</v>
      </c>
      <c r="E60" s="174" t="s">
        <v>1182</v>
      </c>
      <c r="F60" s="172" t="s">
        <v>2</v>
      </c>
      <c r="G60" s="175" t="s">
        <v>4</v>
      </c>
      <c r="H60" s="170" t="s">
        <v>5</v>
      </c>
      <c r="I60" s="170" t="s">
        <v>266</v>
      </c>
      <c r="J60" s="175" t="s">
        <v>1183</v>
      </c>
      <c r="K60" s="172">
        <v>50000</v>
      </c>
      <c r="L60" s="177">
        <v>35000</v>
      </c>
      <c r="M60" s="172" t="s">
        <v>1176</v>
      </c>
      <c r="N60" s="177">
        <v>35000</v>
      </c>
      <c r="O60" s="172">
        <v>20</v>
      </c>
      <c r="P60" s="177">
        <v>35000</v>
      </c>
      <c r="Q60" s="172" t="s">
        <v>1177</v>
      </c>
      <c r="R60" s="178">
        <v>20</v>
      </c>
      <c r="S60" s="169" t="s">
        <v>1184</v>
      </c>
      <c r="T60" s="169" t="s">
        <v>1185</v>
      </c>
    </row>
    <row r="61" spans="1:20" ht="75">
      <c r="A61" s="154">
        <v>54</v>
      </c>
      <c r="B61" s="172"/>
      <c r="C61" s="173" t="s">
        <v>1186</v>
      </c>
      <c r="D61" s="173" t="s">
        <v>1187</v>
      </c>
      <c r="E61" s="174" t="s">
        <v>1188</v>
      </c>
      <c r="F61" s="172" t="s">
        <v>2</v>
      </c>
      <c r="G61" s="175" t="s">
        <v>4</v>
      </c>
      <c r="H61" s="170" t="s">
        <v>13</v>
      </c>
      <c r="I61" s="176" t="s">
        <v>267</v>
      </c>
      <c r="J61" s="175" t="s">
        <v>1189</v>
      </c>
      <c r="K61" s="172">
        <v>50000</v>
      </c>
      <c r="L61" s="177">
        <v>35000</v>
      </c>
      <c r="M61" s="172" t="s">
        <v>1176</v>
      </c>
      <c r="N61" s="177">
        <v>35000</v>
      </c>
      <c r="O61" s="172">
        <v>20</v>
      </c>
      <c r="P61" s="177">
        <v>35000</v>
      </c>
      <c r="Q61" s="172" t="s">
        <v>1177</v>
      </c>
      <c r="R61" s="178">
        <v>20</v>
      </c>
      <c r="S61" s="169" t="s">
        <v>1190</v>
      </c>
      <c r="T61" s="169" t="s">
        <v>1191</v>
      </c>
    </row>
    <row r="62" spans="1:20" ht="120">
      <c r="A62" s="154">
        <v>55</v>
      </c>
      <c r="B62" s="172"/>
      <c r="C62" s="173" t="s">
        <v>1186</v>
      </c>
      <c r="D62" s="173" t="s">
        <v>1131</v>
      </c>
      <c r="E62" s="174" t="s">
        <v>1192</v>
      </c>
      <c r="F62" s="172" t="s">
        <v>2</v>
      </c>
      <c r="G62" s="175" t="s">
        <v>4</v>
      </c>
      <c r="H62" s="170" t="s">
        <v>13</v>
      </c>
      <c r="I62" s="176" t="s">
        <v>267</v>
      </c>
      <c r="J62" s="175" t="s">
        <v>924</v>
      </c>
      <c r="K62" s="172">
        <v>50000</v>
      </c>
      <c r="L62" s="177">
        <v>35000</v>
      </c>
      <c r="M62" s="172" t="s">
        <v>1176</v>
      </c>
      <c r="N62" s="177">
        <v>35000</v>
      </c>
      <c r="O62" s="172">
        <v>20</v>
      </c>
      <c r="P62" s="177">
        <v>35000</v>
      </c>
      <c r="Q62" s="172" t="s">
        <v>1177</v>
      </c>
      <c r="R62" s="178">
        <v>20</v>
      </c>
      <c r="S62" s="169" t="s">
        <v>1193</v>
      </c>
      <c r="T62" s="169" t="s">
        <v>1194</v>
      </c>
    </row>
    <row r="63" spans="1:20" ht="75">
      <c r="A63" s="154">
        <v>56</v>
      </c>
      <c r="B63" s="172"/>
      <c r="C63" s="173" t="s">
        <v>1195</v>
      </c>
      <c r="D63" s="173" t="s">
        <v>1196</v>
      </c>
      <c r="E63" s="174" t="s">
        <v>1182</v>
      </c>
      <c r="F63" s="172" t="s">
        <v>2</v>
      </c>
      <c r="G63" s="175" t="s">
        <v>4</v>
      </c>
      <c r="H63" s="170" t="s">
        <v>5</v>
      </c>
      <c r="I63" s="170" t="s">
        <v>266</v>
      </c>
      <c r="J63" s="175" t="s">
        <v>1197</v>
      </c>
      <c r="K63" s="172">
        <v>50000</v>
      </c>
      <c r="L63" s="154">
        <v>35000</v>
      </c>
      <c r="M63" s="172" t="s">
        <v>1176</v>
      </c>
      <c r="N63" s="154">
        <v>35000</v>
      </c>
      <c r="O63" s="172">
        <v>20</v>
      </c>
      <c r="P63" s="154">
        <v>35000</v>
      </c>
      <c r="Q63" s="172" t="s">
        <v>1177</v>
      </c>
      <c r="R63" s="178">
        <v>20</v>
      </c>
      <c r="S63" s="169" t="s">
        <v>1198</v>
      </c>
      <c r="T63" s="169" t="s">
        <v>1199</v>
      </c>
    </row>
    <row r="64" spans="1:20" ht="75">
      <c r="A64" s="154">
        <v>57</v>
      </c>
      <c r="B64" s="172"/>
      <c r="C64" s="173" t="s">
        <v>1200</v>
      </c>
      <c r="D64" s="173" t="s">
        <v>1201</v>
      </c>
      <c r="E64" s="174" t="s">
        <v>1182</v>
      </c>
      <c r="F64" s="172" t="s">
        <v>2</v>
      </c>
      <c r="G64" s="175" t="s">
        <v>4</v>
      </c>
      <c r="H64" s="170" t="s">
        <v>5</v>
      </c>
      <c r="I64" s="170" t="s">
        <v>266</v>
      </c>
      <c r="J64" s="175" t="s">
        <v>1197</v>
      </c>
      <c r="K64" s="172">
        <v>50000</v>
      </c>
      <c r="L64" s="177">
        <v>35000</v>
      </c>
      <c r="M64" s="172" t="s">
        <v>1176</v>
      </c>
      <c r="N64" s="177">
        <v>35000</v>
      </c>
      <c r="O64" s="172">
        <v>20</v>
      </c>
      <c r="P64" s="177">
        <v>35000</v>
      </c>
      <c r="Q64" s="172" t="s">
        <v>1177</v>
      </c>
      <c r="R64" s="178">
        <v>20</v>
      </c>
      <c r="S64" s="169" t="s">
        <v>1202</v>
      </c>
      <c r="T64" s="169" t="s">
        <v>1203</v>
      </c>
    </row>
    <row r="65" spans="1:20" ht="75">
      <c r="A65" s="154">
        <v>58</v>
      </c>
      <c r="B65" s="172"/>
      <c r="C65" s="173" t="s">
        <v>1204</v>
      </c>
      <c r="D65" s="173" t="s">
        <v>1205</v>
      </c>
      <c r="E65" s="174" t="s">
        <v>1182</v>
      </c>
      <c r="F65" s="172" t="s">
        <v>2</v>
      </c>
      <c r="G65" s="175" t="s">
        <v>4</v>
      </c>
      <c r="H65" s="170" t="s">
        <v>5</v>
      </c>
      <c r="I65" s="170" t="s">
        <v>266</v>
      </c>
      <c r="J65" s="175" t="s">
        <v>1197</v>
      </c>
      <c r="K65" s="172">
        <v>50000</v>
      </c>
      <c r="L65" s="177">
        <v>35000</v>
      </c>
      <c r="M65" s="172" t="s">
        <v>1176</v>
      </c>
      <c r="N65" s="177">
        <v>35000</v>
      </c>
      <c r="O65" s="172">
        <v>20</v>
      </c>
      <c r="P65" s="177">
        <v>35000</v>
      </c>
      <c r="Q65" s="172" t="s">
        <v>1177</v>
      </c>
      <c r="R65" s="178">
        <v>20</v>
      </c>
      <c r="S65" s="169" t="s">
        <v>1206</v>
      </c>
      <c r="T65" s="169" t="s">
        <v>1207</v>
      </c>
    </row>
    <row r="66" spans="1:20" ht="75">
      <c r="A66" s="154">
        <v>59</v>
      </c>
      <c r="B66" s="172"/>
      <c r="C66" s="173" t="s">
        <v>1208</v>
      </c>
      <c r="D66" s="173" t="s">
        <v>1209</v>
      </c>
      <c r="E66" s="174" t="s">
        <v>1182</v>
      </c>
      <c r="F66" s="172" t="s">
        <v>2</v>
      </c>
      <c r="G66" s="175" t="s">
        <v>4</v>
      </c>
      <c r="H66" s="170" t="s">
        <v>5</v>
      </c>
      <c r="I66" s="170" t="s">
        <v>266</v>
      </c>
      <c r="J66" s="175" t="s">
        <v>1197</v>
      </c>
      <c r="K66" s="172">
        <v>50000</v>
      </c>
      <c r="L66" s="177">
        <v>35000</v>
      </c>
      <c r="M66" s="172" t="s">
        <v>1176</v>
      </c>
      <c r="N66" s="177">
        <v>35000</v>
      </c>
      <c r="O66" s="172">
        <v>20</v>
      </c>
      <c r="P66" s="177">
        <v>35000</v>
      </c>
      <c r="Q66" s="172" t="s">
        <v>1177</v>
      </c>
      <c r="R66" s="178">
        <v>20</v>
      </c>
      <c r="S66" s="169" t="s">
        <v>1210</v>
      </c>
      <c r="T66" s="169" t="s">
        <v>1211</v>
      </c>
    </row>
    <row r="67" spans="1:20">
      <c r="L67">
        <f>SUM(L8:L66)</f>
        <v>2065000</v>
      </c>
      <c r="N67">
        <f>SUM(N8:N66)</f>
        <v>2065000</v>
      </c>
    </row>
  </sheetData>
  <mergeCells count="5">
    <mergeCell ref="A1:R1"/>
    <mergeCell ref="A2:R2"/>
    <mergeCell ref="A3:R3"/>
    <mergeCell ref="A4:G4"/>
    <mergeCell ref="A6:B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V48"/>
  <sheetViews>
    <sheetView topLeftCell="A46" workbookViewId="0">
      <selection activeCell="P8" sqref="P8:P47"/>
    </sheetView>
  </sheetViews>
  <sheetFormatPr defaultRowHeight="15"/>
  <sheetData>
    <row r="1" spans="1:22" ht="18.75">
      <c r="A1" s="765" t="s">
        <v>261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128"/>
      <c r="T1" s="128"/>
      <c r="U1" s="128"/>
    </row>
    <row r="2" spans="1:22" ht="18.75">
      <c r="A2" s="765" t="s">
        <v>262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128"/>
      <c r="T2" s="128"/>
      <c r="U2" s="128"/>
    </row>
    <row r="3" spans="1:22" ht="18.75">
      <c r="A3" s="765" t="s">
        <v>305</v>
      </c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/>
      <c r="N3" s="765"/>
      <c r="O3" s="765"/>
      <c r="P3" s="765"/>
      <c r="Q3" s="765"/>
      <c r="R3" s="765"/>
      <c r="S3" s="128"/>
      <c r="T3" s="128"/>
      <c r="U3" s="128"/>
    </row>
    <row r="4" spans="1:22" ht="18.75">
      <c r="A4" s="817" t="s">
        <v>913</v>
      </c>
      <c r="B4" s="817"/>
      <c r="C4" s="817"/>
      <c r="D4" s="817"/>
      <c r="E4" s="817"/>
      <c r="F4" s="817"/>
      <c r="G4" s="817"/>
      <c r="H4" s="66"/>
      <c r="I4" s="66"/>
      <c r="J4" s="66"/>
      <c r="K4" s="66"/>
      <c r="L4" s="65"/>
      <c r="M4" s="66"/>
      <c r="N4" s="124"/>
      <c r="O4" s="66"/>
      <c r="P4" s="138"/>
      <c r="Q4" s="139"/>
      <c r="R4" s="140" t="s">
        <v>914</v>
      </c>
      <c r="S4" s="128"/>
      <c r="T4" s="128"/>
      <c r="U4" s="215"/>
    </row>
    <row r="5" spans="1:22">
      <c r="A5" s="141"/>
      <c r="B5" s="134"/>
      <c r="C5" s="142"/>
      <c r="D5" s="141"/>
      <c r="E5" s="141"/>
      <c r="F5" s="143"/>
      <c r="G5" s="143"/>
      <c r="H5" s="143"/>
      <c r="I5" s="143"/>
      <c r="J5" s="141"/>
      <c r="K5" s="141"/>
      <c r="L5" s="141"/>
      <c r="M5" s="141"/>
      <c r="N5" s="131"/>
      <c r="O5" s="143"/>
      <c r="P5" s="131"/>
      <c r="Q5" s="820" t="s">
        <v>920</v>
      </c>
      <c r="R5" s="820"/>
      <c r="S5" s="128"/>
      <c r="T5" s="128"/>
      <c r="U5" s="216"/>
    </row>
    <row r="6" spans="1:22">
      <c r="A6" s="818" t="s">
        <v>903</v>
      </c>
      <c r="B6" s="818"/>
      <c r="C6" s="142"/>
      <c r="D6" s="141"/>
      <c r="E6" s="141"/>
      <c r="F6" s="143"/>
      <c r="G6" s="143"/>
      <c r="H6" s="143"/>
      <c r="I6" s="143"/>
      <c r="J6" s="141"/>
      <c r="K6" s="141"/>
      <c r="L6" s="141"/>
      <c r="M6" s="141"/>
      <c r="N6" s="131"/>
      <c r="O6" s="143"/>
      <c r="P6" s="131"/>
      <c r="Q6" s="143"/>
      <c r="R6" s="141"/>
      <c r="S6" s="128"/>
      <c r="T6" s="128"/>
      <c r="U6" s="216"/>
    </row>
    <row r="7" spans="1:22" ht="63">
      <c r="A7" s="154" t="s">
        <v>307</v>
      </c>
      <c r="B7" s="154" t="s">
        <v>308</v>
      </c>
      <c r="C7" s="170" t="s">
        <v>309</v>
      </c>
      <c r="D7" s="154" t="s">
        <v>310</v>
      </c>
      <c r="E7" s="154" t="s">
        <v>311</v>
      </c>
      <c r="F7" s="154" t="s">
        <v>270</v>
      </c>
      <c r="G7" s="154" t="s">
        <v>312</v>
      </c>
      <c r="H7" s="154" t="s">
        <v>313</v>
      </c>
      <c r="I7" s="154" t="s">
        <v>314</v>
      </c>
      <c r="J7" s="165" t="s">
        <v>781</v>
      </c>
      <c r="K7" s="165" t="s">
        <v>782</v>
      </c>
      <c r="L7" s="165" t="s">
        <v>783</v>
      </c>
      <c r="M7" s="165" t="s">
        <v>784</v>
      </c>
      <c r="N7" s="217" t="s">
        <v>785</v>
      </c>
      <c r="O7" s="165" t="s">
        <v>786</v>
      </c>
      <c r="P7" s="217" t="s">
        <v>319</v>
      </c>
      <c r="Q7" s="165" t="s">
        <v>318</v>
      </c>
      <c r="R7" s="165" t="s">
        <v>320</v>
      </c>
      <c r="S7" s="148" t="s">
        <v>1213</v>
      </c>
      <c r="T7" s="185" t="s">
        <v>1214</v>
      </c>
      <c r="U7" s="218" t="s">
        <v>316</v>
      </c>
    </row>
    <row r="8" spans="1:22" ht="105">
      <c r="A8" s="154">
        <v>1</v>
      </c>
      <c r="B8" s="5"/>
      <c r="C8" s="184" t="s">
        <v>1215</v>
      </c>
      <c r="D8" s="184" t="s">
        <v>1216</v>
      </c>
      <c r="E8" s="5" t="s">
        <v>1217</v>
      </c>
      <c r="F8" s="5" t="s">
        <v>2</v>
      </c>
      <c r="G8" s="5" t="s">
        <v>4</v>
      </c>
      <c r="H8" s="5" t="s">
        <v>5</v>
      </c>
      <c r="I8" s="5" t="s">
        <v>267</v>
      </c>
      <c r="J8" s="5" t="s">
        <v>1218</v>
      </c>
      <c r="K8" s="5"/>
      <c r="L8" s="5" t="s">
        <v>1219</v>
      </c>
      <c r="M8" s="5"/>
      <c r="N8" s="5">
        <v>50000</v>
      </c>
      <c r="O8" s="5"/>
      <c r="P8" s="5">
        <v>50000</v>
      </c>
      <c r="Q8" s="5" t="s">
        <v>1220</v>
      </c>
      <c r="R8" s="5" t="s">
        <v>1221</v>
      </c>
      <c r="S8" s="135"/>
      <c r="T8" s="185"/>
      <c r="U8" s="58">
        <v>50000</v>
      </c>
      <c r="V8">
        <f>P8*0.9</f>
        <v>45000</v>
      </c>
    </row>
    <row r="9" spans="1:22" ht="90">
      <c r="A9" s="154">
        <v>2</v>
      </c>
      <c r="B9" s="5"/>
      <c r="C9" s="186" t="s">
        <v>1222</v>
      </c>
      <c r="D9" s="186" t="s">
        <v>1223</v>
      </c>
      <c r="E9" s="5" t="s">
        <v>1224</v>
      </c>
      <c r="F9" s="5" t="s">
        <v>2</v>
      </c>
      <c r="G9" s="5" t="s">
        <v>4</v>
      </c>
      <c r="H9" s="5" t="s">
        <v>13</v>
      </c>
      <c r="I9" s="5" t="s">
        <v>267</v>
      </c>
      <c r="J9" s="5" t="s">
        <v>1218</v>
      </c>
      <c r="K9" s="5"/>
      <c r="L9" s="5" t="s">
        <v>1219</v>
      </c>
      <c r="M9" s="5"/>
      <c r="N9" s="5">
        <v>50000</v>
      </c>
      <c r="O9" s="5"/>
      <c r="P9" s="5">
        <v>50000</v>
      </c>
      <c r="Q9" s="5" t="s">
        <v>1220</v>
      </c>
      <c r="R9" s="5" t="s">
        <v>1221</v>
      </c>
      <c r="S9" s="135"/>
      <c r="T9" s="185"/>
      <c r="U9" s="58">
        <v>50000</v>
      </c>
      <c r="V9">
        <f t="shared" ref="V9:V47" si="0">P9*0.9</f>
        <v>45000</v>
      </c>
    </row>
    <row r="10" spans="1:22" ht="120">
      <c r="A10" s="154">
        <v>3</v>
      </c>
      <c r="B10" s="5"/>
      <c r="C10" s="186" t="s">
        <v>1225</v>
      </c>
      <c r="D10" s="186" t="s">
        <v>1226</v>
      </c>
      <c r="E10" s="5" t="s">
        <v>1227</v>
      </c>
      <c r="F10" s="5" t="s">
        <v>2</v>
      </c>
      <c r="G10" s="5" t="s">
        <v>4</v>
      </c>
      <c r="H10" s="5" t="s">
        <v>5</v>
      </c>
      <c r="I10" s="5" t="s">
        <v>267</v>
      </c>
      <c r="J10" s="5" t="s">
        <v>1228</v>
      </c>
      <c r="K10" s="5"/>
      <c r="L10" s="5" t="s">
        <v>1229</v>
      </c>
      <c r="M10" s="5"/>
      <c r="N10" s="5">
        <v>50000</v>
      </c>
      <c r="O10" s="5"/>
      <c r="P10" s="5">
        <v>50000</v>
      </c>
      <c r="Q10" s="5" t="s">
        <v>1220</v>
      </c>
      <c r="R10" s="5" t="s">
        <v>1230</v>
      </c>
      <c r="S10" s="135"/>
      <c r="T10" s="185"/>
      <c r="U10" s="58">
        <v>50000</v>
      </c>
      <c r="V10">
        <f t="shared" si="0"/>
        <v>45000</v>
      </c>
    </row>
    <row r="11" spans="1:22" ht="120">
      <c r="A11" s="154">
        <v>4</v>
      </c>
      <c r="B11" s="5"/>
      <c r="C11" s="186" t="s">
        <v>1231</v>
      </c>
      <c r="D11" s="186" t="s">
        <v>1232</v>
      </c>
      <c r="E11" s="5" t="s">
        <v>1233</v>
      </c>
      <c r="F11" s="5" t="s">
        <v>2</v>
      </c>
      <c r="G11" s="5" t="s">
        <v>4</v>
      </c>
      <c r="H11" s="5" t="s">
        <v>5</v>
      </c>
      <c r="I11" s="5" t="s">
        <v>267</v>
      </c>
      <c r="J11" s="5" t="s">
        <v>1234</v>
      </c>
      <c r="K11" s="5"/>
      <c r="L11" s="5" t="s">
        <v>1229</v>
      </c>
      <c r="M11" s="5"/>
      <c r="N11" s="5">
        <v>50000</v>
      </c>
      <c r="O11" s="5"/>
      <c r="P11" s="5">
        <v>50000</v>
      </c>
      <c r="Q11" s="5" t="s">
        <v>1220</v>
      </c>
      <c r="R11" s="5" t="s">
        <v>1221</v>
      </c>
      <c r="S11" s="135"/>
      <c r="T11" s="185"/>
      <c r="U11" s="58">
        <v>50000</v>
      </c>
      <c r="V11">
        <f t="shared" si="0"/>
        <v>45000</v>
      </c>
    </row>
    <row r="12" spans="1:22" ht="120">
      <c r="A12" s="154">
        <v>5</v>
      </c>
      <c r="B12" s="5"/>
      <c r="C12" s="186" t="s">
        <v>1235</v>
      </c>
      <c r="D12" s="186" t="s">
        <v>1226</v>
      </c>
      <c r="E12" s="5" t="s">
        <v>1227</v>
      </c>
      <c r="F12" s="5" t="s">
        <v>2</v>
      </c>
      <c r="G12" s="5" t="s">
        <v>4</v>
      </c>
      <c r="H12" s="5" t="s">
        <v>5</v>
      </c>
      <c r="I12" s="5" t="s">
        <v>267</v>
      </c>
      <c r="J12" s="5" t="s">
        <v>1228</v>
      </c>
      <c r="K12" s="5"/>
      <c r="L12" s="5" t="s">
        <v>1229</v>
      </c>
      <c r="M12" s="5"/>
      <c r="N12" s="58">
        <v>50000</v>
      </c>
      <c r="O12" s="5"/>
      <c r="P12" s="58">
        <v>50000</v>
      </c>
      <c r="Q12" s="5" t="s">
        <v>1220</v>
      </c>
      <c r="R12" s="5" t="s">
        <v>1236</v>
      </c>
      <c r="S12" s="135"/>
      <c r="T12" s="185"/>
      <c r="U12" s="58">
        <v>50000</v>
      </c>
      <c r="V12">
        <f t="shared" si="0"/>
        <v>45000</v>
      </c>
    </row>
    <row r="13" spans="1:22" ht="105">
      <c r="A13" s="154">
        <v>6</v>
      </c>
      <c r="B13" s="5"/>
      <c r="C13" s="186" t="s">
        <v>1237</v>
      </c>
      <c r="D13" s="186" t="s">
        <v>1238</v>
      </c>
      <c r="E13" s="5" t="s">
        <v>1239</v>
      </c>
      <c r="F13" s="5" t="s">
        <v>2</v>
      </c>
      <c r="G13" s="5" t="s">
        <v>4</v>
      </c>
      <c r="H13" s="5" t="s">
        <v>5</v>
      </c>
      <c r="I13" s="5" t="s">
        <v>267</v>
      </c>
      <c r="J13" s="5" t="s">
        <v>1240</v>
      </c>
      <c r="K13" s="5"/>
      <c r="L13" s="5" t="s">
        <v>1241</v>
      </c>
      <c r="M13" s="5" t="s">
        <v>1242</v>
      </c>
      <c r="N13" s="5">
        <v>223000</v>
      </c>
      <c r="O13" s="5"/>
      <c r="P13" s="5">
        <v>50000</v>
      </c>
      <c r="Q13" s="5" t="s">
        <v>1220</v>
      </c>
      <c r="R13" s="5" t="s">
        <v>1236</v>
      </c>
      <c r="S13" s="135"/>
      <c r="T13" s="185"/>
      <c r="U13" s="58">
        <v>50000</v>
      </c>
      <c r="V13">
        <f t="shared" si="0"/>
        <v>45000</v>
      </c>
    </row>
    <row r="14" spans="1:22" ht="120">
      <c r="A14" s="154">
        <v>7</v>
      </c>
      <c r="B14" s="5"/>
      <c r="C14" s="184" t="s">
        <v>1243</v>
      </c>
      <c r="D14" s="186" t="s">
        <v>1244</v>
      </c>
      <c r="E14" s="5" t="s">
        <v>1245</v>
      </c>
      <c r="F14" s="5" t="s">
        <v>2</v>
      </c>
      <c r="G14" s="5" t="s">
        <v>4</v>
      </c>
      <c r="H14" s="5" t="s">
        <v>5</v>
      </c>
      <c r="I14" s="5" t="s">
        <v>267</v>
      </c>
      <c r="J14" s="5" t="s">
        <v>1240</v>
      </c>
      <c r="K14" s="5"/>
      <c r="L14" s="5" t="s">
        <v>1241</v>
      </c>
      <c r="M14" s="5" t="s">
        <v>1242</v>
      </c>
      <c r="N14" s="5">
        <v>223000</v>
      </c>
      <c r="O14" s="5"/>
      <c r="P14" s="5">
        <v>50000</v>
      </c>
      <c r="Q14" s="5" t="s">
        <v>1220</v>
      </c>
      <c r="R14" s="5" t="s">
        <v>1230</v>
      </c>
      <c r="S14" s="135"/>
      <c r="T14" s="185"/>
      <c r="U14" s="58">
        <v>50000</v>
      </c>
      <c r="V14">
        <f t="shared" si="0"/>
        <v>45000</v>
      </c>
    </row>
    <row r="15" spans="1:22" ht="75">
      <c r="A15" s="154">
        <v>8</v>
      </c>
      <c r="B15" s="5"/>
      <c r="C15" s="184" t="s">
        <v>1246</v>
      </c>
      <c r="D15" s="184" t="s">
        <v>1247</v>
      </c>
      <c r="E15" s="5" t="s">
        <v>1248</v>
      </c>
      <c r="F15" s="135" t="s">
        <v>2</v>
      </c>
      <c r="G15" s="5" t="s">
        <v>4</v>
      </c>
      <c r="H15" s="5" t="s">
        <v>13</v>
      </c>
      <c r="I15" s="5" t="s">
        <v>267</v>
      </c>
      <c r="J15" s="5"/>
      <c r="K15" s="5"/>
      <c r="L15" s="5" t="s">
        <v>1249</v>
      </c>
      <c r="M15" s="5" t="s">
        <v>1250</v>
      </c>
      <c r="N15" s="5">
        <v>200000</v>
      </c>
      <c r="O15" s="5"/>
      <c r="P15" s="5">
        <v>50000</v>
      </c>
      <c r="Q15" s="5" t="s">
        <v>1220</v>
      </c>
      <c r="R15" s="5" t="s">
        <v>1251</v>
      </c>
      <c r="S15" s="135"/>
      <c r="T15" s="185"/>
      <c r="U15" s="58">
        <v>50000</v>
      </c>
      <c r="V15">
        <f t="shared" si="0"/>
        <v>45000</v>
      </c>
    </row>
    <row r="16" spans="1:22" ht="105">
      <c r="A16" s="154">
        <v>9</v>
      </c>
      <c r="B16" s="5"/>
      <c r="C16" s="184" t="s">
        <v>1252</v>
      </c>
      <c r="D16" s="186" t="s">
        <v>1253</v>
      </c>
      <c r="E16" s="5" t="s">
        <v>1254</v>
      </c>
      <c r="F16" s="5" t="s">
        <v>2</v>
      </c>
      <c r="G16" s="5" t="s">
        <v>4</v>
      </c>
      <c r="H16" s="5" t="s">
        <v>5</v>
      </c>
      <c r="I16" s="5" t="s">
        <v>267</v>
      </c>
      <c r="J16" s="5"/>
      <c r="K16" s="5"/>
      <c r="L16" s="5" t="s">
        <v>1229</v>
      </c>
      <c r="M16" s="5"/>
      <c r="N16" s="5">
        <v>54000</v>
      </c>
      <c r="O16" s="5"/>
      <c r="P16" s="5">
        <v>27000</v>
      </c>
      <c r="Q16" s="5" t="s">
        <v>1220</v>
      </c>
      <c r="R16" s="5" t="s">
        <v>1251</v>
      </c>
      <c r="S16" s="135"/>
      <c r="T16" s="185"/>
      <c r="U16" s="58">
        <v>27000</v>
      </c>
      <c r="V16">
        <f t="shared" si="0"/>
        <v>24300</v>
      </c>
    </row>
    <row r="17" spans="1:22" ht="135">
      <c r="A17" s="154">
        <v>10</v>
      </c>
      <c r="B17" s="5"/>
      <c r="C17" s="184" t="s">
        <v>1255</v>
      </c>
      <c r="D17" s="186" t="s">
        <v>1256</v>
      </c>
      <c r="E17" s="5" t="s">
        <v>1257</v>
      </c>
      <c r="F17" s="5" t="s">
        <v>2</v>
      </c>
      <c r="G17" s="5" t="s">
        <v>4</v>
      </c>
      <c r="H17" s="5" t="s">
        <v>5</v>
      </c>
      <c r="I17" s="5" t="s">
        <v>267</v>
      </c>
      <c r="J17" s="5"/>
      <c r="K17" s="5"/>
      <c r="L17" s="5" t="s">
        <v>1241</v>
      </c>
      <c r="M17" s="5"/>
      <c r="N17" s="5">
        <v>150000</v>
      </c>
      <c r="O17" s="5"/>
      <c r="P17" s="5">
        <v>50000</v>
      </c>
      <c r="Q17" s="5" t="s">
        <v>1220</v>
      </c>
      <c r="R17" s="5" t="s">
        <v>1258</v>
      </c>
      <c r="S17" s="135"/>
      <c r="T17" s="185"/>
      <c r="U17" s="58">
        <v>50000</v>
      </c>
      <c r="V17">
        <f t="shared" si="0"/>
        <v>45000</v>
      </c>
    </row>
    <row r="18" spans="1:22" ht="75">
      <c r="A18" s="154">
        <v>11</v>
      </c>
      <c r="B18" s="5"/>
      <c r="C18" s="184" t="s">
        <v>1259</v>
      </c>
      <c r="D18" s="186" t="s">
        <v>1260</v>
      </c>
      <c r="E18" s="5" t="s">
        <v>1248</v>
      </c>
      <c r="F18" s="5" t="s">
        <v>2</v>
      </c>
      <c r="G18" s="5" t="s">
        <v>4</v>
      </c>
      <c r="H18" s="5" t="s">
        <v>5</v>
      </c>
      <c r="I18" s="5" t="s">
        <v>267</v>
      </c>
      <c r="J18" s="5"/>
      <c r="K18" s="5"/>
      <c r="L18" s="5" t="s">
        <v>1249</v>
      </c>
      <c r="M18" s="5"/>
      <c r="N18" s="5">
        <v>200000</v>
      </c>
      <c r="O18" s="5"/>
      <c r="P18" s="5">
        <v>50000</v>
      </c>
      <c r="Q18" s="5" t="s">
        <v>1220</v>
      </c>
      <c r="R18" s="5" t="s">
        <v>1258</v>
      </c>
      <c r="S18" s="135"/>
      <c r="T18" s="185"/>
      <c r="U18" s="58">
        <v>50000</v>
      </c>
      <c r="V18">
        <f t="shared" si="0"/>
        <v>45000</v>
      </c>
    </row>
    <row r="19" spans="1:22" ht="120">
      <c r="A19" s="154">
        <v>12</v>
      </c>
      <c r="B19" s="5"/>
      <c r="C19" s="184" t="s">
        <v>1261</v>
      </c>
      <c r="D19" s="186" t="s">
        <v>1262</v>
      </c>
      <c r="E19" s="5" t="s">
        <v>1263</v>
      </c>
      <c r="F19" s="5" t="s">
        <v>2</v>
      </c>
      <c r="G19" s="5" t="s">
        <v>4</v>
      </c>
      <c r="H19" s="5" t="s">
        <v>13</v>
      </c>
      <c r="I19" s="5" t="s">
        <v>267</v>
      </c>
      <c r="J19" s="5"/>
      <c r="K19" s="5"/>
      <c r="L19" s="5" t="s">
        <v>1229</v>
      </c>
      <c r="M19" s="5" t="s">
        <v>1264</v>
      </c>
      <c r="N19" s="5">
        <v>200000</v>
      </c>
      <c r="O19" s="5"/>
      <c r="P19" s="5">
        <v>50000</v>
      </c>
      <c r="Q19" s="5" t="s">
        <v>1220</v>
      </c>
      <c r="R19" s="5" t="s">
        <v>1258</v>
      </c>
      <c r="S19" s="135"/>
      <c r="T19" s="185"/>
      <c r="U19" s="58">
        <v>50000</v>
      </c>
      <c r="V19">
        <f t="shared" si="0"/>
        <v>45000</v>
      </c>
    </row>
    <row r="20" spans="1:22" ht="165">
      <c r="A20" s="154">
        <v>13</v>
      </c>
      <c r="B20" s="5"/>
      <c r="C20" s="187" t="s">
        <v>1265</v>
      </c>
      <c r="D20" s="188" t="s">
        <v>1266</v>
      </c>
      <c r="E20" s="96" t="s">
        <v>1267</v>
      </c>
      <c r="F20" s="96" t="s">
        <v>2</v>
      </c>
      <c r="G20" s="96" t="s">
        <v>4</v>
      </c>
      <c r="H20" s="96" t="s">
        <v>13</v>
      </c>
      <c r="I20" s="96" t="s">
        <v>267</v>
      </c>
      <c r="J20" s="96" t="s">
        <v>1268</v>
      </c>
      <c r="K20" s="96"/>
      <c r="L20" s="96" t="s">
        <v>1229</v>
      </c>
      <c r="M20" s="96"/>
      <c r="N20" s="96">
        <v>150000</v>
      </c>
      <c r="O20" s="96"/>
      <c r="P20" s="96">
        <v>50000</v>
      </c>
      <c r="Q20" s="96" t="s">
        <v>1269</v>
      </c>
      <c r="R20" s="96" t="s">
        <v>1258</v>
      </c>
      <c r="S20" s="135"/>
      <c r="T20" s="185"/>
      <c r="U20" s="58">
        <v>50000</v>
      </c>
      <c r="V20">
        <f t="shared" si="0"/>
        <v>45000</v>
      </c>
    </row>
    <row r="21" spans="1:22" ht="90">
      <c r="A21" s="154">
        <v>14</v>
      </c>
      <c r="B21" s="189"/>
      <c r="C21" s="184" t="s">
        <v>1270</v>
      </c>
      <c r="D21" s="184" t="s">
        <v>1271</v>
      </c>
      <c r="E21" s="8"/>
      <c r="F21" s="8" t="s">
        <v>2</v>
      </c>
      <c r="G21" s="8" t="s">
        <v>4</v>
      </c>
      <c r="H21" s="8" t="s">
        <v>13</v>
      </c>
      <c r="I21" s="8" t="s">
        <v>267</v>
      </c>
      <c r="J21" s="135" t="s">
        <v>1272</v>
      </c>
      <c r="K21" s="8"/>
      <c r="L21" s="8" t="s">
        <v>1273</v>
      </c>
      <c r="M21" s="8"/>
      <c r="N21" s="8"/>
      <c r="O21" s="8"/>
      <c r="P21" s="8">
        <v>50000</v>
      </c>
      <c r="Q21" s="8" t="s">
        <v>1220</v>
      </c>
      <c r="R21" s="8" t="s">
        <v>1274</v>
      </c>
      <c r="S21" s="135"/>
      <c r="T21" s="185"/>
      <c r="U21" s="11">
        <v>50000</v>
      </c>
      <c r="V21">
        <f t="shared" si="0"/>
        <v>45000</v>
      </c>
    </row>
    <row r="22" spans="1:22" ht="45">
      <c r="A22" s="154">
        <v>15</v>
      </c>
      <c r="B22" s="189"/>
      <c r="C22" s="184" t="s">
        <v>1275</v>
      </c>
      <c r="D22" s="184" t="s">
        <v>1276</v>
      </c>
      <c r="E22" s="8"/>
      <c r="F22" s="8" t="s">
        <v>2</v>
      </c>
      <c r="G22" s="8" t="s">
        <v>4</v>
      </c>
      <c r="H22" s="8" t="s">
        <v>5</v>
      </c>
      <c r="I22" s="8" t="s">
        <v>267</v>
      </c>
      <c r="J22" s="8"/>
      <c r="K22" s="8"/>
      <c r="L22" s="8"/>
      <c r="M22" s="8"/>
      <c r="N22" s="8"/>
      <c r="O22" s="8"/>
      <c r="P22" s="8">
        <v>50000</v>
      </c>
      <c r="Q22" s="8" t="s">
        <v>1220</v>
      </c>
      <c r="R22" s="8" t="s">
        <v>1221</v>
      </c>
      <c r="S22" s="135"/>
      <c r="T22" s="185"/>
      <c r="U22" s="11">
        <v>50000</v>
      </c>
      <c r="V22">
        <f t="shared" si="0"/>
        <v>45000</v>
      </c>
    </row>
    <row r="23" spans="1:22" ht="120">
      <c r="A23" s="154">
        <v>16</v>
      </c>
      <c r="B23" s="189"/>
      <c r="C23" s="184" t="s">
        <v>1277</v>
      </c>
      <c r="D23" s="184" t="s">
        <v>1278</v>
      </c>
      <c r="E23" s="8"/>
      <c r="F23" s="8" t="s">
        <v>2</v>
      </c>
      <c r="G23" s="8" t="s">
        <v>4</v>
      </c>
      <c r="H23" s="8" t="s">
        <v>5</v>
      </c>
      <c r="I23" s="8" t="s">
        <v>267</v>
      </c>
      <c r="J23" s="5" t="s">
        <v>1279</v>
      </c>
      <c r="K23" s="8"/>
      <c r="L23" s="8" t="s">
        <v>1280</v>
      </c>
      <c r="M23" s="8"/>
      <c r="N23" s="8"/>
      <c r="O23" s="8"/>
      <c r="P23" s="8">
        <v>50000</v>
      </c>
      <c r="Q23" s="8" t="s">
        <v>1220</v>
      </c>
      <c r="R23" s="8" t="s">
        <v>1230</v>
      </c>
      <c r="S23" s="135"/>
      <c r="T23" s="185"/>
      <c r="U23" s="11">
        <v>50000</v>
      </c>
      <c r="V23">
        <f t="shared" si="0"/>
        <v>45000</v>
      </c>
    </row>
    <row r="24" spans="1:22" ht="135">
      <c r="A24" s="154">
        <v>17</v>
      </c>
      <c r="B24" s="5"/>
      <c r="C24" s="190" t="s">
        <v>1281</v>
      </c>
      <c r="D24" s="190" t="s">
        <v>1282</v>
      </c>
      <c r="E24" s="191" t="s">
        <v>1283</v>
      </c>
      <c r="F24" s="191" t="s">
        <v>2</v>
      </c>
      <c r="G24" s="191" t="s">
        <v>4</v>
      </c>
      <c r="H24" s="191" t="s">
        <v>5</v>
      </c>
      <c r="I24" s="191" t="s">
        <v>267</v>
      </c>
      <c r="J24" s="191" t="s">
        <v>1284</v>
      </c>
      <c r="K24" s="191"/>
      <c r="L24" s="191" t="s">
        <v>1285</v>
      </c>
      <c r="M24" s="191" t="s">
        <v>1250</v>
      </c>
      <c r="N24" s="191">
        <v>200000</v>
      </c>
      <c r="O24" s="191"/>
      <c r="P24" s="191">
        <v>50000</v>
      </c>
      <c r="Q24" s="191" t="s">
        <v>1269</v>
      </c>
      <c r="R24" s="191" t="s">
        <v>1258</v>
      </c>
      <c r="S24" s="135"/>
      <c r="T24" s="185"/>
      <c r="U24" s="58">
        <v>50000</v>
      </c>
      <c r="V24">
        <f t="shared" si="0"/>
        <v>45000</v>
      </c>
    </row>
    <row r="25" spans="1:22" ht="110.25">
      <c r="A25" s="154">
        <v>18</v>
      </c>
      <c r="B25" s="135"/>
      <c r="C25" s="159" t="s">
        <v>1286</v>
      </c>
      <c r="D25" s="159" t="s">
        <v>1287</v>
      </c>
      <c r="E25" s="172" t="s">
        <v>1288</v>
      </c>
      <c r="F25" s="172" t="s">
        <v>2</v>
      </c>
      <c r="G25" s="172" t="s">
        <v>4</v>
      </c>
      <c r="H25" s="172" t="s">
        <v>5</v>
      </c>
      <c r="I25" s="172" t="s">
        <v>267</v>
      </c>
      <c r="J25" s="172" t="s">
        <v>1289</v>
      </c>
      <c r="K25" s="172"/>
      <c r="L25" s="172" t="s">
        <v>1290</v>
      </c>
      <c r="M25" s="172" t="s">
        <v>1291</v>
      </c>
      <c r="N25" s="172">
        <v>150000</v>
      </c>
      <c r="O25" s="172" t="s">
        <v>1292</v>
      </c>
      <c r="P25" s="172">
        <v>50000</v>
      </c>
      <c r="Q25" s="172" t="s">
        <v>1293</v>
      </c>
      <c r="R25" s="172" t="s">
        <v>1258</v>
      </c>
      <c r="S25" s="135"/>
      <c r="T25" s="185"/>
      <c r="U25" s="192">
        <v>50000</v>
      </c>
      <c r="V25">
        <f t="shared" si="0"/>
        <v>45000</v>
      </c>
    </row>
    <row r="26" spans="1:22" ht="157.5">
      <c r="A26" s="154">
        <v>19</v>
      </c>
      <c r="B26" s="135"/>
      <c r="C26" s="173" t="s">
        <v>1294</v>
      </c>
      <c r="D26" s="173" t="s">
        <v>1295</v>
      </c>
      <c r="E26" s="172" t="s">
        <v>1296</v>
      </c>
      <c r="F26" s="172" t="s">
        <v>2</v>
      </c>
      <c r="G26" s="172" t="s">
        <v>4</v>
      </c>
      <c r="H26" s="172" t="s">
        <v>13</v>
      </c>
      <c r="I26" s="172" t="s">
        <v>267</v>
      </c>
      <c r="J26" s="172" t="s">
        <v>1297</v>
      </c>
      <c r="K26" s="172"/>
      <c r="L26" s="172" t="s">
        <v>1298</v>
      </c>
      <c r="M26" s="172" t="s">
        <v>1264</v>
      </c>
      <c r="N26" s="172">
        <v>200000</v>
      </c>
      <c r="O26" s="172" t="s">
        <v>1292</v>
      </c>
      <c r="P26" s="172">
        <v>50000</v>
      </c>
      <c r="Q26" s="172" t="s">
        <v>1293</v>
      </c>
      <c r="R26" s="172" t="s">
        <v>1258</v>
      </c>
      <c r="S26" s="135"/>
      <c r="T26" s="185"/>
      <c r="U26" s="192">
        <v>50000</v>
      </c>
      <c r="V26">
        <f t="shared" si="0"/>
        <v>45000</v>
      </c>
    </row>
    <row r="27" spans="1:22" ht="78.75">
      <c r="A27" s="154">
        <v>20</v>
      </c>
      <c r="B27" s="135"/>
      <c r="C27" s="173" t="s">
        <v>1299</v>
      </c>
      <c r="D27" s="173" t="s">
        <v>1295</v>
      </c>
      <c r="E27" s="172" t="s">
        <v>1296</v>
      </c>
      <c r="F27" s="172" t="s">
        <v>2</v>
      </c>
      <c r="G27" s="172" t="s">
        <v>4</v>
      </c>
      <c r="H27" s="172" t="s">
        <v>13</v>
      </c>
      <c r="I27" s="172" t="s">
        <v>267</v>
      </c>
      <c r="J27" s="172" t="s">
        <v>1300</v>
      </c>
      <c r="K27" s="172"/>
      <c r="L27" s="172" t="s">
        <v>1229</v>
      </c>
      <c r="M27" s="172" t="s">
        <v>1301</v>
      </c>
      <c r="N27" s="172">
        <v>167250</v>
      </c>
      <c r="O27" s="172" t="s">
        <v>1292</v>
      </c>
      <c r="P27" s="172">
        <v>17250</v>
      </c>
      <c r="Q27" s="172" t="s">
        <v>1293</v>
      </c>
      <c r="R27" s="172" t="s">
        <v>1258</v>
      </c>
      <c r="S27" s="135"/>
      <c r="T27" s="185"/>
      <c r="U27" s="192">
        <v>17250</v>
      </c>
      <c r="V27">
        <f t="shared" si="0"/>
        <v>15525</v>
      </c>
    </row>
    <row r="28" spans="1:22" ht="110.25">
      <c r="A28" s="154">
        <v>21</v>
      </c>
      <c r="B28" s="135"/>
      <c r="C28" s="173" t="s">
        <v>1302</v>
      </c>
      <c r="D28" s="173" t="s">
        <v>1303</v>
      </c>
      <c r="E28" s="172" t="s">
        <v>1304</v>
      </c>
      <c r="F28" s="172" t="s">
        <v>2</v>
      </c>
      <c r="G28" s="172" t="s">
        <v>4</v>
      </c>
      <c r="H28" s="172" t="s">
        <v>5</v>
      </c>
      <c r="I28" s="172" t="s">
        <v>267</v>
      </c>
      <c r="J28" s="172" t="s">
        <v>1305</v>
      </c>
      <c r="K28" s="172"/>
      <c r="L28" s="172" t="s">
        <v>1229</v>
      </c>
      <c r="M28" s="172" t="s">
        <v>1264</v>
      </c>
      <c r="N28" s="172">
        <v>200000</v>
      </c>
      <c r="O28" s="172" t="s">
        <v>1292</v>
      </c>
      <c r="P28" s="172">
        <v>50000</v>
      </c>
      <c r="Q28" s="172" t="s">
        <v>1293</v>
      </c>
      <c r="R28" s="172" t="s">
        <v>1258</v>
      </c>
      <c r="S28" s="135"/>
      <c r="T28" s="185"/>
      <c r="U28" s="192">
        <v>50000</v>
      </c>
      <c r="V28">
        <f t="shared" si="0"/>
        <v>45000</v>
      </c>
    </row>
    <row r="29" spans="1:22" ht="141.75">
      <c r="A29" s="154">
        <v>22</v>
      </c>
      <c r="B29" s="135"/>
      <c r="C29" s="173" t="s">
        <v>1215</v>
      </c>
      <c r="D29" s="173" t="s">
        <v>1306</v>
      </c>
      <c r="E29" s="172" t="s">
        <v>1307</v>
      </c>
      <c r="F29" s="172" t="s">
        <v>2</v>
      </c>
      <c r="G29" s="172" t="s">
        <v>4</v>
      </c>
      <c r="H29" s="172" t="s">
        <v>5</v>
      </c>
      <c r="I29" s="172" t="s">
        <v>267</v>
      </c>
      <c r="J29" s="172" t="s">
        <v>1308</v>
      </c>
      <c r="K29" s="172"/>
      <c r="L29" s="172" t="s">
        <v>1309</v>
      </c>
      <c r="M29" s="172" t="s">
        <v>1264</v>
      </c>
      <c r="N29" s="172">
        <v>200000</v>
      </c>
      <c r="O29" s="172" t="s">
        <v>1310</v>
      </c>
      <c r="P29" s="172">
        <v>50000</v>
      </c>
      <c r="Q29" s="172" t="s">
        <v>1293</v>
      </c>
      <c r="R29" s="172" t="s">
        <v>1221</v>
      </c>
      <c r="S29" s="135"/>
      <c r="T29" s="185"/>
      <c r="U29" s="192">
        <v>50000</v>
      </c>
      <c r="V29">
        <f t="shared" si="0"/>
        <v>45000</v>
      </c>
    </row>
    <row r="30" spans="1:22" ht="173.25">
      <c r="A30" s="154">
        <v>23</v>
      </c>
      <c r="B30" s="135"/>
      <c r="C30" s="173" t="s">
        <v>1311</v>
      </c>
      <c r="D30" s="173" t="s">
        <v>1312</v>
      </c>
      <c r="E30" s="172" t="s">
        <v>1313</v>
      </c>
      <c r="F30" s="172" t="s">
        <v>2</v>
      </c>
      <c r="G30" s="172" t="s">
        <v>4</v>
      </c>
      <c r="H30" s="172" t="s">
        <v>5</v>
      </c>
      <c r="I30" s="172" t="s">
        <v>266</v>
      </c>
      <c r="J30" s="172" t="s">
        <v>1314</v>
      </c>
      <c r="K30" s="172"/>
      <c r="L30" s="172"/>
      <c r="M30" s="172"/>
      <c r="N30" s="172">
        <v>50000</v>
      </c>
      <c r="O30" s="172" t="s">
        <v>1310</v>
      </c>
      <c r="P30" s="172">
        <v>45000</v>
      </c>
      <c r="Q30" s="172" t="s">
        <v>1293</v>
      </c>
      <c r="R30" s="172" t="s">
        <v>1230</v>
      </c>
      <c r="S30" s="135"/>
      <c r="T30" s="185"/>
      <c r="U30" s="192">
        <v>50000</v>
      </c>
      <c r="V30">
        <f t="shared" si="0"/>
        <v>40500</v>
      </c>
    </row>
    <row r="31" spans="1:22" ht="141.75">
      <c r="A31" s="154">
        <v>24</v>
      </c>
      <c r="B31" s="135"/>
      <c r="C31" s="173" t="s">
        <v>1315</v>
      </c>
      <c r="D31" s="173" t="s">
        <v>1316</v>
      </c>
      <c r="E31" s="172" t="s">
        <v>1317</v>
      </c>
      <c r="F31" s="172" t="s">
        <v>2</v>
      </c>
      <c r="G31" s="172" t="s">
        <v>4</v>
      </c>
      <c r="H31" s="172" t="s">
        <v>5</v>
      </c>
      <c r="I31" s="172" t="s">
        <v>267</v>
      </c>
      <c r="J31" s="172" t="s">
        <v>1318</v>
      </c>
      <c r="K31" s="172"/>
      <c r="L31" s="172" t="s">
        <v>1229</v>
      </c>
      <c r="M31" s="172" t="s">
        <v>1250</v>
      </c>
      <c r="N31" s="172">
        <v>150000</v>
      </c>
      <c r="O31" s="172" t="s">
        <v>1319</v>
      </c>
      <c r="P31" s="172">
        <v>50000</v>
      </c>
      <c r="Q31" s="172" t="s">
        <v>1220</v>
      </c>
      <c r="R31" s="172" t="s">
        <v>1320</v>
      </c>
      <c r="S31" s="135"/>
      <c r="T31" s="185"/>
      <c r="U31" s="192">
        <v>50000</v>
      </c>
      <c r="V31">
        <f t="shared" si="0"/>
        <v>45000</v>
      </c>
    </row>
    <row r="32" spans="1:22" ht="173.25">
      <c r="A32" s="154">
        <v>25</v>
      </c>
      <c r="B32" s="135"/>
      <c r="C32" s="173" t="s">
        <v>1321</v>
      </c>
      <c r="D32" s="173" t="s">
        <v>1322</v>
      </c>
      <c r="E32" s="172" t="s">
        <v>1323</v>
      </c>
      <c r="F32" s="172" t="s">
        <v>2</v>
      </c>
      <c r="G32" s="172" t="s">
        <v>4</v>
      </c>
      <c r="H32" s="172" t="s">
        <v>5</v>
      </c>
      <c r="I32" s="172" t="s">
        <v>267</v>
      </c>
      <c r="J32" s="172" t="s">
        <v>1318</v>
      </c>
      <c r="K32" s="172"/>
      <c r="L32" s="172" t="s">
        <v>1229</v>
      </c>
      <c r="M32" s="172" t="s">
        <v>1264</v>
      </c>
      <c r="N32" s="172">
        <v>200000</v>
      </c>
      <c r="O32" s="172" t="s">
        <v>1319</v>
      </c>
      <c r="P32" s="172">
        <v>50000</v>
      </c>
      <c r="Q32" s="172" t="s">
        <v>1220</v>
      </c>
      <c r="R32" s="172" t="s">
        <v>1221</v>
      </c>
      <c r="S32" s="135"/>
      <c r="T32" s="185"/>
      <c r="U32" s="192">
        <v>50000</v>
      </c>
      <c r="V32">
        <f t="shared" si="0"/>
        <v>45000</v>
      </c>
    </row>
    <row r="33" spans="1:22" ht="141.75">
      <c r="A33" s="154">
        <v>26</v>
      </c>
      <c r="B33" s="135"/>
      <c r="C33" s="173" t="s">
        <v>1324</v>
      </c>
      <c r="D33" s="173" t="s">
        <v>1325</v>
      </c>
      <c r="E33" s="172" t="s">
        <v>1326</v>
      </c>
      <c r="F33" s="172" t="s">
        <v>2</v>
      </c>
      <c r="G33" s="172" t="s">
        <v>4</v>
      </c>
      <c r="H33" s="172" t="s">
        <v>5</v>
      </c>
      <c r="I33" s="172" t="s">
        <v>267</v>
      </c>
      <c r="J33" s="172" t="s">
        <v>1327</v>
      </c>
      <c r="K33" s="172"/>
      <c r="L33" s="172" t="s">
        <v>1241</v>
      </c>
      <c r="M33" s="172" t="s">
        <v>1229</v>
      </c>
      <c r="N33" s="172" t="s">
        <v>1328</v>
      </c>
      <c r="O33" s="172" t="s">
        <v>1329</v>
      </c>
      <c r="P33" s="172">
        <v>50000</v>
      </c>
      <c r="Q33" s="172" t="s">
        <v>1220</v>
      </c>
      <c r="R33" s="172" t="s">
        <v>1230</v>
      </c>
      <c r="S33" s="135"/>
      <c r="T33" s="185"/>
      <c r="U33" s="192">
        <v>50000</v>
      </c>
      <c r="V33">
        <f t="shared" si="0"/>
        <v>45000</v>
      </c>
    </row>
    <row r="34" spans="1:22" ht="126">
      <c r="A34" s="154">
        <v>27</v>
      </c>
      <c r="B34" s="164"/>
      <c r="C34" s="170" t="s">
        <v>1330</v>
      </c>
      <c r="D34" s="170" t="s">
        <v>1331</v>
      </c>
      <c r="E34" s="170" t="s">
        <v>1332</v>
      </c>
      <c r="F34" s="193" t="s">
        <v>2</v>
      </c>
      <c r="G34" s="170" t="s">
        <v>4</v>
      </c>
      <c r="H34" s="170" t="s">
        <v>5</v>
      </c>
      <c r="I34" s="170" t="s">
        <v>267</v>
      </c>
      <c r="J34" s="170" t="s">
        <v>1333</v>
      </c>
      <c r="K34" s="172" t="s">
        <v>1334</v>
      </c>
      <c r="L34" s="193" t="s">
        <v>1290</v>
      </c>
      <c r="M34" s="194" t="s">
        <v>1335</v>
      </c>
      <c r="N34" s="164">
        <v>100000</v>
      </c>
      <c r="O34" s="164" t="s">
        <v>1292</v>
      </c>
      <c r="P34" s="164">
        <v>50000</v>
      </c>
      <c r="Q34" s="164" t="s">
        <v>1336</v>
      </c>
      <c r="R34" s="164" t="s">
        <v>1258</v>
      </c>
      <c r="S34" s="135"/>
      <c r="T34" s="185"/>
      <c r="U34" s="195">
        <v>50000</v>
      </c>
      <c r="V34">
        <f t="shared" si="0"/>
        <v>45000</v>
      </c>
    </row>
    <row r="35" spans="1:22" ht="126">
      <c r="A35" s="154">
        <v>28</v>
      </c>
      <c r="B35" s="164"/>
      <c r="C35" s="170" t="s">
        <v>1337</v>
      </c>
      <c r="D35" s="170" t="s">
        <v>1338</v>
      </c>
      <c r="E35" s="170" t="s">
        <v>1339</v>
      </c>
      <c r="F35" s="193" t="s">
        <v>2</v>
      </c>
      <c r="G35" s="170" t="s">
        <v>4</v>
      </c>
      <c r="H35" s="170" t="s">
        <v>5</v>
      </c>
      <c r="I35" s="170" t="s">
        <v>267</v>
      </c>
      <c r="J35" s="170" t="s">
        <v>1333</v>
      </c>
      <c r="K35" s="172" t="s">
        <v>1334</v>
      </c>
      <c r="L35" s="193" t="s">
        <v>1290</v>
      </c>
      <c r="M35" s="194" t="s">
        <v>1335</v>
      </c>
      <c r="N35" s="164">
        <v>100000</v>
      </c>
      <c r="O35" s="164" t="s">
        <v>1292</v>
      </c>
      <c r="P35" s="164">
        <v>50000</v>
      </c>
      <c r="Q35" s="164" t="s">
        <v>1336</v>
      </c>
      <c r="R35" s="164" t="s">
        <v>1258</v>
      </c>
      <c r="S35" s="135"/>
      <c r="T35" s="185"/>
      <c r="U35" s="195">
        <v>50000</v>
      </c>
      <c r="V35">
        <f t="shared" si="0"/>
        <v>45000</v>
      </c>
    </row>
    <row r="36" spans="1:22" ht="110.25">
      <c r="A36" s="154">
        <v>29</v>
      </c>
      <c r="B36" s="164"/>
      <c r="C36" s="170" t="s">
        <v>1340</v>
      </c>
      <c r="D36" s="170" t="s">
        <v>1341</v>
      </c>
      <c r="E36" s="170" t="s">
        <v>1342</v>
      </c>
      <c r="F36" s="193" t="s">
        <v>2</v>
      </c>
      <c r="G36" s="170" t="s">
        <v>4</v>
      </c>
      <c r="H36" s="170" t="s">
        <v>5</v>
      </c>
      <c r="I36" s="170" t="s">
        <v>267</v>
      </c>
      <c r="J36" s="170" t="s">
        <v>1333</v>
      </c>
      <c r="K36" s="172" t="s">
        <v>1334</v>
      </c>
      <c r="L36" s="193" t="s">
        <v>1249</v>
      </c>
      <c r="M36" s="194" t="s">
        <v>1250</v>
      </c>
      <c r="N36" s="164">
        <v>200000</v>
      </c>
      <c r="O36" s="164" t="s">
        <v>1343</v>
      </c>
      <c r="P36" s="164">
        <v>50000</v>
      </c>
      <c r="Q36" s="164" t="s">
        <v>1336</v>
      </c>
      <c r="R36" s="164" t="s">
        <v>1258</v>
      </c>
      <c r="S36" s="135"/>
      <c r="T36" s="185"/>
      <c r="U36" s="195">
        <v>50000</v>
      </c>
      <c r="V36">
        <f t="shared" si="0"/>
        <v>45000</v>
      </c>
    </row>
    <row r="37" spans="1:22" ht="105">
      <c r="A37" s="154">
        <v>30</v>
      </c>
      <c r="B37" s="8"/>
      <c r="C37" s="196" t="s">
        <v>1344</v>
      </c>
      <c r="D37" s="196" t="s">
        <v>1345</v>
      </c>
      <c r="E37" s="197" t="s">
        <v>1346</v>
      </c>
      <c r="F37" s="11" t="s">
        <v>2</v>
      </c>
      <c r="G37" s="184" t="s">
        <v>4</v>
      </c>
      <c r="H37" s="184" t="s">
        <v>5</v>
      </c>
      <c r="I37" s="196" t="s">
        <v>266</v>
      </c>
      <c r="J37" s="135" t="s">
        <v>1347</v>
      </c>
      <c r="K37" s="128" t="s">
        <v>1348</v>
      </c>
      <c r="L37" s="8" t="s">
        <v>1349</v>
      </c>
      <c r="M37" s="8" t="s">
        <v>1250</v>
      </c>
      <c r="N37" s="8">
        <v>150000</v>
      </c>
      <c r="O37" s="5" t="s">
        <v>1350</v>
      </c>
      <c r="P37" s="8">
        <v>50000</v>
      </c>
      <c r="Q37" s="8" t="s">
        <v>1351</v>
      </c>
      <c r="R37" s="8" t="s">
        <v>1221</v>
      </c>
      <c r="S37" s="198" t="s">
        <v>1352</v>
      </c>
      <c r="T37" s="199" t="s">
        <v>1353</v>
      </c>
      <c r="U37" s="11">
        <v>50000</v>
      </c>
      <c r="V37">
        <f t="shared" si="0"/>
        <v>45000</v>
      </c>
    </row>
    <row r="38" spans="1:22" ht="141.75">
      <c r="A38" s="154">
        <v>31</v>
      </c>
      <c r="B38" s="164"/>
      <c r="C38" s="173" t="s">
        <v>1354</v>
      </c>
      <c r="D38" s="173" t="s">
        <v>1355</v>
      </c>
      <c r="E38" s="173" t="s">
        <v>1356</v>
      </c>
      <c r="F38" s="200" t="s">
        <v>2</v>
      </c>
      <c r="G38" s="173" t="s">
        <v>4</v>
      </c>
      <c r="H38" s="173" t="s">
        <v>5</v>
      </c>
      <c r="I38" s="183" t="s">
        <v>267</v>
      </c>
      <c r="J38" s="164" t="s">
        <v>2</v>
      </c>
      <c r="K38" s="200" t="s">
        <v>1357</v>
      </c>
      <c r="L38" s="172" t="s">
        <v>1358</v>
      </c>
      <c r="M38" s="164" t="s">
        <v>1359</v>
      </c>
      <c r="N38" s="164">
        <v>81500</v>
      </c>
      <c r="O38" s="164" t="s">
        <v>1360</v>
      </c>
      <c r="P38" s="164">
        <v>37000</v>
      </c>
      <c r="Q38" s="164" t="s">
        <v>1361</v>
      </c>
      <c r="R38" s="164" t="s">
        <v>1320</v>
      </c>
      <c r="S38" s="201" t="s">
        <v>1362</v>
      </c>
      <c r="T38" s="202" t="s">
        <v>1363</v>
      </c>
      <c r="U38" s="195">
        <v>37000</v>
      </c>
      <c r="V38">
        <f t="shared" si="0"/>
        <v>33300</v>
      </c>
    </row>
    <row r="39" spans="1:22" ht="141.75">
      <c r="A39" s="154">
        <v>32</v>
      </c>
      <c r="B39" s="172"/>
      <c r="C39" s="203" t="s">
        <v>1364</v>
      </c>
      <c r="D39" s="203" t="s">
        <v>1365</v>
      </c>
      <c r="E39" s="204" t="s">
        <v>1366</v>
      </c>
      <c r="F39" s="170" t="s">
        <v>2</v>
      </c>
      <c r="G39" s="176" t="s">
        <v>4</v>
      </c>
      <c r="H39" s="158" t="s">
        <v>5</v>
      </c>
      <c r="I39" s="176" t="s">
        <v>266</v>
      </c>
      <c r="J39" s="205" t="s">
        <v>1367</v>
      </c>
      <c r="K39" s="205" t="s">
        <v>1368</v>
      </c>
      <c r="L39" s="203" t="s">
        <v>1369</v>
      </c>
      <c r="M39" s="206" t="s">
        <v>1250</v>
      </c>
      <c r="N39" s="172">
        <v>150000</v>
      </c>
      <c r="O39" s="206" t="s">
        <v>1370</v>
      </c>
      <c r="P39" s="172">
        <v>50000</v>
      </c>
      <c r="Q39" s="206" t="s">
        <v>926</v>
      </c>
      <c r="R39" s="172" t="s">
        <v>1251</v>
      </c>
      <c r="S39" s="207" t="s">
        <v>1371</v>
      </c>
      <c r="T39" s="208" t="s">
        <v>1372</v>
      </c>
      <c r="U39" s="192">
        <v>50000</v>
      </c>
      <c r="V39">
        <f t="shared" si="0"/>
        <v>45000</v>
      </c>
    </row>
    <row r="40" spans="1:22" ht="110.25">
      <c r="A40" s="154">
        <v>33</v>
      </c>
      <c r="B40" s="172"/>
      <c r="C40" s="203" t="s">
        <v>1373</v>
      </c>
      <c r="D40" s="203" t="s">
        <v>1374</v>
      </c>
      <c r="E40" s="204" t="s">
        <v>1375</v>
      </c>
      <c r="F40" s="170" t="s">
        <v>2</v>
      </c>
      <c r="G40" s="176" t="s">
        <v>4</v>
      </c>
      <c r="H40" s="158" t="s">
        <v>5</v>
      </c>
      <c r="I40" s="176" t="s">
        <v>266</v>
      </c>
      <c r="J40" s="205" t="s">
        <v>1376</v>
      </c>
      <c r="K40" s="205" t="s">
        <v>1377</v>
      </c>
      <c r="L40" s="203" t="s">
        <v>1309</v>
      </c>
      <c r="M40" s="206" t="s">
        <v>1250</v>
      </c>
      <c r="N40" s="172">
        <v>150000</v>
      </c>
      <c r="O40" s="206" t="s">
        <v>1370</v>
      </c>
      <c r="P40" s="172">
        <v>50000</v>
      </c>
      <c r="Q40" s="206" t="s">
        <v>926</v>
      </c>
      <c r="R40" s="172" t="s">
        <v>1251</v>
      </c>
      <c r="S40" s="207" t="s">
        <v>1378</v>
      </c>
      <c r="T40" s="208" t="s">
        <v>1379</v>
      </c>
      <c r="U40" s="192">
        <v>50000</v>
      </c>
      <c r="V40">
        <f t="shared" si="0"/>
        <v>45000</v>
      </c>
    </row>
    <row r="41" spans="1:22" ht="78.75">
      <c r="A41" s="154">
        <v>34</v>
      </c>
      <c r="B41" s="172"/>
      <c r="C41" s="173" t="s">
        <v>1380</v>
      </c>
      <c r="D41" s="173" t="s">
        <v>1381</v>
      </c>
      <c r="E41" s="170" t="s">
        <v>1382</v>
      </c>
      <c r="F41" s="170" t="s">
        <v>2</v>
      </c>
      <c r="G41" s="175" t="s">
        <v>4</v>
      </c>
      <c r="H41" s="170" t="s">
        <v>5</v>
      </c>
      <c r="I41" s="154" t="s">
        <v>267</v>
      </c>
      <c r="J41" s="172" t="s">
        <v>1383</v>
      </c>
      <c r="K41" s="172" t="s">
        <v>1384</v>
      </c>
      <c r="L41" s="172" t="s">
        <v>1369</v>
      </c>
      <c r="M41" s="209" t="s">
        <v>1250</v>
      </c>
      <c r="N41" s="172">
        <v>50000</v>
      </c>
      <c r="O41" s="209" t="s">
        <v>1350</v>
      </c>
      <c r="P41" s="172">
        <v>50000</v>
      </c>
      <c r="Q41" s="209" t="s">
        <v>1177</v>
      </c>
      <c r="R41" s="172" t="s">
        <v>1221</v>
      </c>
      <c r="S41" s="169" t="s">
        <v>1385</v>
      </c>
      <c r="T41" s="210" t="s">
        <v>1386</v>
      </c>
      <c r="U41" s="192">
        <v>50000</v>
      </c>
      <c r="V41">
        <f t="shared" si="0"/>
        <v>45000</v>
      </c>
    </row>
    <row r="42" spans="1:22" ht="141.75">
      <c r="A42" s="154">
        <v>35</v>
      </c>
      <c r="B42" s="172"/>
      <c r="C42" s="173" t="s">
        <v>1387</v>
      </c>
      <c r="D42" s="173" t="s">
        <v>1388</v>
      </c>
      <c r="E42" s="204" t="s">
        <v>1389</v>
      </c>
      <c r="F42" s="170" t="s">
        <v>2</v>
      </c>
      <c r="G42" s="175" t="s">
        <v>4</v>
      </c>
      <c r="H42" s="170" t="s">
        <v>5</v>
      </c>
      <c r="I42" s="154" t="s">
        <v>267</v>
      </c>
      <c r="J42" s="172" t="s">
        <v>1390</v>
      </c>
      <c r="K42" s="172" t="s">
        <v>1384</v>
      </c>
      <c r="L42" s="172" t="s">
        <v>1369</v>
      </c>
      <c r="M42" s="209" t="s">
        <v>1250</v>
      </c>
      <c r="N42" s="172">
        <v>50000</v>
      </c>
      <c r="O42" s="209" t="s">
        <v>1350</v>
      </c>
      <c r="P42" s="172">
        <v>50000</v>
      </c>
      <c r="Q42" s="209" t="s">
        <v>1177</v>
      </c>
      <c r="R42" s="172" t="s">
        <v>1221</v>
      </c>
      <c r="S42" s="169" t="s">
        <v>1391</v>
      </c>
      <c r="T42" s="210" t="s">
        <v>1392</v>
      </c>
      <c r="U42" s="192">
        <v>50000</v>
      </c>
      <c r="V42">
        <f t="shared" si="0"/>
        <v>45000</v>
      </c>
    </row>
    <row r="43" spans="1:22" ht="173.25">
      <c r="A43" s="154">
        <v>36</v>
      </c>
      <c r="B43" s="172"/>
      <c r="C43" s="154" t="s">
        <v>1393</v>
      </c>
      <c r="D43" s="170" t="s">
        <v>1394</v>
      </c>
      <c r="E43" s="154" t="s">
        <v>1395</v>
      </c>
      <c r="F43" s="172" t="s">
        <v>2</v>
      </c>
      <c r="G43" s="154" t="s">
        <v>4</v>
      </c>
      <c r="H43" s="154" t="s">
        <v>5</v>
      </c>
      <c r="I43" s="211" t="s">
        <v>267</v>
      </c>
      <c r="J43" s="106" t="s">
        <v>1396</v>
      </c>
      <c r="K43" s="165" t="s">
        <v>1357</v>
      </c>
      <c r="L43" s="165" t="s">
        <v>1397</v>
      </c>
      <c r="M43" s="165" t="s">
        <v>1250</v>
      </c>
      <c r="N43" s="172">
        <v>150000</v>
      </c>
      <c r="O43" s="165" t="s">
        <v>1370</v>
      </c>
      <c r="P43" s="172">
        <v>50000</v>
      </c>
      <c r="Q43" s="212" t="s">
        <v>1177</v>
      </c>
      <c r="R43" s="172" t="s">
        <v>1251</v>
      </c>
      <c r="S43" s="213" t="s">
        <v>1398</v>
      </c>
      <c r="T43" s="210" t="s">
        <v>1399</v>
      </c>
      <c r="U43" s="192">
        <v>50000</v>
      </c>
      <c r="V43">
        <f t="shared" si="0"/>
        <v>45000</v>
      </c>
    </row>
    <row r="44" spans="1:22" ht="157.5">
      <c r="A44" s="154">
        <v>37</v>
      </c>
      <c r="B44" s="172"/>
      <c r="C44" s="154" t="s">
        <v>1400</v>
      </c>
      <c r="D44" s="183" t="s">
        <v>1295</v>
      </c>
      <c r="E44" s="154" t="s">
        <v>1401</v>
      </c>
      <c r="F44" s="172" t="s">
        <v>2</v>
      </c>
      <c r="G44" s="154" t="s">
        <v>4</v>
      </c>
      <c r="H44" s="154" t="s">
        <v>5</v>
      </c>
      <c r="I44" s="211" t="s">
        <v>267</v>
      </c>
      <c r="J44" s="106" t="s">
        <v>1402</v>
      </c>
      <c r="K44" s="165" t="s">
        <v>1357</v>
      </c>
      <c r="L44" s="165" t="s">
        <v>1241</v>
      </c>
      <c r="M44" s="165" t="s">
        <v>1250</v>
      </c>
      <c r="N44" s="172">
        <v>200000</v>
      </c>
      <c r="O44" s="165" t="s">
        <v>1403</v>
      </c>
      <c r="P44" s="172">
        <v>50000</v>
      </c>
      <c r="Q44" s="212" t="s">
        <v>1177</v>
      </c>
      <c r="R44" s="172" t="s">
        <v>1258</v>
      </c>
      <c r="S44" s="214" t="s">
        <v>1404</v>
      </c>
      <c r="T44" s="210" t="s">
        <v>1405</v>
      </c>
      <c r="U44" s="192">
        <v>50000</v>
      </c>
      <c r="V44">
        <f t="shared" si="0"/>
        <v>45000</v>
      </c>
    </row>
    <row r="45" spans="1:22" ht="236.25">
      <c r="A45" s="154">
        <v>38</v>
      </c>
      <c r="B45" s="172"/>
      <c r="C45" s="154" t="s">
        <v>1406</v>
      </c>
      <c r="D45" s="183" t="s">
        <v>1407</v>
      </c>
      <c r="E45" s="154" t="s">
        <v>1408</v>
      </c>
      <c r="F45" s="172" t="s">
        <v>2</v>
      </c>
      <c r="G45" s="154" t="s">
        <v>4</v>
      </c>
      <c r="H45" s="154" t="s">
        <v>5</v>
      </c>
      <c r="I45" s="211" t="s">
        <v>267</v>
      </c>
      <c r="J45" s="106" t="s">
        <v>1409</v>
      </c>
      <c r="K45" s="165" t="s">
        <v>1384</v>
      </c>
      <c r="L45" s="165" t="s">
        <v>1229</v>
      </c>
      <c r="M45" s="165" t="s">
        <v>1250</v>
      </c>
      <c r="N45" s="172">
        <v>200000</v>
      </c>
      <c r="O45" s="165" t="s">
        <v>1370</v>
      </c>
      <c r="P45" s="172">
        <v>50000</v>
      </c>
      <c r="Q45" s="212" t="s">
        <v>1177</v>
      </c>
      <c r="R45" s="172" t="s">
        <v>1258</v>
      </c>
      <c r="S45" s="214" t="s">
        <v>1410</v>
      </c>
      <c r="T45" s="210" t="s">
        <v>1411</v>
      </c>
      <c r="U45" s="192">
        <v>50000</v>
      </c>
      <c r="V45">
        <f t="shared" si="0"/>
        <v>45000</v>
      </c>
    </row>
    <row r="46" spans="1:22" ht="157.5">
      <c r="A46" s="154">
        <v>39</v>
      </c>
      <c r="B46" s="172"/>
      <c r="C46" s="154" t="s">
        <v>1412</v>
      </c>
      <c r="D46" s="183" t="s">
        <v>1413</v>
      </c>
      <c r="E46" s="154" t="s">
        <v>1414</v>
      </c>
      <c r="F46" s="172" t="s">
        <v>2</v>
      </c>
      <c r="G46" s="154" t="s">
        <v>4</v>
      </c>
      <c r="H46" s="154" t="s">
        <v>5</v>
      </c>
      <c r="I46" s="211" t="s">
        <v>267</v>
      </c>
      <c r="J46" s="106" t="s">
        <v>1415</v>
      </c>
      <c r="K46" s="165" t="s">
        <v>1416</v>
      </c>
      <c r="L46" s="165" t="s">
        <v>1417</v>
      </c>
      <c r="M46" s="165" t="s">
        <v>1335</v>
      </c>
      <c r="N46" s="172">
        <v>150000</v>
      </c>
      <c r="O46" s="165" t="s">
        <v>1403</v>
      </c>
      <c r="P46" s="172">
        <v>50000</v>
      </c>
      <c r="Q46" s="212" t="s">
        <v>1177</v>
      </c>
      <c r="R46" s="172" t="s">
        <v>1274</v>
      </c>
      <c r="S46" s="171" t="s">
        <v>1418</v>
      </c>
      <c r="T46" s="210" t="s">
        <v>1419</v>
      </c>
      <c r="U46" s="192">
        <v>50000</v>
      </c>
      <c r="V46">
        <f t="shared" si="0"/>
        <v>45000</v>
      </c>
    </row>
    <row r="47" spans="1:22" ht="110.25">
      <c r="A47" s="154">
        <v>40</v>
      </c>
      <c r="B47" s="172"/>
      <c r="C47" s="154" t="s">
        <v>1420</v>
      </c>
      <c r="D47" s="183" t="s">
        <v>1421</v>
      </c>
      <c r="E47" s="154" t="s">
        <v>1422</v>
      </c>
      <c r="F47" s="172" t="s">
        <v>2</v>
      </c>
      <c r="G47" s="154" t="s">
        <v>4</v>
      </c>
      <c r="H47" s="154" t="s">
        <v>5</v>
      </c>
      <c r="I47" s="211" t="s">
        <v>267</v>
      </c>
      <c r="J47" s="106" t="s">
        <v>1423</v>
      </c>
      <c r="K47" s="165" t="s">
        <v>1384</v>
      </c>
      <c r="L47" s="165" t="s">
        <v>1229</v>
      </c>
      <c r="M47" s="165" t="s">
        <v>1250</v>
      </c>
      <c r="N47" s="172">
        <v>200000</v>
      </c>
      <c r="O47" s="165" t="s">
        <v>1403</v>
      </c>
      <c r="P47" s="172">
        <v>50000</v>
      </c>
      <c r="Q47" s="212" t="s">
        <v>1177</v>
      </c>
      <c r="R47" s="172" t="s">
        <v>1274</v>
      </c>
      <c r="S47" s="213" t="s">
        <v>1424</v>
      </c>
      <c r="T47" s="210" t="s">
        <v>1425</v>
      </c>
      <c r="U47" s="192">
        <v>50000</v>
      </c>
      <c r="V47">
        <f t="shared" si="0"/>
        <v>45000</v>
      </c>
    </row>
    <row r="48" spans="1:22">
      <c r="P48">
        <f>SUM(P8:P47)</f>
        <v>1926250</v>
      </c>
      <c r="U48">
        <f>SUM(U8:U47)</f>
        <v>1931250</v>
      </c>
    </row>
  </sheetData>
  <mergeCells count="6">
    <mergeCell ref="A6:B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50"/>
  <sheetViews>
    <sheetView topLeftCell="A45" workbookViewId="0">
      <selection activeCell="C48" sqref="C48"/>
    </sheetView>
  </sheetViews>
  <sheetFormatPr defaultRowHeight="15"/>
  <sheetData>
    <row r="1" spans="1:21" ht="18.75">
      <c r="A1" s="765" t="s">
        <v>261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219"/>
      <c r="T1" s="219"/>
    </row>
    <row r="2" spans="1:21" ht="18.75">
      <c r="A2" s="765" t="s">
        <v>262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219"/>
      <c r="T2" s="219"/>
    </row>
    <row r="3" spans="1:21" ht="18.75">
      <c r="A3" s="765" t="s">
        <v>305</v>
      </c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/>
      <c r="N3" s="765"/>
      <c r="O3" s="765"/>
      <c r="P3" s="765"/>
      <c r="Q3" s="765"/>
      <c r="R3" s="765"/>
      <c r="S3" s="219"/>
      <c r="T3" s="219"/>
    </row>
    <row r="4" spans="1:21" ht="18.75">
      <c r="A4" s="817" t="s">
        <v>1212</v>
      </c>
      <c r="B4" s="817"/>
      <c r="C4" s="817"/>
      <c r="D4" s="817"/>
      <c r="E4" s="817"/>
      <c r="F4" s="817"/>
      <c r="G4" s="817"/>
      <c r="H4" s="179"/>
      <c r="I4" s="179"/>
      <c r="J4" s="220"/>
      <c r="K4" s="124"/>
      <c r="L4" s="125"/>
      <c r="M4" s="221"/>
      <c r="N4" s="124"/>
      <c r="O4" s="65"/>
      <c r="P4" s="180"/>
      <c r="Q4" s="222"/>
      <c r="R4" s="140" t="s">
        <v>914</v>
      </c>
      <c r="S4" s="219"/>
      <c r="T4" s="219"/>
    </row>
    <row r="5" spans="1:21" ht="15.75">
      <c r="A5" s="131"/>
      <c r="B5" s="128"/>
      <c r="C5" s="128"/>
      <c r="D5" s="128"/>
      <c r="E5" s="6"/>
      <c r="F5" s="181"/>
      <c r="G5" s="181"/>
      <c r="H5" s="181"/>
      <c r="I5" s="181"/>
      <c r="J5" s="6"/>
      <c r="K5" s="131"/>
      <c r="L5" s="131"/>
      <c r="M5" s="223"/>
      <c r="N5" s="131"/>
      <c r="O5" s="128"/>
      <c r="P5" s="128"/>
      <c r="Q5" s="822" t="s">
        <v>915</v>
      </c>
      <c r="R5" s="822"/>
      <c r="S5" s="219"/>
      <c r="T5" s="219"/>
    </row>
    <row r="6" spans="1:21" ht="15.75">
      <c r="A6" s="818" t="s">
        <v>903</v>
      </c>
      <c r="B6" s="818"/>
      <c r="C6" s="818"/>
      <c r="D6" s="128"/>
      <c r="E6" s="6"/>
      <c r="F6" s="181"/>
      <c r="G6" s="181"/>
      <c r="H6" s="181"/>
      <c r="I6" s="181"/>
      <c r="J6" s="6"/>
      <c r="K6" s="131"/>
      <c r="L6" s="131"/>
      <c r="M6" s="223"/>
      <c r="N6" s="131"/>
      <c r="O6" s="128"/>
      <c r="P6" s="821" t="s">
        <v>916</v>
      </c>
      <c r="Q6" s="821"/>
      <c r="R6" s="821"/>
      <c r="S6" s="219"/>
      <c r="T6" s="219"/>
    </row>
    <row r="7" spans="1:21" ht="63">
      <c r="A7" s="224" t="s">
        <v>307</v>
      </c>
      <c r="B7" s="159" t="s">
        <v>308</v>
      </c>
      <c r="C7" s="159" t="s">
        <v>309</v>
      </c>
      <c r="D7" s="159" t="s">
        <v>310</v>
      </c>
      <c r="E7" s="159" t="s">
        <v>311</v>
      </c>
      <c r="F7" s="159" t="s">
        <v>270</v>
      </c>
      <c r="G7" s="159" t="s">
        <v>312</v>
      </c>
      <c r="H7" s="159" t="s">
        <v>313</v>
      </c>
      <c r="I7" s="159" t="s">
        <v>314</v>
      </c>
      <c r="J7" s="159" t="s">
        <v>315</v>
      </c>
      <c r="K7" s="159" t="s">
        <v>316</v>
      </c>
      <c r="L7" s="218" t="s">
        <v>1426</v>
      </c>
      <c r="M7" s="159" t="s">
        <v>318</v>
      </c>
      <c r="N7" s="159" t="s">
        <v>319</v>
      </c>
      <c r="O7" s="159" t="s">
        <v>320</v>
      </c>
      <c r="P7" s="159" t="s">
        <v>319</v>
      </c>
      <c r="Q7" s="159" t="s">
        <v>318</v>
      </c>
      <c r="R7" s="159" t="s">
        <v>320</v>
      </c>
      <c r="S7" s="163" t="s">
        <v>1213</v>
      </c>
      <c r="T7" s="163" t="s">
        <v>1214</v>
      </c>
      <c r="U7" s="225" t="s">
        <v>1427</v>
      </c>
    </row>
    <row r="8" spans="1:21" ht="51">
      <c r="A8" s="170">
        <v>1</v>
      </c>
      <c r="B8" s="234"/>
      <c r="C8" s="227" t="s">
        <v>2727</v>
      </c>
      <c r="D8" s="227" t="s">
        <v>2728</v>
      </c>
      <c r="E8" s="227" t="s">
        <v>2729</v>
      </c>
      <c r="F8" s="212" t="s">
        <v>2</v>
      </c>
      <c r="G8" s="227" t="s">
        <v>4</v>
      </c>
      <c r="H8" s="228" t="s">
        <v>13</v>
      </c>
      <c r="I8" s="228" t="s">
        <v>267</v>
      </c>
      <c r="J8" s="227" t="s">
        <v>2730</v>
      </c>
      <c r="K8" s="234">
        <v>50000</v>
      </c>
      <c r="L8" s="234">
        <v>31500</v>
      </c>
      <c r="M8" s="212" t="s">
        <v>2731</v>
      </c>
      <c r="N8" s="228">
        <v>35000</v>
      </c>
      <c r="O8" s="234">
        <v>20</v>
      </c>
      <c r="P8" s="228">
        <v>35000</v>
      </c>
      <c r="Q8" s="234" t="s">
        <v>2732</v>
      </c>
      <c r="R8" s="164">
        <v>20</v>
      </c>
      <c r="S8" s="230" t="s">
        <v>2733</v>
      </c>
      <c r="T8" s="230" t="s">
        <v>2734</v>
      </c>
      <c r="U8" s="230" t="s">
        <v>2735</v>
      </c>
    </row>
    <row r="9" spans="1:21" ht="89.25">
      <c r="A9" s="170">
        <v>2</v>
      </c>
      <c r="B9" s="234"/>
      <c r="C9" s="227" t="s">
        <v>982</v>
      </c>
      <c r="D9" s="227" t="s">
        <v>2736</v>
      </c>
      <c r="E9" s="227" t="s">
        <v>2737</v>
      </c>
      <c r="F9" s="212" t="s">
        <v>2</v>
      </c>
      <c r="G9" s="227" t="s">
        <v>4</v>
      </c>
      <c r="H9" s="228" t="s">
        <v>13</v>
      </c>
      <c r="I9" s="228" t="s">
        <v>267</v>
      </c>
      <c r="J9" s="227" t="s">
        <v>2738</v>
      </c>
      <c r="K9" s="234">
        <v>50000</v>
      </c>
      <c r="L9" s="234">
        <v>31500</v>
      </c>
      <c r="M9" s="212" t="s">
        <v>2731</v>
      </c>
      <c r="N9" s="228">
        <v>35000</v>
      </c>
      <c r="O9" s="234">
        <v>20</v>
      </c>
      <c r="P9" s="228">
        <v>35000</v>
      </c>
      <c r="Q9" s="234" t="s">
        <v>2732</v>
      </c>
      <c r="R9" s="164">
        <v>20</v>
      </c>
      <c r="S9" s="230" t="s">
        <v>2739</v>
      </c>
      <c r="T9" s="230" t="s">
        <v>2740</v>
      </c>
      <c r="U9" s="230" t="s">
        <v>2741</v>
      </c>
    </row>
    <row r="10" spans="1:21" ht="63.75">
      <c r="A10" s="170">
        <v>3</v>
      </c>
      <c r="B10" s="234"/>
      <c r="C10" s="227" t="s">
        <v>2742</v>
      </c>
      <c r="D10" s="227" t="s">
        <v>2743</v>
      </c>
      <c r="E10" s="227" t="s">
        <v>2744</v>
      </c>
      <c r="F10" s="212" t="s">
        <v>2</v>
      </c>
      <c r="G10" s="227" t="s">
        <v>4</v>
      </c>
      <c r="H10" s="228" t="s">
        <v>5</v>
      </c>
      <c r="I10" s="228" t="s">
        <v>267</v>
      </c>
      <c r="J10" s="227" t="s">
        <v>2730</v>
      </c>
      <c r="K10" s="234">
        <v>50000</v>
      </c>
      <c r="L10" s="234">
        <v>31500</v>
      </c>
      <c r="M10" s="212" t="s">
        <v>2731</v>
      </c>
      <c r="N10" s="228">
        <v>35000</v>
      </c>
      <c r="O10" s="234">
        <v>20</v>
      </c>
      <c r="P10" s="228">
        <v>35000</v>
      </c>
      <c r="Q10" s="234" t="s">
        <v>2732</v>
      </c>
      <c r="R10" s="164">
        <v>20</v>
      </c>
      <c r="S10" s="230" t="s">
        <v>2745</v>
      </c>
      <c r="T10" s="230" t="s">
        <v>2746</v>
      </c>
      <c r="U10" s="230" t="s">
        <v>2747</v>
      </c>
    </row>
    <row r="11" spans="1:21" ht="63.75">
      <c r="A11" s="170">
        <v>4</v>
      </c>
      <c r="B11" s="234"/>
      <c r="C11" s="227" t="s">
        <v>2748</v>
      </c>
      <c r="D11" s="227" t="s">
        <v>2749</v>
      </c>
      <c r="E11" s="227" t="s">
        <v>2750</v>
      </c>
      <c r="F11" s="212" t="s">
        <v>2</v>
      </c>
      <c r="G11" s="227" t="s">
        <v>4</v>
      </c>
      <c r="H11" s="228" t="s">
        <v>13</v>
      </c>
      <c r="I11" s="228" t="s">
        <v>267</v>
      </c>
      <c r="J11" s="227" t="s">
        <v>2751</v>
      </c>
      <c r="K11" s="234">
        <v>100000</v>
      </c>
      <c r="L11" s="234">
        <v>63000</v>
      </c>
      <c r="M11" s="212" t="s">
        <v>2731</v>
      </c>
      <c r="N11" s="228">
        <v>70000</v>
      </c>
      <c r="O11" s="234">
        <v>20</v>
      </c>
      <c r="P11" s="228">
        <v>70000</v>
      </c>
      <c r="Q11" s="234" t="s">
        <v>2732</v>
      </c>
      <c r="R11" s="164">
        <v>20</v>
      </c>
      <c r="S11" s="230" t="s">
        <v>2752</v>
      </c>
      <c r="T11" s="230" t="s">
        <v>2753</v>
      </c>
      <c r="U11" s="230" t="s">
        <v>2754</v>
      </c>
    </row>
    <row r="12" spans="1:21" ht="76.5">
      <c r="A12" s="170">
        <v>5</v>
      </c>
      <c r="B12" s="234"/>
      <c r="C12" s="227" t="s">
        <v>2755</v>
      </c>
      <c r="D12" s="227" t="s">
        <v>2756</v>
      </c>
      <c r="E12" s="227" t="s">
        <v>2757</v>
      </c>
      <c r="F12" s="212" t="s">
        <v>2</v>
      </c>
      <c r="G12" s="227" t="s">
        <v>4</v>
      </c>
      <c r="H12" s="228" t="s">
        <v>5</v>
      </c>
      <c r="I12" s="228" t="s">
        <v>267</v>
      </c>
      <c r="J12" s="227" t="s">
        <v>2758</v>
      </c>
      <c r="K12" s="234">
        <v>50000</v>
      </c>
      <c r="L12" s="234">
        <v>31500</v>
      </c>
      <c r="M12" s="212" t="s">
        <v>2731</v>
      </c>
      <c r="N12" s="228">
        <v>35000</v>
      </c>
      <c r="O12" s="234">
        <v>20</v>
      </c>
      <c r="P12" s="228">
        <v>35000</v>
      </c>
      <c r="Q12" s="234" t="s">
        <v>2732</v>
      </c>
      <c r="R12" s="164">
        <v>20</v>
      </c>
      <c r="S12" s="230" t="s">
        <v>2759</v>
      </c>
      <c r="T12" s="230" t="s">
        <v>2760</v>
      </c>
      <c r="U12" s="230" t="s">
        <v>2761</v>
      </c>
    </row>
    <row r="13" spans="1:21" ht="76.5">
      <c r="A13" s="170">
        <v>6</v>
      </c>
      <c r="B13" s="234"/>
      <c r="C13" s="227" t="s">
        <v>2762</v>
      </c>
      <c r="D13" s="227" t="s">
        <v>2763</v>
      </c>
      <c r="E13" s="227" t="s">
        <v>2757</v>
      </c>
      <c r="F13" s="212" t="s">
        <v>2</v>
      </c>
      <c r="G13" s="227" t="s">
        <v>4</v>
      </c>
      <c r="H13" s="228" t="s">
        <v>5</v>
      </c>
      <c r="I13" s="228" t="s">
        <v>267</v>
      </c>
      <c r="J13" s="227" t="s">
        <v>2730</v>
      </c>
      <c r="K13" s="234">
        <v>50000</v>
      </c>
      <c r="L13" s="234">
        <v>31500</v>
      </c>
      <c r="M13" s="212" t="s">
        <v>2731</v>
      </c>
      <c r="N13" s="228">
        <v>35000</v>
      </c>
      <c r="O13" s="234">
        <v>20</v>
      </c>
      <c r="P13" s="228">
        <v>35000</v>
      </c>
      <c r="Q13" s="234" t="s">
        <v>2732</v>
      </c>
      <c r="R13" s="164">
        <v>20</v>
      </c>
      <c r="S13" s="230" t="s">
        <v>2764</v>
      </c>
      <c r="T13" s="230" t="s">
        <v>2765</v>
      </c>
      <c r="U13" s="230" t="s">
        <v>2766</v>
      </c>
    </row>
    <row r="14" spans="1:21" ht="76.5">
      <c r="A14" s="170">
        <v>7</v>
      </c>
      <c r="B14" s="234"/>
      <c r="C14" s="227" t="s">
        <v>2767</v>
      </c>
      <c r="D14" s="227" t="s">
        <v>2768</v>
      </c>
      <c r="E14" s="227" t="s">
        <v>2757</v>
      </c>
      <c r="F14" s="212" t="s">
        <v>2</v>
      </c>
      <c r="G14" s="227" t="s">
        <v>4</v>
      </c>
      <c r="H14" s="228" t="s">
        <v>13</v>
      </c>
      <c r="I14" s="228" t="s">
        <v>267</v>
      </c>
      <c r="J14" s="227" t="s">
        <v>2769</v>
      </c>
      <c r="K14" s="234">
        <v>50000</v>
      </c>
      <c r="L14" s="234">
        <v>31500</v>
      </c>
      <c r="M14" s="212" t="s">
        <v>2731</v>
      </c>
      <c r="N14" s="228">
        <v>35000</v>
      </c>
      <c r="O14" s="234">
        <v>20</v>
      </c>
      <c r="P14" s="228">
        <v>35000</v>
      </c>
      <c r="Q14" s="234" t="s">
        <v>2732</v>
      </c>
      <c r="R14" s="164">
        <v>20</v>
      </c>
      <c r="S14" s="230" t="s">
        <v>2770</v>
      </c>
      <c r="T14" s="230" t="s">
        <v>2771</v>
      </c>
      <c r="U14" s="230" t="s">
        <v>2772</v>
      </c>
    </row>
    <row r="15" spans="1:21" ht="102">
      <c r="A15" s="170">
        <v>8</v>
      </c>
      <c r="B15" s="234"/>
      <c r="C15" s="227" t="s">
        <v>2773</v>
      </c>
      <c r="D15" s="227" t="s">
        <v>2774</v>
      </c>
      <c r="E15" s="227" t="s">
        <v>2775</v>
      </c>
      <c r="F15" s="212" t="s">
        <v>2</v>
      </c>
      <c r="G15" s="227" t="s">
        <v>4</v>
      </c>
      <c r="H15" s="228" t="s">
        <v>13</v>
      </c>
      <c r="I15" s="228" t="s">
        <v>267</v>
      </c>
      <c r="J15" s="227" t="s">
        <v>1470</v>
      </c>
      <c r="K15" s="234">
        <v>50000</v>
      </c>
      <c r="L15" s="234">
        <v>31500</v>
      </c>
      <c r="M15" s="212" t="s">
        <v>2731</v>
      </c>
      <c r="N15" s="228">
        <v>35000</v>
      </c>
      <c r="O15" s="234">
        <v>20</v>
      </c>
      <c r="P15" s="228">
        <v>35000</v>
      </c>
      <c r="Q15" s="234" t="s">
        <v>2732</v>
      </c>
      <c r="R15" s="164">
        <v>20</v>
      </c>
      <c r="S15" s="230" t="s">
        <v>2776</v>
      </c>
      <c r="T15" s="230" t="s">
        <v>2777</v>
      </c>
      <c r="U15" s="230" t="s">
        <v>2778</v>
      </c>
    </row>
    <row r="16" spans="1:21" ht="89.25">
      <c r="A16" s="170">
        <v>9</v>
      </c>
      <c r="B16" s="234"/>
      <c r="C16" s="227" t="s">
        <v>2779</v>
      </c>
      <c r="D16" s="227" t="s">
        <v>2780</v>
      </c>
      <c r="E16" s="227" t="s">
        <v>2781</v>
      </c>
      <c r="F16" s="212" t="s">
        <v>2</v>
      </c>
      <c r="G16" s="227" t="s">
        <v>4</v>
      </c>
      <c r="H16" s="228" t="s">
        <v>5</v>
      </c>
      <c r="I16" s="228" t="s">
        <v>267</v>
      </c>
      <c r="J16" s="227" t="s">
        <v>1470</v>
      </c>
      <c r="K16" s="234">
        <v>100000</v>
      </c>
      <c r="L16" s="234">
        <v>63000</v>
      </c>
      <c r="M16" s="212" t="s">
        <v>2731</v>
      </c>
      <c r="N16" s="228">
        <v>70000</v>
      </c>
      <c r="O16" s="234">
        <v>20</v>
      </c>
      <c r="P16" s="228">
        <v>70000</v>
      </c>
      <c r="Q16" s="234" t="s">
        <v>2732</v>
      </c>
      <c r="R16" s="164">
        <v>20</v>
      </c>
      <c r="S16" s="230" t="s">
        <v>2782</v>
      </c>
      <c r="T16" s="230" t="s">
        <v>2783</v>
      </c>
      <c r="U16" s="230" t="s">
        <v>2784</v>
      </c>
    </row>
    <row r="17" spans="1:21" ht="90">
      <c r="A17" s="170">
        <v>10</v>
      </c>
      <c r="B17" s="8"/>
      <c r="C17" s="88" t="s">
        <v>964</v>
      </c>
      <c r="D17" s="88" t="s">
        <v>2785</v>
      </c>
      <c r="E17" s="88" t="s">
        <v>2786</v>
      </c>
      <c r="F17" s="106" t="s">
        <v>2</v>
      </c>
      <c r="G17" s="88" t="s">
        <v>4</v>
      </c>
      <c r="H17" s="85" t="s">
        <v>13</v>
      </c>
      <c r="I17" s="88" t="s">
        <v>2787</v>
      </c>
      <c r="J17" s="88" t="s">
        <v>2758</v>
      </c>
      <c r="K17" s="8">
        <v>50000</v>
      </c>
      <c r="L17" s="8">
        <v>31500</v>
      </c>
      <c r="M17" s="106" t="s">
        <v>2788</v>
      </c>
      <c r="N17" s="85">
        <v>35000</v>
      </c>
      <c r="O17" s="8">
        <v>20</v>
      </c>
      <c r="P17" s="85">
        <v>35000</v>
      </c>
      <c r="Q17" s="8" t="s">
        <v>2789</v>
      </c>
      <c r="R17" s="8">
        <v>20</v>
      </c>
      <c r="S17" s="235" t="s">
        <v>2790</v>
      </c>
      <c r="T17" s="235" t="s">
        <v>2791</v>
      </c>
      <c r="U17" s="235" t="s">
        <v>2792</v>
      </c>
    </row>
    <row r="18" spans="1:21" ht="45">
      <c r="A18" s="170">
        <v>11</v>
      </c>
      <c r="B18" s="8"/>
      <c r="C18" s="88" t="s">
        <v>2793</v>
      </c>
      <c r="D18" s="88" t="s">
        <v>2794</v>
      </c>
      <c r="E18" s="88" t="s">
        <v>2795</v>
      </c>
      <c r="F18" s="106" t="s">
        <v>2</v>
      </c>
      <c r="G18" s="88" t="s">
        <v>4</v>
      </c>
      <c r="H18" s="85" t="s">
        <v>13</v>
      </c>
      <c r="I18" s="88" t="s">
        <v>2787</v>
      </c>
      <c r="J18" s="88" t="s">
        <v>2796</v>
      </c>
      <c r="K18" s="8">
        <v>50000</v>
      </c>
      <c r="L18" s="8">
        <v>31500</v>
      </c>
      <c r="M18" s="106" t="s">
        <v>2788</v>
      </c>
      <c r="N18" s="85">
        <v>35000</v>
      </c>
      <c r="O18" s="8">
        <v>20</v>
      </c>
      <c r="P18" s="85">
        <v>35000</v>
      </c>
      <c r="Q18" s="8" t="s">
        <v>2789</v>
      </c>
      <c r="R18" s="8">
        <v>20</v>
      </c>
      <c r="S18" s="235" t="s">
        <v>2797</v>
      </c>
      <c r="T18" s="235" t="s">
        <v>2798</v>
      </c>
      <c r="U18" s="235">
        <v>109144591</v>
      </c>
    </row>
    <row r="19" spans="1:21" ht="90">
      <c r="A19" s="170">
        <v>12</v>
      </c>
      <c r="B19" s="8"/>
      <c r="C19" s="88" t="s">
        <v>2799</v>
      </c>
      <c r="D19" s="88" t="s">
        <v>2800</v>
      </c>
      <c r="E19" s="88" t="s">
        <v>2801</v>
      </c>
      <c r="F19" s="106" t="s">
        <v>2</v>
      </c>
      <c r="G19" s="88" t="s">
        <v>4</v>
      </c>
      <c r="H19" s="88" t="s">
        <v>5</v>
      </c>
      <c r="I19" s="88" t="s">
        <v>2787</v>
      </c>
      <c r="J19" s="88" t="s">
        <v>2796</v>
      </c>
      <c r="K19" s="8">
        <v>50000</v>
      </c>
      <c r="L19" s="8">
        <v>31500</v>
      </c>
      <c r="M19" s="106" t="s">
        <v>2788</v>
      </c>
      <c r="N19" s="85">
        <v>35000</v>
      </c>
      <c r="O19" s="8">
        <v>20</v>
      </c>
      <c r="P19" s="85">
        <v>35000</v>
      </c>
      <c r="Q19" s="8" t="s">
        <v>2789</v>
      </c>
      <c r="R19" s="8">
        <v>20</v>
      </c>
      <c r="S19" s="235" t="s">
        <v>2802</v>
      </c>
      <c r="T19" s="235" t="s">
        <v>2803</v>
      </c>
      <c r="U19" s="235" t="s">
        <v>2804</v>
      </c>
    </row>
    <row r="20" spans="1:21" ht="75">
      <c r="A20" s="170">
        <v>13</v>
      </c>
      <c r="B20" s="8"/>
      <c r="C20" s="88" t="s">
        <v>1071</v>
      </c>
      <c r="D20" s="88" t="s">
        <v>2805</v>
      </c>
      <c r="E20" s="88" t="s">
        <v>2806</v>
      </c>
      <c r="F20" s="106" t="s">
        <v>2</v>
      </c>
      <c r="G20" s="88" t="s">
        <v>4</v>
      </c>
      <c r="H20" s="88" t="s">
        <v>5</v>
      </c>
      <c r="I20" s="88" t="s">
        <v>2787</v>
      </c>
      <c r="J20" s="88" t="s">
        <v>2796</v>
      </c>
      <c r="K20" s="8">
        <v>50000</v>
      </c>
      <c r="L20" s="8">
        <v>31500</v>
      </c>
      <c r="M20" s="106" t="s">
        <v>2788</v>
      </c>
      <c r="N20" s="85">
        <v>35000</v>
      </c>
      <c r="O20" s="8">
        <v>20</v>
      </c>
      <c r="P20" s="85">
        <v>35000</v>
      </c>
      <c r="Q20" s="8" t="s">
        <v>2789</v>
      </c>
      <c r="R20" s="8">
        <v>20</v>
      </c>
      <c r="S20" s="235" t="s">
        <v>2807</v>
      </c>
      <c r="T20" s="235" t="s">
        <v>2808</v>
      </c>
      <c r="U20" s="235" t="s">
        <v>2809</v>
      </c>
    </row>
    <row r="21" spans="1:21" ht="75">
      <c r="A21" s="170">
        <v>14</v>
      </c>
      <c r="B21" s="8"/>
      <c r="C21" s="88" t="s">
        <v>2810</v>
      </c>
      <c r="D21" s="88" t="s">
        <v>2811</v>
      </c>
      <c r="E21" s="88" t="s">
        <v>2812</v>
      </c>
      <c r="F21" s="106" t="s">
        <v>2</v>
      </c>
      <c r="G21" s="88" t="s">
        <v>4</v>
      </c>
      <c r="H21" s="88" t="s">
        <v>5</v>
      </c>
      <c r="I21" s="88" t="s">
        <v>2787</v>
      </c>
      <c r="J21" s="88" t="s">
        <v>2796</v>
      </c>
      <c r="K21" s="8">
        <v>50000</v>
      </c>
      <c r="L21" s="8">
        <v>31500</v>
      </c>
      <c r="M21" s="106" t="s">
        <v>2788</v>
      </c>
      <c r="N21" s="85">
        <v>35000</v>
      </c>
      <c r="O21" s="8">
        <v>20</v>
      </c>
      <c r="P21" s="85">
        <v>35000</v>
      </c>
      <c r="Q21" s="8" t="s">
        <v>2789</v>
      </c>
      <c r="R21" s="8">
        <v>20</v>
      </c>
      <c r="S21" s="235" t="s">
        <v>2813</v>
      </c>
      <c r="T21" s="235" t="s">
        <v>2814</v>
      </c>
      <c r="U21" s="235" t="s">
        <v>2815</v>
      </c>
    </row>
    <row r="22" spans="1:21" ht="75">
      <c r="A22" s="170">
        <v>15</v>
      </c>
      <c r="B22" s="8"/>
      <c r="C22" s="88" t="s">
        <v>2816</v>
      </c>
      <c r="D22" s="88" t="s">
        <v>2817</v>
      </c>
      <c r="E22" s="88" t="s">
        <v>2818</v>
      </c>
      <c r="F22" s="106" t="s">
        <v>2</v>
      </c>
      <c r="G22" s="88" t="s">
        <v>4</v>
      </c>
      <c r="H22" s="88" t="s">
        <v>5</v>
      </c>
      <c r="I22" s="88" t="s">
        <v>2787</v>
      </c>
      <c r="J22" s="88" t="s">
        <v>2819</v>
      </c>
      <c r="K22" s="8">
        <v>50000</v>
      </c>
      <c r="L22" s="8">
        <v>31500</v>
      </c>
      <c r="M22" s="106" t="s">
        <v>2788</v>
      </c>
      <c r="N22" s="85">
        <v>35000</v>
      </c>
      <c r="O22" s="8">
        <v>20</v>
      </c>
      <c r="P22" s="85">
        <v>35000</v>
      </c>
      <c r="Q22" s="8" t="s">
        <v>2789</v>
      </c>
      <c r="R22" s="8">
        <v>20</v>
      </c>
      <c r="S22" s="235" t="s">
        <v>2820</v>
      </c>
      <c r="T22" s="235" t="s">
        <v>2821</v>
      </c>
      <c r="U22" s="235" t="s">
        <v>2822</v>
      </c>
    </row>
    <row r="23" spans="1:21" ht="90">
      <c r="A23" s="170">
        <v>16</v>
      </c>
      <c r="B23" s="8"/>
      <c r="C23" s="88" t="s">
        <v>2823</v>
      </c>
      <c r="D23" s="88" t="s">
        <v>2824</v>
      </c>
      <c r="E23" s="88" t="s">
        <v>2825</v>
      </c>
      <c r="F23" s="106" t="s">
        <v>2</v>
      </c>
      <c r="G23" s="88" t="s">
        <v>4</v>
      </c>
      <c r="H23" s="88" t="s">
        <v>5</v>
      </c>
      <c r="I23" s="88" t="s">
        <v>2787</v>
      </c>
      <c r="J23" s="88" t="s">
        <v>2826</v>
      </c>
      <c r="K23" s="8">
        <v>50000</v>
      </c>
      <c r="L23" s="8">
        <v>31500</v>
      </c>
      <c r="M23" s="106" t="s">
        <v>2788</v>
      </c>
      <c r="N23" s="85">
        <v>35000</v>
      </c>
      <c r="O23" s="8">
        <v>20</v>
      </c>
      <c r="P23" s="85">
        <v>35000</v>
      </c>
      <c r="Q23" s="8" t="s">
        <v>2789</v>
      </c>
      <c r="R23" s="8">
        <v>20</v>
      </c>
      <c r="S23" s="235" t="s">
        <v>2827</v>
      </c>
      <c r="T23" s="235" t="s">
        <v>2828</v>
      </c>
      <c r="U23" s="235" t="s">
        <v>2829</v>
      </c>
    </row>
    <row r="24" spans="1:21" ht="135">
      <c r="A24" s="170">
        <v>17</v>
      </c>
      <c r="B24" s="8"/>
      <c r="C24" s="88" t="s">
        <v>2830</v>
      </c>
      <c r="D24" s="88" t="s">
        <v>2831</v>
      </c>
      <c r="E24" s="88" t="s">
        <v>2832</v>
      </c>
      <c r="F24" s="106" t="s">
        <v>2</v>
      </c>
      <c r="G24" s="88" t="s">
        <v>4</v>
      </c>
      <c r="H24" s="88" t="s">
        <v>5</v>
      </c>
      <c r="I24" s="88" t="s">
        <v>2787</v>
      </c>
      <c r="J24" s="88" t="s">
        <v>2833</v>
      </c>
      <c r="K24" s="8">
        <v>259428.57142857142</v>
      </c>
      <c r="L24" s="8">
        <v>163440</v>
      </c>
      <c r="M24" s="106" t="s">
        <v>2788</v>
      </c>
      <c r="N24" s="85">
        <v>181600</v>
      </c>
      <c r="O24" s="8">
        <v>20</v>
      </c>
      <c r="P24" s="85">
        <v>181600</v>
      </c>
      <c r="Q24" s="8" t="s">
        <v>2789</v>
      </c>
      <c r="R24" s="8">
        <v>20</v>
      </c>
      <c r="S24" s="235" t="s">
        <v>2834</v>
      </c>
      <c r="T24" s="235" t="s">
        <v>2835</v>
      </c>
      <c r="U24" s="235" t="s">
        <v>2836</v>
      </c>
    </row>
    <row r="25" spans="1:21" ht="105">
      <c r="A25" s="170">
        <v>18</v>
      </c>
      <c r="B25" s="8"/>
      <c r="C25" s="88" t="s">
        <v>2837</v>
      </c>
      <c r="D25" s="88" t="s">
        <v>1131</v>
      </c>
      <c r="E25" s="88" t="s">
        <v>2838</v>
      </c>
      <c r="F25" s="106" t="s">
        <v>2</v>
      </c>
      <c r="G25" s="88" t="s">
        <v>4</v>
      </c>
      <c r="H25" s="88" t="s">
        <v>5</v>
      </c>
      <c r="I25" s="88" t="s">
        <v>2787</v>
      </c>
      <c r="J25" s="88" t="s">
        <v>1591</v>
      </c>
      <c r="K25" s="8">
        <v>50000</v>
      </c>
      <c r="L25" s="8">
        <v>31500</v>
      </c>
      <c r="M25" s="106" t="s">
        <v>925</v>
      </c>
      <c r="N25" s="8">
        <v>35000</v>
      </c>
      <c r="O25" s="8">
        <v>20</v>
      </c>
      <c r="P25" s="8">
        <v>35000</v>
      </c>
      <c r="Q25" s="8" t="s">
        <v>2839</v>
      </c>
      <c r="R25" s="8">
        <v>20</v>
      </c>
      <c r="S25" s="235" t="s">
        <v>2840</v>
      </c>
      <c r="T25" s="235" t="s">
        <v>2841</v>
      </c>
      <c r="U25" s="235" t="s">
        <v>2842</v>
      </c>
    </row>
    <row r="26" spans="1:21" ht="105">
      <c r="A26" s="170">
        <v>19</v>
      </c>
      <c r="B26" s="8"/>
      <c r="C26" s="88" t="s">
        <v>2843</v>
      </c>
      <c r="D26" s="88" t="s">
        <v>2844</v>
      </c>
      <c r="E26" s="88" t="s">
        <v>2845</v>
      </c>
      <c r="F26" s="106" t="s">
        <v>2</v>
      </c>
      <c r="G26" s="88" t="s">
        <v>4</v>
      </c>
      <c r="H26" s="88" t="s">
        <v>5</v>
      </c>
      <c r="I26" s="88" t="s">
        <v>2787</v>
      </c>
      <c r="J26" s="88" t="s">
        <v>181</v>
      </c>
      <c r="K26" s="8">
        <v>50000</v>
      </c>
      <c r="L26" s="8">
        <v>31500</v>
      </c>
      <c r="M26" s="106" t="s">
        <v>925</v>
      </c>
      <c r="N26" s="8">
        <v>35000</v>
      </c>
      <c r="O26" s="8">
        <v>20</v>
      </c>
      <c r="P26" s="8">
        <v>35000</v>
      </c>
      <c r="Q26" s="8" t="s">
        <v>2839</v>
      </c>
      <c r="R26" s="8">
        <v>20</v>
      </c>
      <c r="S26" s="88">
        <v>51106366819</v>
      </c>
      <c r="T26" s="235" t="s">
        <v>2846</v>
      </c>
      <c r="U26" s="235" t="s">
        <v>2847</v>
      </c>
    </row>
    <row r="27" spans="1:21" ht="75">
      <c r="A27" s="170">
        <v>20</v>
      </c>
      <c r="B27" s="8"/>
      <c r="C27" s="88" t="s">
        <v>2848</v>
      </c>
      <c r="D27" s="88" t="s">
        <v>2849</v>
      </c>
      <c r="E27" s="88" t="s">
        <v>2850</v>
      </c>
      <c r="F27" s="106" t="s">
        <v>2</v>
      </c>
      <c r="G27" s="88" t="s">
        <v>4</v>
      </c>
      <c r="H27" s="88" t="s">
        <v>5</v>
      </c>
      <c r="I27" s="88" t="s">
        <v>2787</v>
      </c>
      <c r="J27" s="5" t="s">
        <v>2730</v>
      </c>
      <c r="K27" s="8">
        <v>100000</v>
      </c>
      <c r="L27" s="8">
        <v>63000</v>
      </c>
      <c r="M27" s="8" t="s">
        <v>2731</v>
      </c>
      <c r="N27" s="88">
        <v>70000</v>
      </c>
      <c r="O27" s="8">
        <v>20</v>
      </c>
      <c r="P27" s="88">
        <v>70000</v>
      </c>
      <c r="Q27" s="8" t="s">
        <v>2851</v>
      </c>
      <c r="R27" s="8">
        <v>20</v>
      </c>
      <c r="S27" s="235" t="s">
        <v>2852</v>
      </c>
      <c r="T27" s="235" t="s">
        <v>2853</v>
      </c>
      <c r="U27" s="235" t="s">
        <v>2854</v>
      </c>
    </row>
    <row r="28" spans="1:21" ht="75">
      <c r="A28" s="170">
        <v>21</v>
      </c>
      <c r="B28" s="8"/>
      <c r="C28" s="88" t="s">
        <v>2855</v>
      </c>
      <c r="D28" s="88" t="s">
        <v>2856</v>
      </c>
      <c r="E28" s="88" t="s">
        <v>2857</v>
      </c>
      <c r="F28" s="106" t="s">
        <v>2</v>
      </c>
      <c r="G28" s="88" t="s">
        <v>4</v>
      </c>
      <c r="H28" s="88" t="s">
        <v>5</v>
      </c>
      <c r="I28" s="88" t="s">
        <v>2787</v>
      </c>
      <c r="J28" s="88" t="s">
        <v>2758</v>
      </c>
      <c r="K28" s="8">
        <v>50000</v>
      </c>
      <c r="L28" s="8">
        <v>31500</v>
      </c>
      <c r="M28" s="8" t="s">
        <v>2731</v>
      </c>
      <c r="N28" s="88">
        <v>35000</v>
      </c>
      <c r="O28" s="8">
        <v>20</v>
      </c>
      <c r="P28" s="88">
        <v>35000</v>
      </c>
      <c r="Q28" s="8" t="s">
        <v>2851</v>
      </c>
      <c r="R28" s="8">
        <v>20</v>
      </c>
      <c r="S28" s="88">
        <v>65212446032</v>
      </c>
      <c r="T28" s="235" t="s">
        <v>2858</v>
      </c>
      <c r="U28" s="235">
        <v>109485094</v>
      </c>
    </row>
    <row r="29" spans="1:21" ht="105">
      <c r="A29" s="170">
        <v>22</v>
      </c>
      <c r="B29" s="8"/>
      <c r="C29" s="88" t="s">
        <v>2859</v>
      </c>
      <c r="D29" s="88" t="s">
        <v>2860</v>
      </c>
      <c r="E29" s="88" t="s">
        <v>2861</v>
      </c>
      <c r="F29" s="106" t="s">
        <v>2</v>
      </c>
      <c r="G29" s="88" t="s">
        <v>4</v>
      </c>
      <c r="H29" s="88" t="s">
        <v>5</v>
      </c>
      <c r="I29" s="88" t="s">
        <v>2787</v>
      </c>
      <c r="J29" s="88" t="s">
        <v>2862</v>
      </c>
      <c r="K29" s="8">
        <v>100000</v>
      </c>
      <c r="L29" s="8">
        <v>63000</v>
      </c>
      <c r="M29" s="8" t="s">
        <v>2731</v>
      </c>
      <c r="N29" s="88">
        <v>70000</v>
      </c>
      <c r="O29" s="8">
        <v>20</v>
      </c>
      <c r="P29" s="88">
        <v>70000</v>
      </c>
      <c r="Q29" s="8" t="s">
        <v>2851</v>
      </c>
      <c r="R29" s="8">
        <v>20</v>
      </c>
      <c r="S29" s="235" t="s">
        <v>2863</v>
      </c>
      <c r="T29" s="235" t="s">
        <v>2864</v>
      </c>
      <c r="U29" s="235" t="s">
        <v>2865</v>
      </c>
    </row>
    <row r="30" spans="1:21" ht="165">
      <c r="A30" s="170">
        <v>23</v>
      </c>
      <c r="B30" s="8"/>
      <c r="C30" s="88" t="s">
        <v>2866</v>
      </c>
      <c r="D30" s="88" t="s">
        <v>2867</v>
      </c>
      <c r="E30" s="88" t="s">
        <v>2868</v>
      </c>
      <c r="F30" s="106" t="s">
        <v>2</v>
      </c>
      <c r="G30" s="88" t="s">
        <v>4</v>
      </c>
      <c r="H30" s="88" t="s">
        <v>5</v>
      </c>
      <c r="I30" s="88" t="s">
        <v>2787</v>
      </c>
      <c r="J30" s="5" t="s">
        <v>2869</v>
      </c>
      <c r="K30" s="8">
        <v>100000</v>
      </c>
      <c r="L30" s="8">
        <v>63000</v>
      </c>
      <c r="M30" s="8" t="s">
        <v>2731</v>
      </c>
      <c r="N30" s="88">
        <v>70000</v>
      </c>
      <c r="O30" s="8">
        <v>20</v>
      </c>
      <c r="P30" s="88">
        <v>70000</v>
      </c>
      <c r="Q30" s="8" t="s">
        <v>2851</v>
      </c>
      <c r="R30" s="8">
        <v>20</v>
      </c>
      <c r="S30" s="235" t="s">
        <v>2870</v>
      </c>
      <c r="T30" s="235" t="s">
        <v>2871</v>
      </c>
      <c r="U30" s="235" t="s">
        <v>2872</v>
      </c>
    </row>
    <row r="31" spans="1:21" ht="76.5">
      <c r="A31" s="170">
        <v>24</v>
      </c>
      <c r="B31" s="8"/>
      <c r="C31" s="88" t="s">
        <v>2873</v>
      </c>
      <c r="D31" s="88" t="s">
        <v>2874</v>
      </c>
      <c r="E31" s="227" t="s">
        <v>2875</v>
      </c>
      <c r="F31" s="106" t="s">
        <v>2</v>
      </c>
      <c r="G31" s="88" t="s">
        <v>4</v>
      </c>
      <c r="H31" s="88" t="s">
        <v>13</v>
      </c>
      <c r="I31" s="88" t="s">
        <v>267</v>
      </c>
      <c r="J31" s="88" t="s">
        <v>1470</v>
      </c>
      <c r="K31" s="568">
        <v>50000</v>
      </c>
      <c r="L31" s="8">
        <v>31500</v>
      </c>
      <c r="M31" s="106" t="s">
        <v>2731</v>
      </c>
      <c r="N31" s="11">
        <v>35000</v>
      </c>
      <c r="O31" s="11">
        <v>20</v>
      </c>
      <c r="P31" s="11">
        <v>35000</v>
      </c>
      <c r="Q31" s="11" t="s">
        <v>2876</v>
      </c>
      <c r="R31" s="8">
        <v>20</v>
      </c>
      <c r="S31" s="235" t="s">
        <v>2877</v>
      </c>
      <c r="T31" s="235" t="s">
        <v>2878</v>
      </c>
      <c r="U31" s="569" t="s">
        <v>2879</v>
      </c>
    </row>
    <row r="32" spans="1:21" ht="89.25">
      <c r="A32" s="170">
        <v>25</v>
      </c>
      <c r="B32" s="8"/>
      <c r="C32" s="88" t="s">
        <v>2880</v>
      </c>
      <c r="D32" s="88" t="s">
        <v>1028</v>
      </c>
      <c r="E32" s="227" t="s">
        <v>2881</v>
      </c>
      <c r="F32" s="106" t="s">
        <v>2</v>
      </c>
      <c r="G32" s="88" t="s">
        <v>4</v>
      </c>
      <c r="H32" s="88" t="s">
        <v>13</v>
      </c>
      <c r="I32" s="88" t="s">
        <v>267</v>
      </c>
      <c r="J32" s="88" t="s">
        <v>2882</v>
      </c>
      <c r="K32" s="568">
        <v>50000</v>
      </c>
      <c r="L32" s="8">
        <v>31500</v>
      </c>
      <c r="M32" s="106" t="s">
        <v>925</v>
      </c>
      <c r="N32" s="105">
        <v>35000</v>
      </c>
      <c r="O32" s="11">
        <v>20</v>
      </c>
      <c r="P32" s="105">
        <v>35000</v>
      </c>
      <c r="Q32" s="11" t="s">
        <v>2883</v>
      </c>
      <c r="R32" s="8">
        <v>20</v>
      </c>
      <c r="S32" s="235" t="s">
        <v>2884</v>
      </c>
      <c r="T32" s="235" t="s">
        <v>2885</v>
      </c>
      <c r="U32" s="569" t="s">
        <v>2886</v>
      </c>
    </row>
    <row r="33" spans="1:21" ht="63.75">
      <c r="A33" s="170">
        <v>26</v>
      </c>
      <c r="B33" s="8"/>
      <c r="C33" s="88" t="s">
        <v>2887</v>
      </c>
      <c r="D33" s="88" t="s">
        <v>2888</v>
      </c>
      <c r="E33" s="227" t="s">
        <v>2889</v>
      </c>
      <c r="F33" s="106" t="s">
        <v>2</v>
      </c>
      <c r="G33" s="88" t="s">
        <v>4</v>
      </c>
      <c r="H33" s="88" t="s">
        <v>13</v>
      </c>
      <c r="I33" s="88" t="s">
        <v>267</v>
      </c>
      <c r="J33" s="88" t="s">
        <v>2882</v>
      </c>
      <c r="K33" s="568">
        <v>50000</v>
      </c>
      <c r="L33" s="8">
        <v>31500</v>
      </c>
      <c r="M33" s="106" t="s">
        <v>925</v>
      </c>
      <c r="N33" s="105">
        <v>35000</v>
      </c>
      <c r="O33" s="11">
        <v>20</v>
      </c>
      <c r="P33" s="105">
        <v>35000</v>
      </c>
      <c r="Q33" s="11" t="s">
        <v>2883</v>
      </c>
      <c r="R33" s="8">
        <v>20</v>
      </c>
      <c r="S33" s="569" t="s">
        <v>2890</v>
      </c>
      <c r="T33" s="235" t="s">
        <v>2891</v>
      </c>
      <c r="U33" s="569" t="s">
        <v>2892</v>
      </c>
    </row>
    <row r="34" spans="1:21" ht="38.25">
      <c r="A34" s="170">
        <v>27</v>
      </c>
      <c r="B34" s="8"/>
      <c r="C34" s="88" t="s">
        <v>2893</v>
      </c>
      <c r="D34" s="88" t="s">
        <v>2894</v>
      </c>
      <c r="E34" s="227" t="s">
        <v>2895</v>
      </c>
      <c r="F34" s="106" t="s">
        <v>2</v>
      </c>
      <c r="G34" s="88" t="s">
        <v>4</v>
      </c>
      <c r="H34" s="88" t="s">
        <v>5</v>
      </c>
      <c r="I34" s="88" t="s">
        <v>267</v>
      </c>
      <c r="J34" s="88" t="s">
        <v>2896</v>
      </c>
      <c r="K34" s="568">
        <v>50000</v>
      </c>
      <c r="L34" s="8">
        <v>31500</v>
      </c>
      <c r="M34" s="106" t="s">
        <v>925</v>
      </c>
      <c r="N34" s="105">
        <v>35000</v>
      </c>
      <c r="O34" s="11">
        <v>20</v>
      </c>
      <c r="P34" s="105">
        <v>35000</v>
      </c>
      <c r="Q34" s="11" t="s">
        <v>2883</v>
      </c>
      <c r="R34" s="8">
        <v>20</v>
      </c>
      <c r="S34" s="235" t="s">
        <v>2897</v>
      </c>
      <c r="T34" s="235" t="s">
        <v>2898</v>
      </c>
      <c r="U34" s="569" t="s">
        <v>2899</v>
      </c>
    </row>
    <row r="35" spans="1:21" ht="63.75">
      <c r="A35" s="170">
        <v>28</v>
      </c>
      <c r="B35" s="8"/>
      <c r="C35" s="88" t="s">
        <v>2900</v>
      </c>
      <c r="D35" s="88" t="s">
        <v>2901</v>
      </c>
      <c r="E35" s="227" t="s">
        <v>2902</v>
      </c>
      <c r="F35" s="106" t="s">
        <v>2</v>
      </c>
      <c r="G35" s="88" t="s">
        <v>4</v>
      </c>
      <c r="H35" s="88" t="s">
        <v>5</v>
      </c>
      <c r="I35" s="88" t="s">
        <v>267</v>
      </c>
      <c r="J35" s="88" t="s">
        <v>2903</v>
      </c>
      <c r="K35" s="568">
        <v>50000</v>
      </c>
      <c r="L35" s="8">
        <v>31500</v>
      </c>
      <c r="M35" s="106" t="s">
        <v>925</v>
      </c>
      <c r="N35" s="105">
        <v>35000</v>
      </c>
      <c r="O35" s="11">
        <v>20</v>
      </c>
      <c r="P35" s="105">
        <v>35000</v>
      </c>
      <c r="Q35" s="11" t="s">
        <v>2883</v>
      </c>
      <c r="R35" s="8">
        <v>20</v>
      </c>
      <c r="S35" s="235" t="s">
        <v>2904</v>
      </c>
      <c r="T35" s="235" t="s">
        <v>2905</v>
      </c>
      <c r="U35" s="569" t="s">
        <v>2906</v>
      </c>
    </row>
    <row r="36" spans="1:21" ht="51">
      <c r="A36" s="170">
        <v>29</v>
      </c>
      <c r="B36" s="8"/>
      <c r="C36" s="88" t="s">
        <v>2907</v>
      </c>
      <c r="D36" s="88" t="s">
        <v>2908</v>
      </c>
      <c r="E36" s="227" t="s">
        <v>2909</v>
      </c>
      <c r="F36" s="106" t="s">
        <v>2</v>
      </c>
      <c r="G36" s="88" t="s">
        <v>4</v>
      </c>
      <c r="H36" s="88" t="s">
        <v>13</v>
      </c>
      <c r="I36" s="88" t="s">
        <v>267</v>
      </c>
      <c r="J36" s="88" t="s">
        <v>2882</v>
      </c>
      <c r="K36" s="568">
        <v>50000</v>
      </c>
      <c r="L36" s="8">
        <v>31500</v>
      </c>
      <c r="M36" s="106" t="s">
        <v>925</v>
      </c>
      <c r="N36" s="105">
        <v>35000</v>
      </c>
      <c r="O36" s="11">
        <v>20</v>
      </c>
      <c r="P36" s="105">
        <v>35000</v>
      </c>
      <c r="Q36" s="11" t="s">
        <v>2883</v>
      </c>
      <c r="R36" s="8">
        <v>20</v>
      </c>
      <c r="S36" s="235" t="s">
        <v>2910</v>
      </c>
      <c r="T36" s="235" t="s">
        <v>2911</v>
      </c>
      <c r="U36" s="569" t="s">
        <v>2912</v>
      </c>
    </row>
    <row r="37" spans="1:21" ht="76.5">
      <c r="A37" s="170">
        <v>30</v>
      </c>
      <c r="B37" s="8"/>
      <c r="C37" s="88" t="s">
        <v>2913</v>
      </c>
      <c r="D37" s="88" t="s">
        <v>2914</v>
      </c>
      <c r="E37" s="227" t="s">
        <v>2915</v>
      </c>
      <c r="F37" s="106" t="s">
        <v>2</v>
      </c>
      <c r="G37" s="88" t="s">
        <v>4</v>
      </c>
      <c r="H37" s="88" t="s">
        <v>5</v>
      </c>
      <c r="I37" s="88" t="s">
        <v>267</v>
      </c>
      <c r="J37" s="88" t="s">
        <v>2862</v>
      </c>
      <c r="K37" s="568">
        <v>50000</v>
      </c>
      <c r="L37" s="8">
        <v>31500</v>
      </c>
      <c r="M37" s="106" t="s">
        <v>925</v>
      </c>
      <c r="N37" s="105">
        <v>35000</v>
      </c>
      <c r="O37" s="11">
        <v>20</v>
      </c>
      <c r="P37" s="105">
        <v>35000</v>
      </c>
      <c r="Q37" s="11" t="s">
        <v>2883</v>
      </c>
      <c r="R37" s="8">
        <v>20</v>
      </c>
      <c r="S37" s="235" t="s">
        <v>2916</v>
      </c>
      <c r="T37" s="235" t="s">
        <v>2917</v>
      </c>
      <c r="U37" s="569" t="s">
        <v>2918</v>
      </c>
    </row>
    <row r="38" spans="1:21" ht="76.5">
      <c r="A38" s="170">
        <v>31</v>
      </c>
      <c r="B38" s="8"/>
      <c r="C38" s="88" t="s">
        <v>964</v>
      </c>
      <c r="D38" s="88" t="s">
        <v>965</v>
      </c>
      <c r="E38" s="227" t="s">
        <v>2919</v>
      </c>
      <c r="F38" s="106" t="s">
        <v>2</v>
      </c>
      <c r="G38" s="88" t="s">
        <v>4</v>
      </c>
      <c r="H38" s="88" t="s">
        <v>13</v>
      </c>
      <c r="I38" s="88" t="s">
        <v>267</v>
      </c>
      <c r="J38" s="88" t="s">
        <v>2882</v>
      </c>
      <c r="K38" s="568">
        <v>50000</v>
      </c>
      <c r="L38" s="8">
        <v>31500</v>
      </c>
      <c r="M38" s="106" t="s">
        <v>925</v>
      </c>
      <c r="N38" s="105">
        <v>35000</v>
      </c>
      <c r="O38" s="11">
        <v>20</v>
      </c>
      <c r="P38" s="105">
        <v>35000</v>
      </c>
      <c r="Q38" s="11" t="s">
        <v>2883</v>
      </c>
      <c r="R38" s="8">
        <v>20</v>
      </c>
      <c r="S38" s="235" t="s">
        <v>980</v>
      </c>
      <c r="T38" s="235" t="s">
        <v>981</v>
      </c>
      <c r="U38" s="569" t="s">
        <v>2920</v>
      </c>
    </row>
    <row r="39" spans="1:21" ht="76.5">
      <c r="A39" s="170">
        <v>32</v>
      </c>
      <c r="B39" s="8"/>
      <c r="C39" s="88" t="s">
        <v>1052</v>
      </c>
      <c r="D39" s="88" t="s">
        <v>1028</v>
      </c>
      <c r="E39" s="227" t="s">
        <v>2921</v>
      </c>
      <c r="F39" s="106" t="s">
        <v>2</v>
      </c>
      <c r="G39" s="88" t="s">
        <v>4</v>
      </c>
      <c r="H39" s="88" t="s">
        <v>13</v>
      </c>
      <c r="I39" s="88" t="s">
        <v>267</v>
      </c>
      <c r="J39" s="88" t="s">
        <v>2882</v>
      </c>
      <c r="K39" s="568">
        <v>50000</v>
      </c>
      <c r="L39" s="8">
        <v>31500</v>
      </c>
      <c r="M39" s="106" t="s">
        <v>925</v>
      </c>
      <c r="N39" s="105">
        <v>35000</v>
      </c>
      <c r="O39" s="11">
        <v>20</v>
      </c>
      <c r="P39" s="105">
        <v>35000</v>
      </c>
      <c r="Q39" s="11" t="s">
        <v>2883</v>
      </c>
      <c r="R39" s="8">
        <v>20</v>
      </c>
      <c r="S39" s="235" t="s">
        <v>2922</v>
      </c>
      <c r="T39" s="235" t="s">
        <v>2923</v>
      </c>
      <c r="U39" s="569" t="s">
        <v>2924</v>
      </c>
    </row>
    <row r="40" spans="1:21" ht="63.75">
      <c r="A40" s="170">
        <v>33</v>
      </c>
      <c r="B40" s="8"/>
      <c r="C40" s="88" t="s">
        <v>1027</v>
      </c>
      <c r="D40" s="88" t="s">
        <v>1028</v>
      </c>
      <c r="E40" s="227" t="s">
        <v>2925</v>
      </c>
      <c r="F40" s="106" t="s">
        <v>2</v>
      </c>
      <c r="G40" s="88" t="s">
        <v>4</v>
      </c>
      <c r="H40" s="88" t="s">
        <v>13</v>
      </c>
      <c r="I40" s="88" t="s">
        <v>267</v>
      </c>
      <c r="J40" s="88" t="s">
        <v>2926</v>
      </c>
      <c r="K40" s="568">
        <v>50000</v>
      </c>
      <c r="L40" s="8">
        <v>31500</v>
      </c>
      <c r="M40" s="106" t="s">
        <v>925</v>
      </c>
      <c r="N40" s="105">
        <v>35000</v>
      </c>
      <c r="O40" s="11">
        <v>20</v>
      </c>
      <c r="P40" s="105">
        <v>35000</v>
      </c>
      <c r="Q40" s="11" t="s">
        <v>2883</v>
      </c>
      <c r="R40" s="8">
        <v>20</v>
      </c>
      <c r="S40" s="235" t="s">
        <v>2927</v>
      </c>
      <c r="T40" s="235" t="s">
        <v>2928</v>
      </c>
      <c r="U40" s="569" t="s">
        <v>2929</v>
      </c>
    </row>
    <row r="41" spans="1:21" ht="102">
      <c r="A41" s="170">
        <v>34</v>
      </c>
      <c r="B41" s="8"/>
      <c r="C41" s="570" t="s">
        <v>2930</v>
      </c>
      <c r="D41" s="571" t="s">
        <v>1173</v>
      </c>
      <c r="E41" s="572" t="s">
        <v>2931</v>
      </c>
      <c r="F41" s="106" t="s">
        <v>2</v>
      </c>
      <c r="G41" s="88" t="s">
        <v>4</v>
      </c>
      <c r="H41" s="88" t="s">
        <v>5</v>
      </c>
      <c r="I41" s="88" t="s">
        <v>267</v>
      </c>
      <c r="J41" s="571" t="s">
        <v>1470</v>
      </c>
      <c r="K41" s="568">
        <v>50000</v>
      </c>
      <c r="L41" s="8">
        <v>31500</v>
      </c>
      <c r="M41" s="8" t="s">
        <v>2932</v>
      </c>
      <c r="N41" s="11">
        <v>35000</v>
      </c>
      <c r="O41" s="11">
        <v>20</v>
      </c>
      <c r="P41" s="11">
        <v>35000</v>
      </c>
      <c r="Q41" s="11" t="s">
        <v>2933</v>
      </c>
      <c r="R41" s="8">
        <v>20</v>
      </c>
      <c r="S41" s="573" t="s">
        <v>2934</v>
      </c>
      <c r="T41" s="573" t="s">
        <v>2935</v>
      </c>
      <c r="U41" s="573" t="s">
        <v>2936</v>
      </c>
    </row>
    <row r="42" spans="1:21" ht="63.75">
      <c r="A42" s="170">
        <v>35</v>
      </c>
      <c r="B42" s="117"/>
      <c r="C42" s="105" t="s">
        <v>2937</v>
      </c>
      <c r="D42" s="105" t="s">
        <v>2938</v>
      </c>
      <c r="E42" s="574" t="s">
        <v>2939</v>
      </c>
      <c r="F42" s="117" t="s">
        <v>2</v>
      </c>
      <c r="G42" s="105" t="s">
        <v>4</v>
      </c>
      <c r="H42" s="105" t="s">
        <v>5</v>
      </c>
      <c r="I42" s="105" t="s">
        <v>267</v>
      </c>
      <c r="J42" s="105" t="s">
        <v>2940</v>
      </c>
      <c r="K42" s="575">
        <v>200000</v>
      </c>
      <c r="L42" s="11">
        <v>180000</v>
      </c>
      <c r="M42" s="117" t="s">
        <v>2731</v>
      </c>
      <c r="N42" s="105">
        <v>200000</v>
      </c>
      <c r="O42" s="117">
        <v>20</v>
      </c>
      <c r="P42" s="105">
        <v>200000</v>
      </c>
      <c r="Q42" s="117" t="s">
        <v>2941</v>
      </c>
      <c r="R42" s="117">
        <v>20</v>
      </c>
      <c r="S42" s="576" t="s">
        <v>2942</v>
      </c>
      <c r="T42" s="576" t="s">
        <v>2943</v>
      </c>
      <c r="U42" s="577" t="s">
        <v>2944</v>
      </c>
    </row>
    <row r="43" spans="1:21" ht="76.5">
      <c r="A43" s="170">
        <v>36</v>
      </c>
      <c r="B43" s="8"/>
      <c r="C43" s="88" t="s">
        <v>964</v>
      </c>
      <c r="D43" s="88" t="s">
        <v>2785</v>
      </c>
      <c r="E43" s="227" t="s">
        <v>2786</v>
      </c>
      <c r="F43" s="106" t="s">
        <v>2</v>
      </c>
      <c r="G43" s="88" t="s">
        <v>4</v>
      </c>
      <c r="H43" s="105" t="s">
        <v>13</v>
      </c>
      <c r="I43" s="106" t="s">
        <v>267</v>
      </c>
      <c r="J43" s="88" t="s">
        <v>2758</v>
      </c>
      <c r="K43" s="8">
        <v>0</v>
      </c>
      <c r="L43" s="8">
        <v>13500</v>
      </c>
      <c r="M43" s="106" t="s">
        <v>925</v>
      </c>
      <c r="N43" s="11">
        <v>15000</v>
      </c>
      <c r="O43" s="8">
        <v>20</v>
      </c>
      <c r="P43" s="8">
        <v>15000</v>
      </c>
      <c r="Q43" s="8" t="s">
        <v>2883</v>
      </c>
      <c r="R43" s="8">
        <v>20</v>
      </c>
      <c r="S43" s="235" t="s">
        <v>2790</v>
      </c>
      <c r="T43" s="235" t="s">
        <v>2791</v>
      </c>
      <c r="U43" s="235">
        <v>109463552</v>
      </c>
    </row>
    <row r="44" spans="1:21" ht="76.5">
      <c r="A44" s="170">
        <v>37</v>
      </c>
      <c r="B44" s="8"/>
      <c r="C44" s="88" t="s">
        <v>2755</v>
      </c>
      <c r="D44" s="88" t="s">
        <v>2756</v>
      </c>
      <c r="E44" s="227" t="s">
        <v>2757</v>
      </c>
      <c r="F44" s="106" t="s">
        <v>2</v>
      </c>
      <c r="G44" s="88" t="s">
        <v>4</v>
      </c>
      <c r="H44" s="88" t="s">
        <v>5</v>
      </c>
      <c r="I44" s="106" t="s">
        <v>267</v>
      </c>
      <c r="J44" s="88" t="s">
        <v>2758</v>
      </c>
      <c r="K44" s="8">
        <v>0</v>
      </c>
      <c r="L44" s="8">
        <v>13500</v>
      </c>
      <c r="M44" s="70" t="s">
        <v>2731</v>
      </c>
      <c r="N44" s="117">
        <v>15000</v>
      </c>
      <c r="O44" s="8">
        <v>20</v>
      </c>
      <c r="P44" s="85">
        <v>15000</v>
      </c>
      <c r="Q44" s="8" t="s">
        <v>2933</v>
      </c>
      <c r="R44" s="8">
        <v>20</v>
      </c>
      <c r="S44" s="235" t="s">
        <v>2759</v>
      </c>
      <c r="T44" s="235" t="s">
        <v>2760</v>
      </c>
      <c r="U44" s="235">
        <v>109427412</v>
      </c>
    </row>
    <row r="45" spans="1:21" ht="76.5">
      <c r="A45" s="170">
        <v>38</v>
      </c>
      <c r="B45" s="8"/>
      <c r="C45" s="88" t="s">
        <v>2762</v>
      </c>
      <c r="D45" s="88" t="s">
        <v>2763</v>
      </c>
      <c r="E45" s="227" t="s">
        <v>2757</v>
      </c>
      <c r="F45" s="106" t="s">
        <v>2</v>
      </c>
      <c r="G45" s="88" t="s">
        <v>4</v>
      </c>
      <c r="H45" s="88" t="s">
        <v>5</v>
      </c>
      <c r="I45" s="106" t="s">
        <v>267</v>
      </c>
      <c r="J45" s="88" t="s">
        <v>2730</v>
      </c>
      <c r="K45" s="8">
        <v>0</v>
      </c>
      <c r="L45" s="8">
        <v>13500</v>
      </c>
      <c r="M45" s="70" t="s">
        <v>2731</v>
      </c>
      <c r="N45" s="117">
        <v>15000</v>
      </c>
      <c r="O45" s="8">
        <v>20</v>
      </c>
      <c r="P45" s="85">
        <v>15000</v>
      </c>
      <c r="Q45" s="8" t="s">
        <v>2933</v>
      </c>
      <c r="R45" s="8">
        <v>20</v>
      </c>
      <c r="S45" s="235" t="s">
        <v>2764</v>
      </c>
      <c r="T45" s="235" t="s">
        <v>2765</v>
      </c>
      <c r="U45" s="235">
        <v>109427411</v>
      </c>
    </row>
    <row r="46" spans="1:21" ht="76.5">
      <c r="A46" s="170">
        <v>39</v>
      </c>
      <c r="B46" s="8"/>
      <c r="C46" s="88" t="s">
        <v>2767</v>
      </c>
      <c r="D46" s="88" t="s">
        <v>2768</v>
      </c>
      <c r="E46" s="227" t="s">
        <v>2757</v>
      </c>
      <c r="F46" s="106" t="s">
        <v>2</v>
      </c>
      <c r="G46" s="88" t="s">
        <v>4</v>
      </c>
      <c r="H46" s="105" t="s">
        <v>13</v>
      </c>
      <c r="I46" s="106" t="s">
        <v>267</v>
      </c>
      <c r="J46" s="88" t="s">
        <v>2769</v>
      </c>
      <c r="K46" s="8">
        <v>0</v>
      </c>
      <c r="L46" s="8">
        <v>13500</v>
      </c>
      <c r="M46" s="70" t="s">
        <v>2731</v>
      </c>
      <c r="N46" s="117">
        <v>15000</v>
      </c>
      <c r="O46" s="8">
        <v>20</v>
      </c>
      <c r="P46" s="85">
        <v>15000</v>
      </c>
      <c r="Q46" s="8" t="s">
        <v>2933</v>
      </c>
      <c r="R46" s="8">
        <v>20</v>
      </c>
      <c r="S46" s="235" t="s">
        <v>2770</v>
      </c>
      <c r="T46" s="235" t="s">
        <v>2771</v>
      </c>
      <c r="U46" s="235">
        <v>109427413</v>
      </c>
    </row>
    <row r="47" spans="1:21" ht="102">
      <c r="A47" s="170">
        <v>40</v>
      </c>
      <c r="B47" s="8"/>
      <c r="C47" s="88" t="s">
        <v>2773</v>
      </c>
      <c r="D47" s="88" t="s">
        <v>2774</v>
      </c>
      <c r="E47" s="227" t="s">
        <v>2775</v>
      </c>
      <c r="F47" s="106" t="s">
        <v>2</v>
      </c>
      <c r="G47" s="88" t="s">
        <v>4</v>
      </c>
      <c r="H47" s="105" t="s">
        <v>13</v>
      </c>
      <c r="I47" s="106" t="s">
        <v>267</v>
      </c>
      <c r="J47" s="88" t="s">
        <v>2758</v>
      </c>
      <c r="K47" s="8">
        <v>0</v>
      </c>
      <c r="L47" s="8">
        <v>13500</v>
      </c>
      <c r="M47" s="70" t="s">
        <v>2731</v>
      </c>
      <c r="N47" s="117">
        <v>15000</v>
      </c>
      <c r="O47" s="8">
        <v>20</v>
      </c>
      <c r="P47" s="85">
        <v>15000</v>
      </c>
      <c r="Q47" s="8" t="s">
        <v>2933</v>
      </c>
      <c r="R47" s="8">
        <v>20</v>
      </c>
      <c r="S47" s="235" t="s">
        <v>2776</v>
      </c>
      <c r="T47" s="235" t="s">
        <v>2777</v>
      </c>
      <c r="U47" s="235">
        <v>109144011</v>
      </c>
    </row>
    <row r="48" spans="1:21" ht="76.5">
      <c r="A48" s="170">
        <v>41</v>
      </c>
      <c r="B48" s="8"/>
      <c r="C48" s="88" t="s">
        <v>2823</v>
      </c>
      <c r="D48" s="88" t="s">
        <v>2824</v>
      </c>
      <c r="E48" s="227" t="s">
        <v>2825</v>
      </c>
      <c r="F48" s="106" t="s">
        <v>2</v>
      </c>
      <c r="G48" s="88" t="s">
        <v>4</v>
      </c>
      <c r="H48" s="88" t="s">
        <v>5</v>
      </c>
      <c r="I48" s="106" t="s">
        <v>267</v>
      </c>
      <c r="J48" s="88" t="s">
        <v>2826</v>
      </c>
      <c r="K48" s="8">
        <v>0</v>
      </c>
      <c r="L48" s="8">
        <v>13500</v>
      </c>
      <c r="M48" s="70" t="s">
        <v>2731</v>
      </c>
      <c r="N48" s="117">
        <v>15000</v>
      </c>
      <c r="O48" s="8">
        <v>20</v>
      </c>
      <c r="P48" s="85">
        <v>15000</v>
      </c>
      <c r="Q48" s="8" t="s">
        <v>2933</v>
      </c>
      <c r="R48" s="8">
        <v>20</v>
      </c>
      <c r="S48" s="235" t="s">
        <v>2827</v>
      </c>
      <c r="T48" s="235" t="s">
        <v>2828</v>
      </c>
      <c r="U48" s="235" t="s">
        <v>2829</v>
      </c>
    </row>
    <row r="50" spans="1:1">
      <c r="A50" s="101" t="s">
        <v>2945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Z19"/>
  <sheetViews>
    <sheetView topLeftCell="A8" workbookViewId="0">
      <selection activeCell="E20" sqref="E20"/>
    </sheetView>
  </sheetViews>
  <sheetFormatPr defaultRowHeight="15"/>
  <sheetData>
    <row r="1" spans="1:130" ht="26.25">
      <c r="A1" s="698"/>
      <c r="B1" s="698"/>
      <c r="C1" s="698"/>
      <c r="D1" s="698"/>
      <c r="E1" s="698"/>
      <c r="F1" s="698"/>
      <c r="G1" s="698"/>
      <c r="H1" s="698"/>
      <c r="I1" s="310"/>
      <c r="J1" s="310"/>
      <c r="K1" s="310"/>
      <c r="L1" s="310"/>
      <c r="M1" s="310"/>
      <c r="N1" s="310"/>
      <c r="O1" s="311"/>
      <c r="P1" s="310"/>
      <c r="Q1" s="310"/>
      <c r="R1" s="310"/>
      <c r="S1" s="310"/>
      <c r="T1" s="312"/>
      <c r="U1" s="312"/>
      <c r="V1" s="312"/>
      <c r="W1" s="312"/>
      <c r="X1" s="312"/>
      <c r="Y1" s="312"/>
      <c r="Z1" s="312"/>
      <c r="AA1" s="312"/>
      <c r="AB1" s="312"/>
      <c r="AC1" s="313"/>
      <c r="AD1" s="312"/>
      <c r="AE1" s="312"/>
      <c r="AF1" s="312"/>
      <c r="AG1" s="312"/>
      <c r="AH1" s="312"/>
      <c r="AI1" s="312"/>
      <c r="AJ1" s="312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248"/>
      <c r="BF1" s="248"/>
      <c r="BG1" s="248"/>
      <c r="BH1" s="248"/>
      <c r="BI1" s="248"/>
      <c r="BJ1" s="248"/>
      <c r="BK1" s="248"/>
      <c r="BL1" s="248"/>
      <c r="BM1" s="248"/>
      <c r="BN1" s="248"/>
      <c r="BO1" s="248"/>
      <c r="BP1" s="248"/>
      <c r="BQ1" s="248"/>
      <c r="BR1" s="248"/>
      <c r="BS1" s="248"/>
      <c r="BT1" s="248"/>
      <c r="BU1" s="248"/>
      <c r="BV1" s="248"/>
      <c r="BW1" s="248"/>
      <c r="BX1" s="248"/>
      <c r="BY1" s="248"/>
      <c r="BZ1" s="248"/>
      <c r="CA1" s="248"/>
      <c r="CB1" s="248"/>
      <c r="CC1" s="248"/>
      <c r="CD1" s="248"/>
      <c r="CE1" s="248"/>
      <c r="CF1" s="248"/>
      <c r="CG1" s="248"/>
      <c r="CH1" s="248"/>
      <c r="CI1" s="248"/>
      <c r="CJ1" s="248"/>
      <c r="CK1" s="248"/>
      <c r="CL1" s="248"/>
      <c r="CM1" s="248"/>
      <c r="CN1" s="248"/>
      <c r="CO1" s="248"/>
      <c r="CP1" s="248"/>
      <c r="CQ1" s="248"/>
      <c r="CR1" s="248"/>
      <c r="CS1" s="248"/>
      <c r="CT1" s="248"/>
      <c r="CU1" s="248"/>
      <c r="CV1" s="248"/>
      <c r="CW1" s="699" t="s">
        <v>1478</v>
      </c>
      <c r="CX1" s="700"/>
      <c r="CY1" s="683"/>
      <c r="CZ1" s="683"/>
      <c r="DA1" s="683"/>
      <c r="DB1" s="683"/>
      <c r="DC1" s="683"/>
      <c r="DD1" s="683"/>
      <c r="DE1" s="683"/>
      <c r="DF1" s="683"/>
      <c r="DG1" s="683"/>
      <c r="DH1" s="683"/>
      <c r="DI1" s="683"/>
      <c r="DJ1" s="683"/>
      <c r="DK1" s="683"/>
      <c r="DL1" s="248"/>
      <c r="DM1" s="248"/>
      <c r="DN1" s="248"/>
      <c r="DO1" s="248"/>
      <c r="DP1" s="248"/>
      <c r="DQ1" s="248"/>
      <c r="DR1" s="249"/>
      <c r="DS1" s="248"/>
      <c r="DT1" s="314"/>
      <c r="DU1" s="249"/>
      <c r="DV1" s="248"/>
      <c r="DW1" s="248"/>
      <c r="DX1" s="248"/>
      <c r="DY1" s="248"/>
      <c r="DZ1" s="248"/>
    </row>
    <row r="2" spans="1:130" ht="19.5" thickBot="1">
      <c r="A2" s="684"/>
      <c r="B2" s="684"/>
      <c r="C2" s="684"/>
      <c r="D2" s="684"/>
      <c r="E2" s="684"/>
      <c r="F2" s="684"/>
      <c r="G2" s="684"/>
      <c r="H2" s="684"/>
      <c r="I2" s="315"/>
      <c r="J2" s="315"/>
      <c r="K2" s="315"/>
      <c r="L2" s="315"/>
      <c r="M2" s="315"/>
      <c r="N2" s="315"/>
      <c r="O2" s="316"/>
      <c r="P2" s="315"/>
      <c r="Q2" s="315"/>
      <c r="R2" s="315"/>
      <c r="S2" s="315"/>
      <c r="T2" s="317"/>
      <c r="U2" s="317"/>
      <c r="V2" s="317"/>
      <c r="W2" s="317"/>
      <c r="X2" s="317"/>
      <c r="Y2" s="317"/>
      <c r="Z2" s="317"/>
      <c r="AA2" s="317"/>
      <c r="AB2" s="317"/>
      <c r="AC2" s="240"/>
      <c r="AD2" s="317"/>
      <c r="AE2" s="317"/>
      <c r="AF2" s="317"/>
      <c r="AG2" s="317"/>
      <c r="AH2" s="317"/>
      <c r="AI2" s="317"/>
      <c r="AJ2" s="317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241"/>
      <c r="BW2" s="241"/>
      <c r="BX2" s="241"/>
      <c r="BY2" s="241"/>
      <c r="BZ2" s="241"/>
      <c r="CA2" s="241"/>
      <c r="CB2" s="241"/>
      <c r="CC2" s="241"/>
      <c r="CD2" s="241"/>
      <c r="CE2" s="241"/>
      <c r="CF2" s="241"/>
      <c r="CG2" s="241"/>
      <c r="CH2" s="241"/>
      <c r="CI2" s="241"/>
      <c r="CJ2" s="241"/>
      <c r="CK2" s="241"/>
      <c r="CL2" s="241"/>
      <c r="CM2" s="241"/>
      <c r="CN2" s="241"/>
      <c r="CO2" s="241"/>
      <c r="CP2" s="241"/>
      <c r="CQ2" s="241"/>
      <c r="CR2" s="241"/>
      <c r="CS2" s="241"/>
      <c r="CT2" s="241"/>
      <c r="CU2" s="241"/>
      <c r="CV2" s="241"/>
      <c r="CW2" s="318"/>
      <c r="CX2" s="319"/>
      <c r="CY2" s="241"/>
      <c r="CZ2" s="241"/>
      <c r="DA2" s="320" t="s">
        <v>1577</v>
      </c>
      <c r="DB2" s="320"/>
      <c r="DC2" s="241"/>
      <c r="DD2" s="241"/>
      <c r="DE2" s="241"/>
      <c r="DF2" s="241"/>
      <c r="DG2" s="241"/>
      <c r="DH2" s="241"/>
      <c r="DI2" s="241"/>
      <c r="DJ2" s="241"/>
      <c r="DK2" s="241"/>
      <c r="DL2" s="248"/>
      <c r="DM2" s="248"/>
      <c r="DN2" s="248"/>
      <c r="DO2" s="248"/>
      <c r="DP2" s="248"/>
      <c r="DQ2" s="248"/>
      <c r="DR2" s="249"/>
      <c r="DS2" s="248"/>
      <c r="DT2" s="314"/>
      <c r="DU2" s="249"/>
      <c r="DV2" s="248"/>
      <c r="DW2" s="248"/>
      <c r="DX2" s="248"/>
      <c r="DY2" s="248"/>
      <c r="DZ2" s="248"/>
    </row>
    <row r="3" spans="1:130" ht="16.5" thickBot="1">
      <c r="A3" s="701" t="s">
        <v>1480</v>
      </c>
      <c r="B3" s="687" t="s">
        <v>1578</v>
      </c>
      <c r="C3" s="669" t="s">
        <v>1481</v>
      </c>
      <c r="D3" s="687" t="s">
        <v>1482</v>
      </c>
      <c r="E3" s="687" t="s">
        <v>1579</v>
      </c>
      <c r="F3" s="687" t="s">
        <v>1486</v>
      </c>
      <c r="G3" s="704" t="s">
        <v>1580</v>
      </c>
      <c r="H3" s="704" t="s">
        <v>1581</v>
      </c>
      <c r="I3" s="704" t="s">
        <v>1582</v>
      </c>
      <c r="J3" s="687" t="s">
        <v>1583</v>
      </c>
      <c r="K3" s="706" t="s">
        <v>1485</v>
      </c>
      <c r="L3" s="695" t="s">
        <v>1486</v>
      </c>
      <c r="M3" s="669" t="s">
        <v>1584</v>
      </c>
      <c r="N3" s="669" t="s">
        <v>1488</v>
      </c>
      <c r="O3" s="672" t="s">
        <v>1585</v>
      </c>
      <c r="P3" s="675" t="s">
        <v>1490</v>
      </c>
      <c r="Q3" s="676"/>
      <c r="R3" s="677"/>
      <c r="S3" s="669" t="s">
        <v>1491</v>
      </c>
      <c r="T3" s="681" t="s">
        <v>1492</v>
      </c>
      <c r="U3" s="681"/>
      <c r="V3" s="681"/>
      <c r="W3" s="681"/>
      <c r="X3" s="681"/>
      <c r="Y3" s="681"/>
      <c r="Z3" s="681"/>
      <c r="AA3" s="681"/>
      <c r="AB3" s="681"/>
      <c r="AC3" s="681"/>
      <c r="AD3" s="681"/>
      <c r="AE3" s="681"/>
      <c r="AF3" s="681"/>
      <c r="AG3" s="681"/>
      <c r="AH3" s="681"/>
      <c r="AI3" s="681"/>
      <c r="AJ3" s="682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41"/>
      <c r="CD3" s="241"/>
      <c r="CE3" s="241"/>
      <c r="CF3" s="241"/>
      <c r="CG3" s="241"/>
      <c r="CH3" s="241"/>
      <c r="CI3" s="241"/>
      <c r="CJ3" s="241"/>
      <c r="CK3" s="241"/>
      <c r="CL3" s="241"/>
      <c r="CM3" s="241"/>
      <c r="CN3" s="241"/>
      <c r="CO3" s="241"/>
      <c r="CP3" s="241"/>
      <c r="CQ3" s="241"/>
      <c r="CR3" s="241"/>
      <c r="CS3" s="241"/>
      <c r="CT3" s="241"/>
      <c r="CU3" s="241"/>
      <c r="CV3" s="241"/>
      <c r="CW3" s="321"/>
      <c r="CX3" s="251"/>
      <c r="DR3" s="251"/>
      <c r="DT3" s="321"/>
      <c r="DU3" s="251"/>
    </row>
    <row r="4" spans="1:130" ht="26.25" thickBot="1">
      <c r="A4" s="702"/>
      <c r="B4" s="703"/>
      <c r="C4" s="670"/>
      <c r="D4" s="703"/>
      <c r="E4" s="703"/>
      <c r="F4" s="703"/>
      <c r="G4" s="705"/>
      <c r="H4" s="705"/>
      <c r="I4" s="705"/>
      <c r="J4" s="703"/>
      <c r="K4" s="707"/>
      <c r="L4" s="696"/>
      <c r="M4" s="670"/>
      <c r="N4" s="670"/>
      <c r="O4" s="673"/>
      <c r="P4" s="678"/>
      <c r="Q4" s="679"/>
      <c r="R4" s="680"/>
      <c r="S4" s="670"/>
      <c r="T4" s="664" t="s">
        <v>1258</v>
      </c>
      <c r="U4" s="664"/>
      <c r="V4" s="664"/>
      <c r="W4" s="664"/>
      <c r="X4" s="664"/>
      <c r="Y4" s="664" t="s">
        <v>1493</v>
      </c>
      <c r="Z4" s="664"/>
      <c r="AA4" s="664"/>
      <c r="AB4" s="664"/>
      <c r="AC4" s="664" t="s">
        <v>1274</v>
      </c>
      <c r="AD4" s="664"/>
      <c r="AE4" s="664"/>
      <c r="AF4" s="664"/>
      <c r="AG4" s="664" t="s">
        <v>1236</v>
      </c>
      <c r="AH4" s="664"/>
      <c r="AI4" s="664"/>
      <c r="AJ4" s="665"/>
      <c r="AK4" s="664" t="s">
        <v>1494</v>
      </c>
      <c r="AL4" s="664"/>
      <c r="AM4" s="664"/>
      <c r="AN4" s="665"/>
      <c r="AO4" s="664" t="s">
        <v>1495</v>
      </c>
      <c r="AP4" s="664"/>
      <c r="AQ4" s="664"/>
      <c r="AR4" s="665"/>
      <c r="AS4" s="664" t="s">
        <v>1496</v>
      </c>
      <c r="AT4" s="664"/>
      <c r="AU4" s="664"/>
      <c r="AV4" s="665"/>
      <c r="AW4" s="664" t="s">
        <v>1497</v>
      </c>
      <c r="AX4" s="664"/>
      <c r="AY4" s="664"/>
      <c r="AZ4" s="665"/>
      <c r="BA4" s="664" t="s">
        <v>1498</v>
      </c>
      <c r="BB4" s="664"/>
      <c r="BC4" s="664"/>
      <c r="BD4" s="665"/>
      <c r="BE4" s="664" t="s">
        <v>1499</v>
      </c>
      <c r="BF4" s="664"/>
      <c r="BG4" s="664"/>
      <c r="BH4" s="665"/>
      <c r="BI4" s="664" t="s">
        <v>1500</v>
      </c>
      <c r="BJ4" s="664"/>
      <c r="BK4" s="664"/>
      <c r="BL4" s="665"/>
      <c r="BM4" s="664" t="s">
        <v>1501</v>
      </c>
      <c r="BN4" s="664"/>
      <c r="BO4" s="664"/>
      <c r="BP4" s="665"/>
      <c r="BQ4" s="664" t="s">
        <v>1502</v>
      </c>
      <c r="BR4" s="664"/>
      <c r="BS4" s="664"/>
      <c r="BT4" s="665"/>
      <c r="BU4" s="664" t="s">
        <v>1503</v>
      </c>
      <c r="BV4" s="664"/>
      <c r="BW4" s="664"/>
      <c r="BX4" s="665"/>
      <c r="BY4" s="664" t="s">
        <v>1504</v>
      </c>
      <c r="BZ4" s="664"/>
      <c r="CA4" s="664"/>
      <c r="CB4" s="665"/>
      <c r="CC4" s="664" t="s">
        <v>1505</v>
      </c>
      <c r="CD4" s="664"/>
      <c r="CE4" s="664"/>
      <c r="CF4" s="665"/>
      <c r="CG4" s="664" t="s">
        <v>1506</v>
      </c>
      <c r="CH4" s="664"/>
      <c r="CI4" s="664"/>
      <c r="CJ4" s="665"/>
      <c r="CK4" s="664" t="s">
        <v>1507</v>
      </c>
      <c r="CL4" s="664"/>
      <c r="CM4" s="664"/>
      <c r="CN4" s="665"/>
      <c r="CO4" s="664" t="s">
        <v>1508</v>
      </c>
      <c r="CP4" s="664"/>
      <c r="CQ4" s="664"/>
      <c r="CR4" s="665"/>
      <c r="CS4" s="664" t="s">
        <v>1509</v>
      </c>
      <c r="CT4" s="664"/>
      <c r="CU4" s="664"/>
      <c r="CV4" s="665"/>
      <c r="CW4" s="666" t="s">
        <v>1510</v>
      </c>
      <c r="CX4" s="667"/>
      <c r="CY4" s="667"/>
      <c r="CZ4" s="668"/>
      <c r="DA4" s="693" t="s">
        <v>1586</v>
      </c>
      <c r="DB4" s="667"/>
      <c r="DC4" s="667"/>
      <c r="DD4" s="667"/>
      <c r="DE4" s="667"/>
      <c r="DF4" s="667"/>
      <c r="DG4" s="667"/>
      <c r="DH4" s="667"/>
      <c r="DI4" s="667"/>
      <c r="DJ4" s="667"/>
      <c r="DK4" s="667"/>
      <c r="DL4" s="694"/>
      <c r="DM4" s="322"/>
      <c r="DN4" s="322"/>
      <c r="DO4" s="692" t="s">
        <v>1587</v>
      </c>
      <c r="DP4" s="692"/>
      <c r="DQ4" s="692"/>
      <c r="DR4" s="323"/>
      <c r="DS4" s="322"/>
      <c r="DT4" s="324" t="s">
        <v>1588</v>
      </c>
      <c r="DU4" s="325"/>
      <c r="DV4" s="325"/>
      <c r="DW4" s="325"/>
      <c r="DX4" s="325"/>
      <c r="DY4" s="325"/>
      <c r="DZ4" s="325"/>
    </row>
    <row r="5" spans="1:130" ht="26.25" thickBot="1">
      <c r="A5" s="702"/>
      <c r="B5" s="703"/>
      <c r="C5" s="671"/>
      <c r="D5" s="703"/>
      <c r="E5" s="703"/>
      <c r="F5" s="703"/>
      <c r="G5" s="705"/>
      <c r="H5" s="705"/>
      <c r="I5" s="705"/>
      <c r="J5" s="703"/>
      <c r="K5" s="707"/>
      <c r="L5" s="697"/>
      <c r="M5" s="671"/>
      <c r="N5" s="671"/>
      <c r="O5" s="674"/>
      <c r="P5" s="254" t="s">
        <v>1511</v>
      </c>
      <c r="Q5" s="255" t="s">
        <v>1512</v>
      </c>
      <c r="R5" s="255" t="s">
        <v>1513</v>
      </c>
      <c r="S5" s="671"/>
      <c r="T5" s="256" t="s">
        <v>1514</v>
      </c>
      <c r="U5" s="256" t="s">
        <v>1515</v>
      </c>
      <c r="V5" s="257" t="s">
        <v>1512</v>
      </c>
      <c r="W5" s="257" t="s">
        <v>1513</v>
      </c>
      <c r="X5" s="255" t="s">
        <v>1511</v>
      </c>
      <c r="Y5" s="256" t="s">
        <v>1515</v>
      </c>
      <c r="Z5" s="257" t="s">
        <v>1516</v>
      </c>
      <c r="AA5" s="257" t="s">
        <v>1513</v>
      </c>
      <c r="AB5" s="255" t="s">
        <v>1511</v>
      </c>
      <c r="AC5" s="256" t="s">
        <v>1515</v>
      </c>
      <c r="AD5" s="257" t="s">
        <v>1516</v>
      </c>
      <c r="AE5" s="257" t="s">
        <v>1513</v>
      </c>
      <c r="AF5" s="255" t="s">
        <v>1511</v>
      </c>
      <c r="AG5" s="256" t="s">
        <v>1515</v>
      </c>
      <c r="AH5" s="257" t="s">
        <v>1516</v>
      </c>
      <c r="AI5" s="257" t="s">
        <v>1513</v>
      </c>
      <c r="AJ5" s="258" t="s">
        <v>1511</v>
      </c>
      <c r="AK5" s="256" t="s">
        <v>1515</v>
      </c>
      <c r="AL5" s="257" t="s">
        <v>1516</v>
      </c>
      <c r="AM5" s="257" t="s">
        <v>1513</v>
      </c>
      <c r="AN5" s="258" t="s">
        <v>1511</v>
      </c>
      <c r="AO5" s="256" t="s">
        <v>1515</v>
      </c>
      <c r="AP5" s="257" t="s">
        <v>1516</v>
      </c>
      <c r="AQ5" s="257" t="s">
        <v>1513</v>
      </c>
      <c r="AR5" s="258" t="s">
        <v>1511</v>
      </c>
      <c r="AS5" s="256" t="s">
        <v>1515</v>
      </c>
      <c r="AT5" s="257" t="s">
        <v>1516</v>
      </c>
      <c r="AU5" s="257" t="s">
        <v>1513</v>
      </c>
      <c r="AV5" s="258" t="s">
        <v>1511</v>
      </c>
      <c r="AW5" s="256" t="s">
        <v>1515</v>
      </c>
      <c r="AX5" s="257" t="s">
        <v>1516</v>
      </c>
      <c r="AY5" s="257" t="s">
        <v>1513</v>
      </c>
      <c r="AZ5" s="258" t="s">
        <v>1511</v>
      </c>
      <c r="BA5" s="256" t="s">
        <v>1515</v>
      </c>
      <c r="BB5" s="257" t="s">
        <v>1516</v>
      </c>
      <c r="BC5" s="257" t="s">
        <v>1513</v>
      </c>
      <c r="BD5" s="258" t="s">
        <v>1511</v>
      </c>
      <c r="BE5" s="256" t="s">
        <v>1515</v>
      </c>
      <c r="BF5" s="257" t="s">
        <v>1516</v>
      </c>
      <c r="BG5" s="257" t="s">
        <v>1513</v>
      </c>
      <c r="BH5" s="258" t="s">
        <v>1511</v>
      </c>
      <c r="BI5" s="256" t="s">
        <v>1515</v>
      </c>
      <c r="BJ5" s="257" t="s">
        <v>1516</v>
      </c>
      <c r="BK5" s="257" t="s">
        <v>1513</v>
      </c>
      <c r="BL5" s="258" t="s">
        <v>1511</v>
      </c>
      <c r="BM5" s="256" t="s">
        <v>1515</v>
      </c>
      <c r="BN5" s="257" t="s">
        <v>1516</v>
      </c>
      <c r="BO5" s="257" t="s">
        <v>1513</v>
      </c>
      <c r="BP5" s="258" t="s">
        <v>1511</v>
      </c>
      <c r="BQ5" s="256" t="s">
        <v>1515</v>
      </c>
      <c r="BR5" s="257" t="s">
        <v>1516</v>
      </c>
      <c r="BS5" s="257" t="s">
        <v>1513</v>
      </c>
      <c r="BT5" s="258" t="s">
        <v>1511</v>
      </c>
      <c r="BU5" s="256" t="s">
        <v>1515</v>
      </c>
      <c r="BV5" s="257" t="s">
        <v>1516</v>
      </c>
      <c r="BW5" s="257" t="s">
        <v>1513</v>
      </c>
      <c r="BX5" s="258" t="s">
        <v>1511</v>
      </c>
      <c r="BY5" s="256" t="s">
        <v>1515</v>
      </c>
      <c r="BZ5" s="257" t="s">
        <v>1516</v>
      </c>
      <c r="CA5" s="257" t="s">
        <v>1513</v>
      </c>
      <c r="CB5" s="258" t="s">
        <v>1511</v>
      </c>
      <c r="CC5" s="256" t="s">
        <v>1515</v>
      </c>
      <c r="CD5" s="257" t="s">
        <v>1516</v>
      </c>
      <c r="CE5" s="257" t="s">
        <v>1513</v>
      </c>
      <c r="CF5" s="258" t="s">
        <v>1511</v>
      </c>
      <c r="CG5" s="256" t="s">
        <v>1515</v>
      </c>
      <c r="CH5" s="257" t="s">
        <v>1516</v>
      </c>
      <c r="CI5" s="257" t="s">
        <v>1513</v>
      </c>
      <c r="CJ5" s="258" t="s">
        <v>1511</v>
      </c>
      <c r="CK5" s="256" t="s">
        <v>1515</v>
      </c>
      <c r="CL5" s="257" t="s">
        <v>1516</v>
      </c>
      <c r="CM5" s="257" t="s">
        <v>1513</v>
      </c>
      <c r="CN5" s="258" t="s">
        <v>1511</v>
      </c>
      <c r="CO5" s="256" t="s">
        <v>1515</v>
      </c>
      <c r="CP5" s="257" t="s">
        <v>1516</v>
      </c>
      <c r="CQ5" s="257" t="s">
        <v>1513</v>
      </c>
      <c r="CR5" s="258" t="s">
        <v>1511</v>
      </c>
      <c r="CS5" s="256" t="s">
        <v>1515</v>
      </c>
      <c r="CT5" s="257" t="s">
        <v>1516</v>
      </c>
      <c r="CU5" s="257" t="s">
        <v>1513</v>
      </c>
      <c r="CV5" s="259" t="s">
        <v>1511</v>
      </c>
      <c r="CW5" s="326" t="s">
        <v>5</v>
      </c>
      <c r="CX5" s="262" t="s">
        <v>1517</v>
      </c>
      <c r="CY5" s="262" t="s">
        <v>13</v>
      </c>
      <c r="CZ5" s="262" t="s">
        <v>1517</v>
      </c>
      <c r="DA5" s="327" t="s">
        <v>1589</v>
      </c>
      <c r="DB5" s="262" t="s">
        <v>1517</v>
      </c>
      <c r="DC5" s="327" t="s">
        <v>1590</v>
      </c>
      <c r="DD5" s="262" t="s">
        <v>1517</v>
      </c>
      <c r="DE5" s="327" t="s">
        <v>1591</v>
      </c>
      <c r="DF5" s="262" t="s">
        <v>1517</v>
      </c>
      <c r="DG5" s="327" t="s">
        <v>1592</v>
      </c>
      <c r="DH5" s="262" t="s">
        <v>1517</v>
      </c>
      <c r="DI5" s="327" t="s">
        <v>1593</v>
      </c>
      <c r="DJ5" s="262" t="s">
        <v>1517</v>
      </c>
      <c r="DK5" s="327" t="s">
        <v>1594</v>
      </c>
      <c r="DL5" s="328" t="s">
        <v>1517</v>
      </c>
      <c r="DM5" s="329" t="s">
        <v>1595</v>
      </c>
      <c r="DN5" s="329" t="s">
        <v>1595</v>
      </c>
      <c r="DO5" s="128" t="s">
        <v>1596</v>
      </c>
      <c r="DP5" s="128"/>
      <c r="DQ5" s="128" t="s">
        <v>1597</v>
      </c>
      <c r="DR5" s="330"/>
      <c r="DS5" s="128"/>
      <c r="DT5" s="331" t="s">
        <v>4</v>
      </c>
      <c r="DU5" s="332" t="s">
        <v>1598</v>
      </c>
      <c r="DV5" s="332" t="s">
        <v>1599</v>
      </c>
      <c r="DW5" s="332" t="s">
        <v>1598</v>
      </c>
      <c r="DX5" s="332" t="s">
        <v>894</v>
      </c>
      <c r="DY5" s="332" t="s">
        <v>1600</v>
      </c>
      <c r="DZ5" s="332" t="s">
        <v>911</v>
      </c>
    </row>
    <row r="6" spans="1:130">
      <c r="A6" s="333">
        <v>1</v>
      </c>
      <c r="B6" s="334">
        <v>2</v>
      </c>
      <c r="C6" s="334"/>
      <c r="D6" s="334">
        <v>3</v>
      </c>
      <c r="E6" s="335">
        <v>4</v>
      </c>
      <c r="F6" s="335">
        <v>5</v>
      </c>
      <c r="G6" s="335">
        <v>6</v>
      </c>
      <c r="H6" s="335">
        <v>7</v>
      </c>
      <c r="I6" s="335">
        <v>8</v>
      </c>
      <c r="J6" s="335">
        <v>9</v>
      </c>
      <c r="K6" s="336">
        <v>10</v>
      </c>
      <c r="L6" s="337">
        <v>7</v>
      </c>
      <c r="M6" s="335">
        <v>8</v>
      </c>
      <c r="N6" s="335"/>
      <c r="O6" s="338">
        <v>9</v>
      </c>
      <c r="P6" s="335">
        <v>10</v>
      </c>
      <c r="Q6" s="335"/>
      <c r="R6" s="335"/>
      <c r="S6" s="335">
        <v>11</v>
      </c>
      <c r="T6" s="335">
        <v>6</v>
      </c>
      <c r="U6" s="335">
        <v>7</v>
      </c>
      <c r="V6" s="335">
        <v>8</v>
      </c>
      <c r="W6" s="335">
        <v>9</v>
      </c>
      <c r="X6" s="335">
        <v>10</v>
      </c>
      <c r="Y6" s="335">
        <v>11</v>
      </c>
      <c r="Z6" s="335">
        <v>12</v>
      </c>
      <c r="AA6" s="335">
        <v>13</v>
      </c>
      <c r="AB6" s="335">
        <v>14</v>
      </c>
      <c r="AC6" s="335">
        <v>15</v>
      </c>
      <c r="AD6" s="335">
        <v>16</v>
      </c>
      <c r="AE6" s="335">
        <v>17</v>
      </c>
      <c r="AF6" s="335">
        <v>18</v>
      </c>
      <c r="AG6" s="335">
        <v>19</v>
      </c>
      <c r="AH6" s="335">
        <v>20</v>
      </c>
      <c r="AI6" s="335">
        <v>21</v>
      </c>
      <c r="AJ6" s="336">
        <v>22</v>
      </c>
      <c r="AK6" s="335">
        <v>19</v>
      </c>
      <c r="AL6" s="335">
        <v>20</v>
      </c>
      <c r="AM6" s="335">
        <v>21</v>
      </c>
      <c r="AN6" s="336">
        <v>22</v>
      </c>
      <c r="AO6" s="335">
        <v>19</v>
      </c>
      <c r="AP6" s="335">
        <v>20</v>
      </c>
      <c r="AQ6" s="335">
        <v>21</v>
      </c>
      <c r="AR6" s="336">
        <v>22</v>
      </c>
      <c r="AS6" s="335">
        <v>19</v>
      </c>
      <c r="AT6" s="335">
        <v>20</v>
      </c>
      <c r="AU6" s="335">
        <v>21</v>
      </c>
      <c r="AV6" s="336">
        <v>22</v>
      </c>
      <c r="AW6" s="335">
        <v>19</v>
      </c>
      <c r="AX6" s="335">
        <v>20</v>
      </c>
      <c r="AY6" s="335">
        <v>21</v>
      </c>
      <c r="AZ6" s="336">
        <v>22</v>
      </c>
      <c r="BA6" s="335">
        <v>19</v>
      </c>
      <c r="BB6" s="335">
        <v>20</v>
      </c>
      <c r="BC6" s="335">
        <v>21</v>
      </c>
      <c r="BD6" s="336">
        <v>22</v>
      </c>
      <c r="BE6" s="335">
        <v>19</v>
      </c>
      <c r="BF6" s="335">
        <v>20</v>
      </c>
      <c r="BG6" s="335">
        <v>21</v>
      </c>
      <c r="BH6" s="336">
        <v>22</v>
      </c>
      <c r="BI6" s="335">
        <v>19</v>
      </c>
      <c r="BJ6" s="335">
        <v>20</v>
      </c>
      <c r="BK6" s="335">
        <v>21</v>
      </c>
      <c r="BL6" s="336">
        <v>22</v>
      </c>
      <c r="BM6" s="335">
        <v>19</v>
      </c>
      <c r="BN6" s="335">
        <v>20</v>
      </c>
      <c r="BO6" s="335">
        <v>21</v>
      </c>
      <c r="BP6" s="336">
        <v>22</v>
      </c>
      <c r="BQ6" s="335">
        <v>19</v>
      </c>
      <c r="BR6" s="335">
        <v>20</v>
      </c>
      <c r="BS6" s="335">
        <v>21</v>
      </c>
      <c r="BT6" s="336">
        <v>22</v>
      </c>
      <c r="BU6" s="335">
        <v>19</v>
      </c>
      <c r="BV6" s="335">
        <v>20</v>
      </c>
      <c r="BW6" s="335">
        <v>21</v>
      </c>
      <c r="BX6" s="336">
        <v>22</v>
      </c>
      <c r="BY6" s="335">
        <v>19</v>
      </c>
      <c r="BZ6" s="335">
        <v>20</v>
      </c>
      <c r="CA6" s="335">
        <v>21</v>
      </c>
      <c r="CB6" s="336">
        <v>22</v>
      </c>
      <c r="CC6" s="335">
        <v>19</v>
      </c>
      <c r="CD6" s="335">
        <v>20</v>
      </c>
      <c r="CE6" s="335">
        <v>21</v>
      </c>
      <c r="CF6" s="336">
        <v>22</v>
      </c>
      <c r="CG6" s="335">
        <v>19</v>
      </c>
      <c r="CH6" s="335">
        <v>20</v>
      </c>
      <c r="CI6" s="335">
        <v>21</v>
      </c>
      <c r="CJ6" s="336">
        <v>22</v>
      </c>
      <c r="CK6" s="335">
        <v>19</v>
      </c>
      <c r="CL6" s="335">
        <v>20</v>
      </c>
      <c r="CM6" s="335">
        <v>21</v>
      </c>
      <c r="CN6" s="336">
        <v>22</v>
      </c>
      <c r="CO6" s="335">
        <v>19</v>
      </c>
      <c r="CP6" s="335">
        <v>20</v>
      </c>
      <c r="CQ6" s="335">
        <v>21</v>
      </c>
      <c r="CR6" s="336">
        <v>22</v>
      </c>
      <c r="CS6" s="335">
        <v>19</v>
      </c>
      <c r="CT6" s="335">
        <v>20</v>
      </c>
      <c r="CU6" s="335">
        <v>21</v>
      </c>
      <c r="CV6" s="339">
        <v>22</v>
      </c>
      <c r="CW6" s="340">
        <v>8</v>
      </c>
      <c r="CX6" s="341">
        <v>9</v>
      </c>
      <c r="CY6" s="341">
        <v>10</v>
      </c>
      <c r="CZ6" s="341">
        <v>11</v>
      </c>
      <c r="DA6" s="341">
        <v>12</v>
      </c>
      <c r="DB6" s="341">
        <v>13</v>
      </c>
      <c r="DC6" s="341">
        <v>14</v>
      </c>
      <c r="DD6" s="341">
        <v>15</v>
      </c>
      <c r="DE6" s="341">
        <v>16</v>
      </c>
      <c r="DF6" s="341">
        <v>17</v>
      </c>
      <c r="DG6" s="341">
        <v>18</v>
      </c>
      <c r="DH6" s="341">
        <v>19</v>
      </c>
      <c r="DI6" s="341">
        <v>20</v>
      </c>
      <c r="DJ6" s="341">
        <v>21</v>
      </c>
      <c r="DK6" s="341">
        <v>22</v>
      </c>
      <c r="DL6" s="342">
        <v>23</v>
      </c>
      <c r="DR6" s="251"/>
      <c r="DT6" s="321"/>
      <c r="DU6" s="251"/>
    </row>
    <row r="7" spans="1:130" ht="25.5">
      <c r="A7" s="343"/>
      <c r="B7" s="271" t="s">
        <v>1601</v>
      </c>
      <c r="C7" s="271"/>
      <c r="D7" s="272"/>
      <c r="E7" s="273"/>
      <c r="F7" s="273"/>
      <c r="G7" s="274"/>
      <c r="H7" s="275"/>
      <c r="I7" s="274"/>
      <c r="J7" s="273"/>
      <c r="K7" s="344"/>
      <c r="L7" s="280"/>
      <c r="M7" s="275" t="s">
        <v>225</v>
      </c>
      <c r="N7" s="275"/>
      <c r="O7" s="345" t="s">
        <v>225</v>
      </c>
      <c r="P7" s="275" t="s">
        <v>225</v>
      </c>
      <c r="Q7" s="275"/>
      <c r="R7" s="275"/>
      <c r="S7" s="274" t="s">
        <v>225</v>
      </c>
      <c r="T7" s="273"/>
      <c r="U7" s="273"/>
      <c r="V7" s="273"/>
      <c r="W7" s="273"/>
      <c r="X7" s="276"/>
      <c r="Y7" s="273"/>
      <c r="Z7" s="273"/>
      <c r="AA7" s="273"/>
      <c r="AB7" s="276"/>
      <c r="AC7" s="273"/>
      <c r="AD7" s="273"/>
      <c r="AE7" s="273"/>
      <c r="AF7" s="276"/>
      <c r="AG7" s="273"/>
      <c r="AH7" s="273"/>
      <c r="AI7" s="273"/>
      <c r="AJ7" s="277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  <c r="BG7" s="278"/>
      <c r="BH7" s="278"/>
      <c r="BI7" s="278"/>
      <c r="BJ7" s="278"/>
      <c r="BK7" s="278"/>
      <c r="BL7" s="278"/>
      <c r="BM7" s="278"/>
      <c r="BN7" s="278"/>
      <c r="BO7" s="278"/>
      <c r="BP7" s="278"/>
      <c r="BQ7" s="278"/>
      <c r="BR7" s="278"/>
      <c r="BS7" s="278"/>
      <c r="BT7" s="278"/>
      <c r="BU7" s="278"/>
      <c r="BV7" s="278"/>
      <c r="BW7" s="278"/>
      <c r="BX7" s="278"/>
      <c r="BY7" s="278"/>
      <c r="BZ7" s="278"/>
      <c r="CA7" s="278"/>
      <c r="CB7" s="278"/>
      <c r="CC7" s="278"/>
      <c r="CD7" s="278"/>
      <c r="CE7" s="278"/>
      <c r="CF7" s="278"/>
      <c r="CG7" s="278"/>
      <c r="CH7" s="278"/>
      <c r="CI7" s="278"/>
      <c r="CJ7" s="278"/>
      <c r="CK7" s="278"/>
      <c r="CL7" s="278"/>
      <c r="CM7" s="278"/>
      <c r="CN7" s="278"/>
      <c r="CO7" s="278"/>
      <c r="CP7" s="278"/>
      <c r="CQ7" s="278"/>
      <c r="CR7" s="278"/>
      <c r="CS7" s="278"/>
      <c r="CT7" s="278"/>
      <c r="CU7" s="278"/>
      <c r="CV7" s="278"/>
      <c r="CW7" s="346"/>
      <c r="CX7" s="273"/>
      <c r="CY7" s="273"/>
      <c r="CZ7" s="273"/>
      <c r="DA7" s="273"/>
      <c r="DB7" s="273"/>
      <c r="DC7" s="273"/>
      <c r="DD7" s="273"/>
      <c r="DE7" s="273"/>
      <c r="DF7" s="273"/>
      <c r="DG7" s="273"/>
      <c r="DH7" s="273"/>
      <c r="DI7" s="273"/>
      <c r="DJ7" s="273"/>
      <c r="DK7" s="273"/>
      <c r="DL7" s="347"/>
      <c r="DM7" s="278"/>
      <c r="DN7" s="278"/>
      <c r="DR7" s="251"/>
      <c r="DT7" s="321"/>
      <c r="DU7" s="251"/>
    </row>
    <row r="8" spans="1:130" ht="38.25">
      <c r="A8" s="348">
        <v>1</v>
      </c>
      <c r="B8" s="282" t="s">
        <v>1602</v>
      </c>
      <c r="C8" s="282" t="s">
        <v>1603</v>
      </c>
      <c r="D8" s="282" t="s">
        <v>1604</v>
      </c>
      <c r="E8" s="275">
        <v>17000</v>
      </c>
      <c r="F8" s="275" t="s">
        <v>1605</v>
      </c>
      <c r="G8" s="274">
        <f t="shared" ref="G8:G14" si="0">SUM(100/85*E8)-E8</f>
        <v>3000</v>
      </c>
      <c r="H8" s="275">
        <v>5</v>
      </c>
      <c r="I8" s="274">
        <f>SUM((K8-E8/20))</f>
        <v>133.875</v>
      </c>
      <c r="J8" s="275">
        <v>20</v>
      </c>
      <c r="K8" s="344">
        <f t="shared" ref="K8:K14" si="1">SUM((E8*6*21)/(8*20*100))+(E8/20)</f>
        <v>983.875</v>
      </c>
      <c r="L8" s="290" t="s">
        <v>1605</v>
      </c>
      <c r="M8" s="275">
        <v>20</v>
      </c>
      <c r="N8" s="274">
        <f t="shared" ref="N8:N14" si="2">SUM(M8*I8)</f>
        <v>2677.5</v>
      </c>
      <c r="O8" s="345">
        <f t="shared" ref="O8:O14" si="3">SUM(M8*K8)</f>
        <v>19677.5</v>
      </c>
      <c r="P8" s="275">
        <f t="shared" ref="P8:P14" si="4">SUM(Q8:R8)</f>
        <v>8500</v>
      </c>
      <c r="Q8" s="275">
        <f t="shared" ref="Q8:R14" si="5">SUM(V8,Z8,AD8,AH8,AL8,AP8,AT8,AX8,BB8,BF8,BJ8,BN8,BR8,BV8,BZ8,CD8,CH8,CL8,CP8,CT8)</f>
        <v>7290</v>
      </c>
      <c r="R8" s="275">
        <f t="shared" si="5"/>
        <v>1210</v>
      </c>
      <c r="S8" s="274">
        <f t="shared" ref="S8:S14" si="6">SUM(O8-P8)</f>
        <v>11177.5</v>
      </c>
      <c r="T8" s="275" t="s">
        <v>1606</v>
      </c>
      <c r="U8" s="284" t="s">
        <v>1607</v>
      </c>
      <c r="V8" s="275">
        <v>850</v>
      </c>
      <c r="W8" s="275">
        <v>150</v>
      </c>
      <c r="X8" s="288">
        <f t="shared" ref="X8:X14" si="7">SUM(V8:W8)</f>
        <v>1000</v>
      </c>
      <c r="Y8" s="284" t="s">
        <v>1607</v>
      </c>
      <c r="Z8" s="275">
        <v>850</v>
      </c>
      <c r="AA8" s="275">
        <v>150</v>
      </c>
      <c r="AB8" s="288">
        <f t="shared" ref="AB8:AB14" si="8">SUM(Z8:AA8)</f>
        <v>1000</v>
      </c>
      <c r="AC8" s="284" t="s">
        <v>1607</v>
      </c>
      <c r="AD8" s="275">
        <v>850</v>
      </c>
      <c r="AE8" s="275">
        <v>150</v>
      </c>
      <c r="AF8" s="288">
        <f t="shared" ref="AF8:AF14" si="9">SUM(AD8:AE8)</f>
        <v>1000</v>
      </c>
      <c r="AG8" s="284" t="s">
        <v>1607</v>
      </c>
      <c r="AH8" s="275">
        <v>850</v>
      </c>
      <c r="AI8" s="275">
        <v>150</v>
      </c>
      <c r="AJ8" s="288">
        <f t="shared" ref="AJ8:AJ14" si="10">SUM(AH8:AI8)</f>
        <v>1000</v>
      </c>
      <c r="AK8" s="349" t="s">
        <v>1607</v>
      </c>
      <c r="AL8" s="350">
        <v>850</v>
      </c>
      <c r="AM8" s="350">
        <v>150</v>
      </c>
      <c r="AN8" s="288">
        <f t="shared" ref="AN8:AN14" si="11">SUM(AL8:AM8)</f>
        <v>1000</v>
      </c>
      <c r="AO8" s="349" t="s">
        <v>1608</v>
      </c>
      <c r="AP8" s="350">
        <v>2140</v>
      </c>
      <c r="AQ8" s="350">
        <v>360</v>
      </c>
      <c r="AR8" s="288">
        <f t="shared" ref="AR8:AR14" si="12">SUM(AP8:AQ8)</f>
        <v>2500</v>
      </c>
      <c r="AS8" s="350" t="s">
        <v>1609</v>
      </c>
      <c r="AT8" s="350">
        <v>900</v>
      </c>
      <c r="AU8" s="350">
        <v>100</v>
      </c>
      <c r="AV8" s="288">
        <f t="shared" ref="AV8:AV14" si="13">SUM(AT8:AU8)</f>
        <v>1000</v>
      </c>
      <c r="AW8" s="350"/>
      <c r="AX8" s="350"/>
      <c r="AY8" s="350"/>
      <c r="AZ8" s="350"/>
      <c r="BA8" s="350"/>
      <c r="BB8" s="350"/>
      <c r="BC8" s="350"/>
      <c r="BD8" s="350"/>
      <c r="BE8" s="350"/>
      <c r="BF8" s="350"/>
      <c r="BG8" s="350"/>
      <c r="BH8" s="350"/>
      <c r="BI8" s="350"/>
      <c r="BJ8" s="350"/>
      <c r="BK8" s="350"/>
      <c r="BL8" s="350"/>
      <c r="BM8" s="350"/>
      <c r="BN8" s="350"/>
      <c r="BO8" s="350"/>
      <c r="BP8" s="350"/>
      <c r="BQ8" s="350"/>
      <c r="BR8" s="350"/>
      <c r="BS8" s="350"/>
      <c r="BT8" s="350"/>
      <c r="BU8" s="350"/>
      <c r="BV8" s="350"/>
      <c r="BW8" s="350"/>
      <c r="BX8" s="350"/>
      <c r="BY8" s="350"/>
      <c r="BZ8" s="350"/>
      <c r="CA8" s="350"/>
      <c r="CB8" s="350"/>
      <c r="CC8" s="350"/>
      <c r="CD8" s="350"/>
      <c r="CE8" s="350"/>
      <c r="CF8" s="350"/>
      <c r="CG8" s="350"/>
      <c r="CH8" s="350"/>
      <c r="CI8" s="350"/>
      <c r="CJ8" s="350"/>
      <c r="CK8" s="350"/>
      <c r="CL8" s="350"/>
      <c r="CM8" s="350"/>
      <c r="CN8" s="350"/>
      <c r="CO8" s="350"/>
      <c r="CP8" s="350"/>
      <c r="CQ8" s="350"/>
      <c r="CR8" s="350"/>
      <c r="CS8" s="350"/>
      <c r="CT8" s="350"/>
      <c r="CU8" s="350"/>
      <c r="CV8" s="350"/>
      <c r="CW8" s="351">
        <v>1</v>
      </c>
      <c r="CX8" s="275">
        <v>17000</v>
      </c>
      <c r="CY8" s="275"/>
      <c r="CZ8" s="275"/>
      <c r="DA8" s="275"/>
      <c r="DB8" s="275"/>
      <c r="DC8" s="275"/>
      <c r="DD8" s="275"/>
      <c r="DE8" s="275">
        <v>1</v>
      </c>
      <c r="DF8" s="275">
        <v>17000</v>
      </c>
      <c r="DG8" s="275"/>
      <c r="DH8" s="275"/>
      <c r="DI8" s="275"/>
      <c r="DJ8" s="275"/>
      <c r="DK8" s="275"/>
      <c r="DL8" s="352"/>
      <c r="DM8" s="353">
        <f t="shared" ref="DM8:DN15" si="14">SUM(DK8,DI8,DG8,DE8,DC8,DA8)</f>
        <v>1</v>
      </c>
      <c r="DN8" s="353">
        <f t="shared" si="14"/>
        <v>17000</v>
      </c>
      <c r="DO8" s="354">
        <v>1</v>
      </c>
      <c r="DP8" s="354">
        <v>17000</v>
      </c>
      <c r="DQ8" s="354"/>
      <c r="DR8" s="355"/>
      <c r="DS8" s="354"/>
      <c r="DT8" s="356">
        <v>1</v>
      </c>
      <c r="DU8" s="355"/>
      <c r="DV8" s="354"/>
      <c r="DW8" s="354"/>
      <c r="DX8" s="354"/>
      <c r="DY8" s="354"/>
      <c r="DZ8" s="354"/>
    </row>
    <row r="9" spans="1:130" ht="38.25">
      <c r="A9" s="348">
        <v>2</v>
      </c>
      <c r="B9" s="282" t="s">
        <v>1610</v>
      </c>
      <c r="C9" s="282"/>
      <c r="D9" s="282" t="s">
        <v>1611</v>
      </c>
      <c r="E9" s="275">
        <v>21250</v>
      </c>
      <c r="F9" s="275" t="s">
        <v>1612</v>
      </c>
      <c r="G9" s="274">
        <f t="shared" si="0"/>
        <v>3750</v>
      </c>
      <c r="H9" s="275">
        <v>5</v>
      </c>
      <c r="I9" s="274">
        <f t="shared" ref="I9:I14" si="15">SUM((K9-E9/20))</f>
        <v>167.34375</v>
      </c>
      <c r="J9" s="275">
        <v>20</v>
      </c>
      <c r="K9" s="344">
        <f t="shared" si="1"/>
        <v>1229.84375</v>
      </c>
      <c r="L9" s="290" t="s">
        <v>1612</v>
      </c>
      <c r="M9" s="275">
        <v>20</v>
      </c>
      <c r="N9" s="274">
        <f t="shared" si="2"/>
        <v>3346.875</v>
      </c>
      <c r="O9" s="345">
        <f t="shared" si="3"/>
        <v>24596.875</v>
      </c>
      <c r="P9" s="275">
        <f t="shared" si="4"/>
        <v>4692</v>
      </c>
      <c r="Q9" s="275">
        <f t="shared" si="5"/>
        <v>4054</v>
      </c>
      <c r="R9" s="275">
        <f t="shared" si="5"/>
        <v>638</v>
      </c>
      <c r="S9" s="274">
        <f t="shared" si="6"/>
        <v>19904.875</v>
      </c>
      <c r="T9" s="275" t="s">
        <v>1606</v>
      </c>
      <c r="U9" s="284" t="s">
        <v>1607</v>
      </c>
      <c r="V9" s="275">
        <v>1063</v>
      </c>
      <c r="W9" s="275">
        <v>167</v>
      </c>
      <c r="X9" s="288">
        <f t="shared" si="7"/>
        <v>1230</v>
      </c>
      <c r="Y9" s="284" t="s">
        <v>1607</v>
      </c>
      <c r="Z9" s="275">
        <v>1063</v>
      </c>
      <c r="AA9" s="275">
        <v>168</v>
      </c>
      <c r="AB9" s="288">
        <f t="shared" si="8"/>
        <v>1231</v>
      </c>
      <c r="AC9" s="284" t="s">
        <v>1607</v>
      </c>
      <c r="AD9" s="275">
        <v>1063</v>
      </c>
      <c r="AE9" s="275">
        <v>168</v>
      </c>
      <c r="AF9" s="288">
        <f t="shared" si="9"/>
        <v>1231</v>
      </c>
      <c r="AG9" s="284" t="s">
        <v>1608</v>
      </c>
      <c r="AH9" s="275">
        <v>865</v>
      </c>
      <c r="AI9" s="275">
        <v>135</v>
      </c>
      <c r="AJ9" s="288">
        <f t="shared" si="10"/>
        <v>1000</v>
      </c>
      <c r="AK9" s="350"/>
      <c r="AL9" s="350"/>
      <c r="AM9" s="350"/>
      <c r="AN9" s="288">
        <f t="shared" si="11"/>
        <v>0</v>
      </c>
      <c r="AO9" s="350"/>
      <c r="AP9" s="350"/>
      <c r="AQ9" s="350"/>
      <c r="AR9" s="288">
        <f t="shared" si="12"/>
        <v>0</v>
      </c>
      <c r="AS9" s="350"/>
      <c r="AT9" s="350"/>
      <c r="AU9" s="350"/>
      <c r="AV9" s="288">
        <f t="shared" si="13"/>
        <v>0</v>
      </c>
      <c r="AW9" s="350"/>
      <c r="AX9" s="350"/>
      <c r="AY9" s="350"/>
      <c r="AZ9" s="350"/>
      <c r="BA9" s="350"/>
      <c r="BB9" s="350"/>
      <c r="BC9" s="350"/>
      <c r="BD9" s="350"/>
      <c r="BE9" s="350"/>
      <c r="BF9" s="350"/>
      <c r="BG9" s="350"/>
      <c r="BH9" s="350"/>
      <c r="BI9" s="350"/>
      <c r="BJ9" s="350"/>
      <c r="BK9" s="350"/>
      <c r="BL9" s="350"/>
      <c r="BM9" s="350"/>
      <c r="BN9" s="350"/>
      <c r="BO9" s="350"/>
      <c r="BP9" s="350"/>
      <c r="BQ9" s="350"/>
      <c r="BR9" s="350"/>
      <c r="BS9" s="350"/>
      <c r="BT9" s="350"/>
      <c r="BU9" s="350"/>
      <c r="BV9" s="350"/>
      <c r="BW9" s="350"/>
      <c r="BX9" s="350"/>
      <c r="BY9" s="350"/>
      <c r="BZ9" s="350"/>
      <c r="CA9" s="350"/>
      <c r="CB9" s="350"/>
      <c r="CC9" s="350"/>
      <c r="CD9" s="350"/>
      <c r="CE9" s="350"/>
      <c r="CF9" s="350"/>
      <c r="CG9" s="350"/>
      <c r="CH9" s="350"/>
      <c r="CI9" s="350"/>
      <c r="CJ9" s="350"/>
      <c r="CK9" s="350"/>
      <c r="CL9" s="350"/>
      <c r="CM9" s="350"/>
      <c r="CN9" s="350"/>
      <c r="CO9" s="350"/>
      <c r="CP9" s="350"/>
      <c r="CQ9" s="350"/>
      <c r="CR9" s="350"/>
      <c r="CS9" s="350"/>
      <c r="CT9" s="350"/>
      <c r="CU9" s="350"/>
      <c r="CV9" s="350"/>
      <c r="CW9" s="351">
        <v>1</v>
      </c>
      <c r="CX9" s="275">
        <v>21250</v>
      </c>
      <c r="CY9" s="275"/>
      <c r="CZ9" s="275"/>
      <c r="DA9" s="275"/>
      <c r="DB9" s="275"/>
      <c r="DC9" s="275"/>
      <c r="DD9" s="275"/>
      <c r="DE9" s="275">
        <v>1</v>
      </c>
      <c r="DF9" s="275">
        <v>21250</v>
      </c>
      <c r="DG9" s="275"/>
      <c r="DH9" s="275"/>
      <c r="DI9" s="275"/>
      <c r="DJ9" s="275"/>
      <c r="DK9" s="275"/>
      <c r="DL9" s="352"/>
      <c r="DM9" s="353">
        <f t="shared" si="14"/>
        <v>1</v>
      </c>
      <c r="DN9" s="353">
        <f t="shared" si="14"/>
        <v>21250</v>
      </c>
      <c r="DO9" s="354">
        <v>1</v>
      </c>
      <c r="DP9" s="354">
        <v>21250</v>
      </c>
      <c r="DQ9" s="354"/>
      <c r="DR9" s="355"/>
      <c r="DS9" s="354"/>
      <c r="DT9" s="356">
        <v>1</v>
      </c>
      <c r="DU9" s="355"/>
      <c r="DV9" s="354"/>
      <c r="DW9" s="354"/>
      <c r="DX9" s="354"/>
      <c r="DY9" s="354"/>
      <c r="DZ9" s="354"/>
    </row>
    <row r="10" spans="1:130" ht="38.25">
      <c r="A10" s="348">
        <v>3</v>
      </c>
      <c r="B10" s="282" t="s">
        <v>1613</v>
      </c>
      <c r="C10" s="282"/>
      <c r="D10" s="282" t="s">
        <v>1611</v>
      </c>
      <c r="E10" s="275">
        <v>21250</v>
      </c>
      <c r="F10" s="275" t="s">
        <v>1614</v>
      </c>
      <c r="G10" s="274">
        <f t="shared" si="0"/>
        <v>3750</v>
      </c>
      <c r="H10" s="275">
        <v>5</v>
      </c>
      <c r="I10" s="274">
        <f t="shared" si="15"/>
        <v>167.34375</v>
      </c>
      <c r="J10" s="275">
        <v>20</v>
      </c>
      <c r="K10" s="344">
        <f t="shared" si="1"/>
        <v>1229.84375</v>
      </c>
      <c r="L10" s="290" t="s">
        <v>1614</v>
      </c>
      <c r="M10" s="275">
        <v>20</v>
      </c>
      <c r="N10" s="274">
        <f t="shared" si="2"/>
        <v>3346.875</v>
      </c>
      <c r="O10" s="345">
        <f t="shared" si="3"/>
        <v>24596.875</v>
      </c>
      <c r="P10" s="275">
        <f t="shared" si="4"/>
        <v>0</v>
      </c>
      <c r="Q10" s="275">
        <f t="shared" si="5"/>
        <v>0</v>
      </c>
      <c r="R10" s="275">
        <f t="shared" si="5"/>
        <v>0</v>
      </c>
      <c r="S10" s="274">
        <f t="shared" si="6"/>
        <v>24596.875</v>
      </c>
      <c r="T10" s="275" t="s">
        <v>1606</v>
      </c>
      <c r="U10" s="284"/>
      <c r="V10" s="275"/>
      <c r="W10" s="275"/>
      <c r="X10" s="288">
        <f t="shared" si="7"/>
        <v>0</v>
      </c>
      <c r="Y10" s="284"/>
      <c r="Z10" s="275"/>
      <c r="AA10" s="275"/>
      <c r="AB10" s="288">
        <f t="shared" si="8"/>
        <v>0</v>
      </c>
      <c r="AC10" s="284"/>
      <c r="AD10" s="275"/>
      <c r="AE10" s="275"/>
      <c r="AF10" s="288">
        <f t="shared" si="9"/>
        <v>0</v>
      </c>
      <c r="AG10" s="284"/>
      <c r="AH10" s="275"/>
      <c r="AI10" s="275"/>
      <c r="AJ10" s="288">
        <f t="shared" si="10"/>
        <v>0</v>
      </c>
      <c r="AK10" s="350"/>
      <c r="AL10" s="350"/>
      <c r="AM10" s="350"/>
      <c r="AN10" s="288">
        <f t="shared" si="11"/>
        <v>0</v>
      </c>
      <c r="AO10" s="350"/>
      <c r="AP10" s="350"/>
      <c r="AQ10" s="350"/>
      <c r="AR10" s="288">
        <f t="shared" si="12"/>
        <v>0</v>
      </c>
      <c r="AS10" s="350"/>
      <c r="AT10" s="350"/>
      <c r="AU10" s="350"/>
      <c r="AV10" s="288">
        <f t="shared" si="13"/>
        <v>0</v>
      </c>
      <c r="AW10" s="350"/>
      <c r="AX10" s="350"/>
      <c r="AY10" s="350"/>
      <c r="AZ10" s="350"/>
      <c r="BA10" s="350"/>
      <c r="BB10" s="350"/>
      <c r="BC10" s="350"/>
      <c r="BD10" s="350"/>
      <c r="BE10" s="350"/>
      <c r="BF10" s="350"/>
      <c r="BG10" s="350"/>
      <c r="BH10" s="350"/>
      <c r="BI10" s="350"/>
      <c r="BJ10" s="350"/>
      <c r="BK10" s="350"/>
      <c r="BL10" s="350"/>
      <c r="BM10" s="350"/>
      <c r="BN10" s="350"/>
      <c r="BO10" s="350"/>
      <c r="BP10" s="350"/>
      <c r="BQ10" s="350"/>
      <c r="BR10" s="350"/>
      <c r="BS10" s="350"/>
      <c r="BT10" s="350"/>
      <c r="BU10" s="350"/>
      <c r="BV10" s="350"/>
      <c r="BW10" s="350"/>
      <c r="BX10" s="350"/>
      <c r="BY10" s="350"/>
      <c r="BZ10" s="350"/>
      <c r="CA10" s="350"/>
      <c r="CB10" s="350"/>
      <c r="CC10" s="350"/>
      <c r="CD10" s="350"/>
      <c r="CE10" s="350"/>
      <c r="CF10" s="350"/>
      <c r="CG10" s="350"/>
      <c r="CH10" s="350"/>
      <c r="CI10" s="350"/>
      <c r="CJ10" s="350"/>
      <c r="CK10" s="350"/>
      <c r="CL10" s="350"/>
      <c r="CM10" s="350"/>
      <c r="CN10" s="350"/>
      <c r="CO10" s="350"/>
      <c r="CP10" s="350"/>
      <c r="CQ10" s="350"/>
      <c r="CR10" s="350"/>
      <c r="CS10" s="350"/>
      <c r="CT10" s="350"/>
      <c r="CU10" s="350"/>
      <c r="CV10" s="350"/>
      <c r="CW10" s="351">
        <v>1</v>
      </c>
      <c r="CX10" s="275">
        <v>21250</v>
      </c>
      <c r="CY10" s="275"/>
      <c r="CZ10" s="275"/>
      <c r="DA10" s="275"/>
      <c r="DB10" s="275"/>
      <c r="DC10" s="275"/>
      <c r="DD10" s="275"/>
      <c r="DE10" s="275">
        <v>1</v>
      </c>
      <c r="DF10" s="275">
        <v>21250</v>
      </c>
      <c r="DG10" s="275"/>
      <c r="DH10" s="275"/>
      <c r="DI10" s="275"/>
      <c r="DJ10" s="275"/>
      <c r="DK10" s="275"/>
      <c r="DL10" s="352"/>
      <c r="DM10" s="353">
        <f t="shared" si="14"/>
        <v>1</v>
      </c>
      <c r="DN10" s="353">
        <f t="shared" si="14"/>
        <v>21250</v>
      </c>
      <c r="DO10" s="354">
        <v>1</v>
      </c>
      <c r="DP10" s="354">
        <v>21250</v>
      </c>
      <c r="DQ10" s="354"/>
      <c r="DR10" s="355"/>
      <c r="DS10" s="354"/>
      <c r="DT10" s="356">
        <v>1</v>
      </c>
      <c r="DU10" s="355"/>
      <c r="DV10" s="354"/>
      <c r="DW10" s="354"/>
      <c r="DX10" s="354"/>
      <c r="DY10" s="354"/>
      <c r="DZ10" s="354"/>
    </row>
    <row r="11" spans="1:130" ht="38.25">
      <c r="A11" s="348">
        <v>4</v>
      </c>
      <c r="B11" s="282" t="s">
        <v>1615</v>
      </c>
      <c r="C11" s="282"/>
      <c r="D11" s="282" t="s">
        <v>1616</v>
      </c>
      <c r="E11" s="275">
        <v>17000</v>
      </c>
      <c r="F11" s="275" t="s">
        <v>1617</v>
      </c>
      <c r="G11" s="274">
        <f t="shared" si="0"/>
        <v>3000</v>
      </c>
      <c r="H11" s="275">
        <v>5</v>
      </c>
      <c r="I11" s="274">
        <f t="shared" si="15"/>
        <v>133.875</v>
      </c>
      <c r="J11" s="275">
        <v>20</v>
      </c>
      <c r="K11" s="344">
        <f t="shared" si="1"/>
        <v>983.875</v>
      </c>
      <c r="L11" s="290" t="s">
        <v>1617</v>
      </c>
      <c r="M11" s="275">
        <v>20</v>
      </c>
      <c r="N11" s="274">
        <f t="shared" si="2"/>
        <v>2677.5</v>
      </c>
      <c r="O11" s="345">
        <f t="shared" si="3"/>
        <v>19677.5</v>
      </c>
      <c r="P11" s="275">
        <f t="shared" si="4"/>
        <v>1000</v>
      </c>
      <c r="Q11" s="275">
        <f t="shared" si="5"/>
        <v>850</v>
      </c>
      <c r="R11" s="275">
        <f t="shared" si="5"/>
        <v>150</v>
      </c>
      <c r="S11" s="274">
        <f t="shared" si="6"/>
        <v>18677.5</v>
      </c>
      <c r="T11" s="275" t="s">
        <v>1618</v>
      </c>
      <c r="U11" s="284" t="s">
        <v>1607</v>
      </c>
      <c r="V11" s="275">
        <v>850</v>
      </c>
      <c r="W11" s="275">
        <v>150</v>
      </c>
      <c r="X11" s="288">
        <f t="shared" si="7"/>
        <v>1000</v>
      </c>
      <c r="Y11" s="291"/>
      <c r="Z11" s="275"/>
      <c r="AA11" s="275"/>
      <c r="AB11" s="288">
        <f t="shared" si="8"/>
        <v>0</v>
      </c>
      <c r="AC11" s="284"/>
      <c r="AD11" s="275"/>
      <c r="AE11" s="275"/>
      <c r="AF11" s="288">
        <f t="shared" si="9"/>
        <v>0</v>
      </c>
      <c r="AG11" s="284"/>
      <c r="AH11" s="275"/>
      <c r="AI11" s="275"/>
      <c r="AJ11" s="288">
        <f t="shared" si="10"/>
        <v>0</v>
      </c>
      <c r="AK11" s="350"/>
      <c r="AL11" s="350"/>
      <c r="AM11" s="350"/>
      <c r="AN11" s="288">
        <f t="shared" si="11"/>
        <v>0</v>
      </c>
      <c r="AO11" s="350"/>
      <c r="AP11" s="350"/>
      <c r="AQ11" s="350"/>
      <c r="AR11" s="288">
        <f t="shared" si="12"/>
        <v>0</v>
      </c>
      <c r="AS11" s="350"/>
      <c r="AT11" s="350"/>
      <c r="AU11" s="350"/>
      <c r="AV11" s="288">
        <f t="shared" si="13"/>
        <v>0</v>
      </c>
      <c r="AW11" s="350"/>
      <c r="AX11" s="350"/>
      <c r="AY11" s="350"/>
      <c r="AZ11" s="350"/>
      <c r="BA11" s="350"/>
      <c r="BB11" s="350"/>
      <c r="BC11" s="350"/>
      <c r="BD11" s="350"/>
      <c r="BE11" s="350"/>
      <c r="BF11" s="350"/>
      <c r="BG11" s="350"/>
      <c r="BH11" s="350"/>
      <c r="BI11" s="350"/>
      <c r="BJ11" s="350"/>
      <c r="BK11" s="350"/>
      <c r="BL11" s="350"/>
      <c r="BM11" s="350"/>
      <c r="BN11" s="350"/>
      <c r="BO11" s="350"/>
      <c r="BP11" s="350"/>
      <c r="BQ11" s="350"/>
      <c r="BR11" s="350"/>
      <c r="BS11" s="350"/>
      <c r="BT11" s="350"/>
      <c r="BU11" s="350"/>
      <c r="BV11" s="350"/>
      <c r="BW11" s="350"/>
      <c r="BX11" s="350"/>
      <c r="BY11" s="350"/>
      <c r="BZ11" s="350"/>
      <c r="CA11" s="350"/>
      <c r="CB11" s="350"/>
      <c r="CC11" s="350"/>
      <c r="CD11" s="350"/>
      <c r="CE11" s="350"/>
      <c r="CF11" s="350"/>
      <c r="CG11" s="350"/>
      <c r="CH11" s="350"/>
      <c r="CI11" s="350"/>
      <c r="CJ11" s="350"/>
      <c r="CK11" s="350"/>
      <c r="CL11" s="350"/>
      <c r="CM11" s="350"/>
      <c r="CN11" s="350"/>
      <c r="CO11" s="350"/>
      <c r="CP11" s="350"/>
      <c r="CQ11" s="350"/>
      <c r="CR11" s="350"/>
      <c r="CS11" s="350"/>
      <c r="CT11" s="350"/>
      <c r="CU11" s="350"/>
      <c r="CV11" s="350"/>
      <c r="CW11" s="351"/>
      <c r="CX11" s="275" t="s">
        <v>225</v>
      </c>
      <c r="CY11" s="275">
        <v>1</v>
      </c>
      <c r="CZ11" s="275">
        <v>17000</v>
      </c>
      <c r="DA11" s="275"/>
      <c r="DB11" s="275"/>
      <c r="DC11" s="275">
        <v>1</v>
      </c>
      <c r="DD11" s="275">
        <v>17000</v>
      </c>
      <c r="DE11" s="275"/>
      <c r="DF11" s="275"/>
      <c r="DG11" s="275"/>
      <c r="DH11" s="275"/>
      <c r="DI11" s="275"/>
      <c r="DJ11" s="275"/>
      <c r="DK11" s="275"/>
      <c r="DL11" s="352"/>
      <c r="DM11" s="353">
        <f t="shared" si="14"/>
        <v>1</v>
      </c>
      <c r="DN11" s="353">
        <f t="shared" si="14"/>
        <v>17000</v>
      </c>
      <c r="DO11" s="354">
        <v>1</v>
      </c>
      <c r="DP11" s="354">
        <v>17000</v>
      </c>
      <c r="DQ11" s="354"/>
      <c r="DR11" s="355"/>
      <c r="DS11" s="354"/>
      <c r="DT11" s="356">
        <v>1</v>
      </c>
      <c r="DU11" s="355"/>
      <c r="DV11" s="354"/>
      <c r="DW11" s="354"/>
      <c r="DX11" s="354"/>
      <c r="DY11" s="354"/>
      <c r="DZ11" s="354"/>
    </row>
    <row r="12" spans="1:130" ht="51">
      <c r="A12" s="348">
        <v>5</v>
      </c>
      <c r="B12" s="282" t="s">
        <v>1619</v>
      </c>
      <c r="C12" s="282"/>
      <c r="D12" s="282" t="s">
        <v>1616</v>
      </c>
      <c r="E12" s="275">
        <v>17000</v>
      </c>
      <c r="F12" s="275" t="s">
        <v>1620</v>
      </c>
      <c r="G12" s="274">
        <f t="shared" si="0"/>
        <v>3000</v>
      </c>
      <c r="H12" s="275">
        <v>5</v>
      </c>
      <c r="I12" s="274">
        <f t="shared" si="15"/>
        <v>133.875</v>
      </c>
      <c r="J12" s="275">
        <v>20</v>
      </c>
      <c r="K12" s="344">
        <f t="shared" si="1"/>
        <v>983.875</v>
      </c>
      <c r="L12" s="290" t="s">
        <v>1620</v>
      </c>
      <c r="M12" s="275">
        <v>20</v>
      </c>
      <c r="N12" s="274">
        <f t="shared" si="2"/>
        <v>2677.5</v>
      </c>
      <c r="O12" s="345">
        <f t="shared" si="3"/>
        <v>19677.5</v>
      </c>
      <c r="P12" s="275">
        <f t="shared" si="4"/>
        <v>1000</v>
      </c>
      <c r="Q12" s="275">
        <f t="shared" si="5"/>
        <v>865</v>
      </c>
      <c r="R12" s="275">
        <f t="shared" si="5"/>
        <v>135</v>
      </c>
      <c r="S12" s="274">
        <f t="shared" si="6"/>
        <v>18677.5</v>
      </c>
      <c r="T12" s="357" t="s">
        <v>1618</v>
      </c>
      <c r="U12" s="284" t="s">
        <v>1608</v>
      </c>
      <c r="V12" s="275">
        <v>865</v>
      </c>
      <c r="W12" s="275">
        <v>135</v>
      </c>
      <c r="X12" s="288">
        <f t="shared" si="7"/>
        <v>1000</v>
      </c>
      <c r="Y12" s="291"/>
      <c r="Z12" s="275"/>
      <c r="AA12" s="275"/>
      <c r="AB12" s="288">
        <f t="shared" si="8"/>
        <v>0</v>
      </c>
      <c r="AC12" s="284"/>
      <c r="AD12" s="275"/>
      <c r="AE12" s="275"/>
      <c r="AF12" s="288">
        <f t="shared" si="9"/>
        <v>0</v>
      </c>
      <c r="AG12" s="284"/>
      <c r="AH12" s="275"/>
      <c r="AI12" s="275"/>
      <c r="AJ12" s="288">
        <f t="shared" si="10"/>
        <v>0</v>
      </c>
      <c r="AK12" s="350"/>
      <c r="AL12" s="350"/>
      <c r="AM12" s="350"/>
      <c r="AN12" s="288">
        <f t="shared" si="11"/>
        <v>0</v>
      </c>
      <c r="AO12" s="350"/>
      <c r="AP12" s="350"/>
      <c r="AQ12" s="350"/>
      <c r="AR12" s="288">
        <f t="shared" si="12"/>
        <v>0</v>
      </c>
      <c r="AS12" s="350"/>
      <c r="AT12" s="350"/>
      <c r="AU12" s="350"/>
      <c r="AV12" s="288">
        <f t="shared" si="13"/>
        <v>0</v>
      </c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50"/>
      <c r="BW12" s="350"/>
      <c r="BX12" s="350"/>
      <c r="BY12" s="350"/>
      <c r="BZ12" s="350"/>
      <c r="CA12" s="350"/>
      <c r="CB12" s="350"/>
      <c r="CC12" s="350"/>
      <c r="CD12" s="350"/>
      <c r="CE12" s="350"/>
      <c r="CF12" s="350"/>
      <c r="CG12" s="350"/>
      <c r="CH12" s="350"/>
      <c r="CI12" s="350"/>
      <c r="CJ12" s="350"/>
      <c r="CK12" s="350"/>
      <c r="CL12" s="350"/>
      <c r="CM12" s="350"/>
      <c r="CN12" s="350"/>
      <c r="CO12" s="350"/>
      <c r="CP12" s="350"/>
      <c r="CQ12" s="350"/>
      <c r="CR12" s="350"/>
      <c r="CS12" s="350"/>
      <c r="CT12" s="350"/>
      <c r="CU12" s="350"/>
      <c r="CV12" s="350"/>
      <c r="CW12" s="351"/>
      <c r="CX12" s="275"/>
      <c r="CY12" s="275">
        <v>1</v>
      </c>
      <c r="CZ12" s="275">
        <v>17000</v>
      </c>
      <c r="DA12" s="275"/>
      <c r="DB12" s="275"/>
      <c r="DC12" s="275">
        <v>1</v>
      </c>
      <c r="DD12" s="275">
        <v>17000</v>
      </c>
      <c r="DE12" s="275"/>
      <c r="DF12" s="275"/>
      <c r="DG12" s="275"/>
      <c r="DH12" s="275"/>
      <c r="DI12" s="275"/>
      <c r="DJ12" s="275"/>
      <c r="DK12" s="275"/>
      <c r="DL12" s="352"/>
      <c r="DM12" s="353">
        <f t="shared" si="14"/>
        <v>1</v>
      </c>
      <c r="DN12" s="353">
        <f t="shared" si="14"/>
        <v>17000</v>
      </c>
      <c r="DO12" s="354">
        <v>1</v>
      </c>
      <c r="DP12" s="354">
        <v>17000</v>
      </c>
      <c r="DQ12" s="354"/>
      <c r="DR12" s="355"/>
      <c r="DS12" s="354"/>
      <c r="DT12" s="356">
        <v>1</v>
      </c>
      <c r="DU12" s="355"/>
      <c r="DV12" s="354"/>
      <c r="DW12" s="354"/>
      <c r="DX12" s="354"/>
      <c r="DY12" s="354"/>
      <c r="DZ12" s="354"/>
    </row>
    <row r="13" spans="1:130" ht="38.25">
      <c r="A13" s="348">
        <v>6</v>
      </c>
      <c r="B13" s="282" t="s">
        <v>1621</v>
      </c>
      <c r="C13" s="282"/>
      <c r="D13" s="282" t="s">
        <v>1622</v>
      </c>
      <c r="E13" s="275">
        <v>17000</v>
      </c>
      <c r="F13" s="275" t="s">
        <v>1623</v>
      </c>
      <c r="G13" s="274">
        <f t="shared" si="0"/>
        <v>3000</v>
      </c>
      <c r="H13" s="275">
        <v>5</v>
      </c>
      <c r="I13" s="274">
        <f t="shared" si="15"/>
        <v>133.875</v>
      </c>
      <c r="J13" s="275">
        <v>20</v>
      </c>
      <c r="K13" s="344">
        <f t="shared" si="1"/>
        <v>983.875</v>
      </c>
      <c r="L13" s="290" t="s">
        <v>1623</v>
      </c>
      <c r="M13" s="275">
        <v>20</v>
      </c>
      <c r="N13" s="274">
        <f t="shared" si="2"/>
        <v>2677.5</v>
      </c>
      <c r="O13" s="345">
        <f t="shared" si="3"/>
        <v>19677.5</v>
      </c>
      <c r="P13" s="275">
        <f t="shared" si="4"/>
        <v>1000</v>
      </c>
      <c r="Q13" s="275">
        <f t="shared" si="5"/>
        <v>865</v>
      </c>
      <c r="R13" s="275">
        <f t="shared" si="5"/>
        <v>135</v>
      </c>
      <c r="S13" s="274">
        <f t="shared" si="6"/>
        <v>18677.5</v>
      </c>
      <c r="T13" s="357" t="s">
        <v>1618</v>
      </c>
      <c r="U13" s="291" t="s">
        <v>1609</v>
      </c>
      <c r="V13" s="275">
        <v>865</v>
      </c>
      <c r="W13" s="275">
        <v>135</v>
      </c>
      <c r="X13" s="288">
        <f t="shared" si="7"/>
        <v>1000</v>
      </c>
      <c r="Y13" s="291"/>
      <c r="Z13" s="275"/>
      <c r="AA13" s="275"/>
      <c r="AB13" s="288">
        <f t="shared" si="8"/>
        <v>0</v>
      </c>
      <c r="AC13" s="284"/>
      <c r="AD13" s="275"/>
      <c r="AE13" s="275"/>
      <c r="AF13" s="288">
        <f t="shared" si="9"/>
        <v>0</v>
      </c>
      <c r="AG13" s="284"/>
      <c r="AH13" s="275"/>
      <c r="AI13" s="275"/>
      <c r="AJ13" s="288">
        <f t="shared" si="10"/>
        <v>0</v>
      </c>
      <c r="AK13" s="350"/>
      <c r="AL13" s="350"/>
      <c r="AM13" s="350"/>
      <c r="AN13" s="288">
        <f t="shared" si="11"/>
        <v>0</v>
      </c>
      <c r="AO13" s="350"/>
      <c r="AP13" s="350"/>
      <c r="AQ13" s="350"/>
      <c r="AR13" s="288">
        <f t="shared" si="12"/>
        <v>0</v>
      </c>
      <c r="AS13" s="350"/>
      <c r="AT13" s="350"/>
      <c r="AU13" s="350"/>
      <c r="AV13" s="288">
        <f t="shared" si="13"/>
        <v>0</v>
      </c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50"/>
      <c r="BW13" s="350"/>
      <c r="BX13" s="350"/>
      <c r="BY13" s="350"/>
      <c r="BZ13" s="350"/>
      <c r="CA13" s="350"/>
      <c r="CB13" s="350"/>
      <c r="CC13" s="350"/>
      <c r="CD13" s="350"/>
      <c r="CE13" s="350"/>
      <c r="CF13" s="350"/>
      <c r="CG13" s="350"/>
      <c r="CH13" s="350"/>
      <c r="CI13" s="350"/>
      <c r="CJ13" s="350"/>
      <c r="CK13" s="350"/>
      <c r="CL13" s="350"/>
      <c r="CM13" s="350"/>
      <c r="CN13" s="350"/>
      <c r="CO13" s="350"/>
      <c r="CP13" s="350"/>
      <c r="CQ13" s="350"/>
      <c r="CR13" s="350"/>
      <c r="CS13" s="350"/>
      <c r="CT13" s="350"/>
      <c r="CU13" s="350"/>
      <c r="CV13" s="350"/>
      <c r="CW13" s="351">
        <v>1</v>
      </c>
      <c r="CX13" s="275">
        <v>17000</v>
      </c>
      <c r="CY13" s="275"/>
      <c r="CZ13" s="275"/>
      <c r="DA13" s="275"/>
      <c r="DB13" s="275"/>
      <c r="DC13" s="275">
        <v>1</v>
      </c>
      <c r="DD13" s="275">
        <v>17000</v>
      </c>
      <c r="DE13" s="275"/>
      <c r="DF13" s="275"/>
      <c r="DG13" s="275"/>
      <c r="DH13" s="275"/>
      <c r="DI13" s="275"/>
      <c r="DJ13" s="275"/>
      <c r="DK13" s="275"/>
      <c r="DL13" s="352"/>
      <c r="DM13" s="353">
        <f t="shared" si="14"/>
        <v>1</v>
      </c>
      <c r="DN13" s="353">
        <f t="shared" si="14"/>
        <v>17000</v>
      </c>
      <c r="DO13" s="354">
        <v>1</v>
      </c>
      <c r="DP13" s="354">
        <v>17000</v>
      </c>
      <c r="DQ13" s="354"/>
      <c r="DR13" s="355"/>
      <c r="DS13" s="354"/>
      <c r="DT13" s="356">
        <v>1</v>
      </c>
      <c r="DU13" s="355"/>
      <c r="DV13" s="354"/>
      <c r="DW13" s="354"/>
      <c r="DX13" s="354"/>
      <c r="DY13" s="354"/>
      <c r="DZ13" s="354"/>
    </row>
    <row r="14" spans="1:130" ht="38.25">
      <c r="A14" s="348">
        <v>7</v>
      </c>
      <c r="B14" s="282" t="s">
        <v>1624</v>
      </c>
      <c r="C14" s="282"/>
      <c r="D14" s="282" t="s">
        <v>1625</v>
      </c>
      <c r="E14" s="275">
        <v>42500</v>
      </c>
      <c r="F14" s="275" t="s">
        <v>1626</v>
      </c>
      <c r="G14" s="274">
        <f t="shared" si="0"/>
        <v>7500</v>
      </c>
      <c r="H14" s="275">
        <v>5</v>
      </c>
      <c r="I14" s="274">
        <f t="shared" si="15"/>
        <v>334.6875</v>
      </c>
      <c r="J14" s="275">
        <v>20</v>
      </c>
      <c r="K14" s="344">
        <f t="shared" si="1"/>
        <v>2459.6875</v>
      </c>
      <c r="L14" s="290" t="s">
        <v>1626</v>
      </c>
      <c r="M14" s="275">
        <v>20</v>
      </c>
      <c r="N14" s="274">
        <f t="shared" si="2"/>
        <v>6693.75</v>
      </c>
      <c r="O14" s="345">
        <f t="shared" si="3"/>
        <v>49193.75</v>
      </c>
      <c r="P14" s="275">
        <f t="shared" si="4"/>
        <v>15000</v>
      </c>
      <c r="Q14" s="275">
        <f t="shared" si="5"/>
        <v>12967</v>
      </c>
      <c r="R14" s="275">
        <f t="shared" si="5"/>
        <v>2033</v>
      </c>
      <c r="S14" s="274">
        <f t="shared" si="6"/>
        <v>34193.75</v>
      </c>
      <c r="T14" s="357" t="s">
        <v>1618</v>
      </c>
      <c r="U14" s="284" t="s">
        <v>1608</v>
      </c>
      <c r="V14" s="275">
        <v>8650</v>
      </c>
      <c r="W14" s="275">
        <v>1350</v>
      </c>
      <c r="X14" s="288">
        <f t="shared" si="7"/>
        <v>10000</v>
      </c>
      <c r="Y14" s="291" t="s">
        <v>1627</v>
      </c>
      <c r="Z14" s="275">
        <v>4317</v>
      </c>
      <c r="AA14" s="275">
        <v>683</v>
      </c>
      <c r="AB14" s="288">
        <f t="shared" si="8"/>
        <v>5000</v>
      </c>
      <c r="AC14" s="284"/>
      <c r="AD14" s="275"/>
      <c r="AE14" s="275"/>
      <c r="AF14" s="288">
        <f t="shared" si="9"/>
        <v>0</v>
      </c>
      <c r="AG14" s="284"/>
      <c r="AH14" s="275"/>
      <c r="AI14" s="275"/>
      <c r="AJ14" s="288">
        <f t="shared" si="10"/>
        <v>0</v>
      </c>
      <c r="AK14" s="350"/>
      <c r="AL14" s="350"/>
      <c r="AM14" s="350"/>
      <c r="AN14" s="288">
        <f t="shared" si="11"/>
        <v>0</v>
      </c>
      <c r="AO14" s="350"/>
      <c r="AP14" s="350"/>
      <c r="AQ14" s="350"/>
      <c r="AR14" s="288">
        <f t="shared" si="12"/>
        <v>0</v>
      </c>
      <c r="AS14" s="350"/>
      <c r="AT14" s="350"/>
      <c r="AU14" s="350"/>
      <c r="AV14" s="288">
        <f t="shared" si="13"/>
        <v>0</v>
      </c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50"/>
      <c r="BW14" s="350"/>
      <c r="BX14" s="350"/>
      <c r="BY14" s="350"/>
      <c r="BZ14" s="350"/>
      <c r="CA14" s="350"/>
      <c r="CB14" s="350"/>
      <c r="CC14" s="350"/>
      <c r="CD14" s="350"/>
      <c r="CE14" s="350"/>
      <c r="CF14" s="350"/>
      <c r="CG14" s="350"/>
      <c r="CH14" s="350"/>
      <c r="CI14" s="350"/>
      <c r="CJ14" s="350"/>
      <c r="CK14" s="350"/>
      <c r="CL14" s="350"/>
      <c r="CM14" s="350"/>
      <c r="CN14" s="350"/>
      <c r="CO14" s="350"/>
      <c r="CP14" s="350"/>
      <c r="CQ14" s="350"/>
      <c r="CR14" s="350"/>
      <c r="CS14" s="350"/>
      <c r="CT14" s="350"/>
      <c r="CU14" s="350"/>
      <c r="CV14" s="350"/>
      <c r="CW14" s="351">
        <v>1</v>
      </c>
      <c r="CX14" s="275">
        <v>42500</v>
      </c>
      <c r="CY14" s="275"/>
      <c r="CZ14" s="275"/>
      <c r="DA14" s="275"/>
      <c r="DB14" s="275"/>
      <c r="DC14" s="275">
        <v>1</v>
      </c>
      <c r="DD14" s="275">
        <v>42500</v>
      </c>
      <c r="DE14" s="275"/>
      <c r="DF14" s="275"/>
      <c r="DG14" s="275"/>
      <c r="DH14" s="275"/>
      <c r="DI14" s="275"/>
      <c r="DJ14" s="275"/>
      <c r="DK14" s="275"/>
      <c r="DL14" s="352"/>
      <c r="DM14" s="353">
        <f t="shared" si="14"/>
        <v>1</v>
      </c>
      <c r="DN14" s="353">
        <f t="shared" si="14"/>
        <v>42500</v>
      </c>
      <c r="DO14" s="354">
        <v>1</v>
      </c>
      <c r="DP14" s="354">
        <v>42500</v>
      </c>
      <c r="DQ14" s="354"/>
      <c r="DR14" s="355"/>
      <c r="DS14" s="354"/>
      <c r="DT14" s="356">
        <v>1</v>
      </c>
      <c r="DU14" s="355"/>
      <c r="DV14" s="354"/>
      <c r="DW14" s="354"/>
      <c r="DX14" s="354"/>
      <c r="DY14" s="354"/>
      <c r="DZ14" s="354"/>
    </row>
    <row r="15" spans="1:130">
      <c r="A15" s="343"/>
      <c r="B15" s="271" t="s">
        <v>1511</v>
      </c>
      <c r="C15" s="271"/>
      <c r="D15" s="272"/>
      <c r="E15" s="307">
        <f>SUM(E8:E14)</f>
        <v>153000</v>
      </c>
      <c r="F15" s="358"/>
      <c r="G15" s="307">
        <f>SUM(G8:G14)</f>
        <v>27000</v>
      </c>
      <c r="H15" s="274"/>
      <c r="I15" s="307">
        <f>SUM(I8:I14)</f>
        <v>1204.875</v>
      </c>
      <c r="J15" s="358"/>
      <c r="K15" s="307">
        <f>SUM(K8:K14)</f>
        <v>8854.875</v>
      </c>
      <c r="L15" s="280"/>
      <c r="M15" s="307">
        <f t="shared" ref="M15:BZ15" si="16">SUM(M8:M14)</f>
        <v>140</v>
      </c>
      <c r="N15" s="307">
        <f t="shared" si="16"/>
        <v>24097.5</v>
      </c>
      <c r="O15" s="307">
        <f t="shared" si="16"/>
        <v>177097.5</v>
      </c>
      <c r="P15" s="285">
        <f t="shared" si="16"/>
        <v>31192</v>
      </c>
      <c r="Q15" s="285">
        <f t="shared" si="16"/>
        <v>26891</v>
      </c>
      <c r="R15" s="285">
        <f t="shared" si="16"/>
        <v>4301</v>
      </c>
      <c r="S15" s="285">
        <f t="shared" si="16"/>
        <v>145905.5</v>
      </c>
      <c r="T15" s="285">
        <f t="shared" si="16"/>
        <v>0</v>
      </c>
      <c r="U15" s="285">
        <f t="shared" si="16"/>
        <v>0</v>
      </c>
      <c r="V15" s="285">
        <f t="shared" si="16"/>
        <v>13143</v>
      </c>
      <c r="W15" s="285">
        <f t="shared" si="16"/>
        <v>2087</v>
      </c>
      <c r="X15" s="285">
        <f t="shared" si="16"/>
        <v>15230</v>
      </c>
      <c r="Y15" s="285">
        <f t="shared" si="16"/>
        <v>0</v>
      </c>
      <c r="Z15" s="285">
        <f t="shared" si="16"/>
        <v>6230</v>
      </c>
      <c r="AA15" s="285">
        <f t="shared" si="16"/>
        <v>1001</v>
      </c>
      <c r="AB15" s="285">
        <f t="shared" si="16"/>
        <v>7231</v>
      </c>
      <c r="AC15" s="285">
        <f t="shared" si="16"/>
        <v>0</v>
      </c>
      <c r="AD15" s="285">
        <f t="shared" si="16"/>
        <v>1913</v>
      </c>
      <c r="AE15" s="285">
        <f t="shared" si="16"/>
        <v>318</v>
      </c>
      <c r="AF15" s="285">
        <f t="shared" si="16"/>
        <v>2231</v>
      </c>
      <c r="AG15" s="285">
        <f t="shared" si="16"/>
        <v>0</v>
      </c>
      <c r="AH15" s="285">
        <f t="shared" si="16"/>
        <v>1715</v>
      </c>
      <c r="AI15" s="285">
        <f t="shared" si="16"/>
        <v>285</v>
      </c>
      <c r="AJ15" s="285">
        <f t="shared" si="16"/>
        <v>2000</v>
      </c>
      <c r="AK15" s="285">
        <f t="shared" si="16"/>
        <v>0</v>
      </c>
      <c r="AL15" s="285">
        <f t="shared" si="16"/>
        <v>850</v>
      </c>
      <c r="AM15" s="285">
        <f t="shared" si="16"/>
        <v>150</v>
      </c>
      <c r="AN15" s="285">
        <f t="shared" si="16"/>
        <v>1000</v>
      </c>
      <c r="AO15" s="285">
        <f t="shared" si="16"/>
        <v>0</v>
      </c>
      <c r="AP15" s="285">
        <f t="shared" si="16"/>
        <v>2140</v>
      </c>
      <c r="AQ15" s="285">
        <f t="shared" si="16"/>
        <v>360</v>
      </c>
      <c r="AR15" s="285">
        <f t="shared" si="16"/>
        <v>2500</v>
      </c>
      <c r="AS15" s="285">
        <f t="shared" si="16"/>
        <v>0</v>
      </c>
      <c r="AT15" s="285">
        <f t="shared" si="16"/>
        <v>900</v>
      </c>
      <c r="AU15" s="285">
        <f t="shared" si="16"/>
        <v>100</v>
      </c>
      <c r="AV15" s="285">
        <f t="shared" si="16"/>
        <v>1000</v>
      </c>
      <c r="AW15" s="285">
        <f t="shared" si="16"/>
        <v>0</v>
      </c>
      <c r="AX15" s="285">
        <f t="shared" si="16"/>
        <v>0</v>
      </c>
      <c r="AY15" s="285">
        <f t="shared" si="16"/>
        <v>0</v>
      </c>
      <c r="AZ15" s="285">
        <f t="shared" si="16"/>
        <v>0</v>
      </c>
      <c r="BA15" s="285">
        <f t="shared" si="16"/>
        <v>0</v>
      </c>
      <c r="BB15" s="285">
        <f t="shared" si="16"/>
        <v>0</v>
      </c>
      <c r="BC15" s="285">
        <f t="shared" si="16"/>
        <v>0</v>
      </c>
      <c r="BD15" s="285">
        <f t="shared" si="16"/>
        <v>0</v>
      </c>
      <c r="BE15" s="285">
        <f t="shared" si="16"/>
        <v>0</v>
      </c>
      <c r="BF15" s="285">
        <f t="shared" si="16"/>
        <v>0</v>
      </c>
      <c r="BG15" s="285">
        <f t="shared" si="16"/>
        <v>0</v>
      </c>
      <c r="BH15" s="285">
        <f t="shared" si="16"/>
        <v>0</v>
      </c>
      <c r="BI15" s="285">
        <f t="shared" si="16"/>
        <v>0</v>
      </c>
      <c r="BJ15" s="285">
        <f t="shared" si="16"/>
        <v>0</v>
      </c>
      <c r="BK15" s="285">
        <f t="shared" si="16"/>
        <v>0</v>
      </c>
      <c r="BL15" s="285">
        <f t="shared" si="16"/>
        <v>0</v>
      </c>
      <c r="BM15" s="285">
        <f t="shared" si="16"/>
        <v>0</v>
      </c>
      <c r="BN15" s="285">
        <f t="shared" si="16"/>
        <v>0</v>
      </c>
      <c r="BO15" s="285">
        <f t="shared" si="16"/>
        <v>0</v>
      </c>
      <c r="BP15" s="285">
        <f t="shared" si="16"/>
        <v>0</v>
      </c>
      <c r="BQ15" s="285">
        <f t="shared" si="16"/>
        <v>0</v>
      </c>
      <c r="BR15" s="285">
        <f t="shared" si="16"/>
        <v>0</v>
      </c>
      <c r="BS15" s="285">
        <f t="shared" si="16"/>
        <v>0</v>
      </c>
      <c r="BT15" s="285">
        <f t="shared" si="16"/>
        <v>0</v>
      </c>
      <c r="BU15" s="285">
        <f t="shared" si="16"/>
        <v>0</v>
      </c>
      <c r="BV15" s="285">
        <f t="shared" si="16"/>
        <v>0</v>
      </c>
      <c r="BW15" s="285">
        <f t="shared" si="16"/>
        <v>0</v>
      </c>
      <c r="BX15" s="285">
        <f t="shared" si="16"/>
        <v>0</v>
      </c>
      <c r="BY15" s="285">
        <f t="shared" si="16"/>
        <v>0</v>
      </c>
      <c r="BZ15" s="285">
        <f t="shared" si="16"/>
        <v>0</v>
      </c>
      <c r="CA15" s="285">
        <f t="shared" ref="CA15:DL15" si="17">SUM(CA8:CA14)</f>
        <v>0</v>
      </c>
      <c r="CB15" s="285">
        <f t="shared" si="17"/>
        <v>0</v>
      </c>
      <c r="CC15" s="285">
        <f t="shared" si="17"/>
        <v>0</v>
      </c>
      <c r="CD15" s="285">
        <f t="shared" si="17"/>
        <v>0</v>
      </c>
      <c r="CE15" s="285">
        <f t="shared" si="17"/>
        <v>0</v>
      </c>
      <c r="CF15" s="285">
        <f t="shared" si="17"/>
        <v>0</v>
      </c>
      <c r="CG15" s="285">
        <f t="shared" si="17"/>
        <v>0</v>
      </c>
      <c r="CH15" s="285">
        <f t="shared" si="17"/>
        <v>0</v>
      </c>
      <c r="CI15" s="285">
        <f t="shared" si="17"/>
        <v>0</v>
      </c>
      <c r="CJ15" s="285">
        <f t="shared" si="17"/>
        <v>0</v>
      </c>
      <c r="CK15" s="285">
        <f t="shared" si="17"/>
        <v>0</v>
      </c>
      <c r="CL15" s="285">
        <f t="shared" si="17"/>
        <v>0</v>
      </c>
      <c r="CM15" s="285">
        <f t="shared" si="17"/>
        <v>0</v>
      </c>
      <c r="CN15" s="285">
        <f t="shared" si="17"/>
        <v>0</v>
      </c>
      <c r="CO15" s="285">
        <f t="shared" si="17"/>
        <v>0</v>
      </c>
      <c r="CP15" s="285">
        <f t="shared" si="17"/>
        <v>0</v>
      </c>
      <c r="CQ15" s="285">
        <f t="shared" si="17"/>
        <v>0</v>
      </c>
      <c r="CR15" s="285">
        <f t="shared" si="17"/>
        <v>0</v>
      </c>
      <c r="CS15" s="285">
        <f t="shared" si="17"/>
        <v>0</v>
      </c>
      <c r="CT15" s="285">
        <f t="shared" si="17"/>
        <v>0</v>
      </c>
      <c r="CU15" s="285">
        <f t="shared" si="17"/>
        <v>0</v>
      </c>
      <c r="CV15" s="285">
        <f t="shared" si="17"/>
        <v>0</v>
      </c>
      <c r="CW15" s="285">
        <f t="shared" si="17"/>
        <v>5</v>
      </c>
      <c r="CX15" s="285">
        <f t="shared" si="17"/>
        <v>119000</v>
      </c>
      <c r="CY15" s="285">
        <f t="shared" si="17"/>
        <v>2</v>
      </c>
      <c r="CZ15" s="285">
        <f t="shared" si="17"/>
        <v>34000</v>
      </c>
      <c r="DA15" s="285">
        <f t="shared" si="17"/>
        <v>0</v>
      </c>
      <c r="DB15" s="285">
        <f t="shared" si="17"/>
        <v>0</v>
      </c>
      <c r="DC15" s="285">
        <f t="shared" si="17"/>
        <v>4</v>
      </c>
      <c r="DD15" s="285">
        <f t="shared" si="17"/>
        <v>93500</v>
      </c>
      <c r="DE15" s="285">
        <f t="shared" si="17"/>
        <v>3</v>
      </c>
      <c r="DF15" s="285">
        <f t="shared" si="17"/>
        <v>59500</v>
      </c>
      <c r="DG15" s="285">
        <f t="shared" si="17"/>
        <v>0</v>
      </c>
      <c r="DH15" s="285">
        <f t="shared" si="17"/>
        <v>0</v>
      </c>
      <c r="DI15" s="285">
        <f t="shared" si="17"/>
        <v>0</v>
      </c>
      <c r="DJ15" s="285">
        <f t="shared" si="17"/>
        <v>0</v>
      </c>
      <c r="DK15" s="285">
        <f t="shared" si="17"/>
        <v>0</v>
      </c>
      <c r="DL15" s="285">
        <f t="shared" si="17"/>
        <v>0</v>
      </c>
      <c r="DM15" s="353">
        <f t="shared" si="14"/>
        <v>7</v>
      </c>
      <c r="DN15" s="353">
        <f t="shared" si="14"/>
        <v>153000</v>
      </c>
      <c r="DO15" s="307">
        <f>SUM(DO8:DO14)</f>
        <v>7</v>
      </c>
      <c r="DP15" s="307">
        <f>SUM(DP8:DP14)</f>
        <v>153000</v>
      </c>
      <c r="DQ15" s="359">
        <f>SUM(DQ8:DQ14)</f>
        <v>0</v>
      </c>
      <c r="DR15" s="360">
        <f>SUM(DR8:DR14)</f>
        <v>0</v>
      </c>
      <c r="DT15" s="321"/>
      <c r="DU15" s="251"/>
    </row>
    <row r="17" spans="5:5">
      <c r="E17">
        <f>E15/85*100</f>
        <v>180000</v>
      </c>
    </row>
    <row r="18" spans="5:5">
      <c r="E18">
        <f>E17*0.1</f>
        <v>18000</v>
      </c>
    </row>
    <row r="19" spans="5:5">
      <c r="E19" s="630">
        <f>E18+E15</f>
        <v>171000</v>
      </c>
    </row>
  </sheetData>
  <mergeCells count="44">
    <mergeCell ref="L3:L5"/>
    <mergeCell ref="A1:H1"/>
    <mergeCell ref="CW1:DK1"/>
    <mergeCell ref="A2:H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T3:AJ3"/>
    <mergeCell ref="T4:X4"/>
    <mergeCell ref="Y4:AB4"/>
    <mergeCell ref="AC4:AF4"/>
    <mergeCell ref="AG4:AJ4"/>
    <mergeCell ref="M3:M5"/>
    <mergeCell ref="N3:N5"/>
    <mergeCell ref="O3:O5"/>
    <mergeCell ref="P3:R4"/>
    <mergeCell ref="S3:S5"/>
    <mergeCell ref="CC4:CF4"/>
    <mergeCell ref="AK4:AN4"/>
    <mergeCell ref="AO4:AR4"/>
    <mergeCell ref="AS4:AV4"/>
    <mergeCell ref="AW4:AZ4"/>
    <mergeCell ref="BA4:BD4"/>
    <mergeCell ref="BE4:BH4"/>
    <mergeCell ref="BI4:BL4"/>
    <mergeCell ref="BM4:BP4"/>
    <mergeCell ref="BQ4:BT4"/>
    <mergeCell ref="BU4:BX4"/>
    <mergeCell ref="BY4:CB4"/>
    <mergeCell ref="DO4:DQ4"/>
    <mergeCell ref="CG4:CJ4"/>
    <mergeCell ref="CK4:CN4"/>
    <mergeCell ref="CO4:CR4"/>
    <mergeCell ref="CS4:CV4"/>
    <mergeCell ref="CW4:CZ4"/>
    <mergeCell ref="DA4:DL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V26"/>
  <sheetViews>
    <sheetView topLeftCell="A24" workbookViewId="0">
      <selection activeCell="P8" sqref="P8:P26"/>
    </sheetView>
  </sheetViews>
  <sheetFormatPr defaultRowHeight="15"/>
  <sheetData>
    <row r="1" spans="1:22" ht="18.75">
      <c r="A1" s="765" t="s">
        <v>261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765"/>
      <c r="T1" s="765"/>
    </row>
    <row r="2" spans="1:22" ht="18.75">
      <c r="A2" s="765" t="s">
        <v>262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765"/>
      <c r="T2" s="765"/>
    </row>
    <row r="3" spans="1:22" ht="18.75">
      <c r="A3" s="765" t="s">
        <v>305</v>
      </c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/>
      <c r="N3" s="765"/>
      <c r="O3" s="765"/>
      <c r="P3" s="765"/>
      <c r="Q3" s="765"/>
      <c r="R3" s="765"/>
      <c r="S3" s="142"/>
      <c r="T3" s="128"/>
    </row>
    <row r="4" spans="1:22" ht="18.75">
      <c r="A4" s="817" t="s">
        <v>1212</v>
      </c>
      <c r="B4" s="817"/>
      <c r="C4" s="817"/>
      <c r="D4" s="817"/>
      <c r="E4" s="817"/>
      <c r="F4" s="817"/>
      <c r="G4" s="817"/>
      <c r="H4" s="231"/>
      <c r="I4" s="66"/>
      <c r="J4" s="66"/>
      <c r="K4" s="66"/>
      <c r="L4" s="65"/>
      <c r="M4" s="127"/>
      <c r="N4" s="124"/>
      <c r="O4" s="127"/>
      <c r="P4" s="138"/>
      <c r="Q4" s="68"/>
      <c r="R4" s="140" t="s">
        <v>914</v>
      </c>
      <c r="S4" s="142"/>
      <c r="T4" s="128"/>
    </row>
    <row r="5" spans="1:22">
      <c r="A5" s="141"/>
      <c r="B5" s="134"/>
      <c r="C5" s="142"/>
      <c r="D5" s="141"/>
      <c r="E5" s="142"/>
      <c r="F5" s="232"/>
      <c r="G5" s="143"/>
      <c r="H5" s="232"/>
      <c r="I5" s="143"/>
      <c r="J5" s="141"/>
      <c r="K5" s="141"/>
      <c r="L5" s="141"/>
      <c r="M5" s="134"/>
      <c r="N5" s="131"/>
      <c r="O5" s="134"/>
      <c r="P5" s="131"/>
      <c r="Q5" s="820" t="s">
        <v>920</v>
      </c>
      <c r="R5" s="820"/>
      <c r="S5" s="142"/>
      <c r="T5" s="128"/>
    </row>
    <row r="6" spans="1:22">
      <c r="A6" s="818" t="s">
        <v>903</v>
      </c>
      <c r="B6" s="818"/>
      <c r="C6" s="142"/>
      <c r="D6" s="141"/>
      <c r="E6" s="142"/>
      <c r="F6" s="232"/>
      <c r="G6" s="143"/>
      <c r="H6" s="232"/>
      <c r="I6" s="143"/>
      <c r="J6" s="141"/>
      <c r="K6" s="141"/>
      <c r="L6" s="141"/>
      <c r="M6" s="134"/>
      <c r="N6" s="131"/>
      <c r="O6" s="134"/>
      <c r="P6" s="131"/>
      <c r="Q6" s="134"/>
      <c r="R6" s="141"/>
      <c r="S6" s="142"/>
      <c r="T6" s="128"/>
    </row>
    <row r="7" spans="1:22" ht="63">
      <c r="A7" s="211" t="s">
        <v>307</v>
      </c>
      <c r="B7" s="211" t="s">
        <v>308</v>
      </c>
      <c r="C7" s="159" t="s">
        <v>309</v>
      </c>
      <c r="D7" s="211" t="s">
        <v>310</v>
      </c>
      <c r="E7" s="159" t="s">
        <v>311</v>
      </c>
      <c r="F7" s="159" t="s">
        <v>270</v>
      </c>
      <c r="G7" s="211" t="s">
        <v>312</v>
      </c>
      <c r="H7" s="159" t="s">
        <v>313</v>
      </c>
      <c r="I7" s="211" t="s">
        <v>314</v>
      </c>
      <c r="J7" s="211" t="s">
        <v>781</v>
      </c>
      <c r="K7" s="211" t="s">
        <v>782</v>
      </c>
      <c r="L7" s="211" t="s">
        <v>783</v>
      </c>
      <c r="M7" s="211" t="s">
        <v>784</v>
      </c>
      <c r="N7" s="224" t="s">
        <v>785</v>
      </c>
      <c r="O7" s="211" t="s">
        <v>786</v>
      </c>
      <c r="P7" s="224" t="s">
        <v>319</v>
      </c>
      <c r="Q7" s="211" t="s">
        <v>318</v>
      </c>
      <c r="R7" s="211" t="s">
        <v>320</v>
      </c>
      <c r="S7" s="159" t="s">
        <v>1213</v>
      </c>
      <c r="T7" s="192" t="s">
        <v>1214</v>
      </c>
      <c r="U7" s="233" t="s">
        <v>1427</v>
      </c>
    </row>
    <row r="8" spans="1:22" ht="126">
      <c r="A8" s="154">
        <v>1</v>
      </c>
      <c r="B8" s="172"/>
      <c r="C8" s="226" t="s">
        <v>1428</v>
      </c>
      <c r="D8" s="173" t="s">
        <v>1429</v>
      </c>
      <c r="E8" s="175" t="s">
        <v>1430</v>
      </c>
      <c r="F8" s="172" t="s">
        <v>2</v>
      </c>
      <c r="G8" s="175" t="s">
        <v>4</v>
      </c>
      <c r="H8" s="170" t="s">
        <v>5</v>
      </c>
      <c r="I8" s="154" t="s">
        <v>267</v>
      </c>
      <c r="J8" s="172" t="s">
        <v>1431</v>
      </c>
      <c r="K8" s="172" t="s">
        <v>1432</v>
      </c>
      <c r="L8" s="172" t="s">
        <v>1219</v>
      </c>
      <c r="M8" s="172" t="s">
        <v>1250</v>
      </c>
      <c r="N8" s="172">
        <v>100000</v>
      </c>
      <c r="O8" s="136" t="s">
        <v>1370</v>
      </c>
      <c r="P8" s="183">
        <v>50000</v>
      </c>
      <c r="Q8" s="136" t="s">
        <v>1433</v>
      </c>
      <c r="R8" s="172" t="s">
        <v>1251</v>
      </c>
      <c r="S8" s="169" t="s">
        <v>1434</v>
      </c>
      <c r="T8" s="169" t="s">
        <v>1435</v>
      </c>
      <c r="U8" s="103"/>
      <c r="V8">
        <f>P8*0.9</f>
        <v>45000</v>
      </c>
    </row>
    <row r="9" spans="1:22" ht="110.25">
      <c r="A9" s="172">
        <v>2</v>
      </c>
      <c r="B9" s="172"/>
      <c r="C9" s="226" t="s">
        <v>1436</v>
      </c>
      <c r="D9" s="173" t="s">
        <v>1437</v>
      </c>
      <c r="E9" s="175" t="s">
        <v>1438</v>
      </c>
      <c r="F9" s="172" t="s">
        <v>2</v>
      </c>
      <c r="G9" s="175" t="s">
        <v>4</v>
      </c>
      <c r="H9" s="170" t="s">
        <v>5</v>
      </c>
      <c r="I9" s="154" t="s">
        <v>267</v>
      </c>
      <c r="J9" s="172" t="s">
        <v>1439</v>
      </c>
      <c r="K9" s="172" t="s">
        <v>1384</v>
      </c>
      <c r="L9" s="172" t="s">
        <v>1369</v>
      </c>
      <c r="M9" s="172" t="s">
        <v>1250</v>
      </c>
      <c r="N9" s="172">
        <v>100000</v>
      </c>
      <c r="O9" s="136" t="s">
        <v>1370</v>
      </c>
      <c r="P9" s="183">
        <v>50000</v>
      </c>
      <c r="Q9" s="136" t="s">
        <v>1433</v>
      </c>
      <c r="R9" s="172" t="s">
        <v>1251</v>
      </c>
      <c r="S9" s="169" t="s">
        <v>1440</v>
      </c>
      <c r="T9" s="169" t="s">
        <v>1441</v>
      </c>
      <c r="U9" s="103"/>
      <c r="V9">
        <f t="shared" ref="V9:V13" si="0">P9*0.9</f>
        <v>45000</v>
      </c>
    </row>
    <row r="10" spans="1:22" ht="94.5">
      <c r="A10" s="154">
        <v>3</v>
      </c>
      <c r="B10" s="172"/>
      <c r="C10" s="226" t="s">
        <v>1442</v>
      </c>
      <c r="D10" s="173" t="s">
        <v>1443</v>
      </c>
      <c r="E10" s="175" t="s">
        <v>1444</v>
      </c>
      <c r="F10" s="172" t="s">
        <v>2</v>
      </c>
      <c r="G10" s="175" t="s">
        <v>4</v>
      </c>
      <c r="H10" s="170" t="s">
        <v>5</v>
      </c>
      <c r="I10" s="154" t="s">
        <v>267</v>
      </c>
      <c r="J10" s="172" t="s">
        <v>1431</v>
      </c>
      <c r="K10" s="172" t="s">
        <v>1432</v>
      </c>
      <c r="L10" s="172" t="s">
        <v>1219</v>
      </c>
      <c r="M10" s="172" t="s">
        <v>1250</v>
      </c>
      <c r="N10" s="172">
        <v>150000</v>
      </c>
      <c r="O10" s="136" t="s">
        <v>1329</v>
      </c>
      <c r="P10" s="183">
        <v>50000</v>
      </c>
      <c r="Q10" s="136" t="s">
        <v>1433</v>
      </c>
      <c r="R10" s="172" t="s">
        <v>1221</v>
      </c>
      <c r="S10" s="169" t="s">
        <v>1445</v>
      </c>
      <c r="T10" s="169" t="s">
        <v>1446</v>
      </c>
      <c r="U10" s="103"/>
      <c r="V10">
        <f t="shared" si="0"/>
        <v>45000</v>
      </c>
    </row>
    <row r="11" spans="1:22" ht="89.25">
      <c r="A11" s="172">
        <v>4</v>
      </c>
      <c r="B11" s="70"/>
      <c r="C11" s="227" t="s">
        <v>1294</v>
      </c>
      <c r="D11" s="227" t="s">
        <v>1295</v>
      </c>
      <c r="E11" s="227" t="s">
        <v>1447</v>
      </c>
      <c r="F11" s="212" t="s">
        <v>2</v>
      </c>
      <c r="G11" s="228" t="s">
        <v>4</v>
      </c>
      <c r="H11" s="228" t="s">
        <v>13</v>
      </c>
      <c r="I11" s="228" t="s">
        <v>267</v>
      </c>
      <c r="J11" s="227" t="s">
        <v>1448</v>
      </c>
      <c r="K11" s="227" t="s">
        <v>1449</v>
      </c>
      <c r="L11" s="228" t="s">
        <v>1450</v>
      </c>
      <c r="M11" s="229" t="s">
        <v>1250</v>
      </c>
      <c r="N11" s="70">
        <v>200000</v>
      </c>
      <c r="O11" s="70" t="s">
        <v>1451</v>
      </c>
      <c r="P11" s="70">
        <v>50000</v>
      </c>
      <c r="Q11" s="70" t="s">
        <v>1452</v>
      </c>
      <c r="R11" s="70" t="s">
        <v>1320</v>
      </c>
      <c r="S11" s="230" t="s">
        <v>1453</v>
      </c>
      <c r="T11" s="230" t="s">
        <v>1454</v>
      </c>
      <c r="U11" s="230" t="s">
        <v>1455</v>
      </c>
      <c r="V11">
        <f t="shared" si="0"/>
        <v>45000</v>
      </c>
    </row>
    <row r="12" spans="1:22" ht="165">
      <c r="A12" s="154">
        <v>5</v>
      </c>
      <c r="B12" s="8"/>
      <c r="C12" s="88" t="s">
        <v>1456</v>
      </c>
      <c r="D12" s="88" t="s">
        <v>1457</v>
      </c>
      <c r="E12" s="88" t="s">
        <v>1458</v>
      </c>
      <c r="F12" s="106" t="s">
        <v>2</v>
      </c>
      <c r="G12" s="117" t="s">
        <v>4</v>
      </c>
      <c r="H12" s="88" t="s">
        <v>5</v>
      </c>
      <c r="I12" s="88" t="s">
        <v>267</v>
      </c>
      <c r="J12" s="88" t="s">
        <v>1459</v>
      </c>
      <c r="K12" s="88" t="s">
        <v>1460</v>
      </c>
      <c r="L12" s="85" t="s">
        <v>1273</v>
      </c>
      <c r="M12" s="85" t="s">
        <v>1461</v>
      </c>
      <c r="N12" s="8">
        <v>200000</v>
      </c>
      <c r="O12" s="136" t="s">
        <v>1462</v>
      </c>
      <c r="P12" s="8">
        <v>50000</v>
      </c>
      <c r="Q12" s="234" t="s">
        <v>1463</v>
      </c>
      <c r="R12" s="8" t="s">
        <v>1230</v>
      </c>
      <c r="S12" s="235" t="s">
        <v>1464</v>
      </c>
      <c r="T12" s="235" t="s">
        <v>1465</v>
      </c>
      <c r="U12" s="236" t="s">
        <v>1466</v>
      </c>
      <c r="V12">
        <f t="shared" si="0"/>
        <v>45000</v>
      </c>
    </row>
    <row r="13" spans="1:22" ht="75">
      <c r="A13" s="172">
        <v>6</v>
      </c>
      <c r="B13" s="8"/>
      <c r="C13" s="88" t="s">
        <v>1467</v>
      </c>
      <c r="D13" s="88" t="s">
        <v>1468</v>
      </c>
      <c r="E13" s="88" t="s">
        <v>1469</v>
      </c>
      <c r="F13" s="106" t="s">
        <v>2</v>
      </c>
      <c r="G13" s="88" t="s">
        <v>4</v>
      </c>
      <c r="H13" s="88" t="s">
        <v>5</v>
      </c>
      <c r="I13" s="88" t="s">
        <v>267</v>
      </c>
      <c r="J13" s="88" t="s">
        <v>1470</v>
      </c>
      <c r="K13" s="88" t="s">
        <v>1471</v>
      </c>
      <c r="L13" s="85" t="s">
        <v>1369</v>
      </c>
      <c r="M13" s="85" t="s">
        <v>1461</v>
      </c>
      <c r="N13" s="8">
        <v>200000</v>
      </c>
      <c r="O13" s="136" t="s">
        <v>1472</v>
      </c>
      <c r="P13" s="8">
        <v>50000</v>
      </c>
      <c r="Q13" s="234" t="s">
        <v>1473</v>
      </c>
      <c r="R13" s="8" t="s">
        <v>1221</v>
      </c>
      <c r="S13" s="235" t="s">
        <v>1474</v>
      </c>
      <c r="T13" s="235" t="s">
        <v>1475</v>
      </c>
      <c r="U13" s="236" t="s">
        <v>1476</v>
      </c>
      <c r="V13">
        <f t="shared" si="0"/>
        <v>45000</v>
      </c>
    </row>
    <row r="14" spans="1:22" ht="114.75">
      <c r="A14" s="154">
        <v>7</v>
      </c>
      <c r="B14" s="234"/>
      <c r="C14" s="227" t="s">
        <v>2946</v>
      </c>
      <c r="D14" s="227" t="s">
        <v>2947</v>
      </c>
      <c r="E14" s="227" t="s">
        <v>2948</v>
      </c>
      <c r="F14" s="234" t="s">
        <v>2</v>
      </c>
      <c r="G14" s="227" t="s">
        <v>4</v>
      </c>
      <c r="H14" s="228" t="s">
        <v>5</v>
      </c>
      <c r="I14" s="228" t="s">
        <v>267</v>
      </c>
      <c r="J14" s="227" t="s">
        <v>2949</v>
      </c>
      <c r="K14" s="227" t="s">
        <v>2950</v>
      </c>
      <c r="L14" s="227" t="s">
        <v>1219</v>
      </c>
      <c r="M14" s="228" t="s">
        <v>1461</v>
      </c>
      <c r="N14" s="234">
        <v>200000</v>
      </c>
      <c r="O14" s="234" t="s">
        <v>2951</v>
      </c>
      <c r="P14" s="234">
        <v>50000</v>
      </c>
      <c r="Q14" s="234" t="s">
        <v>2952</v>
      </c>
      <c r="R14" s="234" t="s">
        <v>1320</v>
      </c>
      <c r="S14" s="230" t="s">
        <v>2953</v>
      </c>
      <c r="T14" s="230" t="s">
        <v>2954</v>
      </c>
      <c r="U14" s="611" t="s">
        <v>2955</v>
      </c>
    </row>
    <row r="15" spans="1:22" ht="63.75">
      <c r="A15" s="172">
        <v>8</v>
      </c>
      <c r="B15" s="234"/>
      <c r="C15" s="574" t="s">
        <v>2956</v>
      </c>
      <c r="D15" s="574" t="s">
        <v>2763</v>
      </c>
      <c r="E15" s="574" t="s">
        <v>2957</v>
      </c>
      <c r="F15" s="234" t="s">
        <v>2</v>
      </c>
      <c r="G15" s="574" t="s">
        <v>4</v>
      </c>
      <c r="H15" s="228" t="s">
        <v>5</v>
      </c>
      <c r="I15" s="228" t="s">
        <v>267</v>
      </c>
      <c r="J15" s="574" t="s">
        <v>1470</v>
      </c>
      <c r="K15" s="574" t="s">
        <v>2950</v>
      </c>
      <c r="L15" s="574" t="s">
        <v>1219</v>
      </c>
      <c r="M15" s="612" t="s">
        <v>1461</v>
      </c>
      <c r="N15" s="234">
        <v>150000</v>
      </c>
      <c r="O15" s="234" t="s">
        <v>1370</v>
      </c>
      <c r="P15" s="234">
        <v>50000</v>
      </c>
      <c r="Q15" s="234" t="s">
        <v>2958</v>
      </c>
      <c r="R15" s="234" t="s">
        <v>1320</v>
      </c>
      <c r="S15" s="613" t="s">
        <v>1398</v>
      </c>
      <c r="T15" s="613" t="s">
        <v>1399</v>
      </c>
      <c r="U15" s="614" t="s">
        <v>2959</v>
      </c>
    </row>
    <row r="16" spans="1:22" ht="114.75">
      <c r="A16" s="154">
        <v>9</v>
      </c>
      <c r="B16" s="234"/>
      <c r="C16" s="227" t="s">
        <v>2960</v>
      </c>
      <c r="D16" s="227" t="s">
        <v>2961</v>
      </c>
      <c r="E16" s="227" t="s">
        <v>2962</v>
      </c>
      <c r="F16" s="234" t="s">
        <v>2</v>
      </c>
      <c r="G16" s="227" t="s">
        <v>4</v>
      </c>
      <c r="H16" s="228" t="s">
        <v>5</v>
      </c>
      <c r="I16" s="228" t="s">
        <v>267</v>
      </c>
      <c r="J16" s="227" t="s">
        <v>2963</v>
      </c>
      <c r="K16" s="227" t="s">
        <v>2964</v>
      </c>
      <c r="L16" s="227" t="s">
        <v>2965</v>
      </c>
      <c r="M16" s="228" t="s">
        <v>2966</v>
      </c>
      <c r="N16" s="234"/>
      <c r="O16" s="234" t="s">
        <v>2967</v>
      </c>
      <c r="P16" s="234">
        <v>50000</v>
      </c>
      <c r="Q16" s="234" t="s">
        <v>2968</v>
      </c>
      <c r="R16" s="234" t="s">
        <v>1320</v>
      </c>
      <c r="S16" s="230" t="s">
        <v>2969</v>
      </c>
      <c r="T16" s="230" t="s">
        <v>2970</v>
      </c>
      <c r="U16" s="611" t="s">
        <v>2971</v>
      </c>
    </row>
    <row r="17" spans="1:21" ht="90">
      <c r="A17" s="172">
        <v>10</v>
      </c>
      <c r="B17" s="8"/>
      <c r="C17" s="88" t="s">
        <v>1436</v>
      </c>
      <c r="D17" s="88" t="s">
        <v>1437</v>
      </c>
      <c r="E17" s="570" t="s">
        <v>1438</v>
      </c>
      <c r="F17" s="8" t="s">
        <v>2</v>
      </c>
      <c r="G17" s="570" t="s">
        <v>4</v>
      </c>
      <c r="H17" s="615" t="s">
        <v>5</v>
      </c>
      <c r="I17" s="616" t="s">
        <v>267</v>
      </c>
      <c r="J17" s="88" t="s">
        <v>2972</v>
      </c>
      <c r="K17" s="88" t="s">
        <v>1368</v>
      </c>
      <c r="L17" s="85" t="s">
        <v>1369</v>
      </c>
      <c r="M17" s="88" t="s">
        <v>1461</v>
      </c>
      <c r="N17" s="8">
        <v>100000</v>
      </c>
      <c r="O17" s="8" t="s">
        <v>2973</v>
      </c>
      <c r="P17" s="570">
        <v>50000</v>
      </c>
      <c r="Q17" s="8" t="s">
        <v>2974</v>
      </c>
      <c r="R17" s="8" t="s">
        <v>1320</v>
      </c>
      <c r="S17" s="235" t="s">
        <v>1440</v>
      </c>
      <c r="T17" s="235" t="s">
        <v>1441</v>
      </c>
      <c r="U17" s="235" t="s">
        <v>2975</v>
      </c>
    </row>
    <row r="18" spans="1:21" ht="105">
      <c r="A18" s="154">
        <v>11</v>
      </c>
      <c r="B18" s="8"/>
      <c r="C18" s="88" t="s">
        <v>2976</v>
      </c>
      <c r="D18" s="88" t="s">
        <v>1365</v>
      </c>
      <c r="E18" s="570" t="s">
        <v>2977</v>
      </c>
      <c r="F18" s="8" t="s">
        <v>2</v>
      </c>
      <c r="G18" s="570" t="s">
        <v>4</v>
      </c>
      <c r="H18" s="617" t="s">
        <v>13</v>
      </c>
      <c r="I18" s="616" t="s">
        <v>267</v>
      </c>
      <c r="J18" s="88" t="s">
        <v>2978</v>
      </c>
      <c r="K18" s="88" t="s">
        <v>1368</v>
      </c>
      <c r="L18" s="85" t="s">
        <v>1369</v>
      </c>
      <c r="M18" s="88" t="s">
        <v>1461</v>
      </c>
      <c r="N18" s="8">
        <v>150000</v>
      </c>
      <c r="O18" s="8" t="s">
        <v>2973</v>
      </c>
      <c r="P18" s="570">
        <v>50000</v>
      </c>
      <c r="Q18" s="8" t="s">
        <v>2974</v>
      </c>
      <c r="R18" s="8" t="s">
        <v>1320</v>
      </c>
      <c r="S18" s="235" t="s">
        <v>1371</v>
      </c>
      <c r="T18" s="235" t="s">
        <v>1372</v>
      </c>
      <c r="U18" s="235" t="s">
        <v>2979</v>
      </c>
    </row>
    <row r="19" spans="1:21" ht="135">
      <c r="A19" s="172">
        <v>12</v>
      </c>
      <c r="B19" s="8"/>
      <c r="C19" s="88" t="s">
        <v>2980</v>
      </c>
      <c r="D19" s="88" t="s">
        <v>2824</v>
      </c>
      <c r="E19" s="570" t="s">
        <v>2981</v>
      </c>
      <c r="F19" s="8" t="s">
        <v>2</v>
      </c>
      <c r="G19" s="570" t="s">
        <v>4</v>
      </c>
      <c r="H19" s="615" t="s">
        <v>5</v>
      </c>
      <c r="I19" s="616" t="s">
        <v>267</v>
      </c>
      <c r="J19" s="88" t="s">
        <v>2982</v>
      </c>
      <c r="K19" s="88" t="s">
        <v>2983</v>
      </c>
      <c r="L19" s="85" t="s">
        <v>1369</v>
      </c>
      <c r="M19" s="88" t="s">
        <v>1461</v>
      </c>
      <c r="N19" s="8">
        <v>200000</v>
      </c>
      <c r="O19" s="8" t="s">
        <v>1370</v>
      </c>
      <c r="P19" s="570">
        <v>50000</v>
      </c>
      <c r="Q19" s="8" t="s">
        <v>2974</v>
      </c>
      <c r="R19" s="8" t="s">
        <v>1230</v>
      </c>
      <c r="S19" s="235" t="s">
        <v>2984</v>
      </c>
      <c r="T19" s="235" t="s">
        <v>2985</v>
      </c>
      <c r="U19" s="235" t="s">
        <v>2986</v>
      </c>
    </row>
    <row r="20" spans="1:21" ht="90">
      <c r="A20" s="154">
        <v>13</v>
      </c>
      <c r="B20" s="8"/>
      <c r="C20" s="88" t="s">
        <v>1215</v>
      </c>
      <c r="D20" s="88" t="s">
        <v>2987</v>
      </c>
      <c r="E20" s="227" t="s">
        <v>2988</v>
      </c>
      <c r="F20" s="8" t="s">
        <v>2</v>
      </c>
      <c r="G20" s="88" t="s">
        <v>4</v>
      </c>
      <c r="H20" s="615" t="s">
        <v>5</v>
      </c>
      <c r="I20" s="616" t="s">
        <v>267</v>
      </c>
      <c r="J20" s="88" t="s">
        <v>2989</v>
      </c>
      <c r="K20" s="88" t="s">
        <v>2950</v>
      </c>
      <c r="L20" s="88" t="s">
        <v>1219</v>
      </c>
      <c r="M20" s="88" t="s">
        <v>1461</v>
      </c>
      <c r="N20" s="8"/>
      <c r="O20" s="106" t="s">
        <v>2990</v>
      </c>
      <c r="P20" s="8">
        <v>50000</v>
      </c>
      <c r="Q20" s="8" t="s">
        <v>2991</v>
      </c>
      <c r="R20" s="8" t="s">
        <v>1230</v>
      </c>
      <c r="S20" s="235" t="s">
        <v>2992</v>
      </c>
      <c r="T20" s="235" t="s">
        <v>2993</v>
      </c>
      <c r="U20" s="618" t="s">
        <v>2994</v>
      </c>
    </row>
    <row r="21" spans="1:21" ht="114.75">
      <c r="A21" s="172">
        <v>14</v>
      </c>
      <c r="B21" s="8"/>
      <c r="C21" s="88" t="s">
        <v>1281</v>
      </c>
      <c r="D21" s="88" t="s">
        <v>1282</v>
      </c>
      <c r="E21" s="227" t="s">
        <v>2995</v>
      </c>
      <c r="F21" s="8" t="s">
        <v>2</v>
      </c>
      <c r="G21" s="88" t="s">
        <v>4</v>
      </c>
      <c r="H21" s="615" t="s">
        <v>5</v>
      </c>
      <c r="I21" s="616" t="s">
        <v>267</v>
      </c>
      <c r="J21" s="88" t="s">
        <v>1470</v>
      </c>
      <c r="K21" s="88" t="s">
        <v>2996</v>
      </c>
      <c r="L21" s="88" t="s">
        <v>1285</v>
      </c>
      <c r="M21" s="88" t="s">
        <v>1461</v>
      </c>
      <c r="N21" s="8">
        <v>200000</v>
      </c>
      <c r="O21" s="106" t="s">
        <v>1292</v>
      </c>
      <c r="P21" s="8">
        <v>50000</v>
      </c>
      <c r="Q21" s="8" t="s">
        <v>2997</v>
      </c>
      <c r="R21" s="8" t="s">
        <v>1320</v>
      </c>
      <c r="S21" s="235" t="s">
        <v>2998</v>
      </c>
      <c r="T21" s="235" t="s">
        <v>2999</v>
      </c>
      <c r="U21" s="569" t="s">
        <v>3000</v>
      </c>
    </row>
    <row r="22" spans="1:21" ht="89.25">
      <c r="A22" s="154">
        <v>15</v>
      </c>
      <c r="B22" s="8"/>
      <c r="C22" s="88" t="s">
        <v>3001</v>
      </c>
      <c r="D22" s="88" t="s">
        <v>2755</v>
      </c>
      <c r="E22" s="88" t="s">
        <v>3002</v>
      </c>
      <c r="F22" s="8" t="s">
        <v>2</v>
      </c>
      <c r="G22" s="88" t="s">
        <v>4</v>
      </c>
      <c r="H22" s="615" t="s">
        <v>5</v>
      </c>
      <c r="I22" s="616" t="s">
        <v>267</v>
      </c>
      <c r="J22" s="227" t="s">
        <v>3003</v>
      </c>
      <c r="K22" s="88" t="s">
        <v>2950</v>
      </c>
      <c r="L22" s="88" t="s">
        <v>1369</v>
      </c>
      <c r="M22" s="88" t="s">
        <v>1461</v>
      </c>
      <c r="N22" s="8">
        <v>200000</v>
      </c>
      <c r="O22" s="106" t="s">
        <v>3004</v>
      </c>
      <c r="P22" s="8">
        <v>50000</v>
      </c>
      <c r="Q22" s="8" t="s">
        <v>2997</v>
      </c>
      <c r="R22" s="8" t="s">
        <v>1221</v>
      </c>
      <c r="S22" s="569" t="s">
        <v>3005</v>
      </c>
      <c r="T22" s="235" t="s">
        <v>3006</v>
      </c>
      <c r="U22" s="569" t="s">
        <v>3007</v>
      </c>
    </row>
    <row r="23" spans="1:21" ht="105">
      <c r="A23" s="172">
        <v>16</v>
      </c>
      <c r="B23" s="8"/>
      <c r="C23" s="88" t="s">
        <v>1340</v>
      </c>
      <c r="D23" s="88" t="s">
        <v>1341</v>
      </c>
      <c r="E23" s="88" t="s">
        <v>3008</v>
      </c>
      <c r="F23" s="106" t="s">
        <v>2</v>
      </c>
      <c r="G23" s="88" t="s">
        <v>4</v>
      </c>
      <c r="H23" s="88" t="s">
        <v>5</v>
      </c>
      <c r="I23" s="88" t="s">
        <v>267</v>
      </c>
      <c r="J23" s="88" t="s">
        <v>3009</v>
      </c>
      <c r="K23" s="88" t="s">
        <v>2950</v>
      </c>
      <c r="L23" s="88" t="s">
        <v>1219</v>
      </c>
      <c r="M23" s="85" t="s">
        <v>1461</v>
      </c>
      <c r="N23" s="8">
        <v>200000</v>
      </c>
      <c r="O23" s="106" t="s">
        <v>1343</v>
      </c>
      <c r="P23" s="8">
        <v>50000</v>
      </c>
      <c r="Q23" s="8" t="s">
        <v>3010</v>
      </c>
      <c r="R23" s="8" t="s">
        <v>1320</v>
      </c>
      <c r="S23" s="569" t="s">
        <v>3011</v>
      </c>
      <c r="T23" s="235" t="s">
        <v>3012</v>
      </c>
      <c r="U23" s="618" t="s">
        <v>3013</v>
      </c>
    </row>
    <row r="24" spans="1:21" ht="135">
      <c r="A24" s="154">
        <v>17</v>
      </c>
      <c r="B24" s="8"/>
      <c r="C24" s="88" t="s">
        <v>1261</v>
      </c>
      <c r="D24" s="88" t="s">
        <v>3014</v>
      </c>
      <c r="E24" s="88" t="s">
        <v>3015</v>
      </c>
      <c r="F24" s="106" t="s">
        <v>2</v>
      </c>
      <c r="G24" s="88" t="s">
        <v>4</v>
      </c>
      <c r="H24" s="88" t="s">
        <v>13</v>
      </c>
      <c r="I24" s="88" t="s">
        <v>267</v>
      </c>
      <c r="J24" s="88" t="s">
        <v>3016</v>
      </c>
      <c r="K24" s="88" t="s">
        <v>2983</v>
      </c>
      <c r="L24" s="88" t="s">
        <v>1369</v>
      </c>
      <c r="M24" s="85" t="s">
        <v>1461</v>
      </c>
      <c r="N24" s="8">
        <v>200000</v>
      </c>
      <c r="O24" s="106" t="s">
        <v>3017</v>
      </c>
      <c r="P24" s="8">
        <v>50000</v>
      </c>
      <c r="Q24" s="8" t="s">
        <v>3018</v>
      </c>
      <c r="R24" s="8" t="s">
        <v>1320</v>
      </c>
      <c r="S24" s="569" t="s">
        <v>3019</v>
      </c>
      <c r="T24" s="235" t="s">
        <v>3020</v>
      </c>
      <c r="U24" s="569" t="s">
        <v>3021</v>
      </c>
    </row>
    <row r="25" spans="1:21" ht="105">
      <c r="A25" s="172">
        <v>18</v>
      </c>
      <c r="B25" s="8"/>
      <c r="C25" s="88" t="s">
        <v>1302</v>
      </c>
      <c r="D25" s="88" t="s">
        <v>3022</v>
      </c>
      <c r="E25" s="88" t="s">
        <v>3023</v>
      </c>
      <c r="F25" s="106" t="s">
        <v>2</v>
      </c>
      <c r="G25" s="88" t="s">
        <v>4</v>
      </c>
      <c r="H25" s="88" t="s">
        <v>5</v>
      </c>
      <c r="I25" s="88" t="s">
        <v>267</v>
      </c>
      <c r="J25" s="88" t="s">
        <v>3024</v>
      </c>
      <c r="K25" s="88" t="s">
        <v>2983</v>
      </c>
      <c r="L25" s="88" t="s">
        <v>1369</v>
      </c>
      <c r="M25" s="85" t="s">
        <v>1461</v>
      </c>
      <c r="N25" s="8">
        <v>200000</v>
      </c>
      <c r="O25" s="106" t="s">
        <v>3025</v>
      </c>
      <c r="P25" s="8">
        <v>50000</v>
      </c>
      <c r="Q25" s="8" t="s">
        <v>2839</v>
      </c>
      <c r="R25" s="8" t="s">
        <v>1320</v>
      </c>
      <c r="S25" s="569" t="s">
        <v>3026</v>
      </c>
      <c r="T25" s="235" t="s">
        <v>3027</v>
      </c>
      <c r="U25" s="569" t="s">
        <v>3028</v>
      </c>
    </row>
    <row r="26" spans="1:21" ht="105">
      <c r="A26" s="154">
        <v>19</v>
      </c>
      <c r="B26" s="8"/>
      <c r="C26" s="147" t="s">
        <v>3029</v>
      </c>
      <c r="D26" s="88" t="s">
        <v>3030</v>
      </c>
      <c r="E26" s="88" t="s">
        <v>3031</v>
      </c>
      <c r="F26" s="106" t="s">
        <v>2</v>
      </c>
      <c r="G26" s="88" t="s">
        <v>4</v>
      </c>
      <c r="H26" s="88" t="s">
        <v>5</v>
      </c>
      <c r="I26" s="88" t="s">
        <v>267</v>
      </c>
      <c r="J26" s="5" t="s">
        <v>3032</v>
      </c>
      <c r="K26" s="88" t="s">
        <v>3033</v>
      </c>
      <c r="L26" s="88" t="s">
        <v>2965</v>
      </c>
      <c r="M26" s="85" t="s">
        <v>3034</v>
      </c>
      <c r="N26" s="8">
        <v>100000</v>
      </c>
      <c r="O26" s="106" t="s">
        <v>3025</v>
      </c>
      <c r="P26" s="8">
        <v>50000</v>
      </c>
      <c r="Q26" s="8" t="s">
        <v>2839</v>
      </c>
      <c r="R26" s="8" t="s">
        <v>1320</v>
      </c>
      <c r="S26" s="619" t="s">
        <v>3035</v>
      </c>
      <c r="T26" s="235" t="s">
        <v>3036</v>
      </c>
      <c r="U26" s="569" t="s">
        <v>3037</v>
      </c>
    </row>
  </sheetData>
  <mergeCells count="6">
    <mergeCell ref="A6:B6"/>
    <mergeCell ref="A1:T1"/>
    <mergeCell ref="A2:T2"/>
    <mergeCell ref="A3:R3"/>
    <mergeCell ref="A4:G4"/>
    <mergeCell ref="Q5:R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178"/>
  <sheetViews>
    <sheetView topLeftCell="A176" workbookViewId="0">
      <selection activeCell="A101" sqref="A101:A178"/>
    </sheetView>
  </sheetViews>
  <sheetFormatPr defaultRowHeight="15"/>
  <sheetData>
    <row r="1" spans="1:21" ht="18.75">
      <c r="A1" s="765" t="s">
        <v>261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219"/>
      <c r="T1" s="219"/>
    </row>
    <row r="2" spans="1:21" ht="18.75">
      <c r="A2" s="765" t="s">
        <v>262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219"/>
      <c r="T2" s="219"/>
    </row>
    <row r="3" spans="1:21" ht="18.75">
      <c r="A3" s="765" t="s">
        <v>305</v>
      </c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/>
      <c r="N3" s="765"/>
      <c r="O3" s="765"/>
      <c r="P3" s="765"/>
      <c r="Q3" s="765"/>
      <c r="R3" s="765"/>
      <c r="S3" s="219"/>
      <c r="T3" s="219"/>
    </row>
    <row r="4" spans="1:21" ht="18.75">
      <c r="A4" s="817" t="s">
        <v>1212</v>
      </c>
      <c r="B4" s="817"/>
      <c r="C4" s="817"/>
      <c r="D4" s="817"/>
      <c r="E4" s="817"/>
      <c r="F4" s="817"/>
      <c r="G4" s="817"/>
      <c r="H4" s="179"/>
      <c r="I4" s="179"/>
      <c r="J4" s="220"/>
      <c r="K4" s="124"/>
      <c r="L4" s="125"/>
      <c r="M4" s="221"/>
      <c r="N4" s="124"/>
      <c r="O4" s="565"/>
      <c r="P4" s="180"/>
      <c r="Q4" s="222"/>
      <c r="R4" s="140" t="s">
        <v>914</v>
      </c>
      <c r="S4" s="219"/>
      <c r="T4" s="219"/>
    </row>
    <row r="5" spans="1:21" ht="15.75">
      <c r="A5" s="131"/>
      <c r="B5" s="128"/>
      <c r="C5" s="128"/>
      <c r="D5" s="128"/>
      <c r="E5" s="6"/>
      <c r="F5" s="181"/>
      <c r="G5" s="181"/>
      <c r="H5" s="181"/>
      <c r="I5" s="181"/>
      <c r="J5" s="6"/>
      <c r="K5" s="131"/>
      <c r="L5" s="131"/>
      <c r="M5" s="223"/>
      <c r="N5" s="131"/>
      <c r="O5" s="128"/>
      <c r="P5" s="128"/>
      <c r="Q5" s="822" t="s">
        <v>915</v>
      </c>
      <c r="R5" s="822"/>
      <c r="S5" s="219"/>
      <c r="T5" s="219"/>
    </row>
    <row r="6" spans="1:21" ht="15.75">
      <c r="A6" s="818" t="s">
        <v>903</v>
      </c>
      <c r="B6" s="818"/>
      <c r="C6" s="818"/>
      <c r="D6" s="128"/>
      <c r="E6" s="6"/>
      <c r="F6" s="181"/>
      <c r="G6" s="181"/>
      <c r="H6" s="181"/>
      <c r="I6" s="181"/>
      <c r="J6" s="6"/>
      <c r="K6" s="131"/>
      <c r="L6" s="131"/>
      <c r="M6" s="223"/>
      <c r="N6" s="131"/>
      <c r="O6" s="128"/>
      <c r="P6" s="821" t="s">
        <v>916</v>
      </c>
      <c r="Q6" s="821"/>
      <c r="R6" s="821"/>
      <c r="S6" s="219"/>
      <c r="T6" s="219"/>
    </row>
    <row r="7" spans="1:21" ht="63">
      <c r="A7" s="224" t="s">
        <v>307</v>
      </c>
      <c r="B7" s="159" t="s">
        <v>308</v>
      </c>
      <c r="C7" s="159" t="s">
        <v>309</v>
      </c>
      <c r="D7" s="159" t="s">
        <v>310</v>
      </c>
      <c r="E7" s="159" t="s">
        <v>311</v>
      </c>
      <c r="F7" s="159" t="s">
        <v>270</v>
      </c>
      <c r="G7" s="159" t="s">
        <v>312</v>
      </c>
      <c r="H7" s="159" t="s">
        <v>313</v>
      </c>
      <c r="I7" s="159" t="s">
        <v>314</v>
      </c>
      <c r="J7" s="159" t="s">
        <v>315</v>
      </c>
      <c r="K7" s="159" t="s">
        <v>316</v>
      </c>
      <c r="L7" s="218" t="s">
        <v>1426</v>
      </c>
      <c r="M7" s="159" t="s">
        <v>318</v>
      </c>
      <c r="N7" s="159" t="s">
        <v>319</v>
      </c>
      <c r="O7" s="159" t="s">
        <v>320</v>
      </c>
      <c r="P7" s="159" t="s">
        <v>319</v>
      </c>
      <c r="Q7" s="159" t="s">
        <v>318</v>
      </c>
      <c r="R7" s="159" t="s">
        <v>320</v>
      </c>
      <c r="S7" s="163" t="s">
        <v>1213</v>
      </c>
      <c r="T7" s="163" t="s">
        <v>1214</v>
      </c>
      <c r="U7" s="225" t="s">
        <v>1427</v>
      </c>
    </row>
    <row r="8" spans="1:21" ht="105">
      <c r="A8" s="8">
        <v>1</v>
      </c>
      <c r="B8" s="85"/>
      <c r="C8" s="88" t="s">
        <v>3038</v>
      </c>
      <c r="D8" s="88" t="s">
        <v>3039</v>
      </c>
      <c r="E8" s="88" t="s">
        <v>3040</v>
      </c>
      <c r="F8" s="85" t="s">
        <v>2</v>
      </c>
      <c r="G8" s="88" t="s">
        <v>4</v>
      </c>
      <c r="H8" s="5" t="s">
        <v>5</v>
      </c>
      <c r="I8" s="5" t="s">
        <v>267</v>
      </c>
      <c r="J8" s="88" t="s">
        <v>3041</v>
      </c>
      <c r="K8" s="8">
        <v>200000</v>
      </c>
      <c r="L8" s="8">
        <v>126000</v>
      </c>
      <c r="M8" s="88" t="s">
        <v>3042</v>
      </c>
      <c r="N8" s="88">
        <v>140000</v>
      </c>
      <c r="O8" s="85">
        <v>20</v>
      </c>
      <c r="P8" s="88">
        <v>140000</v>
      </c>
      <c r="Q8" s="85" t="s">
        <v>3043</v>
      </c>
      <c r="R8" s="85">
        <v>20</v>
      </c>
      <c r="S8" s="235" t="s">
        <v>3044</v>
      </c>
      <c r="T8" s="235" t="s">
        <v>3045</v>
      </c>
      <c r="U8" s="569" t="s">
        <v>3046</v>
      </c>
    </row>
    <row r="9" spans="1:21" ht="75">
      <c r="A9" s="8">
        <v>2</v>
      </c>
      <c r="B9" s="85"/>
      <c r="C9" s="88" t="s">
        <v>3047</v>
      </c>
      <c r="D9" s="88" t="s">
        <v>3048</v>
      </c>
      <c r="E9" s="88" t="s">
        <v>3049</v>
      </c>
      <c r="F9" s="85" t="s">
        <v>2</v>
      </c>
      <c r="G9" s="88" t="s">
        <v>4</v>
      </c>
      <c r="H9" s="5" t="s">
        <v>5</v>
      </c>
      <c r="I9" s="5" t="s">
        <v>267</v>
      </c>
      <c r="J9" s="88" t="s">
        <v>3050</v>
      </c>
      <c r="K9" s="8">
        <v>50000</v>
      </c>
      <c r="L9" s="8">
        <v>31500</v>
      </c>
      <c r="M9" s="88" t="s">
        <v>3042</v>
      </c>
      <c r="N9" s="88">
        <v>35000</v>
      </c>
      <c r="O9" s="85">
        <v>20</v>
      </c>
      <c r="P9" s="88">
        <v>35000</v>
      </c>
      <c r="Q9" s="85" t="s">
        <v>3043</v>
      </c>
      <c r="R9" s="85">
        <v>20</v>
      </c>
      <c r="S9" s="235" t="s">
        <v>3051</v>
      </c>
      <c r="T9" s="235" t="s">
        <v>3052</v>
      </c>
      <c r="U9" s="569" t="s">
        <v>3053</v>
      </c>
    </row>
    <row r="10" spans="1:21" ht="90">
      <c r="A10" s="8">
        <v>3</v>
      </c>
      <c r="B10" s="85"/>
      <c r="C10" s="88" t="s">
        <v>3054</v>
      </c>
      <c r="D10" s="88" t="s">
        <v>3055</v>
      </c>
      <c r="E10" s="88" t="s">
        <v>3056</v>
      </c>
      <c r="F10" s="85" t="s">
        <v>2</v>
      </c>
      <c r="G10" s="88" t="s">
        <v>4</v>
      </c>
      <c r="H10" s="5" t="s">
        <v>5</v>
      </c>
      <c r="I10" s="5" t="s">
        <v>267</v>
      </c>
      <c r="J10" s="88" t="s">
        <v>3057</v>
      </c>
      <c r="K10" s="8">
        <v>200000</v>
      </c>
      <c r="L10" s="8">
        <v>126000</v>
      </c>
      <c r="M10" s="88" t="s">
        <v>3042</v>
      </c>
      <c r="N10" s="88">
        <v>140000</v>
      </c>
      <c r="O10" s="85">
        <v>20</v>
      </c>
      <c r="P10" s="88">
        <v>140000</v>
      </c>
      <c r="Q10" s="85" t="s">
        <v>3043</v>
      </c>
      <c r="R10" s="85">
        <v>20</v>
      </c>
      <c r="S10" s="235" t="s">
        <v>3058</v>
      </c>
      <c r="T10" s="235" t="s">
        <v>3059</v>
      </c>
      <c r="U10" s="569" t="s">
        <v>3060</v>
      </c>
    </row>
    <row r="11" spans="1:21" ht="90">
      <c r="A11" s="8">
        <v>4</v>
      </c>
      <c r="B11" s="85"/>
      <c r="C11" s="88" t="s">
        <v>3061</v>
      </c>
      <c r="D11" s="88" t="s">
        <v>3062</v>
      </c>
      <c r="E11" s="88" t="s">
        <v>3063</v>
      </c>
      <c r="F11" s="85" t="s">
        <v>2</v>
      </c>
      <c r="G11" s="88" t="s">
        <v>4</v>
      </c>
      <c r="H11" s="5" t="s">
        <v>5</v>
      </c>
      <c r="I11" s="5" t="s">
        <v>267</v>
      </c>
      <c r="J11" s="88" t="s">
        <v>1470</v>
      </c>
      <c r="K11" s="8">
        <v>100000</v>
      </c>
      <c r="L11" s="8">
        <v>63000</v>
      </c>
      <c r="M11" s="88" t="s">
        <v>3042</v>
      </c>
      <c r="N11" s="88">
        <v>70000</v>
      </c>
      <c r="O11" s="85">
        <v>20</v>
      </c>
      <c r="P11" s="88">
        <v>70000</v>
      </c>
      <c r="Q11" s="85" t="s">
        <v>3043</v>
      </c>
      <c r="R11" s="85">
        <v>20</v>
      </c>
      <c r="S11" s="235" t="s">
        <v>3064</v>
      </c>
      <c r="T11" s="235" t="s">
        <v>3065</v>
      </c>
      <c r="U11" s="569" t="s">
        <v>3066</v>
      </c>
    </row>
    <row r="12" spans="1:21" ht="63.75">
      <c r="A12" s="8">
        <v>5</v>
      </c>
      <c r="B12" s="8"/>
      <c r="C12" s="108" t="s">
        <v>3080</v>
      </c>
      <c r="D12" s="108" t="s">
        <v>3081</v>
      </c>
      <c r="E12" s="621" t="s">
        <v>3082</v>
      </c>
      <c r="F12" s="5" t="s">
        <v>2</v>
      </c>
      <c r="G12" s="108" t="s">
        <v>4</v>
      </c>
      <c r="H12" s="108" t="s">
        <v>5</v>
      </c>
      <c r="I12" s="108" t="s">
        <v>267</v>
      </c>
      <c r="J12" s="108" t="s">
        <v>2730</v>
      </c>
      <c r="K12" s="88">
        <v>50000</v>
      </c>
      <c r="L12" s="8">
        <v>31500</v>
      </c>
      <c r="M12" s="8" t="s">
        <v>2731</v>
      </c>
      <c r="N12" s="108">
        <v>35000</v>
      </c>
      <c r="O12" s="8">
        <v>20</v>
      </c>
      <c r="P12" s="108">
        <v>35000</v>
      </c>
      <c r="Q12" s="8" t="s">
        <v>3083</v>
      </c>
      <c r="R12" s="85">
        <v>20</v>
      </c>
      <c r="S12" s="622" t="s">
        <v>3084</v>
      </c>
      <c r="T12" s="622" t="s">
        <v>3085</v>
      </c>
      <c r="U12" s="622" t="s">
        <v>3086</v>
      </c>
    </row>
    <row r="13" spans="1:21" ht="89.25">
      <c r="A13" s="8">
        <v>6</v>
      </c>
      <c r="B13" s="8"/>
      <c r="C13" s="108" t="s">
        <v>3087</v>
      </c>
      <c r="D13" s="108" t="s">
        <v>3088</v>
      </c>
      <c r="E13" s="621" t="s">
        <v>3089</v>
      </c>
      <c r="F13" s="5" t="s">
        <v>2</v>
      </c>
      <c r="G13" s="108" t="s">
        <v>4</v>
      </c>
      <c r="H13" s="108" t="s">
        <v>5</v>
      </c>
      <c r="I13" s="108" t="s">
        <v>267</v>
      </c>
      <c r="J13" s="108" t="s">
        <v>2758</v>
      </c>
      <c r="K13" s="88">
        <v>100000</v>
      </c>
      <c r="L13" s="8">
        <v>63000</v>
      </c>
      <c r="M13" s="8" t="s">
        <v>2731</v>
      </c>
      <c r="N13" s="108">
        <v>70000</v>
      </c>
      <c r="O13" s="8">
        <v>20</v>
      </c>
      <c r="P13" s="108">
        <v>70000</v>
      </c>
      <c r="Q13" s="8" t="s">
        <v>3083</v>
      </c>
      <c r="R13" s="85">
        <v>20</v>
      </c>
      <c r="S13" s="235" t="s">
        <v>3090</v>
      </c>
      <c r="T13" s="622" t="s">
        <v>3091</v>
      </c>
      <c r="U13" s="622" t="s">
        <v>3092</v>
      </c>
    </row>
    <row r="14" spans="1:21" ht="63.75">
      <c r="A14" s="8">
        <v>7</v>
      </c>
      <c r="B14" s="8"/>
      <c r="C14" s="108" t="s">
        <v>1037</v>
      </c>
      <c r="D14" s="108" t="s">
        <v>3093</v>
      </c>
      <c r="E14" s="621" t="s">
        <v>3094</v>
      </c>
      <c r="F14" s="5" t="s">
        <v>2</v>
      </c>
      <c r="G14" s="108" t="s">
        <v>4</v>
      </c>
      <c r="H14" s="108" t="s">
        <v>13</v>
      </c>
      <c r="I14" s="108" t="s">
        <v>267</v>
      </c>
      <c r="J14" s="108" t="s">
        <v>2758</v>
      </c>
      <c r="K14" s="88">
        <v>50000</v>
      </c>
      <c r="L14" s="8">
        <v>31500</v>
      </c>
      <c r="M14" s="8" t="s">
        <v>2731</v>
      </c>
      <c r="N14" s="108">
        <v>35000</v>
      </c>
      <c r="O14" s="8">
        <v>20</v>
      </c>
      <c r="P14" s="108">
        <v>35000</v>
      </c>
      <c r="Q14" s="8" t="s">
        <v>3083</v>
      </c>
      <c r="R14" s="85">
        <v>20</v>
      </c>
      <c r="S14" s="622" t="s">
        <v>3095</v>
      </c>
      <c r="T14" s="622" t="s">
        <v>3096</v>
      </c>
      <c r="U14" s="622" t="s">
        <v>3097</v>
      </c>
    </row>
    <row r="15" spans="1:21" ht="76.5">
      <c r="A15" s="8">
        <v>8</v>
      </c>
      <c r="B15" s="8"/>
      <c r="C15" s="108" t="s">
        <v>3098</v>
      </c>
      <c r="D15" s="108" t="s">
        <v>3099</v>
      </c>
      <c r="E15" s="621" t="s">
        <v>3100</v>
      </c>
      <c r="F15" s="5" t="s">
        <v>2</v>
      </c>
      <c r="G15" s="108" t="s">
        <v>4</v>
      </c>
      <c r="H15" s="108" t="s">
        <v>5</v>
      </c>
      <c r="I15" s="108" t="s">
        <v>267</v>
      </c>
      <c r="J15" s="108" t="s">
        <v>3101</v>
      </c>
      <c r="K15" s="88">
        <v>100000</v>
      </c>
      <c r="L15" s="8">
        <v>63000</v>
      </c>
      <c r="M15" s="8" t="s">
        <v>2731</v>
      </c>
      <c r="N15" s="108">
        <v>70000</v>
      </c>
      <c r="O15" s="8">
        <v>20</v>
      </c>
      <c r="P15" s="108">
        <v>70000</v>
      </c>
      <c r="Q15" s="8" t="s">
        <v>3083</v>
      </c>
      <c r="R15" s="85">
        <v>20</v>
      </c>
      <c r="S15" s="622" t="s">
        <v>3102</v>
      </c>
      <c r="T15" s="622" t="s">
        <v>3103</v>
      </c>
      <c r="U15" s="622" t="s">
        <v>3104</v>
      </c>
    </row>
    <row r="16" spans="1:21" ht="30">
      <c r="A16" s="8">
        <v>9</v>
      </c>
      <c r="B16" s="8"/>
      <c r="C16" s="108" t="s">
        <v>3105</v>
      </c>
      <c r="D16" s="108" t="s">
        <v>1131</v>
      </c>
      <c r="E16" s="621" t="s">
        <v>3106</v>
      </c>
      <c r="F16" s="5" t="s">
        <v>2</v>
      </c>
      <c r="G16" s="108" t="s">
        <v>4</v>
      </c>
      <c r="H16" s="108" t="s">
        <v>5</v>
      </c>
      <c r="I16" s="108" t="s">
        <v>267</v>
      </c>
      <c r="J16" s="108" t="s">
        <v>2730</v>
      </c>
      <c r="K16" s="8">
        <v>50000</v>
      </c>
      <c r="L16" s="8">
        <v>31500</v>
      </c>
      <c r="M16" s="8" t="s">
        <v>2731</v>
      </c>
      <c r="N16" s="108">
        <v>35000</v>
      </c>
      <c r="O16" s="8">
        <v>20</v>
      </c>
      <c r="P16" s="108">
        <v>35000</v>
      </c>
      <c r="Q16" s="8" t="s">
        <v>3083</v>
      </c>
      <c r="R16" s="85">
        <v>20</v>
      </c>
      <c r="S16" s="622" t="s">
        <v>3107</v>
      </c>
      <c r="T16" s="622" t="s">
        <v>3108</v>
      </c>
      <c r="U16" s="622" t="s">
        <v>3109</v>
      </c>
    </row>
    <row r="17" spans="1:21" ht="51">
      <c r="A17" s="8">
        <v>10</v>
      </c>
      <c r="B17" s="8"/>
      <c r="C17" s="108" t="s">
        <v>3110</v>
      </c>
      <c r="D17" s="108" t="s">
        <v>3111</v>
      </c>
      <c r="E17" s="621" t="s">
        <v>3112</v>
      </c>
      <c r="F17" s="5" t="s">
        <v>2</v>
      </c>
      <c r="G17" s="108" t="s">
        <v>4</v>
      </c>
      <c r="H17" s="108" t="s">
        <v>13</v>
      </c>
      <c r="I17" s="108" t="s">
        <v>267</v>
      </c>
      <c r="J17" s="108" t="s">
        <v>2758</v>
      </c>
      <c r="K17" s="8">
        <v>50000</v>
      </c>
      <c r="L17" s="8">
        <v>31500</v>
      </c>
      <c r="M17" s="8" t="s">
        <v>2731</v>
      </c>
      <c r="N17" s="108">
        <v>35000</v>
      </c>
      <c r="O17" s="8">
        <v>20</v>
      </c>
      <c r="P17" s="108">
        <v>35000</v>
      </c>
      <c r="Q17" s="8" t="s">
        <v>3083</v>
      </c>
      <c r="R17" s="85">
        <v>20</v>
      </c>
      <c r="S17" s="622" t="s">
        <v>3113</v>
      </c>
      <c r="T17" s="622" t="s">
        <v>3114</v>
      </c>
      <c r="U17" s="622" t="s">
        <v>3115</v>
      </c>
    </row>
    <row r="18" spans="1:21" ht="51">
      <c r="A18" s="8">
        <v>11</v>
      </c>
      <c r="B18" s="8"/>
      <c r="C18" s="108" t="s">
        <v>3116</v>
      </c>
      <c r="D18" s="108" t="s">
        <v>3117</v>
      </c>
      <c r="E18" s="621" t="s">
        <v>3112</v>
      </c>
      <c r="F18" s="5" t="s">
        <v>2</v>
      </c>
      <c r="G18" s="108" t="s">
        <v>4</v>
      </c>
      <c r="H18" s="108" t="s">
        <v>5</v>
      </c>
      <c r="I18" s="108" t="s">
        <v>267</v>
      </c>
      <c r="J18" s="108" t="s">
        <v>2730</v>
      </c>
      <c r="K18" s="8">
        <v>50000</v>
      </c>
      <c r="L18" s="8">
        <v>31500</v>
      </c>
      <c r="M18" s="8" t="s">
        <v>2731</v>
      </c>
      <c r="N18" s="108">
        <v>35000</v>
      </c>
      <c r="O18" s="8">
        <v>20</v>
      </c>
      <c r="P18" s="108">
        <v>35000</v>
      </c>
      <c r="Q18" s="8" t="s">
        <v>3083</v>
      </c>
      <c r="R18" s="85">
        <v>20</v>
      </c>
      <c r="S18" s="622" t="s">
        <v>3118</v>
      </c>
      <c r="T18" s="622" t="s">
        <v>3119</v>
      </c>
      <c r="U18" s="622" t="s">
        <v>3120</v>
      </c>
    </row>
    <row r="19" spans="1:21" ht="76.5">
      <c r="A19" s="8">
        <v>12</v>
      </c>
      <c r="B19" s="8"/>
      <c r="C19" s="108" t="s">
        <v>3121</v>
      </c>
      <c r="D19" s="108" t="s">
        <v>3122</v>
      </c>
      <c r="E19" s="621" t="s">
        <v>3123</v>
      </c>
      <c r="F19" s="5" t="s">
        <v>2</v>
      </c>
      <c r="G19" s="108" t="s">
        <v>4</v>
      </c>
      <c r="H19" s="108" t="s">
        <v>5</v>
      </c>
      <c r="I19" s="108" t="s">
        <v>267</v>
      </c>
      <c r="J19" s="108" t="s">
        <v>3124</v>
      </c>
      <c r="K19" s="8">
        <v>100000</v>
      </c>
      <c r="L19" s="8">
        <v>63000</v>
      </c>
      <c r="M19" s="8" t="s">
        <v>2731</v>
      </c>
      <c r="N19" s="108">
        <v>70000</v>
      </c>
      <c r="O19" s="8">
        <v>20</v>
      </c>
      <c r="P19" s="108">
        <v>70000</v>
      </c>
      <c r="Q19" s="8" t="s">
        <v>3083</v>
      </c>
      <c r="R19" s="85">
        <v>20</v>
      </c>
      <c r="S19" s="622" t="s">
        <v>3125</v>
      </c>
      <c r="T19" s="622" t="s">
        <v>3126</v>
      </c>
      <c r="U19" s="622" t="s">
        <v>3127</v>
      </c>
    </row>
    <row r="20" spans="1:21" ht="135">
      <c r="A20" s="8">
        <v>13</v>
      </c>
      <c r="B20" s="8"/>
      <c r="C20" s="108" t="s">
        <v>3153</v>
      </c>
      <c r="D20" s="108" t="s">
        <v>3154</v>
      </c>
      <c r="E20" s="108" t="s">
        <v>3155</v>
      </c>
      <c r="F20" s="84" t="s">
        <v>2</v>
      </c>
      <c r="G20" s="108" t="s">
        <v>4</v>
      </c>
      <c r="H20" s="108" t="s">
        <v>5</v>
      </c>
      <c r="I20" s="108" t="s">
        <v>267</v>
      </c>
      <c r="J20" s="108" t="s">
        <v>3156</v>
      </c>
      <c r="K20" s="8">
        <v>80000</v>
      </c>
      <c r="L20" s="8">
        <v>50400</v>
      </c>
      <c r="M20" s="84" t="s">
        <v>3136</v>
      </c>
      <c r="N20" s="108">
        <v>56000</v>
      </c>
      <c r="O20" s="8">
        <v>20</v>
      </c>
      <c r="P20" s="108">
        <v>56000</v>
      </c>
      <c r="Q20" s="8" t="s">
        <v>3157</v>
      </c>
      <c r="R20" s="8">
        <v>20</v>
      </c>
      <c r="S20" s="622" t="s">
        <v>3158</v>
      </c>
      <c r="T20" s="622" t="s">
        <v>3159</v>
      </c>
      <c r="U20" s="622" t="s">
        <v>3160</v>
      </c>
    </row>
    <row r="21" spans="1:21" ht="150">
      <c r="A21" s="8">
        <v>14</v>
      </c>
      <c r="B21" s="8"/>
      <c r="C21" s="108" t="s">
        <v>3161</v>
      </c>
      <c r="D21" s="108" t="s">
        <v>3162</v>
      </c>
      <c r="E21" s="108" t="s">
        <v>3163</v>
      </c>
      <c r="F21" s="84" t="s">
        <v>2</v>
      </c>
      <c r="G21" s="108" t="s">
        <v>4</v>
      </c>
      <c r="H21" s="108" t="s">
        <v>5</v>
      </c>
      <c r="I21" s="108" t="s">
        <v>267</v>
      </c>
      <c r="J21" s="108" t="s">
        <v>3164</v>
      </c>
      <c r="K21" s="8">
        <v>50000</v>
      </c>
      <c r="L21" s="8">
        <v>31500</v>
      </c>
      <c r="M21" s="84" t="s">
        <v>3136</v>
      </c>
      <c r="N21" s="108">
        <v>35000</v>
      </c>
      <c r="O21" s="8">
        <v>20</v>
      </c>
      <c r="P21" s="108">
        <v>35000</v>
      </c>
      <c r="Q21" s="8" t="s">
        <v>3157</v>
      </c>
      <c r="R21" s="8">
        <v>20</v>
      </c>
      <c r="S21" s="631" t="s">
        <v>3165</v>
      </c>
      <c r="T21" s="622" t="s">
        <v>3166</v>
      </c>
      <c r="U21" s="622" t="s">
        <v>3167</v>
      </c>
    </row>
    <row r="22" spans="1:21" ht="90">
      <c r="A22" s="8">
        <v>15</v>
      </c>
      <c r="B22" s="8"/>
      <c r="C22" s="108" t="s">
        <v>934</v>
      </c>
      <c r="D22" s="108" t="s">
        <v>3168</v>
      </c>
      <c r="E22" s="108" t="s">
        <v>2786</v>
      </c>
      <c r="F22" s="84" t="s">
        <v>2</v>
      </c>
      <c r="G22" s="108" t="s">
        <v>4</v>
      </c>
      <c r="H22" s="108" t="s">
        <v>13</v>
      </c>
      <c r="I22" s="108" t="s">
        <v>267</v>
      </c>
      <c r="J22" s="108" t="s">
        <v>3169</v>
      </c>
      <c r="K22" s="8">
        <v>100000</v>
      </c>
      <c r="L22" s="8">
        <v>63000</v>
      </c>
      <c r="M22" s="84" t="s">
        <v>3136</v>
      </c>
      <c r="N22" s="108">
        <v>70000</v>
      </c>
      <c r="O22" s="8">
        <v>20</v>
      </c>
      <c r="P22" s="108">
        <v>70000</v>
      </c>
      <c r="Q22" s="8" t="s">
        <v>3157</v>
      </c>
      <c r="R22" s="8">
        <v>20</v>
      </c>
      <c r="S22" s="622" t="s">
        <v>3170</v>
      </c>
      <c r="T22" s="622" t="s">
        <v>3171</v>
      </c>
      <c r="U22" s="622" t="s">
        <v>3172</v>
      </c>
    </row>
    <row r="23" spans="1:21" ht="75">
      <c r="A23" s="8">
        <v>16</v>
      </c>
      <c r="B23" s="8"/>
      <c r="C23" s="108" t="s">
        <v>1065</v>
      </c>
      <c r="D23" s="108" t="s">
        <v>3173</v>
      </c>
      <c r="E23" s="108" t="s">
        <v>3174</v>
      </c>
      <c r="F23" s="84" t="s">
        <v>2</v>
      </c>
      <c r="G23" s="108" t="s">
        <v>4</v>
      </c>
      <c r="H23" s="108" t="s">
        <v>13</v>
      </c>
      <c r="I23" s="108" t="s">
        <v>267</v>
      </c>
      <c r="J23" s="108" t="s">
        <v>2796</v>
      </c>
      <c r="K23" s="8">
        <v>50000</v>
      </c>
      <c r="L23" s="8">
        <v>31500</v>
      </c>
      <c r="M23" s="84" t="s">
        <v>3136</v>
      </c>
      <c r="N23" s="108">
        <v>35000</v>
      </c>
      <c r="O23" s="8">
        <v>20</v>
      </c>
      <c r="P23" s="108">
        <v>35000</v>
      </c>
      <c r="Q23" s="8" t="s">
        <v>3157</v>
      </c>
      <c r="R23" s="8">
        <v>20</v>
      </c>
      <c r="S23" s="622" t="s">
        <v>3175</v>
      </c>
      <c r="T23" s="622" t="s">
        <v>3176</v>
      </c>
      <c r="U23" s="622" t="s">
        <v>3177</v>
      </c>
    </row>
    <row r="24" spans="1:21" ht="120">
      <c r="A24" s="8">
        <v>17</v>
      </c>
      <c r="B24" s="8"/>
      <c r="C24" s="108" t="s">
        <v>3178</v>
      </c>
      <c r="D24" s="108" t="s">
        <v>3179</v>
      </c>
      <c r="E24" s="108" t="s">
        <v>3180</v>
      </c>
      <c r="F24" s="84" t="s">
        <v>2</v>
      </c>
      <c r="G24" s="108" t="s">
        <v>4</v>
      </c>
      <c r="H24" s="108" t="s">
        <v>13</v>
      </c>
      <c r="I24" s="108" t="s">
        <v>267</v>
      </c>
      <c r="J24" s="108" t="s">
        <v>2796</v>
      </c>
      <c r="K24" s="8">
        <v>50000</v>
      </c>
      <c r="L24" s="8">
        <v>31500</v>
      </c>
      <c r="M24" s="84" t="s">
        <v>3136</v>
      </c>
      <c r="N24" s="108">
        <v>35000</v>
      </c>
      <c r="O24" s="8">
        <v>20</v>
      </c>
      <c r="P24" s="108">
        <v>35000</v>
      </c>
      <c r="Q24" s="8" t="s">
        <v>3157</v>
      </c>
      <c r="R24" s="8">
        <v>20</v>
      </c>
      <c r="S24" s="622" t="s">
        <v>3181</v>
      </c>
      <c r="T24" s="622" t="s">
        <v>3182</v>
      </c>
      <c r="U24" s="622" t="s">
        <v>3183</v>
      </c>
    </row>
    <row r="25" spans="1:21" ht="105">
      <c r="A25" s="8">
        <v>18</v>
      </c>
      <c r="B25" s="8"/>
      <c r="C25" s="108" t="s">
        <v>3184</v>
      </c>
      <c r="D25" s="108" t="s">
        <v>1168</v>
      </c>
      <c r="E25" s="108" t="s">
        <v>3185</v>
      </c>
      <c r="F25" s="84" t="s">
        <v>2</v>
      </c>
      <c r="G25" s="108" t="s">
        <v>4</v>
      </c>
      <c r="H25" s="108" t="s">
        <v>5</v>
      </c>
      <c r="I25" s="108" t="s">
        <v>267</v>
      </c>
      <c r="J25" s="108" t="s">
        <v>3186</v>
      </c>
      <c r="K25" s="8">
        <v>50000</v>
      </c>
      <c r="L25" s="8">
        <v>31500</v>
      </c>
      <c r="M25" s="84" t="s">
        <v>3136</v>
      </c>
      <c r="N25" s="108">
        <v>35000</v>
      </c>
      <c r="O25" s="8">
        <v>20</v>
      </c>
      <c r="P25" s="108">
        <v>35000</v>
      </c>
      <c r="Q25" s="8" t="s">
        <v>3157</v>
      </c>
      <c r="R25" s="8">
        <v>20</v>
      </c>
      <c r="S25" s="622" t="s">
        <v>3187</v>
      </c>
      <c r="T25" s="622" t="s">
        <v>3188</v>
      </c>
      <c r="U25" s="622" t="s">
        <v>3189</v>
      </c>
    </row>
    <row r="26" spans="1:21" ht="105">
      <c r="A26" s="8">
        <v>19</v>
      </c>
      <c r="B26" s="8"/>
      <c r="C26" s="108" t="s">
        <v>3190</v>
      </c>
      <c r="D26" s="108" t="s">
        <v>3191</v>
      </c>
      <c r="E26" s="108" t="s">
        <v>3192</v>
      </c>
      <c r="F26" s="84" t="s">
        <v>2</v>
      </c>
      <c r="G26" s="108" t="s">
        <v>4</v>
      </c>
      <c r="H26" s="108" t="s">
        <v>5</v>
      </c>
      <c r="I26" s="108" t="s">
        <v>267</v>
      </c>
      <c r="J26" s="108" t="s">
        <v>3193</v>
      </c>
      <c r="K26" s="8">
        <v>200000</v>
      </c>
      <c r="L26" s="8">
        <v>126000</v>
      </c>
      <c r="M26" s="84" t="s">
        <v>3136</v>
      </c>
      <c r="N26" s="108">
        <v>140000</v>
      </c>
      <c r="O26" s="8">
        <v>20</v>
      </c>
      <c r="P26" s="108">
        <v>140000</v>
      </c>
      <c r="Q26" s="8" t="s">
        <v>3157</v>
      </c>
      <c r="R26" s="8">
        <v>20</v>
      </c>
      <c r="S26" s="622" t="s">
        <v>3194</v>
      </c>
      <c r="T26" s="622" t="s">
        <v>3195</v>
      </c>
      <c r="U26" s="622" t="s">
        <v>3196</v>
      </c>
    </row>
    <row r="27" spans="1:21" ht="105">
      <c r="A27" s="8">
        <v>20</v>
      </c>
      <c r="B27" s="8"/>
      <c r="C27" s="108" t="s">
        <v>3197</v>
      </c>
      <c r="D27" s="108" t="s">
        <v>3198</v>
      </c>
      <c r="E27" s="108" t="s">
        <v>3199</v>
      </c>
      <c r="F27" s="84" t="s">
        <v>2</v>
      </c>
      <c r="G27" s="108" t="s">
        <v>4</v>
      </c>
      <c r="H27" s="108" t="s">
        <v>5</v>
      </c>
      <c r="I27" s="108" t="s">
        <v>267</v>
      </c>
      <c r="J27" s="108" t="s">
        <v>3200</v>
      </c>
      <c r="K27" s="8">
        <v>180000</v>
      </c>
      <c r="L27" s="8">
        <v>113400</v>
      </c>
      <c r="M27" s="84" t="s">
        <v>3136</v>
      </c>
      <c r="N27" s="108">
        <v>126000</v>
      </c>
      <c r="O27" s="8">
        <v>20</v>
      </c>
      <c r="P27" s="108">
        <v>126000</v>
      </c>
      <c r="Q27" s="8" t="s">
        <v>3157</v>
      </c>
      <c r="R27" s="8">
        <v>20</v>
      </c>
      <c r="S27" s="622" t="s">
        <v>3201</v>
      </c>
      <c r="T27" s="622" t="s">
        <v>3202</v>
      </c>
      <c r="U27" s="622" t="s">
        <v>3203</v>
      </c>
    </row>
    <row r="28" spans="1:21" ht="60">
      <c r="A28" s="8">
        <v>21</v>
      </c>
      <c r="B28" s="8"/>
      <c r="C28" s="108" t="s">
        <v>3204</v>
      </c>
      <c r="D28" s="108" t="s">
        <v>3205</v>
      </c>
      <c r="E28" s="108" t="s">
        <v>3206</v>
      </c>
      <c r="F28" s="84" t="s">
        <v>2</v>
      </c>
      <c r="G28" s="108" t="s">
        <v>4</v>
      </c>
      <c r="H28" s="108" t="s">
        <v>5</v>
      </c>
      <c r="I28" s="108" t="s">
        <v>267</v>
      </c>
      <c r="J28" s="108" t="s">
        <v>3207</v>
      </c>
      <c r="K28" s="8">
        <v>200000</v>
      </c>
      <c r="L28" s="8">
        <v>126000</v>
      </c>
      <c r="M28" s="84" t="s">
        <v>3136</v>
      </c>
      <c r="N28" s="108">
        <v>140000</v>
      </c>
      <c r="O28" s="8">
        <v>20</v>
      </c>
      <c r="P28" s="108">
        <v>140000</v>
      </c>
      <c r="Q28" s="8" t="s">
        <v>3157</v>
      </c>
      <c r="R28" s="8">
        <v>20</v>
      </c>
      <c r="S28" s="622" t="s">
        <v>3208</v>
      </c>
      <c r="T28" s="622" t="s">
        <v>3209</v>
      </c>
      <c r="U28" s="622" t="s">
        <v>3210</v>
      </c>
    </row>
    <row r="29" spans="1:21" ht="60">
      <c r="A29" s="8">
        <v>22</v>
      </c>
      <c r="B29" s="8"/>
      <c r="C29" s="108" t="s">
        <v>2768</v>
      </c>
      <c r="D29" s="108" t="s">
        <v>3211</v>
      </c>
      <c r="E29" s="108" t="s">
        <v>3212</v>
      </c>
      <c r="F29" s="84" t="s">
        <v>2</v>
      </c>
      <c r="G29" s="108" t="s">
        <v>4</v>
      </c>
      <c r="H29" s="108" t="s">
        <v>5</v>
      </c>
      <c r="I29" s="108" t="s">
        <v>267</v>
      </c>
      <c r="J29" s="108" t="s">
        <v>2796</v>
      </c>
      <c r="K29" s="8">
        <v>50000</v>
      </c>
      <c r="L29" s="8">
        <v>31500</v>
      </c>
      <c r="M29" s="84" t="s">
        <v>3136</v>
      </c>
      <c r="N29" s="108">
        <v>35000</v>
      </c>
      <c r="O29" s="8">
        <v>20</v>
      </c>
      <c r="P29" s="108">
        <v>35000</v>
      </c>
      <c r="Q29" s="8" t="s">
        <v>3157</v>
      </c>
      <c r="R29" s="8">
        <v>20</v>
      </c>
      <c r="S29" s="622" t="s">
        <v>3213</v>
      </c>
      <c r="T29" s="622" t="s">
        <v>3214</v>
      </c>
      <c r="U29" s="622" t="s">
        <v>3215</v>
      </c>
    </row>
    <row r="30" spans="1:21" ht="135">
      <c r="A30" s="8">
        <v>23</v>
      </c>
      <c r="B30" s="8"/>
      <c r="C30" s="108" t="s">
        <v>3216</v>
      </c>
      <c r="D30" s="108" t="s">
        <v>922</v>
      </c>
      <c r="E30" s="108" t="s">
        <v>3217</v>
      </c>
      <c r="F30" s="84" t="s">
        <v>2</v>
      </c>
      <c r="G30" s="108" t="s">
        <v>4</v>
      </c>
      <c r="H30" s="108" t="s">
        <v>13</v>
      </c>
      <c r="I30" s="108" t="s">
        <v>267</v>
      </c>
      <c r="J30" s="108" t="s">
        <v>2796</v>
      </c>
      <c r="K30" s="8">
        <v>50000</v>
      </c>
      <c r="L30" s="8">
        <v>31500</v>
      </c>
      <c r="M30" s="84" t="s">
        <v>3136</v>
      </c>
      <c r="N30" s="108">
        <v>35000</v>
      </c>
      <c r="O30" s="8">
        <v>20</v>
      </c>
      <c r="P30" s="108">
        <v>35000</v>
      </c>
      <c r="Q30" s="8" t="s">
        <v>3157</v>
      </c>
      <c r="R30" s="8">
        <v>20</v>
      </c>
      <c r="S30" s="622" t="s">
        <v>3218</v>
      </c>
      <c r="T30" s="622" t="s">
        <v>3219</v>
      </c>
      <c r="U30" s="622" t="s">
        <v>3220</v>
      </c>
    </row>
    <row r="31" spans="1:21" ht="135">
      <c r="A31" s="8">
        <v>24</v>
      </c>
      <c r="B31" s="8"/>
      <c r="C31" s="108" t="s">
        <v>3221</v>
      </c>
      <c r="D31" s="108" t="s">
        <v>3222</v>
      </c>
      <c r="E31" s="108" t="s">
        <v>3223</v>
      </c>
      <c r="F31" s="84" t="s">
        <v>2</v>
      </c>
      <c r="G31" s="108" t="s">
        <v>4</v>
      </c>
      <c r="H31" s="108" t="s">
        <v>5</v>
      </c>
      <c r="I31" s="108" t="s">
        <v>267</v>
      </c>
      <c r="J31" s="108" t="s">
        <v>2796</v>
      </c>
      <c r="K31" s="8">
        <v>100000</v>
      </c>
      <c r="L31" s="8">
        <v>63000</v>
      </c>
      <c r="M31" s="84" t="s">
        <v>3136</v>
      </c>
      <c r="N31" s="108">
        <v>70000</v>
      </c>
      <c r="O31" s="8">
        <v>20</v>
      </c>
      <c r="P31" s="108">
        <v>70000</v>
      </c>
      <c r="Q31" s="8" t="s">
        <v>3157</v>
      </c>
      <c r="R31" s="8">
        <v>20</v>
      </c>
      <c r="S31" s="622" t="s">
        <v>3224</v>
      </c>
      <c r="T31" s="622" t="s">
        <v>3225</v>
      </c>
      <c r="U31" s="622" t="s">
        <v>3226</v>
      </c>
    </row>
    <row r="32" spans="1:21" ht="75">
      <c r="A32" s="8">
        <v>25</v>
      </c>
      <c r="B32" s="8"/>
      <c r="C32" s="108" t="s">
        <v>3227</v>
      </c>
      <c r="D32" s="108" t="s">
        <v>3228</v>
      </c>
      <c r="E32" s="108" t="s">
        <v>3229</v>
      </c>
      <c r="F32" s="84" t="s">
        <v>2</v>
      </c>
      <c r="G32" s="108" t="s">
        <v>4</v>
      </c>
      <c r="H32" s="108" t="s">
        <v>5</v>
      </c>
      <c r="I32" s="108" t="s">
        <v>267</v>
      </c>
      <c r="J32" s="108" t="s">
        <v>3230</v>
      </c>
      <c r="K32" s="8">
        <v>50000</v>
      </c>
      <c r="L32" s="8">
        <v>31500</v>
      </c>
      <c r="M32" s="84" t="s">
        <v>3136</v>
      </c>
      <c r="N32" s="108">
        <v>35000</v>
      </c>
      <c r="O32" s="8">
        <v>20</v>
      </c>
      <c r="P32" s="108">
        <v>35000</v>
      </c>
      <c r="Q32" s="8" t="s">
        <v>3157</v>
      </c>
      <c r="R32" s="8">
        <v>20</v>
      </c>
      <c r="S32" s="622" t="s">
        <v>3231</v>
      </c>
      <c r="T32" s="622" t="s">
        <v>3232</v>
      </c>
      <c r="U32" s="622" t="s">
        <v>3233</v>
      </c>
    </row>
    <row r="33" spans="1:21" ht="165">
      <c r="A33" s="8">
        <v>26</v>
      </c>
      <c r="B33" s="8"/>
      <c r="C33" s="108" t="s">
        <v>3234</v>
      </c>
      <c r="D33" s="108" t="s">
        <v>3235</v>
      </c>
      <c r="E33" s="108" t="s">
        <v>3236</v>
      </c>
      <c r="F33" s="84" t="s">
        <v>2</v>
      </c>
      <c r="G33" s="108" t="s">
        <v>4</v>
      </c>
      <c r="H33" s="108" t="s">
        <v>5</v>
      </c>
      <c r="I33" s="108" t="s">
        <v>267</v>
      </c>
      <c r="J33" s="108" t="s">
        <v>3237</v>
      </c>
      <c r="K33" s="8">
        <v>50000</v>
      </c>
      <c r="L33" s="8">
        <v>31500</v>
      </c>
      <c r="M33" s="84" t="s">
        <v>3136</v>
      </c>
      <c r="N33" s="108">
        <v>35000</v>
      </c>
      <c r="O33" s="8">
        <v>20</v>
      </c>
      <c r="P33" s="108">
        <v>35000</v>
      </c>
      <c r="Q33" s="8" t="s">
        <v>3157</v>
      </c>
      <c r="R33" s="8">
        <v>20</v>
      </c>
      <c r="S33" s="622" t="s">
        <v>3238</v>
      </c>
      <c r="T33" s="622" t="s">
        <v>3239</v>
      </c>
      <c r="U33" s="622" t="s">
        <v>3240</v>
      </c>
    </row>
    <row r="34" spans="1:21" ht="90">
      <c r="A34" s="8">
        <v>27</v>
      </c>
      <c r="B34" s="8"/>
      <c r="C34" s="108" t="s">
        <v>3241</v>
      </c>
      <c r="D34" s="108" t="s">
        <v>3242</v>
      </c>
      <c r="E34" s="108" t="s">
        <v>3243</v>
      </c>
      <c r="F34" s="84" t="s">
        <v>2</v>
      </c>
      <c r="G34" s="108" t="s">
        <v>4</v>
      </c>
      <c r="H34" s="108" t="s">
        <v>5</v>
      </c>
      <c r="I34" s="108" t="s">
        <v>267</v>
      </c>
      <c r="J34" s="108" t="s">
        <v>2751</v>
      </c>
      <c r="K34" s="8">
        <v>50000</v>
      </c>
      <c r="L34" s="8">
        <v>31500</v>
      </c>
      <c r="M34" s="84" t="s">
        <v>3136</v>
      </c>
      <c r="N34" s="108">
        <v>35000</v>
      </c>
      <c r="O34" s="8">
        <v>20</v>
      </c>
      <c r="P34" s="108">
        <v>35000</v>
      </c>
      <c r="Q34" s="8" t="s">
        <v>3157</v>
      </c>
      <c r="R34" s="8">
        <v>20</v>
      </c>
      <c r="S34" s="622" t="s">
        <v>3244</v>
      </c>
      <c r="T34" s="622" t="s">
        <v>3245</v>
      </c>
      <c r="U34" s="622" t="s">
        <v>3246</v>
      </c>
    </row>
    <row r="35" spans="1:21" ht="105">
      <c r="A35" s="8">
        <v>28</v>
      </c>
      <c r="B35" s="8"/>
      <c r="C35" s="108" t="s">
        <v>3247</v>
      </c>
      <c r="D35" s="108" t="s">
        <v>3248</v>
      </c>
      <c r="E35" s="108" t="s">
        <v>3249</v>
      </c>
      <c r="F35" s="84" t="s">
        <v>2</v>
      </c>
      <c r="G35" s="108" t="s">
        <v>4</v>
      </c>
      <c r="H35" s="108" t="s">
        <v>5</v>
      </c>
      <c r="I35" s="108" t="s">
        <v>267</v>
      </c>
      <c r="J35" s="108" t="s">
        <v>3237</v>
      </c>
      <c r="K35" s="8">
        <v>50000</v>
      </c>
      <c r="L35" s="8">
        <v>31500</v>
      </c>
      <c r="M35" s="84" t="s">
        <v>3136</v>
      </c>
      <c r="N35" s="108">
        <v>35000</v>
      </c>
      <c r="O35" s="8">
        <v>20</v>
      </c>
      <c r="P35" s="108">
        <v>35000</v>
      </c>
      <c r="Q35" s="8" t="s">
        <v>3157</v>
      </c>
      <c r="R35" s="8">
        <v>20</v>
      </c>
      <c r="S35" s="622" t="s">
        <v>3250</v>
      </c>
      <c r="T35" s="622" t="s">
        <v>3251</v>
      </c>
      <c r="U35" s="622" t="s">
        <v>3252</v>
      </c>
    </row>
    <row r="36" spans="1:21" ht="75">
      <c r="A36" s="8">
        <v>29</v>
      </c>
      <c r="B36" s="8"/>
      <c r="C36" s="108" t="s">
        <v>3253</v>
      </c>
      <c r="D36" s="108" t="s">
        <v>3254</v>
      </c>
      <c r="E36" s="108" t="s">
        <v>3255</v>
      </c>
      <c r="F36" s="84" t="s">
        <v>2</v>
      </c>
      <c r="G36" s="108" t="s">
        <v>3256</v>
      </c>
      <c r="H36" s="108" t="s">
        <v>5</v>
      </c>
      <c r="I36" s="108" t="s">
        <v>267</v>
      </c>
      <c r="J36" s="108" t="s">
        <v>2751</v>
      </c>
      <c r="K36" s="8">
        <v>50000</v>
      </c>
      <c r="L36" s="8">
        <v>31500</v>
      </c>
      <c r="M36" s="84" t="s">
        <v>3136</v>
      </c>
      <c r="N36" s="108">
        <v>35000</v>
      </c>
      <c r="O36" s="8">
        <v>20</v>
      </c>
      <c r="P36" s="108">
        <v>35000</v>
      </c>
      <c r="Q36" s="8" t="s">
        <v>3157</v>
      </c>
      <c r="R36" s="8">
        <v>20</v>
      </c>
      <c r="S36" s="622" t="s">
        <v>3257</v>
      </c>
      <c r="T36" s="622" t="s">
        <v>3258</v>
      </c>
      <c r="U36" s="622" t="s">
        <v>3259</v>
      </c>
    </row>
    <row r="37" spans="1:21" ht="120">
      <c r="A37" s="8">
        <v>30</v>
      </c>
      <c r="B37" s="8"/>
      <c r="C37" s="108" t="s">
        <v>3260</v>
      </c>
      <c r="D37" s="108" t="s">
        <v>3261</v>
      </c>
      <c r="E37" s="108" t="s">
        <v>3262</v>
      </c>
      <c r="F37" s="84" t="s">
        <v>2</v>
      </c>
      <c r="G37" s="108" t="s">
        <v>3256</v>
      </c>
      <c r="H37" s="108" t="s">
        <v>5</v>
      </c>
      <c r="I37" s="108" t="s">
        <v>267</v>
      </c>
      <c r="J37" s="108" t="s">
        <v>3237</v>
      </c>
      <c r="K37" s="8">
        <v>50000</v>
      </c>
      <c r="L37" s="8">
        <v>31500</v>
      </c>
      <c r="M37" s="84" t="s">
        <v>3136</v>
      </c>
      <c r="N37" s="108">
        <v>35000</v>
      </c>
      <c r="O37" s="8">
        <v>20</v>
      </c>
      <c r="P37" s="108">
        <v>35000</v>
      </c>
      <c r="Q37" s="8" t="s">
        <v>3157</v>
      </c>
      <c r="R37" s="8">
        <v>20</v>
      </c>
      <c r="S37" s="622" t="s">
        <v>3263</v>
      </c>
      <c r="T37" s="622" t="s">
        <v>3264</v>
      </c>
      <c r="U37" s="622" t="s">
        <v>3265</v>
      </c>
    </row>
    <row r="38" spans="1:21" ht="135">
      <c r="A38" s="8">
        <v>31</v>
      </c>
      <c r="B38" s="8"/>
      <c r="C38" s="108" t="s">
        <v>3266</v>
      </c>
      <c r="D38" s="108" t="s">
        <v>3267</v>
      </c>
      <c r="E38" s="108" t="s">
        <v>3268</v>
      </c>
      <c r="F38" s="84" t="s">
        <v>2</v>
      </c>
      <c r="G38" s="108" t="s">
        <v>491</v>
      </c>
      <c r="H38" s="108" t="s">
        <v>5</v>
      </c>
      <c r="I38" s="108" t="s">
        <v>267</v>
      </c>
      <c r="J38" s="108" t="s">
        <v>3269</v>
      </c>
      <c r="K38" s="8">
        <v>50000</v>
      </c>
      <c r="L38" s="8">
        <v>31500</v>
      </c>
      <c r="M38" s="84" t="s">
        <v>3136</v>
      </c>
      <c r="N38" s="108">
        <v>35000</v>
      </c>
      <c r="O38" s="8">
        <v>20</v>
      </c>
      <c r="P38" s="108">
        <v>35000</v>
      </c>
      <c r="Q38" s="8" t="s">
        <v>3157</v>
      </c>
      <c r="R38" s="8">
        <v>20</v>
      </c>
      <c r="S38" s="622" t="s">
        <v>3270</v>
      </c>
      <c r="T38" s="622" t="s">
        <v>3271</v>
      </c>
      <c r="U38" s="622" t="s">
        <v>3272</v>
      </c>
    </row>
    <row r="39" spans="1:21" ht="90">
      <c r="A39" s="8">
        <v>32</v>
      </c>
      <c r="B39" s="8"/>
      <c r="C39" s="108" t="s">
        <v>3273</v>
      </c>
      <c r="D39" s="108" t="s">
        <v>3274</v>
      </c>
      <c r="E39" s="108" t="s">
        <v>3275</v>
      </c>
      <c r="F39" s="84" t="s">
        <v>2</v>
      </c>
      <c r="G39" s="108" t="s">
        <v>3276</v>
      </c>
      <c r="H39" s="108" t="s">
        <v>5</v>
      </c>
      <c r="I39" s="108" t="s">
        <v>267</v>
      </c>
      <c r="J39" s="108" t="s">
        <v>3277</v>
      </c>
      <c r="K39" s="8">
        <v>200000</v>
      </c>
      <c r="L39" s="8">
        <v>126000</v>
      </c>
      <c r="M39" s="84" t="s">
        <v>3136</v>
      </c>
      <c r="N39" s="108">
        <v>140000</v>
      </c>
      <c r="O39" s="8">
        <v>20</v>
      </c>
      <c r="P39" s="108">
        <v>140000</v>
      </c>
      <c r="Q39" s="8" t="s">
        <v>3157</v>
      </c>
      <c r="R39" s="8">
        <v>20</v>
      </c>
      <c r="S39" s="622" t="s">
        <v>3278</v>
      </c>
      <c r="T39" s="622" t="s">
        <v>3279</v>
      </c>
      <c r="U39" s="622" t="s">
        <v>3280</v>
      </c>
    </row>
    <row r="40" spans="1:21" ht="105">
      <c r="A40" s="8">
        <v>33</v>
      </c>
      <c r="B40" s="8"/>
      <c r="C40" s="108" t="s">
        <v>3281</v>
      </c>
      <c r="D40" s="108" t="s">
        <v>3282</v>
      </c>
      <c r="E40" s="108" t="s">
        <v>3283</v>
      </c>
      <c r="F40" s="84" t="s">
        <v>2</v>
      </c>
      <c r="G40" s="108" t="s">
        <v>4</v>
      </c>
      <c r="H40" s="108" t="s">
        <v>5</v>
      </c>
      <c r="I40" s="108" t="s">
        <v>267</v>
      </c>
      <c r="J40" s="108" t="s">
        <v>3284</v>
      </c>
      <c r="K40" s="8">
        <v>100000</v>
      </c>
      <c r="L40" s="8">
        <v>63000</v>
      </c>
      <c r="M40" s="84" t="s">
        <v>3136</v>
      </c>
      <c r="N40" s="108">
        <v>70000</v>
      </c>
      <c r="O40" s="8">
        <v>20</v>
      </c>
      <c r="P40" s="108">
        <v>70000</v>
      </c>
      <c r="Q40" s="8" t="s">
        <v>3157</v>
      </c>
      <c r="R40" s="8">
        <v>20</v>
      </c>
      <c r="S40" s="622" t="s">
        <v>3285</v>
      </c>
      <c r="T40" s="622" t="s">
        <v>3286</v>
      </c>
      <c r="U40" s="622" t="s">
        <v>3287</v>
      </c>
    </row>
    <row r="41" spans="1:21" ht="135">
      <c r="A41" s="8">
        <v>34</v>
      </c>
      <c r="B41" s="8"/>
      <c r="C41" s="108" t="s">
        <v>3288</v>
      </c>
      <c r="D41" s="108" t="s">
        <v>3289</v>
      </c>
      <c r="E41" s="108" t="s">
        <v>3290</v>
      </c>
      <c r="F41" s="84" t="s">
        <v>2</v>
      </c>
      <c r="G41" s="108" t="s">
        <v>4</v>
      </c>
      <c r="H41" s="108" t="s">
        <v>5</v>
      </c>
      <c r="I41" s="108" t="s">
        <v>267</v>
      </c>
      <c r="J41" s="108" t="s">
        <v>3291</v>
      </c>
      <c r="K41" s="8">
        <v>50000</v>
      </c>
      <c r="L41" s="8">
        <v>31500</v>
      </c>
      <c r="M41" s="84" t="s">
        <v>3136</v>
      </c>
      <c r="N41" s="108">
        <v>35000</v>
      </c>
      <c r="O41" s="8">
        <v>20</v>
      </c>
      <c r="P41" s="108">
        <v>35000</v>
      </c>
      <c r="Q41" s="8" t="s">
        <v>3157</v>
      </c>
      <c r="R41" s="8">
        <v>20</v>
      </c>
      <c r="S41" s="622" t="s">
        <v>3292</v>
      </c>
      <c r="T41" s="622" t="s">
        <v>3293</v>
      </c>
      <c r="U41" s="622" t="s">
        <v>3294</v>
      </c>
    </row>
    <row r="42" spans="1:21" ht="120">
      <c r="A42" s="8">
        <v>35</v>
      </c>
      <c r="B42" s="8"/>
      <c r="C42" s="108" t="s">
        <v>3295</v>
      </c>
      <c r="D42" s="108" t="s">
        <v>3296</v>
      </c>
      <c r="E42" s="108" t="s">
        <v>3297</v>
      </c>
      <c r="F42" s="84" t="s">
        <v>2</v>
      </c>
      <c r="G42" s="108" t="s">
        <v>4</v>
      </c>
      <c r="H42" s="108" t="s">
        <v>13</v>
      </c>
      <c r="I42" s="108" t="s">
        <v>267</v>
      </c>
      <c r="J42" s="108" t="s">
        <v>3237</v>
      </c>
      <c r="K42" s="8">
        <v>100000</v>
      </c>
      <c r="L42" s="8">
        <v>63000</v>
      </c>
      <c r="M42" s="84" t="s">
        <v>3136</v>
      </c>
      <c r="N42" s="108">
        <v>70000</v>
      </c>
      <c r="O42" s="8">
        <v>20</v>
      </c>
      <c r="P42" s="108">
        <v>70000</v>
      </c>
      <c r="Q42" s="8" t="s">
        <v>3157</v>
      </c>
      <c r="R42" s="8">
        <v>20</v>
      </c>
      <c r="S42" s="622" t="s">
        <v>3298</v>
      </c>
      <c r="T42" s="622" t="s">
        <v>3299</v>
      </c>
      <c r="U42" s="622" t="s">
        <v>3300</v>
      </c>
    </row>
    <row r="43" spans="1:21" ht="90">
      <c r="A43" s="8">
        <v>36</v>
      </c>
      <c r="B43" s="8"/>
      <c r="C43" s="108" t="s">
        <v>3301</v>
      </c>
      <c r="D43" s="108" t="s">
        <v>3302</v>
      </c>
      <c r="E43" s="108" t="s">
        <v>3303</v>
      </c>
      <c r="F43" s="84" t="s">
        <v>2</v>
      </c>
      <c r="G43" s="108" t="s">
        <v>4</v>
      </c>
      <c r="H43" s="108" t="s">
        <v>5</v>
      </c>
      <c r="I43" s="108" t="s">
        <v>267</v>
      </c>
      <c r="J43" s="108" t="s">
        <v>3304</v>
      </c>
      <c r="K43" s="8">
        <v>100000</v>
      </c>
      <c r="L43" s="8">
        <v>63000</v>
      </c>
      <c r="M43" s="84" t="s">
        <v>3136</v>
      </c>
      <c r="N43" s="108">
        <v>70000</v>
      </c>
      <c r="O43" s="8">
        <v>20</v>
      </c>
      <c r="P43" s="108">
        <v>70000</v>
      </c>
      <c r="Q43" s="8" t="s">
        <v>3157</v>
      </c>
      <c r="R43" s="8">
        <v>20</v>
      </c>
      <c r="S43" s="622" t="s">
        <v>3305</v>
      </c>
      <c r="T43" s="622" t="s">
        <v>3306</v>
      </c>
      <c r="U43" s="622" t="s">
        <v>3307</v>
      </c>
    </row>
    <row r="44" spans="1:21" ht="90">
      <c r="A44" s="8">
        <v>37</v>
      </c>
      <c r="B44" s="8"/>
      <c r="C44" s="108" t="s">
        <v>3308</v>
      </c>
      <c r="D44" s="108" t="s">
        <v>3309</v>
      </c>
      <c r="E44" s="108" t="s">
        <v>3310</v>
      </c>
      <c r="F44" s="84" t="s">
        <v>2</v>
      </c>
      <c r="G44" s="108" t="s">
        <v>4</v>
      </c>
      <c r="H44" s="108" t="s">
        <v>5</v>
      </c>
      <c r="I44" s="108" t="s">
        <v>267</v>
      </c>
      <c r="J44" s="108" t="s">
        <v>3311</v>
      </c>
      <c r="K44" s="8">
        <v>100000</v>
      </c>
      <c r="L44" s="8">
        <v>63000</v>
      </c>
      <c r="M44" s="84" t="s">
        <v>3136</v>
      </c>
      <c r="N44" s="108">
        <v>70000</v>
      </c>
      <c r="O44" s="8">
        <v>20</v>
      </c>
      <c r="P44" s="108">
        <v>70000</v>
      </c>
      <c r="Q44" s="8" t="s">
        <v>3157</v>
      </c>
      <c r="R44" s="8">
        <v>20</v>
      </c>
      <c r="S44" s="622" t="s">
        <v>3312</v>
      </c>
      <c r="T44" s="622" t="s">
        <v>3313</v>
      </c>
      <c r="U44" s="622" t="s">
        <v>3314</v>
      </c>
    </row>
    <row r="45" spans="1:21" ht="90">
      <c r="A45" s="8">
        <v>38</v>
      </c>
      <c r="B45" s="8"/>
      <c r="C45" s="108" t="s">
        <v>3315</v>
      </c>
      <c r="D45" s="108" t="s">
        <v>3316</v>
      </c>
      <c r="E45" s="108" t="s">
        <v>3317</v>
      </c>
      <c r="F45" s="84" t="s">
        <v>2</v>
      </c>
      <c r="G45" s="108" t="s">
        <v>4</v>
      </c>
      <c r="H45" s="108" t="s">
        <v>5</v>
      </c>
      <c r="I45" s="108" t="s">
        <v>267</v>
      </c>
      <c r="J45" s="108" t="s">
        <v>3318</v>
      </c>
      <c r="K45" s="8">
        <v>50000</v>
      </c>
      <c r="L45" s="8">
        <v>31500</v>
      </c>
      <c r="M45" s="84" t="s">
        <v>3136</v>
      </c>
      <c r="N45" s="108">
        <v>35000</v>
      </c>
      <c r="O45" s="8">
        <v>20</v>
      </c>
      <c r="P45" s="108">
        <v>35000</v>
      </c>
      <c r="Q45" s="8" t="s">
        <v>3157</v>
      </c>
      <c r="R45" s="8">
        <v>20</v>
      </c>
      <c r="S45" s="622" t="s">
        <v>3319</v>
      </c>
      <c r="T45" s="622" t="s">
        <v>3320</v>
      </c>
      <c r="U45" s="622" t="s">
        <v>3321</v>
      </c>
    </row>
    <row r="46" spans="1:21" ht="105">
      <c r="A46" s="8">
        <v>39</v>
      </c>
      <c r="B46" s="8"/>
      <c r="C46" s="108" t="s">
        <v>3322</v>
      </c>
      <c r="D46" s="108" t="s">
        <v>3323</v>
      </c>
      <c r="E46" s="108" t="s">
        <v>3324</v>
      </c>
      <c r="F46" s="84" t="s">
        <v>2</v>
      </c>
      <c r="G46" s="108" t="s">
        <v>4</v>
      </c>
      <c r="H46" s="108" t="s">
        <v>5</v>
      </c>
      <c r="I46" s="108" t="s">
        <v>267</v>
      </c>
      <c r="J46" s="108" t="s">
        <v>3325</v>
      </c>
      <c r="K46" s="8">
        <v>200000</v>
      </c>
      <c r="L46" s="8">
        <v>126000</v>
      </c>
      <c r="M46" s="84" t="s">
        <v>3136</v>
      </c>
      <c r="N46" s="108">
        <v>140000</v>
      </c>
      <c r="O46" s="8">
        <v>20</v>
      </c>
      <c r="P46" s="108">
        <v>140000</v>
      </c>
      <c r="Q46" s="8" t="s">
        <v>3157</v>
      </c>
      <c r="R46" s="8">
        <v>20</v>
      </c>
      <c r="S46" s="622" t="s">
        <v>3326</v>
      </c>
      <c r="T46" s="622" t="s">
        <v>3327</v>
      </c>
      <c r="U46" s="622" t="s">
        <v>3328</v>
      </c>
    </row>
    <row r="47" spans="1:21" ht="105">
      <c r="A47" s="8">
        <v>40</v>
      </c>
      <c r="B47" s="8"/>
      <c r="C47" s="108" t="s">
        <v>3329</v>
      </c>
      <c r="D47" s="108" t="s">
        <v>3330</v>
      </c>
      <c r="E47" s="108" t="s">
        <v>3331</v>
      </c>
      <c r="F47" s="84" t="s">
        <v>2</v>
      </c>
      <c r="G47" s="108" t="s">
        <v>4</v>
      </c>
      <c r="H47" s="108" t="s">
        <v>5</v>
      </c>
      <c r="I47" s="108" t="s">
        <v>267</v>
      </c>
      <c r="J47" s="108" t="s">
        <v>3332</v>
      </c>
      <c r="K47" s="8">
        <v>100000</v>
      </c>
      <c r="L47" s="8">
        <v>63000</v>
      </c>
      <c r="M47" s="84" t="s">
        <v>3136</v>
      </c>
      <c r="N47" s="108">
        <v>70000</v>
      </c>
      <c r="O47" s="8">
        <v>20</v>
      </c>
      <c r="P47" s="108">
        <v>70000</v>
      </c>
      <c r="Q47" s="8" t="s">
        <v>3157</v>
      </c>
      <c r="R47" s="8">
        <v>20</v>
      </c>
      <c r="S47" s="622" t="s">
        <v>3333</v>
      </c>
      <c r="T47" s="622" t="s">
        <v>3334</v>
      </c>
      <c r="U47" s="622" t="s">
        <v>3335</v>
      </c>
    </row>
    <row r="48" spans="1:21" ht="75">
      <c r="A48" s="8">
        <v>41</v>
      </c>
      <c r="B48" s="8"/>
      <c r="C48" s="108" t="s">
        <v>3336</v>
      </c>
      <c r="D48" s="108" t="s">
        <v>3337</v>
      </c>
      <c r="E48" s="108" t="s">
        <v>3338</v>
      </c>
      <c r="F48" s="84" t="s">
        <v>2</v>
      </c>
      <c r="G48" s="108" t="s">
        <v>4</v>
      </c>
      <c r="H48" s="108" t="s">
        <v>5</v>
      </c>
      <c r="I48" s="108" t="s">
        <v>267</v>
      </c>
      <c r="J48" s="108" t="s">
        <v>3339</v>
      </c>
      <c r="K48" s="8">
        <v>100000</v>
      </c>
      <c r="L48" s="8">
        <v>63000</v>
      </c>
      <c r="M48" s="84" t="s">
        <v>3136</v>
      </c>
      <c r="N48" s="108">
        <v>70000</v>
      </c>
      <c r="O48" s="8">
        <v>20</v>
      </c>
      <c r="P48" s="108">
        <v>70000</v>
      </c>
      <c r="Q48" s="8" t="s">
        <v>3157</v>
      </c>
      <c r="R48" s="8">
        <v>20</v>
      </c>
      <c r="S48" s="622" t="s">
        <v>3340</v>
      </c>
      <c r="T48" s="622" t="s">
        <v>3341</v>
      </c>
      <c r="U48" s="622" t="s">
        <v>3342</v>
      </c>
    </row>
    <row r="49" spans="1:21" ht="105">
      <c r="A49" s="8">
        <v>42</v>
      </c>
      <c r="B49" s="8"/>
      <c r="C49" s="108" t="s">
        <v>3343</v>
      </c>
      <c r="D49" s="108" t="s">
        <v>3344</v>
      </c>
      <c r="E49" s="108" t="s">
        <v>3345</v>
      </c>
      <c r="F49" s="84" t="s">
        <v>2</v>
      </c>
      <c r="G49" s="108" t="s">
        <v>4</v>
      </c>
      <c r="H49" s="108" t="s">
        <v>5</v>
      </c>
      <c r="I49" s="108" t="s">
        <v>267</v>
      </c>
      <c r="J49" s="108" t="s">
        <v>3346</v>
      </c>
      <c r="K49" s="8">
        <v>100000</v>
      </c>
      <c r="L49" s="8">
        <v>63000</v>
      </c>
      <c r="M49" s="84" t="s">
        <v>3136</v>
      </c>
      <c r="N49" s="108">
        <v>70000</v>
      </c>
      <c r="O49" s="8">
        <v>20</v>
      </c>
      <c r="P49" s="108">
        <v>70000</v>
      </c>
      <c r="Q49" s="8" t="s">
        <v>3157</v>
      </c>
      <c r="R49" s="8">
        <v>20</v>
      </c>
      <c r="S49" s="622" t="s">
        <v>3347</v>
      </c>
      <c r="T49" s="622" t="s">
        <v>3348</v>
      </c>
      <c r="U49" s="622" t="s">
        <v>3349</v>
      </c>
    </row>
    <row r="50" spans="1:21" ht="105">
      <c r="A50" s="8">
        <v>43</v>
      </c>
      <c r="B50" s="8"/>
      <c r="C50" s="108" t="s">
        <v>2880</v>
      </c>
      <c r="D50" s="108" t="s">
        <v>3350</v>
      </c>
      <c r="E50" s="108" t="s">
        <v>3351</v>
      </c>
      <c r="F50" s="84" t="s">
        <v>2</v>
      </c>
      <c r="G50" s="108" t="s">
        <v>4</v>
      </c>
      <c r="H50" s="108" t="s">
        <v>5</v>
      </c>
      <c r="I50" s="108" t="s">
        <v>267</v>
      </c>
      <c r="J50" s="108" t="s">
        <v>2882</v>
      </c>
      <c r="K50" s="8">
        <v>50000</v>
      </c>
      <c r="L50" s="8">
        <v>31500</v>
      </c>
      <c r="M50" s="84" t="s">
        <v>3136</v>
      </c>
      <c r="N50" s="108">
        <v>35000</v>
      </c>
      <c r="O50" s="8">
        <v>20</v>
      </c>
      <c r="P50" s="108">
        <v>35000</v>
      </c>
      <c r="Q50" s="8" t="s">
        <v>3157</v>
      </c>
      <c r="R50" s="8">
        <v>20</v>
      </c>
      <c r="S50" s="622" t="s">
        <v>3352</v>
      </c>
      <c r="T50" s="622" t="s">
        <v>958</v>
      </c>
      <c r="U50" s="622" t="s">
        <v>3353</v>
      </c>
    </row>
    <row r="51" spans="1:21" ht="45">
      <c r="A51" s="8">
        <v>44</v>
      </c>
      <c r="B51" s="8"/>
      <c r="C51" s="108" t="s">
        <v>3354</v>
      </c>
      <c r="D51" s="108" t="s">
        <v>3355</v>
      </c>
      <c r="E51" s="108" t="s">
        <v>3356</v>
      </c>
      <c r="F51" s="84" t="s">
        <v>2</v>
      </c>
      <c r="G51" s="108" t="s">
        <v>4</v>
      </c>
      <c r="H51" s="108" t="s">
        <v>5</v>
      </c>
      <c r="I51" s="108" t="s">
        <v>267</v>
      </c>
      <c r="J51" s="108" t="s">
        <v>2882</v>
      </c>
      <c r="K51" s="8">
        <v>50000</v>
      </c>
      <c r="L51" s="8">
        <v>31500</v>
      </c>
      <c r="M51" s="84" t="s">
        <v>3136</v>
      </c>
      <c r="N51" s="108">
        <v>35000</v>
      </c>
      <c r="O51" s="8">
        <v>20</v>
      </c>
      <c r="P51" s="108">
        <v>35000</v>
      </c>
      <c r="Q51" s="8" t="s">
        <v>3157</v>
      </c>
      <c r="R51" s="8">
        <v>20</v>
      </c>
      <c r="S51" s="622" t="s">
        <v>3357</v>
      </c>
      <c r="T51" s="622" t="s">
        <v>3358</v>
      </c>
      <c r="U51" s="622" t="s">
        <v>3359</v>
      </c>
    </row>
    <row r="52" spans="1:21" ht="105">
      <c r="A52" s="8">
        <v>45</v>
      </c>
      <c r="B52" s="8"/>
      <c r="C52" s="108" t="s">
        <v>3360</v>
      </c>
      <c r="D52" s="108" t="s">
        <v>3361</v>
      </c>
      <c r="E52" s="108" t="s">
        <v>3362</v>
      </c>
      <c r="F52" s="84" t="s">
        <v>2</v>
      </c>
      <c r="G52" s="108" t="s">
        <v>4</v>
      </c>
      <c r="H52" s="108" t="s">
        <v>5</v>
      </c>
      <c r="I52" s="632" t="s">
        <v>266</v>
      </c>
      <c r="J52" s="108" t="s">
        <v>3363</v>
      </c>
      <c r="K52" s="8">
        <v>100000</v>
      </c>
      <c r="L52" s="8">
        <v>63000</v>
      </c>
      <c r="M52" s="8" t="s">
        <v>3136</v>
      </c>
      <c r="N52" s="8">
        <v>70000</v>
      </c>
      <c r="O52" s="8">
        <v>20</v>
      </c>
      <c r="P52" s="8">
        <v>70000</v>
      </c>
      <c r="Q52" s="8" t="s">
        <v>3364</v>
      </c>
      <c r="R52" s="8">
        <v>20</v>
      </c>
      <c r="S52" s="622" t="s">
        <v>3365</v>
      </c>
      <c r="T52" s="622" t="s">
        <v>3366</v>
      </c>
      <c r="U52" s="622" t="s">
        <v>3367</v>
      </c>
    </row>
    <row r="53" spans="1:21" ht="105">
      <c r="A53" s="8">
        <v>46</v>
      </c>
      <c r="B53" s="8"/>
      <c r="C53" s="88" t="s">
        <v>3368</v>
      </c>
      <c r="D53" s="88" t="s">
        <v>3369</v>
      </c>
      <c r="E53" s="615" t="s">
        <v>3370</v>
      </c>
      <c r="F53" s="84" t="s">
        <v>2</v>
      </c>
      <c r="G53" s="108" t="s">
        <v>4</v>
      </c>
      <c r="H53" s="108" t="s">
        <v>5</v>
      </c>
      <c r="I53" s="108" t="s">
        <v>267</v>
      </c>
      <c r="J53" s="106" t="s">
        <v>3363</v>
      </c>
      <c r="K53" s="8">
        <v>100000</v>
      </c>
      <c r="L53" s="8">
        <v>63000</v>
      </c>
      <c r="M53" s="8" t="s">
        <v>3136</v>
      </c>
      <c r="N53" s="8">
        <v>70000</v>
      </c>
      <c r="O53" s="8">
        <v>20</v>
      </c>
      <c r="P53" s="8">
        <v>70000</v>
      </c>
      <c r="Q53" s="8" t="s">
        <v>3364</v>
      </c>
      <c r="R53" s="8">
        <v>20</v>
      </c>
      <c r="S53" s="633" t="s">
        <v>3371</v>
      </c>
      <c r="T53" s="634" t="s">
        <v>3372</v>
      </c>
      <c r="U53" s="235" t="s">
        <v>3373</v>
      </c>
    </row>
    <row r="54" spans="1:21" ht="135">
      <c r="A54" s="8">
        <v>47</v>
      </c>
      <c r="B54" s="8"/>
      <c r="C54" s="88" t="s">
        <v>3374</v>
      </c>
      <c r="D54" s="88" t="s">
        <v>3375</v>
      </c>
      <c r="E54" s="88" t="s">
        <v>3376</v>
      </c>
      <c r="F54" s="84" t="s">
        <v>2</v>
      </c>
      <c r="G54" s="108" t="s">
        <v>4</v>
      </c>
      <c r="H54" s="108" t="s">
        <v>5</v>
      </c>
      <c r="I54" s="108" t="s">
        <v>267</v>
      </c>
      <c r="J54" s="85" t="s">
        <v>3363</v>
      </c>
      <c r="K54" s="8">
        <v>100000</v>
      </c>
      <c r="L54" s="8">
        <v>63000</v>
      </c>
      <c r="M54" s="8" t="s">
        <v>3136</v>
      </c>
      <c r="N54" s="8">
        <v>70000</v>
      </c>
      <c r="O54" s="8">
        <v>20</v>
      </c>
      <c r="P54" s="8">
        <v>70000</v>
      </c>
      <c r="Q54" s="8" t="s">
        <v>3364</v>
      </c>
      <c r="R54" s="8">
        <v>20</v>
      </c>
      <c r="S54" s="235" t="s">
        <v>3377</v>
      </c>
      <c r="T54" s="235" t="s">
        <v>3378</v>
      </c>
      <c r="U54" s="569" t="s">
        <v>3379</v>
      </c>
    </row>
    <row r="55" spans="1:21" ht="165">
      <c r="A55" s="8">
        <v>48</v>
      </c>
      <c r="B55" s="8"/>
      <c r="C55" s="88" t="s">
        <v>3380</v>
      </c>
      <c r="D55" s="88" t="s">
        <v>3381</v>
      </c>
      <c r="E55" s="88" t="s">
        <v>3382</v>
      </c>
      <c r="F55" s="84" t="s">
        <v>2</v>
      </c>
      <c r="G55" s="108" t="s">
        <v>4</v>
      </c>
      <c r="H55" s="108" t="s">
        <v>5</v>
      </c>
      <c r="I55" s="108" t="s">
        <v>267</v>
      </c>
      <c r="J55" s="85" t="s">
        <v>3363</v>
      </c>
      <c r="K55" s="8">
        <v>100000</v>
      </c>
      <c r="L55" s="8">
        <v>63000</v>
      </c>
      <c r="M55" s="8" t="s">
        <v>3136</v>
      </c>
      <c r="N55" s="8">
        <v>70000</v>
      </c>
      <c r="O55" s="8">
        <v>20</v>
      </c>
      <c r="P55" s="8">
        <v>70000</v>
      </c>
      <c r="Q55" s="8" t="s">
        <v>3364</v>
      </c>
      <c r="R55" s="8">
        <v>20</v>
      </c>
      <c r="S55" s="235" t="s">
        <v>3383</v>
      </c>
      <c r="T55" s="235" t="s">
        <v>3384</v>
      </c>
      <c r="U55" s="569" t="s">
        <v>3385</v>
      </c>
    </row>
    <row r="56" spans="1:21" ht="60">
      <c r="A56" s="8">
        <v>49</v>
      </c>
      <c r="B56" s="8"/>
      <c r="C56" s="88" t="s">
        <v>3386</v>
      </c>
      <c r="D56" s="88" t="s">
        <v>3387</v>
      </c>
      <c r="E56" s="88" t="s">
        <v>3388</v>
      </c>
      <c r="F56" s="84" t="s">
        <v>2</v>
      </c>
      <c r="G56" s="108" t="s">
        <v>4</v>
      </c>
      <c r="H56" s="108" t="s">
        <v>5</v>
      </c>
      <c r="I56" s="108" t="s">
        <v>267</v>
      </c>
      <c r="J56" s="85" t="s">
        <v>3363</v>
      </c>
      <c r="K56" s="8">
        <v>100000</v>
      </c>
      <c r="L56" s="8">
        <v>63000</v>
      </c>
      <c r="M56" s="8" t="s">
        <v>3136</v>
      </c>
      <c r="N56" s="8">
        <v>70000</v>
      </c>
      <c r="O56" s="8">
        <v>20</v>
      </c>
      <c r="P56" s="8">
        <v>70000</v>
      </c>
      <c r="Q56" s="8" t="s">
        <v>3364</v>
      </c>
      <c r="R56" s="8">
        <v>20</v>
      </c>
      <c r="S56" s="569" t="s">
        <v>3389</v>
      </c>
      <c r="T56" s="235" t="s">
        <v>3390</v>
      </c>
      <c r="U56" s="569" t="s">
        <v>3391</v>
      </c>
    </row>
    <row r="57" spans="1:21" ht="75">
      <c r="A57" s="8">
        <v>50</v>
      </c>
      <c r="B57" s="8"/>
      <c r="C57" s="85" t="s">
        <v>3392</v>
      </c>
      <c r="D57" s="88" t="s">
        <v>3393</v>
      </c>
      <c r="E57" s="88" t="s">
        <v>3394</v>
      </c>
      <c r="F57" s="84" t="s">
        <v>2</v>
      </c>
      <c r="G57" s="108" t="s">
        <v>4</v>
      </c>
      <c r="H57" s="632" t="s">
        <v>13</v>
      </c>
      <c r="I57" s="632" t="s">
        <v>266</v>
      </c>
      <c r="J57" s="88" t="s">
        <v>3395</v>
      </c>
      <c r="K57" s="8">
        <v>100000</v>
      </c>
      <c r="L57" s="8">
        <v>63000</v>
      </c>
      <c r="M57" s="8" t="s">
        <v>3136</v>
      </c>
      <c r="N57" s="8">
        <v>70000</v>
      </c>
      <c r="O57" s="8">
        <v>20</v>
      </c>
      <c r="P57" s="8">
        <v>70000</v>
      </c>
      <c r="Q57" s="8" t="s">
        <v>3364</v>
      </c>
      <c r="R57" s="8">
        <v>20</v>
      </c>
      <c r="S57" s="235" t="s">
        <v>3396</v>
      </c>
      <c r="T57" s="235" t="s">
        <v>3397</v>
      </c>
      <c r="U57" s="569" t="s">
        <v>3398</v>
      </c>
    </row>
    <row r="58" spans="1:21" ht="165">
      <c r="A58" s="8">
        <v>51</v>
      </c>
      <c r="B58" s="8"/>
      <c r="C58" s="88" t="s">
        <v>3399</v>
      </c>
      <c r="D58" s="88" t="s">
        <v>3400</v>
      </c>
      <c r="E58" s="88" t="s">
        <v>3401</v>
      </c>
      <c r="F58" s="84" t="s">
        <v>2</v>
      </c>
      <c r="G58" s="108" t="s">
        <v>4</v>
      </c>
      <c r="H58" s="108" t="s">
        <v>5</v>
      </c>
      <c r="I58" s="632" t="s">
        <v>266</v>
      </c>
      <c r="J58" s="88" t="s">
        <v>3402</v>
      </c>
      <c r="K58" s="8">
        <v>50000</v>
      </c>
      <c r="L58" s="8">
        <v>31500</v>
      </c>
      <c r="M58" s="8" t="s">
        <v>3136</v>
      </c>
      <c r="N58" s="8">
        <v>35000</v>
      </c>
      <c r="O58" s="8">
        <v>20</v>
      </c>
      <c r="P58" s="8">
        <v>35000</v>
      </c>
      <c r="Q58" s="8" t="s">
        <v>3364</v>
      </c>
      <c r="R58" s="8">
        <v>20</v>
      </c>
      <c r="S58" s="569" t="s">
        <v>3403</v>
      </c>
      <c r="T58" s="235" t="s">
        <v>3404</v>
      </c>
      <c r="U58" s="569" t="s">
        <v>3405</v>
      </c>
    </row>
    <row r="59" spans="1:21" ht="150">
      <c r="A59" s="8">
        <v>52</v>
      </c>
      <c r="B59" s="8"/>
      <c r="C59" s="88" t="s">
        <v>3406</v>
      </c>
      <c r="D59" s="88" t="s">
        <v>3407</v>
      </c>
      <c r="E59" s="88" t="s">
        <v>3408</v>
      </c>
      <c r="F59" s="84" t="s">
        <v>2</v>
      </c>
      <c r="G59" s="85" t="s">
        <v>3276</v>
      </c>
      <c r="H59" s="85" t="s">
        <v>13</v>
      </c>
      <c r="I59" s="108" t="s">
        <v>267</v>
      </c>
      <c r="J59" s="85" t="s">
        <v>3409</v>
      </c>
      <c r="K59" s="8">
        <v>100000</v>
      </c>
      <c r="L59" s="8">
        <v>63000</v>
      </c>
      <c r="M59" s="8" t="s">
        <v>3136</v>
      </c>
      <c r="N59" s="8">
        <v>70000</v>
      </c>
      <c r="O59" s="8">
        <v>20</v>
      </c>
      <c r="P59" s="8">
        <v>70000</v>
      </c>
      <c r="Q59" s="8" t="s">
        <v>3364</v>
      </c>
      <c r="R59" s="8">
        <v>20</v>
      </c>
      <c r="S59" s="569" t="s">
        <v>3410</v>
      </c>
      <c r="T59" s="235" t="s">
        <v>3411</v>
      </c>
      <c r="U59" s="569" t="s">
        <v>3412</v>
      </c>
    </row>
    <row r="60" spans="1:21" ht="90">
      <c r="A60" s="8">
        <v>53</v>
      </c>
      <c r="B60" s="8"/>
      <c r="C60" s="88" t="s">
        <v>3413</v>
      </c>
      <c r="D60" s="88" t="s">
        <v>3414</v>
      </c>
      <c r="E60" s="88" t="s">
        <v>3415</v>
      </c>
      <c r="F60" s="84" t="s">
        <v>2</v>
      </c>
      <c r="G60" s="108" t="s">
        <v>4</v>
      </c>
      <c r="H60" s="108" t="s">
        <v>5</v>
      </c>
      <c r="I60" s="108" t="s">
        <v>267</v>
      </c>
      <c r="J60" s="88" t="s">
        <v>3416</v>
      </c>
      <c r="K60" s="8">
        <v>100000</v>
      </c>
      <c r="L60" s="8">
        <v>63000</v>
      </c>
      <c r="M60" s="8" t="s">
        <v>3136</v>
      </c>
      <c r="N60" s="8">
        <v>70000</v>
      </c>
      <c r="O60" s="8">
        <v>20</v>
      </c>
      <c r="P60" s="8">
        <v>70000</v>
      </c>
      <c r="Q60" s="8" t="s">
        <v>3364</v>
      </c>
      <c r="R60" s="8">
        <v>20</v>
      </c>
      <c r="S60" s="235" t="s">
        <v>3417</v>
      </c>
      <c r="T60" s="235" t="s">
        <v>3418</v>
      </c>
      <c r="U60" s="569" t="s">
        <v>3419</v>
      </c>
    </row>
    <row r="61" spans="1:21" ht="120">
      <c r="A61" s="8">
        <v>54</v>
      </c>
      <c r="B61" s="8"/>
      <c r="C61" s="88" t="s">
        <v>3420</v>
      </c>
      <c r="D61" s="88" t="s">
        <v>3421</v>
      </c>
      <c r="E61" s="88" t="s">
        <v>3422</v>
      </c>
      <c r="F61" s="84" t="s">
        <v>2</v>
      </c>
      <c r="G61" s="108" t="s">
        <v>4</v>
      </c>
      <c r="H61" s="108" t="s">
        <v>5</v>
      </c>
      <c r="I61" s="108" t="s">
        <v>267</v>
      </c>
      <c r="J61" s="88" t="s">
        <v>3423</v>
      </c>
      <c r="K61" s="8">
        <v>100000</v>
      </c>
      <c r="L61" s="8">
        <v>63000</v>
      </c>
      <c r="M61" s="8" t="s">
        <v>3136</v>
      </c>
      <c r="N61" s="8">
        <v>70000</v>
      </c>
      <c r="O61" s="8">
        <v>20</v>
      </c>
      <c r="P61" s="8">
        <v>70000</v>
      </c>
      <c r="Q61" s="8" t="s">
        <v>3364</v>
      </c>
      <c r="R61" s="8">
        <v>20</v>
      </c>
      <c r="S61" s="569" t="s">
        <v>3424</v>
      </c>
      <c r="T61" s="235" t="s">
        <v>3425</v>
      </c>
      <c r="U61" s="569" t="s">
        <v>3426</v>
      </c>
    </row>
    <row r="62" spans="1:21" ht="135">
      <c r="A62" s="8">
        <v>55</v>
      </c>
      <c r="B62" s="8"/>
      <c r="C62" s="88" t="s">
        <v>3427</v>
      </c>
      <c r="D62" s="88" t="s">
        <v>3428</v>
      </c>
      <c r="E62" s="88" t="s">
        <v>3429</v>
      </c>
      <c r="F62" s="84" t="s">
        <v>2</v>
      </c>
      <c r="G62" s="108" t="s">
        <v>4</v>
      </c>
      <c r="H62" s="108" t="s">
        <v>5</v>
      </c>
      <c r="I62" s="632" t="s">
        <v>266</v>
      </c>
      <c r="J62" s="88" t="s">
        <v>3430</v>
      </c>
      <c r="K62" s="8">
        <v>100000</v>
      </c>
      <c r="L62" s="8">
        <v>63000</v>
      </c>
      <c r="M62" s="8" t="s">
        <v>3136</v>
      </c>
      <c r="N62" s="8">
        <v>70000</v>
      </c>
      <c r="O62" s="8">
        <v>20</v>
      </c>
      <c r="P62" s="8">
        <v>70000</v>
      </c>
      <c r="Q62" s="8" t="s">
        <v>3364</v>
      </c>
      <c r="R62" s="8">
        <v>20</v>
      </c>
      <c r="S62" s="235" t="s">
        <v>3431</v>
      </c>
      <c r="T62" s="235" t="s">
        <v>3432</v>
      </c>
      <c r="U62" s="569" t="s">
        <v>3433</v>
      </c>
    </row>
    <row r="63" spans="1:21" ht="75">
      <c r="A63" s="8">
        <v>56</v>
      </c>
      <c r="B63" s="8"/>
      <c r="C63" s="88" t="s">
        <v>3434</v>
      </c>
      <c r="D63" s="88" t="s">
        <v>3435</v>
      </c>
      <c r="E63" s="88" t="s">
        <v>3436</v>
      </c>
      <c r="F63" s="84" t="s">
        <v>2</v>
      </c>
      <c r="G63" s="108" t="s">
        <v>4</v>
      </c>
      <c r="H63" s="108" t="s">
        <v>5</v>
      </c>
      <c r="I63" s="108" t="s">
        <v>267</v>
      </c>
      <c r="J63" s="85" t="s">
        <v>3402</v>
      </c>
      <c r="K63" s="8">
        <v>50000</v>
      </c>
      <c r="L63" s="8">
        <v>31500</v>
      </c>
      <c r="M63" s="8" t="s">
        <v>3136</v>
      </c>
      <c r="N63" s="8">
        <v>35000</v>
      </c>
      <c r="O63" s="8">
        <v>20</v>
      </c>
      <c r="P63" s="8">
        <v>35000</v>
      </c>
      <c r="Q63" s="8" t="s">
        <v>3364</v>
      </c>
      <c r="R63" s="8">
        <v>20</v>
      </c>
      <c r="S63" s="235" t="s">
        <v>3437</v>
      </c>
      <c r="T63" s="235" t="s">
        <v>3438</v>
      </c>
      <c r="U63" s="569" t="s">
        <v>3439</v>
      </c>
    </row>
    <row r="64" spans="1:21" ht="135">
      <c r="A64" s="8">
        <v>57</v>
      </c>
      <c r="B64" s="8"/>
      <c r="C64" s="88" t="s">
        <v>3440</v>
      </c>
      <c r="D64" s="88" t="s">
        <v>3441</v>
      </c>
      <c r="E64" s="88" t="s">
        <v>3442</v>
      </c>
      <c r="F64" s="84" t="s">
        <v>2</v>
      </c>
      <c r="G64" s="108" t="s">
        <v>4</v>
      </c>
      <c r="H64" s="108" t="s">
        <v>5</v>
      </c>
      <c r="I64" s="108" t="s">
        <v>267</v>
      </c>
      <c r="J64" s="88" t="s">
        <v>3430</v>
      </c>
      <c r="K64" s="8">
        <v>50000</v>
      </c>
      <c r="L64" s="8">
        <v>31500</v>
      </c>
      <c r="M64" s="8" t="s">
        <v>3136</v>
      </c>
      <c r="N64" s="8">
        <v>35000</v>
      </c>
      <c r="O64" s="8">
        <v>20</v>
      </c>
      <c r="P64" s="8">
        <v>35000</v>
      </c>
      <c r="Q64" s="8" t="s">
        <v>3364</v>
      </c>
      <c r="R64" s="8">
        <v>20</v>
      </c>
      <c r="S64" s="235" t="s">
        <v>3443</v>
      </c>
      <c r="T64" s="235" t="s">
        <v>3444</v>
      </c>
      <c r="U64" s="569" t="s">
        <v>3445</v>
      </c>
    </row>
    <row r="65" spans="1:21" ht="90">
      <c r="A65" s="8">
        <v>58</v>
      </c>
      <c r="B65" s="8"/>
      <c r="C65" s="88" t="s">
        <v>3446</v>
      </c>
      <c r="D65" s="88" t="s">
        <v>3428</v>
      </c>
      <c r="E65" s="88" t="s">
        <v>3447</v>
      </c>
      <c r="F65" s="84" t="s">
        <v>2</v>
      </c>
      <c r="G65" s="108" t="s">
        <v>4</v>
      </c>
      <c r="H65" s="108" t="s">
        <v>5</v>
      </c>
      <c r="I65" s="108" t="s">
        <v>267</v>
      </c>
      <c r="J65" s="88" t="s">
        <v>3402</v>
      </c>
      <c r="K65" s="8">
        <v>50000</v>
      </c>
      <c r="L65" s="8">
        <v>31500</v>
      </c>
      <c r="M65" s="8" t="s">
        <v>3136</v>
      </c>
      <c r="N65" s="8">
        <v>35000</v>
      </c>
      <c r="O65" s="8">
        <v>20</v>
      </c>
      <c r="P65" s="8">
        <v>35000</v>
      </c>
      <c r="Q65" s="8" t="s">
        <v>3364</v>
      </c>
      <c r="R65" s="8">
        <v>20</v>
      </c>
      <c r="S65" s="235" t="s">
        <v>3448</v>
      </c>
      <c r="T65" s="235" t="s">
        <v>3449</v>
      </c>
      <c r="U65" s="569" t="s">
        <v>3450</v>
      </c>
    </row>
    <row r="66" spans="1:21" ht="120">
      <c r="A66" s="8">
        <v>59</v>
      </c>
      <c r="B66" s="8"/>
      <c r="C66" s="88" t="s">
        <v>3451</v>
      </c>
      <c r="D66" s="88" t="s">
        <v>3452</v>
      </c>
      <c r="E66" s="88" t="s">
        <v>3453</v>
      </c>
      <c r="F66" s="84" t="s">
        <v>2</v>
      </c>
      <c r="G66" s="108" t="s">
        <v>4</v>
      </c>
      <c r="H66" s="108" t="s">
        <v>5</v>
      </c>
      <c r="I66" s="632" t="s">
        <v>266</v>
      </c>
      <c r="J66" s="88" t="s">
        <v>3402</v>
      </c>
      <c r="K66" s="8">
        <v>50000</v>
      </c>
      <c r="L66" s="8">
        <v>31500</v>
      </c>
      <c r="M66" s="8" t="s">
        <v>3136</v>
      </c>
      <c r="N66" s="8">
        <v>35000</v>
      </c>
      <c r="O66" s="8">
        <v>20</v>
      </c>
      <c r="P66" s="8">
        <v>35000</v>
      </c>
      <c r="Q66" s="8" t="s">
        <v>3364</v>
      </c>
      <c r="R66" s="8">
        <v>20</v>
      </c>
      <c r="S66" s="235" t="s">
        <v>3454</v>
      </c>
      <c r="T66" s="235" t="s">
        <v>3455</v>
      </c>
      <c r="U66" s="569" t="s">
        <v>3456</v>
      </c>
    </row>
    <row r="67" spans="1:21" ht="120">
      <c r="A67" s="8">
        <v>60</v>
      </c>
      <c r="B67" s="8"/>
      <c r="C67" s="88" t="s">
        <v>3457</v>
      </c>
      <c r="D67" s="88" t="s">
        <v>3441</v>
      </c>
      <c r="E67" s="88" t="s">
        <v>3458</v>
      </c>
      <c r="F67" s="84" t="s">
        <v>2</v>
      </c>
      <c r="G67" s="108" t="s">
        <v>4</v>
      </c>
      <c r="H67" s="632" t="s">
        <v>13</v>
      </c>
      <c r="I67" s="108" t="s">
        <v>267</v>
      </c>
      <c r="J67" s="88" t="s">
        <v>3402</v>
      </c>
      <c r="K67" s="8">
        <v>50000</v>
      </c>
      <c r="L67" s="8">
        <v>31500</v>
      </c>
      <c r="M67" s="8" t="s">
        <v>3136</v>
      </c>
      <c r="N67" s="8">
        <v>35000</v>
      </c>
      <c r="O67" s="8">
        <v>20</v>
      </c>
      <c r="P67" s="8">
        <v>35000</v>
      </c>
      <c r="Q67" s="8" t="s">
        <v>3364</v>
      </c>
      <c r="R67" s="8">
        <v>20</v>
      </c>
      <c r="S67" s="235" t="s">
        <v>3459</v>
      </c>
      <c r="T67" s="235" t="s">
        <v>3460</v>
      </c>
      <c r="U67" s="569" t="s">
        <v>3461</v>
      </c>
    </row>
    <row r="68" spans="1:21" ht="120">
      <c r="A68" s="8">
        <v>61</v>
      </c>
      <c r="B68" s="8"/>
      <c r="C68" s="88" t="s">
        <v>3462</v>
      </c>
      <c r="D68" s="88" t="s">
        <v>3463</v>
      </c>
      <c r="E68" s="88" t="s">
        <v>3464</v>
      </c>
      <c r="F68" s="84" t="s">
        <v>2</v>
      </c>
      <c r="G68" s="108" t="s">
        <v>4</v>
      </c>
      <c r="H68" s="108" t="s">
        <v>5</v>
      </c>
      <c r="I68" s="108" t="s">
        <v>267</v>
      </c>
      <c r="J68" s="85" t="s">
        <v>3409</v>
      </c>
      <c r="K68" s="8">
        <v>100000</v>
      </c>
      <c r="L68" s="8">
        <v>63000</v>
      </c>
      <c r="M68" s="8" t="s">
        <v>3136</v>
      </c>
      <c r="N68" s="8">
        <v>70000</v>
      </c>
      <c r="O68" s="8">
        <v>20</v>
      </c>
      <c r="P68" s="8">
        <v>70000</v>
      </c>
      <c r="Q68" s="8" t="s">
        <v>3364</v>
      </c>
      <c r="R68" s="8">
        <v>20</v>
      </c>
      <c r="S68" s="235" t="s">
        <v>3465</v>
      </c>
      <c r="T68" s="235" t="s">
        <v>3466</v>
      </c>
      <c r="U68" s="569" t="s">
        <v>3467</v>
      </c>
    </row>
    <row r="69" spans="1:21" ht="105">
      <c r="A69" s="8">
        <v>62</v>
      </c>
      <c r="B69" s="8"/>
      <c r="C69" s="88" t="s">
        <v>3468</v>
      </c>
      <c r="D69" s="88" t="s">
        <v>3469</v>
      </c>
      <c r="E69" s="88" t="s">
        <v>3470</v>
      </c>
      <c r="F69" s="84" t="s">
        <v>2</v>
      </c>
      <c r="G69" s="108" t="s">
        <v>4</v>
      </c>
      <c r="H69" s="108" t="s">
        <v>5</v>
      </c>
      <c r="I69" s="632" t="s">
        <v>266</v>
      </c>
      <c r="J69" s="88" t="s">
        <v>3471</v>
      </c>
      <c r="K69" s="8">
        <v>100000</v>
      </c>
      <c r="L69" s="8">
        <v>63000</v>
      </c>
      <c r="M69" s="8" t="s">
        <v>3136</v>
      </c>
      <c r="N69" s="8">
        <v>70000</v>
      </c>
      <c r="O69" s="8">
        <v>20</v>
      </c>
      <c r="P69" s="8">
        <v>70000</v>
      </c>
      <c r="Q69" s="8" t="s">
        <v>3364</v>
      </c>
      <c r="R69" s="8">
        <v>20</v>
      </c>
      <c r="S69" s="569" t="s">
        <v>3472</v>
      </c>
      <c r="T69" s="235" t="s">
        <v>3473</v>
      </c>
      <c r="U69" s="569" t="s">
        <v>3474</v>
      </c>
    </row>
    <row r="70" spans="1:21" ht="90">
      <c r="A70" s="8">
        <v>63</v>
      </c>
      <c r="B70" s="8"/>
      <c r="C70" s="85" t="s">
        <v>3475</v>
      </c>
      <c r="D70" s="88" t="s">
        <v>3476</v>
      </c>
      <c r="E70" s="88" t="s">
        <v>3477</v>
      </c>
      <c r="F70" s="84" t="s">
        <v>2</v>
      </c>
      <c r="G70" s="85" t="s">
        <v>563</v>
      </c>
      <c r="H70" s="632" t="s">
        <v>13</v>
      </c>
      <c r="I70" s="108" t="s">
        <v>267</v>
      </c>
      <c r="J70" s="88" t="s">
        <v>3478</v>
      </c>
      <c r="K70" s="8">
        <v>50000</v>
      </c>
      <c r="L70" s="8">
        <v>31500</v>
      </c>
      <c r="M70" s="8" t="s">
        <v>3136</v>
      </c>
      <c r="N70" s="8">
        <v>35000</v>
      </c>
      <c r="O70" s="8">
        <v>20</v>
      </c>
      <c r="P70" s="8">
        <v>35000</v>
      </c>
      <c r="Q70" s="8" t="s">
        <v>3364</v>
      </c>
      <c r="R70" s="8">
        <v>20</v>
      </c>
      <c r="S70" s="235" t="s">
        <v>3479</v>
      </c>
      <c r="T70" s="235" t="s">
        <v>3480</v>
      </c>
      <c r="U70" s="569" t="s">
        <v>3481</v>
      </c>
    </row>
    <row r="71" spans="1:21" ht="135">
      <c r="A71" s="8">
        <v>64</v>
      </c>
      <c r="B71" s="8"/>
      <c r="C71" s="88" t="s">
        <v>3482</v>
      </c>
      <c r="D71" s="88" t="s">
        <v>3483</v>
      </c>
      <c r="E71" s="88" t="s">
        <v>3484</v>
      </c>
      <c r="F71" s="84" t="s">
        <v>2</v>
      </c>
      <c r="G71" s="108" t="s">
        <v>4</v>
      </c>
      <c r="H71" s="108" t="s">
        <v>5</v>
      </c>
      <c r="I71" s="108" t="s">
        <v>267</v>
      </c>
      <c r="J71" s="88" t="s">
        <v>3485</v>
      </c>
      <c r="K71" s="8">
        <v>50000</v>
      </c>
      <c r="L71" s="8">
        <v>31500</v>
      </c>
      <c r="M71" s="8" t="s">
        <v>3136</v>
      </c>
      <c r="N71" s="8">
        <v>35000</v>
      </c>
      <c r="O71" s="8">
        <v>20</v>
      </c>
      <c r="P71" s="8">
        <v>35000</v>
      </c>
      <c r="Q71" s="8" t="s">
        <v>3486</v>
      </c>
      <c r="R71" s="8">
        <v>20</v>
      </c>
      <c r="S71" s="569" t="s">
        <v>3487</v>
      </c>
      <c r="T71" s="235" t="s">
        <v>3488</v>
      </c>
      <c r="U71" s="235" t="s">
        <v>3489</v>
      </c>
    </row>
    <row r="72" spans="1:21" ht="105">
      <c r="A72" s="8">
        <v>65</v>
      </c>
      <c r="B72" s="8"/>
      <c r="C72" s="88" t="s">
        <v>3490</v>
      </c>
      <c r="D72" s="85" t="s">
        <v>3491</v>
      </c>
      <c r="E72" s="88" t="s">
        <v>3492</v>
      </c>
      <c r="F72" s="84" t="s">
        <v>2</v>
      </c>
      <c r="G72" s="108" t="s">
        <v>4</v>
      </c>
      <c r="H72" s="632" t="s">
        <v>13</v>
      </c>
      <c r="I72" s="108" t="s">
        <v>267</v>
      </c>
      <c r="J72" s="88" t="s">
        <v>3493</v>
      </c>
      <c r="K72" s="8">
        <v>100000</v>
      </c>
      <c r="L72" s="8">
        <v>63000</v>
      </c>
      <c r="M72" s="8" t="s">
        <v>3136</v>
      </c>
      <c r="N72" s="8">
        <v>70000</v>
      </c>
      <c r="O72" s="8">
        <v>20</v>
      </c>
      <c r="P72" s="8">
        <v>70000</v>
      </c>
      <c r="Q72" s="8" t="s">
        <v>3486</v>
      </c>
      <c r="R72" s="8">
        <v>20</v>
      </c>
      <c r="S72" s="569" t="s">
        <v>3494</v>
      </c>
      <c r="T72" s="235" t="s">
        <v>3495</v>
      </c>
      <c r="U72" s="235" t="s">
        <v>3496</v>
      </c>
    </row>
    <row r="73" spans="1:21" ht="30">
      <c r="A73" s="8">
        <v>66</v>
      </c>
      <c r="B73" s="8"/>
      <c r="C73" s="88" t="s">
        <v>3497</v>
      </c>
      <c r="D73" s="88" t="s">
        <v>3498</v>
      </c>
      <c r="E73" s="85" t="s">
        <v>3499</v>
      </c>
      <c r="F73" s="85" t="s">
        <v>3499</v>
      </c>
      <c r="G73" s="85" t="s">
        <v>4</v>
      </c>
      <c r="H73" s="108" t="s">
        <v>5</v>
      </c>
      <c r="I73" s="108" t="s">
        <v>267</v>
      </c>
      <c r="J73" s="88" t="s">
        <v>3500</v>
      </c>
      <c r="K73" s="8">
        <v>100000</v>
      </c>
      <c r="L73" s="8">
        <v>63000</v>
      </c>
      <c r="M73" s="8" t="s">
        <v>3501</v>
      </c>
      <c r="N73" s="8">
        <v>70000</v>
      </c>
      <c r="O73" s="8">
        <v>20</v>
      </c>
      <c r="P73" s="8">
        <v>70000</v>
      </c>
      <c r="Q73" s="8" t="s">
        <v>3486</v>
      </c>
      <c r="R73" s="8">
        <v>20</v>
      </c>
      <c r="S73" s="235" t="s">
        <v>3502</v>
      </c>
      <c r="T73" s="235" t="s">
        <v>3503</v>
      </c>
      <c r="U73" s="235" t="s">
        <v>3504</v>
      </c>
    </row>
    <row r="74" spans="1:21" ht="75">
      <c r="A74" s="8">
        <v>67</v>
      </c>
      <c r="B74" s="8"/>
      <c r="C74" s="635" t="s">
        <v>3505</v>
      </c>
      <c r="D74" s="635" t="s">
        <v>3506</v>
      </c>
      <c r="E74" s="635" t="s">
        <v>3507</v>
      </c>
      <c r="F74" s="636" t="s">
        <v>2</v>
      </c>
      <c r="G74" s="617" t="s">
        <v>4</v>
      </c>
      <c r="H74" s="617" t="s">
        <v>5</v>
      </c>
      <c r="I74" s="70" t="s">
        <v>266</v>
      </c>
      <c r="J74" s="635" t="s">
        <v>3508</v>
      </c>
      <c r="K74" s="8">
        <v>100000</v>
      </c>
      <c r="L74" s="8">
        <v>63000</v>
      </c>
      <c r="M74" s="8" t="s">
        <v>3509</v>
      </c>
      <c r="N74" s="109">
        <v>70000</v>
      </c>
      <c r="O74" s="8">
        <v>20</v>
      </c>
      <c r="P74" s="109">
        <v>70000</v>
      </c>
      <c r="Q74" s="8" t="s">
        <v>3510</v>
      </c>
      <c r="R74" s="8">
        <v>20</v>
      </c>
      <c r="S74" s="622" t="s">
        <v>3511</v>
      </c>
      <c r="T74" s="637" t="s">
        <v>3512</v>
      </c>
      <c r="U74" s="637" t="s">
        <v>3513</v>
      </c>
    </row>
    <row r="75" spans="1:21" ht="30">
      <c r="A75" s="8">
        <v>68</v>
      </c>
      <c r="B75" s="8"/>
      <c r="C75" s="635" t="s">
        <v>3514</v>
      </c>
      <c r="D75" s="635" t="s">
        <v>3515</v>
      </c>
      <c r="E75" s="638" t="s">
        <v>87</v>
      </c>
      <c r="F75" s="636" t="s">
        <v>2</v>
      </c>
      <c r="G75" s="617" t="s">
        <v>4</v>
      </c>
      <c r="H75" s="617" t="s">
        <v>5</v>
      </c>
      <c r="I75" s="70" t="s">
        <v>266</v>
      </c>
      <c r="J75" s="635" t="s">
        <v>3516</v>
      </c>
      <c r="K75" s="8">
        <v>200000</v>
      </c>
      <c r="L75" s="8">
        <v>126000</v>
      </c>
      <c r="M75" s="8" t="s">
        <v>3509</v>
      </c>
      <c r="N75" s="109">
        <v>140000</v>
      </c>
      <c r="O75" s="8">
        <v>20</v>
      </c>
      <c r="P75" s="109">
        <v>140000</v>
      </c>
      <c r="Q75" s="8" t="s">
        <v>3510</v>
      </c>
      <c r="R75" s="8">
        <v>20</v>
      </c>
      <c r="S75" s="622" t="s">
        <v>3517</v>
      </c>
      <c r="T75" s="637" t="s">
        <v>3518</v>
      </c>
      <c r="U75" s="637" t="s">
        <v>3519</v>
      </c>
    </row>
    <row r="76" spans="1:21" ht="60">
      <c r="A76" s="8">
        <v>69</v>
      </c>
      <c r="B76" s="8"/>
      <c r="C76" s="635" t="s">
        <v>3520</v>
      </c>
      <c r="D76" s="638" t="s">
        <v>3521</v>
      </c>
      <c r="E76" s="635" t="s">
        <v>3522</v>
      </c>
      <c r="F76" s="636" t="s">
        <v>2</v>
      </c>
      <c r="G76" s="617" t="s">
        <v>4</v>
      </c>
      <c r="H76" s="617" t="s">
        <v>5</v>
      </c>
      <c r="I76" s="70" t="s">
        <v>266</v>
      </c>
      <c r="J76" s="635" t="s">
        <v>3523</v>
      </c>
      <c r="K76" s="8">
        <v>100000</v>
      </c>
      <c r="L76" s="8">
        <v>63000</v>
      </c>
      <c r="M76" s="8" t="s">
        <v>3509</v>
      </c>
      <c r="N76" s="109">
        <v>70000</v>
      </c>
      <c r="O76" s="8">
        <v>20</v>
      </c>
      <c r="P76" s="109">
        <v>70000</v>
      </c>
      <c r="Q76" s="8" t="s">
        <v>3510</v>
      </c>
      <c r="R76" s="8">
        <v>20</v>
      </c>
      <c r="S76" s="622" t="s">
        <v>3524</v>
      </c>
      <c r="T76" s="637" t="s">
        <v>3525</v>
      </c>
      <c r="U76" s="637" t="s">
        <v>3526</v>
      </c>
    </row>
    <row r="77" spans="1:21" ht="45">
      <c r="A77" s="8">
        <v>70</v>
      </c>
      <c r="B77" s="8"/>
      <c r="C77" s="635" t="s">
        <v>3527</v>
      </c>
      <c r="D77" s="635" t="s">
        <v>3528</v>
      </c>
      <c r="E77" s="638" t="s">
        <v>87</v>
      </c>
      <c r="F77" s="636" t="s">
        <v>2</v>
      </c>
      <c r="G77" s="617" t="s">
        <v>4</v>
      </c>
      <c r="H77" s="639" t="s">
        <v>13</v>
      </c>
      <c r="I77" s="617" t="s">
        <v>267</v>
      </c>
      <c r="J77" s="635" t="s">
        <v>3529</v>
      </c>
      <c r="K77" s="8">
        <v>50000</v>
      </c>
      <c r="L77" s="8">
        <v>31500</v>
      </c>
      <c r="M77" s="8" t="s">
        <v>3509</v>
      </c>
      <c r="N77" s="109">
        <v>35000</v>
      </c>
      <c r="O77" s="8">
        <v>20</v>
      </c>
      <c r="P77" s="109">
        <v>35000</v>
      </c>
      <c r="Q77" s="8" t="s">
        <v>3510</v>
      </c>
      <c r="R77" s="8">
        <v>20</v>
      </c>
      <c r="S77" s="622" t="s">
        <v>3530</v>
      </c>
      <c r="T77" s="637" t="s">
        <v>3531</v>
      </c>
      <c r="U77" s="637" t="s">
        <v>3532</v>
      </c>
    </row>
    <row r="78" spans="1:21" ht="30">
      <c r="A78" s="8">
        <v>71</v>
      </c>
      <c r="B78" s="8"/>
      <c r="C78" s="638" t="s">
        <v>3533</v>
      </c>
      <c r="D78" s="635" t="s">
        <v>3360</v>
      </c>
      <c r="E78" s="638" t="s">
        <v>87</v>
      </c>
      <c r="F78" s="636" t="s">
        <v>2</v>
      </c>
      <c r="G78" s="617" t="s">
        <v>4</v>
      </c>
      <c r="H78" s="639" t="s">
        <v>13</v>
      </c>
      <c r="I78" s="617" t="s">
        <v>267</v>
      </c>
      <c r="J78" s="635" t="s">
        <v>3534</v>
      </c>
      <c r="K78" s="8">
        <v>90000</v>
      </c>
      <c r="L78" s="8">
        <v>56700</v>
      </c>
      <c r="M78" s="8" t="s">
        <v>3509</v>
      </c>
      <c r="N78" s="109">
        <v>63000</v>
      </c>
      <c r="O78" s="8">
        <v>20</v>
      </c>
      <c r="P78" s="109">
        <v>63000</v>
      </c>
      <c r="Q78" s="8" t="s">
        <v>3510</v>
      </c>
      <c r="R78" s="8">
        <v>20</v>
      </c>
      <c r="S78" s="622" t="s">
        <v>3535</v>
      </c>
      <c r="T78" s="637" t="s">
        <v>3536</v>
      </c>
      <c r="U78" s="637" t="s">
        <v>3537</v>
      </c>
    </row>
    <row r="79" spans="1:21" ht="45">
      <c r="A79" s="8">
        <v>72</v>
      </c>
      <c r="B79" s="8"/>
      <c r="C79" s="635" t="s">
        <v>3538</v>
      </c>
      <c r="D79" s="635" t="s">
        <v>3539</v>
      </c>
      <c r="E79" s="638" t="s">
        <v>87</v>
      </c>
      <c r="F79" s="636" t="s">
        <v>2</v>
      </c>
      <c r="G79" s="617" t="s">
        <v>4</v>
      </c>
      <c r="H79" s="617" t="s">
        <v>5</v>
      </c>
      <c r="I79" s="638" t="s">
        <v>267</v>
      </c>
      <c r="J79" s="635" t="s">
        <v>3540</v>
      </c>
      <c r="K79" s="8">
        <v>50000</v>
      </c>
      <c r="L79" s="8">
        <v>31500</v>
      </c>
      <c r="M79" s="8" t="s">
        <v>3509</v>
      </c>
      <c r="N79" s="109">
        <v>35000</v>
      </c>
      <c r="O79" s="8">
        <v>20</v>
      </c>
      <c r="P79" s="109">
        <v>35000</v>
      </c>
      <c r="Q79" s="8" t="s">
        <v>3510</v>
      </c>
      <c r="R79" s="8">
        <v>20</v>
      </c>
      <c r="S79" s="622" t="s">
        <v>3541</v>
      </c>
      <c r="T79" s="637" t="s">
        <v>3542</v>
      </c>
      <c r="U79" s="637" t="s">
        <v>3543</v>
      </c>
    </row>
    <row r="80" spans="1:21" ht="75">
      <c r="A80" s="8">
        <v>73</v>
      </c>
      <c r="B80" s="8"/>
      <c r="C80" s="635" t="s">
        <v>3544</v>
      </c>
      <c r="D80" s="635" t="s">
        <v>3545</v>
      </c>
      <c r="E80" s="635" t="s">
        <v>3546</v>
      </c>
      <c r="F80" s="636" t="s">
        <v>2</v>
      </c>
      <c r="G80" s="617" t="s">
        <v>4</v>
      </c>
      <c r="H80" s="617" t="s">
        <v>5</v>
      </c>
      <c r="I80" s="617" t="s">
        <v>267</v>
      </c>
      <c r="J80" s="635" t="s">
        <v>3540</v>
      </c>
      <c r="K80" s="8">
        <v>50000</v>
      </c>
      <c r="L80" s="8">
        <v>31500</v>
      </c>
      <c r="M80" s="8" t="s">
        <v>3509</v>
      </c>
      <c r="N80" s="109">
        <v>35000</v>
      </c>
      <c r="O80" s="8">
        <v>20</v>
      </c>
      <c r="P80" s="109">
        <v>35000</v>
      </c>
      <c r="Q80" s="8" t="s">
        <v>3510</v>
      </c>
      <c r="R80" s="8">
        <v>20</v>
      </c>
      <c r="S80" s="622" t="s">
        <v>3547</v>
      </c>
      <c r="T80" s="637" t="s">
        <v>3548</v>
      </c>
      <c r="U80" s="637" t="s">
        <v>3549</v>
      </c>
    </row>
    <row r="81" spans="1:21" ht="30">
      <c r="A81" s="8">
        <v>74</v>
      </c>
      <c r="B81" s="8"/>
      <c r="C81" s="635" t="s">
        <v>3550</v>
      </c>
      <c r="D81" s="635" t="s">
        <v>3551</v>
      </c>
      <c r="E81" s="638" t="s">
        <v>87</v>
      </c>
      <c r="F81" s="636" t="s">
        <v>2</v>
      </c>
      <c r="G81" s="617" t="s">
        <v>4</v>
      </c>
      <c r="H81" s="617" t="s">
        <v>5</v>
      </c>
      <c r="I81" s="617" t="s">
        <v>267</v>
      </c>
      <c r="J81" s="635" t="s">
        <v>3402</v>
      </c>
      <c r="K81" s="8">
        <v>50000</v>
      </c>
      <c r="L81" s="8">
        <v>31500</v>
      </c>
      <c r="M81" s="8" t="s">
        <v>3509</v>
      </c>
      <c r="N81" s="109">
        <v>35000</v>
      </c>
      <c r="O81" s="8">
        <v>20</v>
      </c>
      <c r="P81" s="109">
        <v>35000</v>
      </c>
      <c r="Q81" s="8" t="s">
        <v>3510</v>
      </c>
      <c r="R81" s="8">
        <v>20</v>
      </c>
      <c r="S81" s="622" t="s">
        <v>3552</v>
      </c>
      <c r="T81" s="637" t="s">
        <v>3553</v>
      </c>
      <c r="U81" s="637" t="s">
        <v>3554</v>
      </c>
    </row>
    <row r="82" spans="1:21" ht="45">
      <c r="A82" s="8">
        <v>75</v>
      </c>
      <c r="B82" s="8"/>
      <c r="C82" s="638" t="s">
        <v>3555</v>
      </c>
      <c r="D82" s="638" t="s">
        <v>3556</v>
      </c>
      <c r="E82" s="638" t="s">
        <v>87</v>
      </c>
      <c r="F82" s="636" t="s">
        <v>2</v>
      </c>
      <c r="G82" s="617" t="s">
        <v>4</v>
      </c>
      <c r="H82" s="639" t="s">
        <v>13</v>
      </c>
      <c r="I82" s="638" t="s">
        <v>267</v>
      </c>
      <c r="J82" s="635" t="s">
        <v>3557</v>
      </c>
      <c r="K82" s="8">
        <v>50000</v>
      </c>
      <c r="L82" s="8">
        <v>31500</v>
      </c>
      <c r="M82" s="8" t="s">
        <v>3509</v>
      </c>
      <c r="N82" s="109">
        <v>35000</v>
      </c>
      <c r="O82" s="8">
        <v>20</v>
      </c>
      <c r="P82" s="109">
        <v>35000</v>
      </c>
      <c r="Q82" s="8" t="s">
        <v>3510</v>
      </c>
      <c r="R82" s="8">
        <v>20</v>
      </c>
      <c r="S82" s="622" t="s">
        <v>3558</v>
      </c>
      <c r="T82" s="637" t="s">
        <v>3559</v>
      </c>
      <c r="U82" s="637" t="s">
        <v>3560</v>
      </c>
    </row>
    <row r="83" spans="1:21" ht="30">
      <c r="A83" s="8">
        <v>76</v>
      </c>
      <c r="B83" s="8"/>
      <c r="C83" s="88" t="s">
        <v>3561</v>
      </c>
      <c r="D83" s="88" t="s">
        <v>3562</v>
      </c>
      <c r="E83" s="8" t="s">
        <v>2</v>
      </c>
      <c r="F83" s="8" t="s">
        <v>2</v>
      </c>
      <c r="G83" s="617" t="s">
        <v>4</v>
      </c>
      <c r="H83" s="639" t="s">
        <v>13</v>
      </c>
      <c r="I83" s="617" t="s">
        <v>267</v>
      </c>
      <c r="J83" s="88" t="s">
        <v>3563</v>
      </c>
      <c r="K83" s="8">
        <v>50000</v>
      </c>
      <c r="L83" s="8">
        <v>31500</v>
      </c>
      <c r="M83" s="8" t="s">
        <v>925</v>
      </c>
      <c r="N83" s="8">
        <v>35000</v>
      </c>
      <c r="O83" s="8">
        <v>20</v>
      </c>
      <c r="P83" s="8">
        <v>35000</v>
      </c>
      <c r="Q83" s="8" t="s">
        <v>3564</v>
      </c>
      <c r="R83" s="8">
        <v>20</v>
      </c>
      <c r="S83" s="235" t="s">
        <v>3565</v>
      </c>
      <c r="T83" s="235" t="s">
        <v>971</v>
      </c>
      <c r="U83" s="569" t="s">
        <v>3566</v>
      </c>
    </row>
    <row r="84" spans="1:21" ht="90">
      <c r="A84" s="8">
        <v>77</v>
      </c>
      <c r="B84" s="8"/>
      <c r="C84" s="235" t="s">
        <v>3567</v>
      </c>
      <c r="D84" s="235" t="s">
        <v>3568</v>
      </c>
      <c r="E84" s="235" t="s">
        <v>3569</v>
      </c>
      <c r="F84" s="628" t="s">
        <v>2</v>
      </c>
      <c r="G84" s="8" t="s">
        <v>4</v>
      </c>
      <c r="H84" s="8" t="s">
        <v>5</v>
      </c>
      <c r="I84" s="85" t="s">
        <v>267</v>
      </c>
      <c r="J84" s="235" t="s">
        <v>3570</v>
      </c>
      <c r="K84" s="8">
        <v>100000</v>
      </c>
      <c r="L84" s="8">
        <v>63000</v>
      </c>
      <c r="M84" s="628" t="s">
        <v>3136</v>
      </c>
      <c r="N84" s="640">
        <v>70000</v>
      </c>
      <c r="O84" s="8">
        <v>20</v>
      </c>
      <c r="P84" s="640">
        <v>70000</v>
      </c>
      <c r="Q84" s="8" t="s">
        <v>3571</v>
      </c>
      <c r="R84" s="8">
        <v>20</v>
      </c>
      <c r="S84" s="235" t="s">
        <v>3572</v>
      </c>
      <c r="T84" s="235" t="s">
        <v>3573</v>
      </c>
      <c r="U84" s="235" t="s">
        <v>3574</v>
      </c>
    </row>
    <row r="85" spans="1:21" ht="105">
      <c r="A85" s="8">
        <v>78</v>
      </c>
      <c r="B85" s="8"/>
      <c r="C85" s="235" t="s">
        <v>3575</v>
      </c>
      <c r="D85" s="235" t="s">
        <v>3576</v>
      </c>
      <c r="E85" s="235" t="s">
        <v>3577</v>
      </c>
      <c r="F85" s="628" t="s">
        <v>2</v>
      </c>
      <c r="G85" s="8" t="s">
        <v>4</v>
      </c>
      <c r="H85" s="8" t="s">
        <v>5</v>
      </c>
      <c r="I85" s="85" t="s">
        <v>267</v>
      </c>
      <c r="J85" s="235" t="s">
        <v>3578</v>
      </c>
      <c r="K85" s="8">
        <v>300000</v>
      </c>
      <c r="L85" s="8">
        <v>189000</v>
      </c>
      <c r="M85" s="628" t="s">
        <v>3136</v>
      </c>
      <c r="N85" s="640">
        <v>210000</v>
      </c>
      <c r="O85" s="8">
        <v>20</v>
      </c>
      <c r="P85" s="640">
        <v>210000</v>
      </c>
      <c r="Q85" s="8" t="s">
        <v>3571</v>
      </c>
      <c r="R85" s="8">
        <v>20</v>
      </c>
      <c r="S85" s="235" t="s">
        <v>3579</v>
      </c>
      <c r="T85" s="235" t="s">
        <v>3580</v>
      </c>
      <c r="U85" s="235" t="s">
        <v>3581</v>
      </c>
    </row>
    <row r="86" spans="1:21" ht="105">
      <c r="A86" s="8">
        <v>79</v>
      </c>
      <c r="B86" s="8"/>
      <c r="C86" s="235" t="s">
        <v>3582</v>
      </c>
      <c r="D86" s="235" t="s">
        <v>3583</v>
      </c>
      <c r="E86" s="235" t="s">
        <v>3577</v>
      </c>
      <c r="F86" s="628" t="s">
        <v>2</v>
      </c>
      <c r="G86" s="8" t="s">
        <v>4</v>
      </c>
      <c r="H86" s="8" t="s">
        <v>5</v>
      </c>
      <c r="I86" s="85" t="s">
        <v>267</v>
      </c>
      <c r="J86" s="235" t="s">
        <v>3578</v>
      </c>
      <c r="K86" s="8">
        <v>300000</v>
      </c>
      <c r="L86" s="8">
        <v>189000</v>
      </c>
      <c r="M86" s="628" t="s">
        <v>3136</v>
      </c>
      <c r="N86" s="640">
        <v>210000</v>
      </c>
      <c r="O86" s="8">
        <v>20</v>
      </c>
      <c r="P86" s="640">
        <v>210000</v>
      </c>
      <c r="Q86" s="8" t="s">
        <v>3571</v>
      </c>
      <c r="R86" s="8">
        <v>20</v>
      </c>
      <c r="S86" s="235" t="s">
        <v>3584</v>
      </c>
      <c r="T86" s="235" t="s">
        <v>3585</v>
      </c>
      <c r="U86" s="235" t="s">
        <v>3586</v>
      </c>
    </row>
    <row r="87" spans="1:21" ht="60">
      <c r="A87" s="8">
        <v>80</v>
      </c>
      <c r="B87" s="8"/>
      <c r="C87" s="235" t="s">
        <v>3483</v>
      </c>
      <c r="D87" s="235" t="s">
        <v>3587</v>
      </c>
      <c r="E87" s="235" t="s">
        <v>3588</v>
      </c>
      <c r="F87" s="628" t="s">
        <v>2</v>
      </c>
      <c r="G87" s="8" t="s">
        <v>4</v>
      </c>
      <c r="H87" s="8" t="s">
        <v>5</v>
      </c>
      <c r="I87" s="85" t="s">
        <v>267</v>
      </c>
      <c r="J87" s="235" t="s">
        <v>3589</v>
      </c>
      <c r="K87" s="8">
        <v>100000</v>
      </c>
      <c r="L87" s="8">
        <v>63000</v>
      </c>
      <c r="M87" s="628" t="s">
        <v>3136</v>
      </c>
      <c r="N87" s="640">
        <v>70000</v>
      </c>
      <c r="O87" s="8">
        <v>20</v>
      </c>
      <c r="P87" s="640">
        <v>70000</v>
      </c>
      <c r="Q87" s="8" t="s">
        <v>3571</v>
      </c>
      <c r="R87" s="8">
        <v>20</v>
      </c>
      <c r="S87" s="235" t="s">
        <v>3590</v>
      </c>
      <c r="T87" s="235" t="s">
        <v>3591</v>
      </c>
      <c r="U87" s="235" t="s">
        <v>3592</v>
      </c>
    </row>
    <row r="88" spans="1:21" ht="60">
      <c r="A88" s="8">
        <v>81</v>
      </c>
      <c r="B88" s="8"/>
      <c r="C88" s="235" t="s">
        <v>3593</v>
      </c>
      <c r="D88" s="235" t="s">
        <v>3594</v>
      </c>
      <c r="E88" s="235" t="s">
        <v>3588</v>
      </c>
      <c r="F88" s="628" t="s">
        <v>2</v>
      </c>
      <c r="G88" s="8" t="s">
        <v>4</v>
      </c>
      <c r="H88" s="8" t="s">
        <v>5</v>
      </c>
      <c r="I88" s="85" t="s">
        <v>267</v>
      </c>
      <c r="J88" s="235" t="s">
        <v>3595</v>
      </c>
      <c r="K88" s="8">
        <v>100000</v>
      </c>
      <c r="L88" s="8">
        <v>63000</v>
      </c>
      <c r="M88" s="628" t="s">
        <v>3136</v>
      </c>
      <c r="N88" s="640">
        <v>70000</v>
      </c>
      <c r="O88" s="8">
        <v>20</v>
      </c>
      <c r="P88" s="640">
        <v>70000</v>
      </c>
      <c r="Q88" s="8" t="s">
        <v>3571</v>
      </c>
      <c r="R88" s="8">
        <v>20</v>
      </c>
      <c r="S88" s="235" t="s">
        <v>3596</v>
      </c>
      <c r="T88" s="235" t="s">
        <v>3597</v>
      </c>
      <c r="U88" s="235" t="s">
        <v>3598</v>
      </c>
    </row>
    <row r="89" spans="1:21" ht="60">
      <c r="A89" s="8">
        <v>82</v>
      </c>
      <c r="B89" s="8"/>
      <c r="C89" s="235" t="s">
        <v>3599</v>
      </c>
      <c r="D89" s="235" t="s">
        <v>3600</v>
      </c>
      <c r="E89" s="235" t="s">
        <v>3601</v>
      </c>
      <c r="F89" s="628" t="s">
        <v>2</v>
      </c>
      <c r="G89" s="8" t="s">
        <v>4</v>
      </c>
      <c r="H89" s="8" t="s">
        <v>5</v>
      </c>
      <c r="I89" s="85" t="s">
        <v>266</v>
      </c>
      <c r="J89" s="235" t="s">
        <v>3402</v>
      </c>
      <c r="K89" s="8">
        <v>75000</v>
      </c>
      <c r="L89" s="8">
        <v>47250</v>
      </c>
      <c r="M89" s="628" t="s">
        <v>3136</v>
      </c>
      <c r="N89" s="640">
        <v>52500</v>
      </c>
      <c r="O89" s="8">
        <v>20</v>
      </c>
      <c r="P89" s="640">
        <v>52500</v>
      </c>
      <c r="Q89" s="8" t="s">
        <v>3571</v>
      </c>
      <c r="R89" s="8">
        <v>20</v>
      </c>
      <c r="S89" s="235" t="s">
        <v>3602</v>
      </c>
      <c r="T89" s="235" t="s">
        <v>3603</v>
      </c>
      <c r="U89" s="235" t="s">
        <v>3604</v>
      </c>
    </row>
    <row r="90" spans="1:21" ht="60">
      <c r="A90" s="8">
        <v>83</v>
      </c>
      <c r="B90" s="8"/>
      <c r="C90" s="235" t="s">
        <v>3605</v>
      </c>
      <c r="D90" s="235" t="s">
        <v>3606</v>
      </c>
      <c r="E90" s="235" t="s">
        <v>3601</v>
      </c>
      <c r="F90" s="628" t="s">
        <v>2</v>
      </c>
      <c r="G90" s="8" t="s">
        <v>4</v>
      </c>
      <c r="H90" s="8" t="s">
        <v>5</v>
      </c>
      <c r="I90" s="85" t="s">
        <v>266</v>
      </c>
      <c r="J90" s="235" t="s">
        <v>3607</v>
      </c>
      <c r="K90" s="8">
        <v>50000</v>
      </c>
      <c r="L90" s="8">
        <v>31500</v>
      </c>
      <c r="M90" s="628" t="s">
        <v>3136</v>
      </c>
      <c r="N90" s="640">
        <v>35000</v>
      </c>
      <c r="O90" s="8">
        <v>20</v>
      </c>
      <c r="P90" s="640">
        <v>35000</v>
      </c>
      <c r="Q90" s="8" t="s">
        <v>3571</v>
      </c>
      <c r="R90" s="8">
        <v>20</v>
      </c>
      <c r="S90" s="235" t="s">
        <v>3608</v>
      </c>
      <c r="T90" s="235" t="s">
        <v>3609</v>
      </c>
      <c r="U90" s="235" t="s">
        <v>3610</v>
      </c>
    </row>
    <row r="91" spans="1:21" ht="45">
      <c r="A91" s="8">
        <v>84</v>
      </c>
      <c r="B91" s="8"/>
      <c r="C91" s="235" t="s">
        <v>3611</v>
      </c>
      <c r="D91" s="235" t="s">
        <v>3612</v>
      </c>
      <c r="E91" s="235" t="s">
        <v>3613</v>
      </c>
      <c r="F91" s="628" t="s">
        <v>2</v>
      </c>
      <c r="G91" s="8" t="s">
        <v>4</v>
      </c>
      <c r="H91" s="8" t="s">
        <v>5</v>
      </c>
      <c r="I91" s="85" t="s">
        <v>266</v>
      </c>
      <c r="J91" s="235" t="s">
        <v>3614</v>
      </c>
      <c r="K91" s="8">
        <v>50000</v>
      </c>
      <c r="L91" s="8">
        <v>31500</v>
      </c>
      <c r="M91" s="628" t="s">
        <v>3136</v>
      </c>
      <c r="N91" s="640">
        <v>35000</v>
      </c>
      <c r="O91" s="8">
        <v>20</v>
      </c>
      <c r="P91" s="640">
        <v>35000</v>
      </c>
      <c r="Q91" s="8" t="s">
        <v>3571</v>
      </c>
      <c r="R91" s="8">
        <v>20</v>
      </c>
      <c r="S91" s="235" t="s">
        <v>3615</v>
      </c>
      <c r="T91" s="235" t="s">
        <v>3616</v>
      </c>
      <c r="U91" s="235" t="s">
        <v>3617</v>
      </c>
    </row>
    <row r="92" spans="1:21" ht="60">
      <c r="A92" s="8">
        <v>85</v>
      </c>
      <c r="B92" s="8"/>
      <c r="C92" s="235" t="s">
        <v>3618</v>
      </c>
      <c r="D92" s="235" t="s">
        <v>3619</v>
      </c>
      <c r="E92" s="235" t="s">
        <v>3620</v>
      </c>
      <c r="F92" s="628" t="s">
        <v>2</v>
      </c>
      <c r="G92" s="8" t="s">
        <v>4</v>
      </c>
      <c r="H92" s="8" t="s">
        <v>5</v>
      </c>
      <c r="I92" s="85" t="s">
        <v>266</v>
      </c>
      <c r="J92" s="235" t="s">
        <v>3621</v>
      </c>
      <c r="K92" s="8">
        <v>100000</v>
      </c>
      <c r="L92" s="8">
        <v>63000</v>
      </c>
      <c r="M92" s="628" t="s">
        <v>3136</v>
      </c>
      <c r="N92" s="640">
        <v>70000</v>
      </c>
      <c r="O92" s="8">
        <v>20</v>
      </c>
      <c r="P92" s="640">
        <v>70000</v>
      </c>
      <c r="Q92" s="8" t="s">
        <v>3571</v>
      </c>
      <c r="R92" s="8">
        <v>20</v>
      </c>
      <c r="S92" s="235" t="s">
        <v>3622</v>
      </c>
      <c r="T92" s="235" t="s">
        <v>3623</v>
      </c>
      <c r="U92" s="235" t="s">
        <v>3624</v>
      </c>
    </row>
    <row r="93" spans="1:21" ht="45">
      <c r="A93" s="8">
        <v>86</v>
      </c>
      <c r="B93" s="8"/>
      <c r="C93" s="88" t="s">
        <v>3625</v>
      </c>
      <c r="D93" s="88" t="s">
        <v>3626</v>
      </c>
      <c r="E93" s="628" t="s">
        <v>2</v>
      </c>
      <c r="F93" s="628" t="s">
        <v>2</v>
      </c>
      <c r="G93" s="8" t="s">
        <v>4</v>
      </c>
      <c r="H93" s="8" t="s">
        <v>5</v>
      </c>
      <c r="I93" s="85" t="s">
        <v>267</v>
      </c>
      <c r="J93" s="88" t="s">
        <v>3627</v>
      </c>
      <c r="K93" s="8">
        <v>100000</v>
      </c>
      <c r="L93" s="8">
        <v>63000</v>
      </c>
      <c r="M93" s="8" t="s">
        <v>3628</v>
      </c>
      <c r="N93" s="8">
        <v>70000</v>
      </c>
      <c r="O93" s="8">
        <v>20</v>
      </c>
      <c r="P93" s="85">
        <v>70000</v>
      </c>
      <c r="Q93" s="8" t="s">
        <v>3629</v>
      </c>
      <c r="R93" s="8">
        <v>20</v>
      </c>
      <c r="S93" s="236" t="s">
        <v>3630</v>
      </c>
      <c r="T93" s="236" t="s">
        <v>3631</v>
      </c>
      <c r="U93" s="236" t="s">
        <v>3632</v>
      </c>
    </row>
    <row r="94" spans="1:21" ht="45">
      <c r="A94" s="8">
        <v>87</v>
      </c>
      <c r="B94" s="8"/>
      <c r="C94" s="88" t="s">
        <v>3633</v>
      </c>
      <c r="D94" s="88" t="s">
        <v>3634</v>
      </c>
      <c r="E94" s="628" t="s">
        <v>2</v>
      </c>
      <c r="F94" s="628" t="s">
        <v>2</v>
      </c>
      <c r="G94" s="8" t="s">
        <v>4</v>
      </c>
      <c r="H94" s="8" t="s">
        <v>5</v>
      </c>
      <c r="I94" s="85" t="s">
        <v>267</v>
      </c>
      <c r="J94" s="88" t="s">
        <v>3635</v>
      </c>
      <c r="K94" s="8">
        <v>100000</v>
      </c>
      <c r="L94" s="8">
        <v>63000</v>
      </c>
      <c r="M94" s="8" t="s">
        <v>3628</v>
      </c>
      <c r="N94" s="8">
        <v>70000</v>
      </c>
      <c r="O94" s="8">
        <v>20</v>
      </c>
      <c r="P94" s="85">
        <v>70000</v>
      </c>
      <c r="Q94" s="8" t="s">
        <v>3629</v>
      </c>
      <c r="R94" s="8">
        <v>20</v>
      </c>
      <c r="S94" s="236" t="s">
        <v>3636</v>
      </c>
      <c r="T94" s="236" t="s">
        <v>3637</v>
      </c>
      <c r="U94" s="236" t="s">
        <v>3638</v>
      </c>
    </row>
    <row r="95" spans="1:21" ht="120">
      <c r="A95" s="8">
        <v>88</v>
      </c>
      <c r="B95" s="5"/>
      <c r="C95" s="88" t="s">
        <v>3639</v>
      </c>
      <c r="D95" s="88" t="s">
        <v>3640</v>
      </c>
      <c r="E95" s="235" t="s">
        <v>3641</v>
      </c>
      <c r="F95" s="5" t="s">
        <v>2</v>
      </c>
      <c r="G95" s="235" t="s">
        <v>790</v>
      </c>
      <c r="H95" s="235" t="s">
        <v>791</v>
      </c>
      <c r="I95" s="235" t="s">
        <v>267</v>
      </c>
      <c r="J95" s="235" t="s">
        <v>3642</v>
      </c>
      <c r="K95" s="5">
        <v>100000</v>
      </c>
      <c r="L95" s="5">
        <v>63000</v>
      </c>
      <c r="M95" s="641" t="s">
        <v>3643</v>
      </c>
      <c r="N95" s="5">
        <v>70000</v>
      </c>
      <c r="O95" s="5">
        <v>20</v>
      </c>
      <c r="P95" s="5">
        <v>70000</v>
      </c>
      <c r="Q95" s="641" t="s">
        <v>3644</v>
      </c>
      <c r="R95" s="5">
        <v>20</v>
      </c>
      <c r="S95" s="235" t="s">
        <v>3645</v>
      </c>
      <c r="T95" s="235" t="s">
        <v>3646</v>
      </c>
      <c r="U95" s="235" t="s">
        <v>3647</v>
      </c>
    </row>
    <row r="96" spans="1:21" ht="150">
      <c r="A96" s="8">
        <v>89</v>
      </c>
      <c r="B96" s="5"/>
      <c r="C96" s="198" t="s">
        <v>3648</v>
      </c>
      <c r="D96" s="198" t="s">
        <v>3463</v>
      </c>
      <c r="E96" s="198" t="s">
        <v>3649</v>
      </c>
      <c r="F96" s="5" t="s">
        <v>2</v>
      </c>
      <c r="G96" s="198" t="s">
        <v>790</v>
      </c>
      <c r="H96" s="198" t="s">
        <v>3650</v>
      </c>
      <c r="I96" s="198" t="s">
        <v>266</v>
      </c>
      <c r="J96" s="198" t="s">
        <v>3651</v>
      </c>
      <c r="K96" s="5">
        <v>50000</v>
      </c>
      <c r="L96" s="5">
        <v>31500</v>
      </c>
      <c r="M96" s="641" t="s">
        <v>3643</v>
      </c>
      <c r="N96" s="88">
        <v>35000</v>
      </c>
      <c r="O96" s="5">
        <v>20</v>
      </c>
      <c r="P96" s="88">
        <v>35000</v>
      </c>
      <c r="Q96" s="641" t="s">
        <v>3652</v>
      </c>
      <c r="R96" s="5">
        <v>20</v>
      </c>
      <c r="S96" s="198" t="s">
        <v>3653</v>
      </c>
      <c r="T96" s="198" t="s">
        <v>3654</v>
      </c>
      <c r="U96" s="198" t="s">
        <v>3655</v>
      </c>
    </row>
    <row r="97" spans="1:21" ht="120">
      <c r="A97" s="8">
        <v>90</v>
      </c>
      <c r="B97" s="5"/>
      <c r="C97" s="198" t="s">
        <v>3656</v>
      </c>
      <c r="D97" s="198" t="s">
        <v>3657</v>
      </c>
      <c r="E97" s="198" t="s">
        <v>3658</v>
      </c>
      <c r="F97" s="5" t="s">
        <v>2</v>
      </c>
      <c r="G97" s="198" t="s">
        <v>790</v>
      </c>
      <c r="H97" s="198" t="s">
        <v>791</v>
      </c>
      <c r="I97" s="235" t="s">
        <v>267</v>
      </c>
      <c r="J97" s="198" t="s">
        <v>3659</v>
      </c>
      <c r="K97" s="5">
        <v>200000</v>
      </c>
      <c r="L97" s="5">
        <v>126000</v>
      </c>
      <c r="M97" s="641" t="s">
        <v>3643</v>
      </c>
      <c r="N97" s="88">
        <v>140000</v>
      </c>
      <c r="O97" s="5">
        <v>20</v>
      </c>
      <c r="P97" s="88">
        <v>140000</v>
      </c>
      <c r="Q97" s="641" t="s">
        <v>3652</v>
      </c>
      <c r="R97" s="5">
        <v>20</v>
      </c>
      <c r="S97" s="198" t="s">
        <v>3660</v>
      </c>
      <c r="T97" s="198" t="s">
        <v>3661</v>
      </c>
      <c r="U97" s="198" t="s">
        <v>3662</v>
      </c>
    </row>
    <row r="98" spans="1:21" ht="105">
      <c r="A98" s="8">
        <v>91</v>
      </c>
      <c r="B98" s="5"/>
      <c r="C98" s="198" t="s">
        <v>3663</v>
      </c>
      <c r="D98" s="198" t="s">
        <v>3664</v>
      </c>
      <c r="E98" s="198" t="s">
        <v>3665</v>
      </c>
      <c r="F98" s="5" t="s">
        <v>2</v>
      </c>
      <c r="G98" s="198" t="s">
        <v>3666</v>
      </c>
      <c r="H98" s="198" t="s">
        <v>791</v>
      </c>
      <c r="I98" s="235" t="s">
        <v>267</v>
      </c>
      <c r="J98" s="198" t="s">
        <v>3667</v>
      </c>
      <c r="K98" s="5">
        <v>100000</v>
      </c>
      <c r="L98" s="5">
        <v>63000</v>
      </c>
      <c r="M98" s="641" t="s">
        <v>3643</v>
      </c>
      <c r="N98" s="88">
        <v>70000</v>
      </c>
      <c r="O98" s="5">
        <v>20</v>
      </c>
      <c r="P98" s="88">
        <v>70000</v>
      </c>
      <c r="Q98" s="641" t="s">
        <v>3652</v>
      </c>
      <c r="R98" s="5">
        <v>20</v>
      </c>
      <c r="S98" s="198" t="s">
        <v>3668</v>
      </c>
      <c r="T98" s="198" t="s">
        <v>3669</v>
      </c>
      <c r="U98" s="198" t="s">
        <v>3670</v>
      </c>
    </row>
    <row r="99" spans="1:21" ht="150">
      <c r="A99" s="8">
        <v>92</v>
      </c>
      <c r="B99" s="5"/>
      <c r="C99" s="642" t="s">
        <v>3671</v>
      </c>
      <c r="D99" s="642" t="s">
        <v>3672</v>
      </c>
      <c r="E99" s="642" t="s">
        <v>3673</v>
      </c>
      <c r="F99" s="5" t="s">
        <v>2</v>
      </c>
      <c r="G99" s="642" t="s">
        <v>790</v>
      </c>
      <c r="H99" s="642" t="s">
        <v>3650</v>
      </c>
      <c r="I99" s="235" t="s">
        <v>267</v>
      </c>
      <c r="J99" s="642" t="s">
        <v>3674</v>
      </c>
      <c r="K99" s="5">
        <v>100000</v>
      </c>
      <c r="L99" s="5">
        <v>63000</v>
      </c>
      <c r="M99" s="641" t="s">
        <v>3643</v>
      </c>
      <c r="N99" s="88">
        <v>70000</v>
      </c>
      <c r="O99" s="5">
        <v>20</v>
      </c>
      <c r="P99" s="88">
        <v>70000</v>
      </c>
      <c r="Q99" s="641" t="s">
        <v>3652</v>
      </c>
      <c r="R99" s="5">
        <v>20</v>
      </c>
      <c r="S99" s="198" t="s">
        <v>3675</v>
      </c>
      <c r="T99" s="198" t="s">
        <v>3676</v>
      </c>
      <c r="U99" s="198">
        <v>109771027</v>
      </c>
    </row>
    <row r="100" spans="1:21" ht="165">
      <c r="A100" s="8">
        <v>93</v>
      </c>
      <c r="B100" s="5"/>
      <c r="C100" s="642" t="s">
        <v>3677</v>
      </c>
      <c r="D100" s="642" t="s">
        <v>3678</v>
      </c>
      <c r="E100" s="642" t="s">
        <v>3679</v>
      </c>
      <c r="F100" s="5" t="s">
        <v>2</v>
      </c>
      <c r="G100" s="642" t="s">
        <v>790</v>
      </c>
      <c r="H100" s="642" t="s">
        <v>791</v>
      </c>
      <c r="I100" s="235" t="s">
        <v>267</v>
      </c>
      <c r="J100" s="642" t="s">
        <v>3651</v>
      </c>
      <c r="K100" s="5">
        <v>100000</v>
      </c>
      <c r="L100" s="5">
        <v>63000</v>
      </c>
      <c r="M100" s="641" t="s">
        <v>3643</v>
      </c>
      <c r="N100" s="88">
        <v>70000</v>
      </c>
      <c r="O100" s="5">
        <v>20</v>
      </c>
      <c r="P100" s="88">
        <v>70000</v>
      </c>
      <c r="Q100" s="641" t="s">
        <v>3652</v>
      </c>
      <c r="R100" s="5">
        <v>20</v>
      </c>
      <c r="S100" s="198" t="s">
        <v>3680</v>
      </c>
      <c r="T100" s="198" t="s">
        <v>3681</v>
      </c>
      <c r="U100" s="198" t="s">
        <v>3682</v>
      </c>
    </row>
    <row r="101" spans="1:21" ht="135">
      <c r="A101" s="8">
        <v>94</v>
      </c>
      <c r="B101" s="5"/>
      <c r="C101" s="642" t="s">
        <v>3683</v>
      </c>
      <c r="D101" s="642" t="s">
        <v>3684</v>
      </c>
      <c r="E101" s="642" t="s">
        <v>3685</v>
      </c>
      <c r="F101" s="5" t="s">
        <v>2</v>
      </c>
      <c r="G101" s="642" t="s">
        <v>790</v>
      </c>
      <c r="H101" s="642" t="s">
        <v>3650</v>
      </c>
      <c r="I101" s="235" t="s">
        <v>267</v>
      </c>
      <c r="J101" s="642" t="s">
        <v>3651</v>
      </c>
      <c r="K101" s="5">
        <v>200000</v>
      </c>
      <c r="L101" s="5">
        <v>126000</v>
      </c>
      <c r="M101" s="641" t="s">
        <v>3643</v>
      </c>
      <c r="N101" s="88">
        <v>140000</v>
      </c>
      <c r="O101" s="5">
        <v>20</v>
      </c>
      <c r="P101" s="88">
        <v>140000</v>
      </c>
      <c r="Q101" s="641" t="s">
        <v>3652</v>
      </c>
      <c r="R101" s="5">
        <v>20</v>
      </c>
      <c r="S101" s="198" t="s">
        <v>3686</v>
      </c>
      <c r="T101" s="198" t="s">
        <v>3687</v>
      </c>
      <c r="U101" s="198" t="s">
        <v>3688</v>
      </c>
    </row>
    <row r="102" spans="1:21" ht="150">
      <c r="A102" s="8">
        <v>95</v>
      </c>
      <c r="B102" s="5"/>
      <c r="C102" s="642" t="s">
        <v>3689</v>
      </c>
      <c r="D102" s="642" t="s">
        <v>3690</v>
      </c>
      <c r="E102" s="642" t="s">
        <v>3691</v>
      </c>
      <c r="F102" s="643" t="s">
        <v>2</v>
      </c>
      <c r="G102" s="642" t="s">
        <v>790</v>
      </c>
      <c r="H102" s="642" t="s">
        <v>791</v>
      </c>
      <c r="I102" s="88" t="s">
        <v>267</v>
      </c>
      <c r="J102" s="642" t="s">
        <v>3692</v>
      </c>
      <c r="K102" s="644">
        <v>164700</v>
      </c>
      <c r="L102" s="5">
        <v>164700</v>
      </c>
      <c r="M102" s="645" t="s">
        <v>3643</v>
      </c>
      <c r="N102" s="5">
        <v>183000</v>
      </c>
      <c r="O102" s="5">
        <v>20</v>
      </c>
      <c r="P102" s="5">
        <v>183000</v>
      </c>
      <c r="Q102" s="641" t="s">
        <v>3652</v>
      </c>
      <c r="R102" s="5">
        <v>20</v>
      </c>
      <c r="S102" s="198" t="s">
        <v>3693</v>
      </c>
      <c r="T102" s="198" t="s">
        <v>3694</v>
      </c>
      <c r="U102" s="198" t="s">
        <v>3695</v>
      </c>
    </row>
    <row r="103" spans="1:21" ht="63.75">
      <c r="A103" s="8">
        <v>96</v>
      </c>
      <c r="B103" s="5"/>
      <c r="C103" s="623" t="s">
        <v>3047</v>
      </c>
      <c r="D103" s="623" t="s">
        <v>3048</v>
      </c>
      <c r="E103" s="624" t="s">
        <v>3049</v>
      </c>
      <c r="F103" s="623" t="s">
        <v>2</v>
      </c>
      <c r="G103" s="623" t="s">
        <v>4</v>
      </c>
      <c r="H103" s="88" t="s">
        <v>5</v>
      </c>
      <c r="I103" s="88" t="s">
        <v>267</v>
      </c>
      <c r="J103" s="623" t="s">
        <v>3128</v>
      </c>
      <c r="K103" s="5">
        <v>0</v>
      </c>
      <c r="L103" s="5">
        <v>13500</v>
      </c>
      <c r="M103" s="5" t="s">
        <v>925</v>
      </c>
      <c r="N103" s="623">
        <v>15000</v>
      </c>
      <c r="O103" s="5">
        <v>20</v>
      </c>
      <c r="P103" s="623">
        <v>15000</v>
      </c>
      <c r="Q103" s="5" t="s">
        <v>3129</v>
      </c>
      <c r="R103" s="5">
        <v>20</v>
      </c>
      <c r="S103" s="625" t="s">
        <v>3051</v>
      </c>
      <c r="T103" s="625" t="s">
        <v>3052</v>
      </c>
      <c r="U103" s="625" t="s">
        <v>3053</v>
      </c>
    </row>
    <row r="104" spans="1:21" ht="63.75">
      <c r="A104" s="8">
        <v>97</v>
      </c>
      <c r="B104" s="5"/>
      <c r="C104" s="105" t="s">
        <v>2816</v>
      </c>
      <c r="D104" s="105" t="s">
        <v>2817</v>
      </c>
      <c r="E104" s="574" t="s">
        <v>2818</v>
      </c>
      <c r="F104" s="623" t="s">
        <v>2</v>
      </c>
      <c r="G104" s="105" t="s">
        <v>4</v>
      </c>
      <c r="H104" s="88" t="s">
        <v>5</v>
      </c>
      <c r="I104" s="88" t="s">
        <v>267</v>
      </c>
      <c r="J104" s="105" t="s">
        <v>2819</v>
      </c>
      <c r="K104" s="5">
        <v>0</v>
      </c>
      <c r="L104" s="5">
        <v>13500</v>
      </c>
      <c r="M104" s="5" t="s">
        <v>925</v>
      </c>
      <c r="N104" s="623">
        <v>15000</v>
      </c>
      <c r="O104" s="5">
        <v>20</v>
      </c>
      <c r="P104" s="623">
        <v>15000</v>
      </c>
      <c r="Q104" s="5" t="s">
        <v>3129</v>
      </c>
      <c r="R104" s="5">
        <v>20</v>
      </c>
      <c r="S104" s="576" t="s">
        <v>2820</v>
      </c>
      <c r="T104" s="576" t="s">
        <v>2821</v>
      </c>
      <c r="U104" s="576" t="s">
        <v>2822</v>
      </c>
    </row>
    <row r="105" spans="1:21" ht="63.75">
      <c r="A105" s="8">
        <v>98</v>
      </c>
      <c r="B105" s="5"/>
      <c r="C105" s="623" t="s">
        <v>2810</v>
      </c>
      <c r="D105" s="623" t="s">
        <v>2811</v>
      </c>
      <c r="E105" s="624" t="s">
        <v>2812</v>
      </c>
      <c r="F105" s="623" t="s">
        <v>2</v>
      </c>
      <c r="G105" s="623" t="s">
        <v>4</v>
      </c>
      <c r="H105" s="88" t="s">
        <v>5</v>
      </c>
      <c r="I105" s="88" t="s">
        <v>267</v>
      </c>
      <c r="J105" s="623" t="s">
        <v>2796</v>
      </c>
      <c r="K105" s="5">
        <v>0</v>
      </c>
      <c r="L105" s="5">
        <v>13500</v>
      </c>
      <c r="M105" s="5" t="s">
        <v>925</v>
      </c>
      <c r="N105" s="623">
        <v>15000</v>
      </c>
      <c r="O105" s="5">
        <v>20</v>
      </c>
      <c r="P105" s="623">
        <v>15000</v>
      </c>
      <c r="Q105" s="5" t="s">
        <v>3129</v>
      </c>
      <c r="R105" s="5">
        <v>20</v>
      </c>
      <c r="S105" s="625" t="s">
        <v>2813</v>
      </c>
      <c r="T105" s="625" t="s">
        <v>2814</v>
      </c>
      <c r="U105" s="625" t="s">
        <v>2815</v>
      </c>
    </row>
    <row r="106" spans="1:21" ht="63.75">
      <c r="A106" s="8">
        <v>99</v>
      </c>
      <c r="B106" s="5"/>
      <c r="C106" s="623" t="s">
        <v>2799</v>
      </c>
      <c r="D106" s="623" t="s">
        <v>2800</v>
      </c>
      <c r="E106" s="624" t="s">
        <v>2801</v>
      </c>
      <c r="F106" s="623" t="s">
        <v>2</v>
      </c>
      <c r="G106" s="623" t="s">
        <v>4</v>
      </c>
      <c r="H106" s="88" t="s">
        <v>5</v>
      </c>
      <c r="I106" s="88" t="s">
        <v>267</v>
      </c>
      <c r="J106" s="623" t="s">
        <v>2796</v>
      </c>
      <c r="K106" s="5">
        <v>0</v>
      </c>
      <c r="L106" s="5">
        <v>13500</v>
      </c>
      <c r="M106" s="5" t="s">
        <v>925</v>
      </c>
      <c r="N106" s="623">
        <v>15000</v>
      </c>
      <c r="O106" s="5">
        <v>20</v>
      </c>
      <c r="P106" s="623">
        <v>15000</v>
      </c>
      <c r="Q106" s="5" t="s">
        <v>3129</v>
      </c>
      <c r="R106" s="5">
        <v>20</v>
      </c>
      <c r="S106" s="625" t="s">
        <v>2802</v>
      </c>
      <c r="T106" s="625" t="s">
        <v>2803</v>
      </c>
      <c r="U106" s="625" t="s">
        <v>2804</v>
      </c>
    </row>
    <row r="107" spans="1:21" ht="63.75">
      <c r="A107" s="8">
        <v>100</v>
      </c>
      <c r="B107" s="5"/>
      <c r="C107" s="623" t="s">
        <v>1071</v>
      </c>
      <c r="D107" s="623" t="s">
        <v>2805</v>
      </c>
      <c r="E107" s="624" t="s">
        <v>2806</v>
      </c>
      <c r="F107" s="623" t="s">
        <v>2</v>
      </c>
      <c r="G107" s="623" t="s">
        <v>4</v>
      </c>
      <c r="H107" s="88" t="s">
        <v>5</v>
      </c>
      <c r="I107" s="88" t="s">
        <v>267</v>
      </c>
      <c r="J107" s="623" t="s">
        <v>2796</v>
      </c>
      <c r="K107" s="5">
        <v>0</v>
      </c>
      <c r="L107" s="5">
        <v>13500</v>
      </c>
      <c r="M107" s="5" t="s">
        <v>925</v>
      </c>
      <c r="N107" s="623">
        <v>15000</v>
      </c>
      <c r="O107" s="5">
        <v>20</v>
      </c>
      <c r="P107" s="623">
        <v>15000</v>
      </c>
      <c r="Q107" s="5" t="s">
        <v>3129</v>
      </c>
      <c r="R107" s="5">
        <v>20</v>
      </c>
      <c r="S107" s="625" t="s">
        <v>2807</v>
      </c>
      <c r="T107" s="625" t="s">
        <v>2808</v>
      </c>
      <c r="U107" s="625" t="s">
        <v>2809</v>
      </c>
    </row>
    <row r="108" spans="1:21" ht="38.25">
      <c r="A108" s="8">
        <v>101</v>
      </c>
      <c r="B108" s="5"/>
      <c r="C108" s="623" t="s">
        <v>2793</v>
      </c>
      <c r="D108" s="623" t="s">
        <v>2794</v>
      </c>
      <c r="E108" s="624" t="s">
        <v>2795</v>
      </c>
      <c r="F108" s="623" t="s">
        <v>2</v>
      </c>
      <c r="G108" s="623" t="s">
        <v>4</v>
      </c>
      <c r="H108" s="88" t="s">
        <v>13</v>
      </c>
      <c r="I108" s="88" t="s">
        <v>267</v>
      </c>
      <c r="J108" s="623" t="s">
        <v>2796</v>
      </c>
      <c r="K108" s="5">
        <v>0</v>
      </c>
      <c r="L108" s="5">
        <v>13500</v>
      </c>
      <c r="M108" s="5" t="s">
        <v>925</v>
      </c>
      <c r="N108" s="623">
        <v>15000</v>
      </c>
      <c r="O108" s="5">
        <v>20</v>
      </c>
      <c r="P108" s="623">
        <v>15000</v>
      </c>
      <c r="Q108" s="5" t="s">
        <v>3129</v>
      </c>
      <c r="R108" s="5">
        <v>20</v>
      </c>
      <c r="S108" s="625" t="s">
        <v>2797</v>
      </c>
      <c r="T108" s="625" t="s">
        <v>2798</v>
      </c>
      <c r="U108" s="625" t="s">
        <v>3130</v>
      </c>
    </row>
    <row r="109" spans="1:21" ht="75">
      <c r="A109" s="8">
        <v>102</v>
      </c>
      <c r="B109" s="8"/>
      <c r="C109" s="108" t="s">
        <v>3696</v>
      </c>
      <c r="D109" s="108" t="s">
        <v>3697</v>
      </c>
      <c r="E109" s="108" t="s">
        <v>3698</v>
      </c>
      <c r="F109" s="84" t="s">
        <v>2</v>
      </c>
      <c r="G109" s="108" t="s">
        <v>4</v>
      </c>
      <c r="H109" s="108" t="s">
        <v>13</v>
      </c>
      <c r="I109" s="108" t="s">
        <v>267</v>
      </c>
      <c r="J109" s="108" t="s">
        <v>3230</v>
      </c>
      <c r="K109" s="8">
        <v>0</v>
      </c>
      <c r="L109" s="8">
        <v>13500</v>
      </c>
      <c r="M109" s="84" t="s">
        <v>3136</v>
      </c>
      <c r="N109" s="638">
        <v>15000</v>
      </c>
      <c r="O109" s="8">
        <v>20</v>
      </c>
      <c r="P109" s="638">
        <v>15000</v>
      </c>
      <c r="Q109" s="8" t="s">
        <v>3157</v>
      </c>
      <c r="R109" s="8">
        <v>20</v>
      </c>
      <c r="S109" s="622" t="s">
        <v>3699</v>
      </c>
      <c r="T109" s="622" t="s">
        <v>1185</v>
      </c>
      <c r="U109" s="622" t="s">
        <v>3700</v>
      </c>
    </row>
    <row r="110" spans="1:21" ht="60">
      <c r="A110" s="8">
        <v>103</v>
      </c>
      <c r="B110" s="8"/>
      <c r="C110" s="570" t="s">
        <v>977</v>
      </c>
      <c r="D110" s="570" t="s">
        <v>978</v>
      </c>
      <c r="E110" s="108" t="s">
        <v>3701</v>
      </c>
      <c r="F110" s="84" t="s">
        <v>2</v>
      </c>
      <c r="G110" s="108" t="s">
        <v>4</v>
      </c>
      <c r="H110" s="108" t="s">
        <v>5</v>
      </c>
      <c r="I110" s="108" t="s">
        <v>267</v>
      </c>
      <c r="J110" s="108" t="s">
        <v>2882</v>
      </c>
      <c r="K110" s="8">
        <v>0</v>
      </c>
      <c r="L110" s="8">
        <v>13500</v>
      </c>
      <c r="M110" s="84" t="s">
        <v>3136</v>
      </c>
      <c r="N110" s="638">
        <v>15000</v>
      </c>
      <c r="O110" s="8">
        <v>20</v>
      </c>
      <c r="P110" s="638">
        <v>15000</v>
      </c>
      <c r="Q110" s="8" t="s">
        <v>3157</v>
      </c>
      <c r="R110" s="8">
        <v>20</v>
      </c>
      <c r="S110" s="569" t="s">
        <v>995</v>
      </c>
      <c r="T110" s="631" t="s">
        <v>996</v>
      </c>
      <c r="U110" s="622" t="s">
        <v>3702</v>
      </c>
    </row>
    <row r="111" spans="1:21" ht="75">
      <c r="A111" s="8">
        <v>104</v>
      </c>
      <c r="B111" s="8"/>
      <c r="C111" s="85" t="s">
        <v>3703</v>
      </c>
      <c r="D111" s="88" t="s">
        <v>3704</v>
      </c>
      <c r="E111" s="88" t="s">
        <v>3705</v>
      </c>
      <c r="F111" s="8" t="s">
        <v>2</v>
      </c>
      <c r="G111" s="117" t="s">
        <v>4</v>
      </c>
      <c r="H111" s="623" t="s">
        <v>5</v>
      </c>
      <c r="I111" s="623" t="s">
        <v>267</v>
      </c>
      <c r="J111" s="88" t="s">
        <v>3557</v>
      </c>
      <c r="K111" s="8">
        <v>0</v>
      </c>
      <c r="L111" s="646">
        <v>13500</v>
      </c>
      <c r="M111" s="8" t="s">
        <v>2731</v>
      </c>
      <c r="N111" s="8">
        <v>15000</v>
      </c>
      <c r="O111" s="8">
        <v>20</v>
      </c>
      <c r="P111" s="8">
        <v>15000</v>
      </c>
      <c r="Q111" s="8" t="s">
        <v>3364</v>
      </c>
      <c r="R111" s="8">
        <v>20</v>
      </c>
      <c r="S111" s="569" t="s">
        <v>1165</v>
      </c>
      <c r="T111" s="569" t="s">
        <v>1166</v>
      </c>
      <c r="U111" s="569" t="s">
        <v>3706</v>
      </c>
    </row>
    <row r="112" spans="1:21" ht="75">
      <c r="A112" s="8">
        <v>105</v>
      </c>
      <c r="B112" s="8"/>
      <c r="C112" s="88" t="s">
        <v>3707</v>
      </c>
      <c r="D112" s="88" t="s">
        <v>3708</v>
      </c>
      <c r="E112" s="88" t="s">
        <v>3709</v>
      </c>
      <c r="F112" s="8" t="s">
        <v>2</v>
      </c>
      <c r="G112" s="117" t="s">
        <v>4</v>
      </c>
      <c r="H112" s="623" t="s">
        <v>5</v>
      </c>
      <c r="I112" s="623" t="s">
        <v>267</v>
      </c>
      <c r="J112" s="88" t="s">
        <v>3710</v>
      </c>
      <c r="K112" s="8">
        <v>0</v>
      </c>
      <c r="L112" s="646">
        <v>27000</v>
      </c>
      <c r="M112" s="8" t="s">
        <v>2731</v>
      </c>
      <c r="N112" s="8">
        <v>30000</v>
      </c>
      <c r="O112" s="8">
        <v>20</v>
      </c>
      <c r="P112" s="8">
        <v>30000</v>
      </c>
      <c r="Q112" s="8" t="s">
        <v>3364</v>
      </c>
      <c r="R112" s="8">
        <v>20</v>
      </c>
      <c r="S112" s="235" t="s">
        <v>3711</v>
      </c>
      <c r="T112" s="235" t="s">
        <v>3712</v>
      </c>
      <c r="U112" s="569" t="s">
        <v>3314</v>
      </c>
    </row>
    <row r="113" spans="1:21" ht="75">
      <c r="A113" s="8">
        <v>106</v>
      </c>
      <c r="B113" s="8"/>
      <c r="C113" s="88" t="s">
        <v>3713</v>
      </c>
      <c r="D113" s="88" t="s">
        <v>3714</v>
      </c>
      <c r="E113" s="88" t="s">
        <v>3715</v>
      </c>
      <c r="F113" s="8" t="s">
        <v>2</v>
      </c>
      <c r="G113" s="117" t="s">
        <v>4</v>
      </c>
      <c r="H113" s="623" t="s">
        <v>5</v>
      </c>
      <c r="I113" s="623" t="s">
        <v>266</v>
      </c>
      <c r="J113" s="88" t="s">
        <v>3402</v>
      </c>
      <c r="K113" s="8">
        <v>0</v>
      </c>
      <c r="L113" s="646">
        <v>27000</v>
      </c>
      <c r="M113" s="8" t="s">
        <v>2731</v>
      </c>
      <c r="N113" s="8">
        <v>30000</v>
      </c>
      <c r="O113" s="8">
        <v>20</v>
      </c>
      <c r="P113" s="8">
        <v>30000</v>
      </c>
      <c r="Q113" s="8" t="s">
        <v>3364</v>
      </c>
      <c r="R113" s="8">
        <v>20</v>
      </c>
      <c r="S113" s="235" t="s">
        <v>3125</v>
      </c>
      <c r="T113" s="569" t="s">
        <v>3126</v>
      </c>
      <c r="U113" s="569" t="s">
        <v>3127</v>
      </c>
    </row>
    <row r="114" spans="1:21" ht="90">
      <c r="A114" s="8">
        <v>107</v>
      </c>
      <c r="B114" s="8"/>
      <c r="C114" s="88" t="s">
        <v>3716</v>
      </c>
      <c r="D114" s="88" t="s">
        <v>3717</v>
      </c>
      <c r="E114" s="235" t="s">
        <v>3415</v>
      </c>
      <c r="F114" s="8" t="s">
        <v>2</v>
      </c>
      <c r="G114" s="117" t="s">
        <v>4</v>
      </c>
      <c r="H114" s="623" t="s">
        <v>5</v>
      </c>
      <c r="I114" s="623" t="s">
        <v>266</v>
      </c>
      <c r="J114" s="88" t="s">
        <v>3718</v>
      </c>
      <c r="K114" s="8">
        <v>0</v>
      </c>
      <c r="L114" s="646">
        <v>54000</v>
      </c>
      <c r="M114" s="8" t="s">
        <v>2731</v>
      </c>
      <c r="N114" s="8">
        <v>60000</v>
      </c>
      <c r="O114" s="8">
        <v>20</v>
      </c>
      <c r="P114" s="8">
        <v>60000</v>
      </c>
      <c r="Q114" s="8" t="s">
        <v>3364</v>
      </c>
      <c r="R114" s="8">
        <v>20</v>
      </c>
      <c r="S114" s="235" t="s">
        <v>3058</v>
      </c>
      <c r="T114" s="235" t="s">
        <v>3059</v>
      </c>
      <c r="U114" s="569" t="s">
        <v>3060</v>
      </c>
    </row>
    <row r="115" spans="1:21" ht="105">
      <c r="A115" s="8">
        <v>108</v>
      </c>
      <c r="B115" s="8"/>
      <c r="C115" s="88" t="s">
        <v>3719</v>
      </c>
      <c r="D115" s="88" t="s">
        <v>3720</v>
      </c>
      <c r="E115" s="88" t="s">
        <v>3721</v>
      </c>
      <c r="F115" s="8" t="s">
        <v>2</v>
      </c>
      <c r="G115" s="117" t="s">
        <v>4</v>
      </c>
      <c r="H115" s="623" t="s">
        <v>5</v>
      </c>
      <c r="I115" s="623" t="s">
        <v>266</v>
      </c>
      <c r="J115" s="88" t="s">
        <v>3722</v>
      </c>
      <c r="K115" s="8">
        <v>0</v>
      </c>
      <c r="L115" s="646">
        <v>27000</v>
      </c>
      <c r="M115" s="8" t="s">
        <v>2731</v>
      </c>
      <c r="N115" s="8">
        <v>30000</v>
      </c>
      <c r="O115" s="8">
        <v>20</v>
      </c>
      <c r="P115" s="8">
        <v>30000</v>
      </c>
      <c r="Q115" s="8" t="s">
        <v>3364</v>
      </c>
      <c r="R115" s="8">
        <v>20</v>
      </c>
      <c r="S115" s="622" t="s">
        <v>3285</v>
      </c>
      <c r="T115" s="569" t="s">
        <v>3286</v>
      </c>
      <c r="U115" s="569" t="s">
        <v>3287</v>
      </c>
    </row>
    <row r="116" spans="1:21" ht="120">
      <c r="A116" s="8">
        <v>109</v>
      </c>
      <c r="B116" s="8"/>
      <c r="C116" s="88" t="s">
        <v>3723</v>
      </c>
      <c r="D116" s="88" t="s">
        <v>3724</v>
      </c>
      <c r="E116" s="88" t="s">
        <v>3725</v>
      </c>
      <c r="F116" s="8" t="s">
        <v>2</v>
      </c>
      <c r="G116" s="117" t="s">
        <v>4</v>
      </c>
      <c r="H116" s="623" t="s">
        <v>5</v>
      </c>
      <c r="I116" s="623" t="s">
        <v>266</v>
      </c>
      <c r="J116" s="88" t="s">
        <v>3726</v>
      </c>
      <c r="K116" s="8">
        <v>0</v>
      </c>
      <c r="L116" s="646">
        <v>27000</v>
      </c>
      <c r="M116" s="8" t="s">
        <v>3727</v>
      </c>
      <c r="N116" s="8">
        <v>30000</v>
      </c>
      <c r="O116" s="8">
        <v>20</v>
      </c>
      <c r="P116" s="8">
        <v>30000</v>
      </c>
      <c r="Q116" s="8" t="s">
        <v>3486</v>
      </c>
      <c r="R116" s="8">
        <v>20</v>
      </c>
      <c r="S116" s="569" t="s">
        <v>3340</v>
      </c>
      <c r="T116" s="569" t="s">
        <v>3341</v>
      </c>
      <c r="U116" s="569" t="s">
        <v>3342</v>
      </c>
    </row>
    <row r="117" spans="1:21" ht="45">
      <c r="A117" s="8">
        <v>110</v>
      </c>
      <c r="B117" s="8"/>
      <c r="C117" s="88" t="s">
        <v>3728</v>
      </c>
      <c r="D117" s="88" t="s">
        <v>3729</v>
      </c>
      <c r="E117" s="88" t="s">
        <v>3730</v>
      </c>
      <c r="F117" s="8" t="s">
        <v>2</v>
      </c>
      <c r="G117" s="117" t="s">
        <v>4</v>
      </c>
      <c r="H117" s="623" t="s">
        <v>5</v>
      </c>
      <c r="I117" s="623" t="s">
        <v>267</v>
      </c>
      <c r="J117" s="85" t="s">
        <v>3731</v>
      </c>
      <c r="K117" s="8">
        <v>0</v>
      </c>
      <c r="L117" s="646">
        <v>54000</v>
      </c>
      <c r="M117" s="8" t="s">
        <v>3727</v>
      </c>
      <c r="N117" s="8">
        <v>60000</v>
      </c>
      <c r="O117" s="8">
        <v>20</v>
      </c>
      <c r="P117" s="8">
        <v>60000</v>
      </c>
      <c r="Q117" s="8" t="s">
        <v>3486</v>
      </c>
      <c r="R117" s="8">
        <v>20</v>
      </c>
      <c r="S117" s="235" t="s">
        <v>3208</v>
      </c>
      <c r="T117" s="569" t="s">
        <v>3209</v>
      </c>
      <c r="U117" s="235" t="s">
        <v>3210</v>
      </c>
    </row>
    <row r="118" spans="1:21" ht="60">
      <c r="A118" s="8">
        <v>111</v>
      </c>
      <c r="B118" s="8"/>
      <c r="C118" s="88" t="s">
        <v>3732</v>
      </c>
      <c r="D118" s="88" t="s">
        <v>3733</v>
      </c>
      <c r="E118" s="88" t="s">
        <v>3734</v>
      </c>
      <c r="F118" s="8" t="s">
        <v>2</v>
      </c>
      <c r="G118" s="117" t="s">
        <v>4</v>
      </c>
      <c r="H118" s="623" t="s">
        <v>5</v>
      </c>
      <c r="I118" s="623" t="s">
        <v>266</v>
      </c>
      <c r="J118" s="88" t="s">
        <v>3735</v>
      </c>
      <c r="K118" s="8">
        <v>0</v>
      </c>
      <c r="L118" s="646">
        <v>48600</v>
      </c>
      <c r="M118" s="8" t="s">
        <v>3727</v>
      </c>
      <c r="N118" s="8">
        <v>54000</v>
      </c>
      <c r="O118" s="8">
        <v>20</v>
      </c>
      <c r="P118" s="8">
        <v>54000</v>
      </c>
      <c r="Q118" s="8" t="s">
        <v>3486</v>
      </c>
      <c r="R118" s="8">
        <v>20</v>
      </c>
      <c r="S118" s="569" t="s">
        <v>3201</v>
      </c>
      <c r="T118" s="569" t="s">
        <v>3202</v>
      </c>
      <c r="U118" s="235" t="s">
        <v>3203</v>
      </c>
    </row>
    <row r="119" spans="1:21" ht="90">
      <c r="A119" s="8">
        <v>112</v>
      </c>
      <c r="B119" s="8"/>
      <c r="C119" s="88" t="s">
        <v>3736</v>
      </c>
      <c r="D119" s="88" t="s">
        <v>3737</v>
      </c>
      <c r="E119" s="88" t="s">
        <v>3738</v>
      </c>
      <c r="F119" s="8" t="s">
        <v>2</v>
      </c>
      <c r="G119" s="117" t="s">
        <v>4</v>
      </c>
      <c r="H119" s="623" t="s">
        <v>13</v>
      </c>
      <c r="I119" s="623" t="s">
        <v>267</v>
      </c>
      <c r="J119" s="88" t="s">
        <v>3563</v>
      </c>
      <c r="K119" s="8">
        <v>0</v>
      </c>
      <c r="L119" s="646">
        <v>13500</v>
      </c>
      <c r="M119" s="8" t="s">
        <v>3727</v>
      </c>
      <c r="N119" s="8">
        <v>15000</v>
      </c>
      <c r="O119" s="8">
        <v>20</v>
      </c>
      <c r="P119" s="8">
        <v>15000</v>
      </c>
      <c r="Q119" s="8" t="s">
        <v>3486</v>
      </c>
      <c r="R119" s="8">
        <v>20</v>
      </c>
      <c r="S119" s="235" t="s">
        <v>3357</v>
      </c>
      <c r="T119" s="569" t="s">
        <v>3358</v>
      </c>
      <c r="U119" s="235" t="s">
        <v>3359</v>
      </c>
    </row>
    <row r="120" spans="1:21" ht="105">
      <c r="A120" s="8">
        <v>113</v>
      </c>
      <c r="B120" s="8"/>
      <c r="C120" s="88" t="s">
        <v>3739</v>
      </c>
      <c r="D120" s="88" t="s">
        <v>3740</v>
      </c>
      <c r="E120" s="88" t="s">
        <v>3741</v>
      </c>
      <c r="F120" s="8" t="s">
        <v>2</v>
      </c>
      <c r="G120" s="85" t="s">
        <v>563</v>
      </c>
      <c r="H120" s="623" t="s">
        <v>5</v>
      </c>
      <c r="I120" s="623" t="s">
        <v>266</v>
      </c>
      <c r="J120" s="88" t="s">
        <v>3742</v>
      </c>
      <c r="K120" s="8">
        <v>0</v>
      </c>
      <c r="L120" s="646">
        <v>27000</v>
      </c>
      <c r="M120" s="8" t="s">
        <v>2731</v>
      </c>
      <c r="N120" s="8">
        <v>30000</v>
      </c>
      <c r="O120" s="8">
        <v>20</v>
      </c>
      <c r="P120" s="8">
        <v>30000</v>
      </c>
      <c r="Q120" s="8" t="s">
        <v>3486</v>
      </c>
      <c r="R120" s="8">
        <v>20</v>
      </c>
      <c r="S120" s="235" t="s">
        <v>2870</v>
      </c>
      <c r="T120" s="569" t="s">
        <v>2871</v>
      </c>
      <c r="U120" s="235" t="s">
        <v>2872</v>
      </c>
    </row>
    <row r="121" spans="1:21" ht="120">
      <c r="A121" s="8">
        <v>114</v>
      </c>
      <c r="B121" s="8"/>
      <c r="C121" s="5" t="s">
        <v>3743</v>
      </c>
      <c r="D121" s="5" t="s">
        <v>3744</v>
      </c>
      <c r="E121" s="5" t="s">
        <v>3745</v>
      </c>
      <c r="F121" s="8" t="s">
        <v>2</v>
      </c>
      <c r="G121" s="117" t="s">
        <v>4</v>
      </c>
      <c r="H121" s="623" t="s">
        <v>5</v>
      </c>
      <c r="I121" s="623" t="s">
        <v>266</v>
      </c>
      <c r="J121" s="5" t="s">
        <v>3746</v>
      </c>
      <c r="K121" s="8">
        <v>0</v>
      </c>
      <c r="L121" s="646">
        <v>13500</v>
      </c>
      <c r="M121" s="8" t="s">
        <v>3136</v>
      </c>
      <c r="N121" s="8">
        <v>15000</v>
      </c>
      <c r="O121" s="8">
        <v>20</v>
      </c>
      <c r="P121" s="8">
        <v>15000</v>
      </c>
      <c r="Q121" s="8" t="s">
        <v>3747</v>
      </c>
      <c r="R121" s="8">
        <v>20</v>
      </c>
      <c r="S121" s="647" t="s">
        <v>3319</v>
      </c>
      <c r="T121" s="618" t="s">
        <v>3320</v>
      </c>
      <c r="U121" s="647" t="s">
        <v>3321</v>
      </c>
    </row>
    <row r="122" spans="1:21" ht="120">
      <c r="A122" s="8">
        <v>115</v>
      </c>
      <c r="B122" s="8"/>
      <c r="C122" s="5" t="s">
        <v>3748</v>
      </c>
      <c r="D122" s="5" t="s">
        <v>3749</v>
      </c>
      <c r="E122" s="5" t="s">
        <v>3750</v>
      </c>
      <c r="F122" s="8" t="s">
        <v>2</v>
      </c>
      <c r="G122" s="8" t="s">
        <v>3276</v>
      </c>
      <c r="H122" s="623" t="s">
        <v>5</v>
      </c>
      <c r="I122" s="623" t="s">
        <v>266</v>
      </c>
      <c r="J122" s="8" t="s">
        <v>3751</v>
      </c>
      <c r="K122" s="8">
        <v>0</v>
      </c>
      <c r="L122" s="646">
        <v>54000</v>
      </c>
      <c r="M122" s="8" t="s">
        <v>3136</v>
      </c>
      <c r="N122" s="8">
        <v>60000</v>
      </c>
      <c r="O122" s="8">
        <v>20</v>
      </c>
      <c r="P122" s="8">
        <v>60000</v>
      </c>
      <c r="Q122" s="8" t="s">
        <v>3747</v>
      </c>
      <c r="R122" s="8">
        <v>20</v>
      </c>
      <c r="S122" s="647" t="s">
        <v>3194</v>
      </c>
      <c r="T122" s="618" t="s">
        <v>3195</v>
      </c>
      <c r="U122" s="647" t="s">
        <v>3196</v>
      </c>
    </row>
    <row r="123" spans="1:21" ht="135">
      <c r="A123" s="8">
        <v>116</v>
      </c>
      <c r="B123" s="8"/>
      <c r="C123" s="108" t="s">
        <v>3153</v>
      </c>
      <c r="D123" s="108" t="s">
        <v>3154</v>
      </c>
      <c r="E123" s="108" t="s">
        <v>3155</v>
      </c>
      <c r="F123" s="8" t="s">
        <v>2</v>
      </c>
      <c r="G123" s="108" t="s">
        <v>4</v>
      </c>
      <c r="H123" s="623" t="s">
        <v>5</v>
      </c>
      <c r="I123" s="623" t="s">
        <v>267</v>
      </c>
      <c r="J123" s="108" t="s">
        <v>3752</v>
      </c>
      <c r="K123" s="8">
        <v>0</v>
      </c>
      <c r="L123" s="646">
        <v>21600</v>
      </c>
      <c r="M123" s="8" t="s">
        <v>3136</v>
      </c>
      <c r="N123" s="8">
        <v>24000</v>
      </c>
      <c r="O123" s="8">
        <v>20</v>
      </c>
      <c r="P123" s="8">
        <v>24000</v>
      </c>
      <c r="Q123" s="8" t="s">
        <v>3753</v>
      </c>
      <c r="R123" s="8">
        <v>20</v>
      </c>
      <c r="S123" s="622" t="s">
        <v>3158</v>
      </c>
      <c r="T123" s="622" t="s">
        <v>3159</v>
      </c>
      <c r="U123" s="622" t="s">
        <v>3160</v>
      </c>
    </row>
    <row r="124" spans="1:21" ht="105">
      <c r="A124" s="8">
        <v>117</v>
      </c>
      <c r="B124" s="8"/>
      <c r="C124" s="108" t="s">
        <v>2880</v>
      </c>
      <c r="D124" s="108" t="s">
        <v>3350</v>
      </c>
      <c r="E124" s="108" t="s">
        <v>3351</v>
      </c>
      <c r="F124" s="8" t="s">
        <v>2</v>
      </c>
      <c r="G124" s="108" t="s">
        <v>4</v>
      </c>
      <c r="H124" s="623" t="s">
        <v>5</v>
      </c>
      <c r="I124" s="623" t="s">
        <v>267</v>
      </c>
      <c r="J124" s="108" t="s">
        <v>2882</v>
      </c>
      <c r="K124" s="8">
        <v>0</v>
      </c>
      <c r="L124" s="646">
        <v>13500</v>
      </c>
      <c r="M124" s="8" t="s">
        <v>3136</v>
      </c>
      <c r="N124" s="8">
        <v>15000</v>
      </c>
      <c r="O124" s="8">
        <v>20</v>
      </c>
      <c r="P124" s="8">
        <v>15000</v>
      </c>
      <c r="Q124" s="8" t="s">
        <v>3753</v>
      </c>
      <c r="R124" s="8">
        <v>20</v>
      </c>
      <c r="S124" s="622" t="s">
        <v>3352</v>
      </c>
      <c r="T124" s="622" t="s">
        <v>958</v>
      </c>
      <c r="U124" s="622" t="s">
        <v>3353</v>
      </c>
    </row>
    <row r="125" spans="1:21" ht="90">
      <c r="A125" s="8">
        <v>118</v>
      </c>
      <c r="B125" s="8"/>
      <c r="C125" s="108" t="s">
        <v>3273</v>
      </c>
      <c r="D125" s="108" t="s">
        <v>3274</v>
      </c>
      <c r="E125" s="108" t="s">
        <v>3275</v>
      </c>
      <c r="F125" s="8" t="s">
        <v>2</v>
      </c>
      <c r="G125" s="108" t="s">
        <v>3276</v>
      </c>
      <c r="H125" s="623" t="s">
        <v>5</v>
      </c>
      <c r="I125" s="623" t="s">
        <v>267</v>
      </c>
      <c r="J125" s="108" t="s">
        <v>3277</v>
      </c>
      <c r="K125" s="8">
        <v>0</v>
      </c>
      <c r="L125" s="646">
        <v>54000</v>
      </c>
      <c r="M125" s="8" t="s">
        <v>3136</v>
      </c>
      <c r="N125" s="8">
        <v>60000</v>
      </c>
      <c r="O125" s="8">
        <v>20</v>
      </c>
      <c r="P125" s="8">
        <v>60000</v>
      </c>
      <c r="Q125" s="8" t="s">
        <v>3753</v>
      </c>
      <c r="R125" s="8">
        <v>20</v>
      </c>
      <c r="S125" s="622" t="s">
        <v>3278</v>
      </c>
      <c r="T125" s="622" t="s">
        <v>3279</v>
      </c>
      <c r="U125" s="622" t="s">
        <v>3280</v>
      </c>
    </row>
    <row r="126" spans="1:21" ht="90">
      <c r="A126" s="8">
        <v>119</v>
      </c>
      <c r="B126" s="8"/>
      <c r="C126" s="108" t="s">
        <v>3754</v>
      </c>
      <c r="D126" s="108" t="s">
        <v>3302</v>
      </c>
      <c r="E126" s="108" t="s">
        <v>3303</v>
      </c>
      <c r="F126" s="8" t="s">
        <v>2</v>
      </c>
      <c r="G126" s="108" t="s">
        <v>4</v>
      </c>
      <c r="H126" s="623" t="s">
        <v>5</v>
      </c>
      <c r="I126" s="623" t="s">
        <v>267</v>
      </c>
      <c r="J126" s="108" t="s">
        <v>3304</v>
      </c>
      <c r="K126" s="8">
        <v>0</v>
      </c>
      <c r="L126" s="646">
        <v>27000</v>
      </c>
      <c r="M126" s="8" t="s">
        <v>3136</v>
      </c>
      <c r="N126" s="8">
        <v>30000</v>
      </c>
      <c r="O126" s="8">
        <v>20</v>
      </c>
      <c r="P126" s="8">
        <v>30000</v>
      </c>
      <c r="Q126" s="8" t="s">
        <v>3753</v>
      </c>
      <c r="R126" s="8">
        <v>20</v>
      </c>
      <c r="S126" s="622" t="s">
        <v>3305</v>
      </c>
      <c r="T126" s="622" t="s">
        <v>3306</v>
      </c>
      <c r="U126" s="622" t="s">
        <v>3307</v>
      </c>
    </row>
    <row r="127" spans="1:21" ht="150">
      <c r="A127" s="8">
        <v>120</v>
      </c>
      <c r="B127" s="8"/>
      <c r="C127" s="108" t="s">
        <v>3755</v>
      </c>
      <c r="D127" s="108" t="s">
        <v>3162</v>
      </c>
      <c r="E127" s="108" t="s">
        <v>3163</v>
      </c>
      <c r="F127" s="8" t="s">
        <v>2</v>
      </c>
      <c r="G127" s="108" t="s">
        <v>4</v>
      </c>
      <c r="H127" s="623" t="s">
        <v>5</v>
      </c>
      <c r="I127" s="623" t="s">
        <v>267</v>
      </c>
      <c r="J127" s="108" t="s">
        <v>3164</v>
      </c>
      <c r="K127" s="8">
        <v>0</v>
      </c>
      <c r="L127" s="646">
        <v>13500</v>
      </c>
      <c r="M127" s="8" t="s">
        <v>3136</v>
      </c>
      <c r="N127" s="8">
        <v>15000</v>
      </c>
      <c r="O127" s="8">
        <v>20</v>
      </c>
      <c r="P127" s="8">
        <v>15000</v>
      </c>
      <c r="Q127" s="8" t="s">
        <v>3753</v>
      </c>
      <c r="R127" s="8">
        <v>20</v>
      </c>
      <c r="S127" s="622" t="s">
        <v>3165</v>
      </c>
      <c r="T127" s="622" t="s">
        <v>3166</v>
      </c>
      <c r="U127" s="622" t="s">
        <v>3167</v>
      </c>
    </row>
    <row r="128" spans="1:21" ht="60">
      <c r="A128" s="8">
        <v>121</v>
      </c>
      <c r="B128" s="8"/>
      <c r="C128" s="635" t="s">
        <v>3756</v>
      </c>
      <c r="D128" s="635" t="s">
        <v>3757</v>
      </c>
      <c r="E128" s="8" t="s">
        <v>2</v>
      </c>
      <c r="F128" s="638" t="s">
        <v>87</v>
      </c>
      <c r="G128" s="638" t="s">
        <v>4</v>
      </c>
      <c r="H128" s="648" t="s">
        <v>5</v>
      </c>
      <c r="I128" s="648" t="s">
        <v>267</v>
      </c>
      <c r="J128" s="635" t="s">
        <v>3758</v>
      </c>
      <c r="K128" s="8">
        <v>0</v>
      </c>
      <c r="L128" s="8">
        <v>54000</v>
      </c>
      <c r="M128" s="8" t="s">
        <v>3136</v>
      </c>
      <c r="N128" s="8">
        <v>60000</v>
      </c>
      <c r="O128" s="8">
        <v>20</v>
      </c>
      <c r="P128" s="8">
        <v>60000</v>
      </c>
      <c r="Q128" s="8" t="s">
        <v>3510</v>
      </c>
      <c r="R128" s="8">
        <v>20</v>
      </c>
      <c r="S128" s="622" t="s">
        <v>3326</v>
      </c>
      <c r="T128" s="637" t="s">
        <v>3327</v>
      </c>
      <c r="U128" s="637" t="s">
        <v>3328</v>
      </c>
    </row>
    <row r="129" spans="1:21" ht="30">
      <c r="A129" s="8">
        <v>122</v>
      </c>
      <c r="B129" s="8"/>
      <c r="C129" s="108" t="s">
        <v>3759</v>
      </c>
      <c r="D129" s="108" t="s">
        <v>3760</v>
      </c>
      <c r="E129" s="109" t="s">
        <v>87</v>
      </c>
      <c r="F129" s="636" t="s">
        <v>2</v>
      </c>
      <c r="G129" s="638" t="s">
        <v>4</v>
      </c>
      <c r="H129" s="648" t="s">
        <v>13</v>
      </c>
      <c r="I129" s="648" t="s">
        <v>266</v>
      </c>
      <c r="J129" s="108" t="s">
        <v>3563</v>
      </c>
      <c r="K129" s="8">
        <v>0</v>
      </c>
      <c r="L129" s="8">
        <v>13500</v>
      </c>
      <c r="M129" s="8" t="s">
        <v>925</v>
      </c>
      <c r="N129" s="109">
        <v>15000</v>
      </c>
      <c r="O129" s="646">
        <v>20</v>
      </c>
      <c r="P129" s="109">
        <v>15000</v>
      </c>
      <c r="Q129" s="8" t="s">
        <v>3564</v>
      </c>
      <c r="R129" s="8">
        <v>20</v>
      </c>
      <c r="S129" s="631" t="s">
        <v>985</v>
      </c>
      <c r="T129" s="622" t="s">
        <v>971</v>
      </c>
      <c r="U129" s="622" t="s">
        <v>3761</v>
      </c>
    </row>
    <row r="130" spans="1:21" ht="30">
      <c r="A130" s="8">
        <v>123</v>
      </c>
      <c r="B130" s="8"/>
      <c r="C130" s="109" t="s">
        <v>3762</v>
      </c>
      <c r="D130" s="108" t="s">
        <v>3763</v>
      </c>
      <c r="E130" s="109" t="s">
        <v>87</v>
      </c>
      <c r="F130" s="636" t="s">
        <v>2</v>
      </c>
      <c r="G130" s="638" t="s">
        <v>4</v>
      </c>
      <c r="H130" s="648" t="s">
        <v>13</v>
      </c>
      <c r="I130" s="648" t="s">
        <v>266</v>
      </c>
      <c r="J130" s="108" t="s">
        <v>3563</v>
      </c>
      <c r="K130" s="8">
        <v>0</v>
      </c>
      <c r="L130" s="8">
        <v>13500</v>
      </c>
      <c r="M130" s="8" t="s">
        <v>925</v>
      </c>
      <c r="N130" s="109">
        <v>15000</v>
      </c>
      <c r="O130" s="646">
        <v>20</v>
      </c>
      <c r="P130" s="109">
        <v>15000</v>
      </c>
      <c r="Q130" s="8" t="s">
        <v>3564</v>
      </c>
      <c r="R130" s="8">
        <v>20</v>
      </c>
      <c r="S130" s="649" t="s">
        <v>1000</v>
      </c>
      <c r="T130" s="622" t="s">
        <v>986</v>
      </c>
      <c r="U130" s="622" t="s">
        <v>3764</v>
      </c>
    </row>
    <row r="131" spans="1:21" ht="30">
      <c r="A131" s="8">
        <v>124</v>
      </c>
      <c r="B131" s="8"/>
      <c r="C131" s="108" t="s">
        <v>3765</v>
      </c>
      <c r="D131" s="108" t="s">
        <v>3360</v>
      </c>
      <c r="E131" s="109" t="s">
        <v>87</v>
      </c>
      <c r="F131" s="636" t="s">
        <v>2</v>
      </c>
      <c r="G131" s="638" t="s">
        <v>4</v>
      </c>
      <c r="H131" s="648" t="s">
        <v>13</v>
      </c>
      <c r="I131" s="648" t="s">
        <v>266</v>
      </c>
      <c r="J131" s="108" t="s">
        <v>3563</v>
      </c>
      <c r="K131" s="8">
        <v>0</v>
      </c>
      <c r="L131" s="8">
        <v>13500</v>
      </c>
      <c r="M131" s="8" t="s">
        <v>925</v>
      </c>
      <c r="N131" s="109">
        <v>15000</v>
      </c>
      <c r="O131" s="646">
        <v>20</v>
      </c>
      <c r="P131" s="109">
        <v>15000</v>
      </c>
      <c r="Q131" s="8" t="s">
        <v>3564</v>
      </c>
      <c r="R131" s="8">
        <v>20</v>
      </c>
      <c r="S131" s="622" t="s">
        <v>927</v>
      </c>
      <c r="T131" s="622" t="s">
        <v>3766</v>
      </c>
      <c r="U131" s="622" t="s">
        <v>3767</v>
      </c>
    </row>
    <row r="132" spans="1:21" ht="30">
      <c r="A132" s="8">
        <v>125</v>
      </c>
      <c r="B132" s="8"/>
      <c r="C132" s="623" t="s">
        <v>3768</v>
      </c>
      <c r="D132" s="623" t="s">
        <v>3769</v>
      </c>
      <c r="E132" s="648" t="s">
        <v>87</v>
      </c>
      <c r="F132" s="636" t="s">
        <v>2</v>
      </c>
      <c r="G132" s="638" t="s">
        <v>4</v>
      </c>
      <c r="H132" s="648" t="s">
        <v>13</v>
      </c>
      <c r="I132" s="648" t="s">
        <v>266</v>
      </c>
      <c r="J132" s="623" t="s">
        <v>3402</v>
      </c>
      <c r="K132" s="8">
        <v>0</v>
      </c>
      <c r="L132" s="8">
        <v>13500</v>
      </c>
      <c r="M132" s="8" t="s">
        <v>925</v>
      </c>
      <c r="N132" s="648">
        <v>15000</v>
      </c>
      <c r="O132" s="646">
        <v>20</v>
      </c>
      <c r="P132" s="648">
        <v>15000</v>
      </c>
      <c r="Q132" s="8" t="s">
        <v>3564</v>
      </c>
      <c r="R132" s="8">
        <v>20</v>
      </c>
      <c r="S132" s="649" t="s">
        <v>3770</v>
      </c>
      <c r="T132" s="625" t="s">
        <v>976</v>
      </c>
      <c r="U132" s="625" t="s">
        <v>3771</v>
      </c>
    </row>
    <row r="133" spans="1:21" ht="45">
      <c r="A133" s="8">
        <v>126</v>
      </c>
      <c r="B133" s="8"/>
      <c r="C133" s="108" t="s">
        <v>3772</v>
      </c>
      <c r="D133" s="108" t="s">
        <v>3773</v>
      </c>
      <c r="E133" s="109" t="s">
        <v>87</v>
      </c>
      <c r="F133" s="636" t="s">
        <v>2</v>
      </c>
      <c r="G133" s="638" t="s">
        <v>4</v>
      </c>
      <c r="H133" s="648" t="s">
        <v>13</v>
      </c>
      <c r="I133" s="648" t="s">
        <v>266</v>
      </c>
      <c r="J133" s="108" t="s">
        <v>3563</v>
      </c>
      <c r="K133" s="8">
        <v>0</v>
      </c>
      <c r="L133" s="8">
        <v>13500</v>
      </c>
      <c r="M133" s="8" t="s">
        <v>925</v>
      </c>
      <c r="N133" s="109">
        <v>15000</v>
      </c>
      <c r="O133" s="646">
        <v>20</v>
      </c>
      <c r="P133" s="109">
        <v>15000</v>
      </c>
      <c r="Q133" s="8" t="s">
        <v>3564</v>
      </c>
      <c r="R133" s="8">
        <v>20</v>
      </c>
      <c r="S133" s="625" t="s">
        <v>1015</v>
      </c>
      <c r="T133" s="622" t="s">
        <v>996</v>
      </c>
      <c r="U133" s="622" t="s">
        <v>3774</v>
      </c>
    </row>
    <row r="134" spans="1:21" ht="30">
      <c r="A134" s="8">
        <v>127</v>
      </c>
      <c r="B134" s="8"/>
      <c r="C134" s="108" t="s">
        <v>3775</v>
      </c>
      <c r="D134" s="108" t="s">
        <v>3776</v>
      </c>
      <c r="E134" s="109" t="s">
        <v>87</v>
      </c>
      <c r="F134" s="636" t="s">
        <v>2</v>
      </c>
      <c r="G134" s="638" t="s">
        <v>4</v>
      </c>
      <c r="H134" s="648" t="s">
        <v>13</v>
      </c>
      <c r="I134" s="648" t="s">
        <v>266</v>
      </c>
      <c r="J134" s="108" t="s">
        <v>3563</v>
      </c>
      <c r="K134" s="8">
        <v>0</v>
      </c>
      <c r="L134" s="8">
        <v>13500</v>
      </c>
      <c r="M134" s="8" t="s">
        <v>925</v>
      </c>
      <c r="N134" s="109">
        <v>15000</v>
      </c>
      <c r="O134" s="646">
        <v>20</v>
      </c>
      <c r="P134" s="109">
        <v>15000</v>
      </c>
      <c r="Q134" s="8" t="s">
        <v>3564</v>
      </c>
      <c r="R134" s="8">
        <v>20</v>
      </c>
      <c r="S134" s="625" t="s">
        <v>1073</v>
      </c>
      <c r="T134" s="650" t="s">
        <v>1074</v>
      </c>
      <c r="U134" s="622" t="s">
        <v>3777</v>
      </c>
    </row>
    <row r="135" spans="1:21" ht="30">
      <c r="A135" s="8">
        <v>128</v>
      </c>
      <c r="B135" s="8"/>
      <c r="C135" s="108" t="s">
        <v>3778</v>
      </c>
      <c r="D135" s="108" t="s">
        <v>3779</v>
      </c>
      <c r="E135" s="109" t="s">
        <v>87</v>
      </c>
      <c r="F135" s="636" t="s">
        <v>2</v>
      </c>
      <c r="G135" s="638" t="s">
        <v>4</v>
      </c>
      <c r="H135" s="648" t="s">
        <v>13</v>
      </c>
      <c r="I135" s="648" t="s">
        <v>266</v>
      </c>
      <c r="J135" s="108" t="s">
        <v>3563</v>
      </c>
      <c r="K135" s="8">
        <v>0</v>
      </c>
      <c r="L135" s="8">
        <v>13500</v>
      </c>
      <c r="M135" s="8" t="s">
        <v>925</v>
      </c>
      <c r="N135" s="109">
        <v>15000</v>
      </c>
      <c r="O135" s="646">
        <v>20</v>
      </c>
      <c r="P135" s="109">
        <v>15000</v>
      </c>
      <c r="Q135" s="8" t="s">
        <v>3564</v>
      </c>
      <c r="R135" s="8">
        <v>20</v>
      </c>
      <c r="S135" s="649" t="s">
        <v>990</v>
      </c>
      <c r="T135" s="622" t="s">
        <v>976</v>
      </c>
      <c r="U135" s="622" t="s">
        <v>3780</v>
      </c>
    </row>
    <row r="136" spans="1:21" ht="30">
      <c r="A136" s="8">
        <v>129</v>
      </c>
      <c r="B136" s="8"/>
      <c r="C136" s="108" t="s">
        <v>3781</v>
      </c>
      <c r="D136" s="108" t="s">
        <v>3782</v>
      </c>
      <c r="E136" s="109" t="s">
        <v>87</v>
      </c>
      <c r="F136" s="636" t="s">
        <v>2</v>
      </c>
      <c r="G136" s="638" t="s">
        <v>4</v>
      </c>
      <c r="H136" s="648" t="s">
        <v>13</v>
      </c>
      <c r="I136" s="648" t="s">
        <v>266</v>
      </c>
      <c r="J136" s="108" t="s">
        <v>3563</v>
      </c>
      <c r="K136" s="8">
        <v>0</v>
      </c>
      <c r="L136" s="8">
        <v>13500</v>
      </c>
      <c r="M136" s="8" t="s">
        <v>925</v>
      </c>
      <c r="N136" s="109">
        <v>15000</v>
      </c>
      <c r="O136" s="646">
        <v>20</v>
      </c>
      <c r="P136" s="109">
        <v>15000</v>
      </c>
      <c r="Q136" s="8" t="s">
        <v>3564</v>
      </c>
      <c r="R136" s="8">
        <v>20</v>
      </c>
      <c r="S136" s="622" t="s">
        <v>1010</v>
      </c>
      <c r="T136" s="622" t="s">
        <v>1011</v>
      </c>
      <c r="U136" s="622" t="s">
        <v>3783</v>
      </c>
    </row>
    <row r="137" spans="1:21" ht="30">
      <c r="A137" s="8">
        <v>130</v>
      </c>
      <c r="B137" s="8"/>
      <c r="C137" s="108" t="s">
        <v>3784</v>
      </c>
      <c r="D137" s="108" t="s">
        <v>3785</v>
      </c>
      <c r="E137" s="109" t="s">
        <v>87</v>
      </c>
      <c r="F137" s="636" t="s">
        <v>2</v>
      </c>
      <c r="G137" s="638" t="s">
        <v>4</v>
      </c>
      <c r="H137" s="648" t="s">
        <v>13</v>
      </c>
      <c r="I137" s="648" t="s">
        <v>266</v>
      </c>
      <c r="J137" s="108" t="s">
        <v>3563</v>
      </c>
      <c r="K137" s="8">
        <v>0</v>
      </c>
      <c r="L137" s="8">
        <v>13500</v>
      </c>
      <c r="M137" s="8" t="s">
        <v>925</v>
      </c>
      <c r="N137" s="109">
        <v>15000</v>
      </c>
      <c r="O137" s="646">
        <v>20</v>
      </c>
      <c r="P137" s="109">
        <v>15000</v>
      </c>
      <c r="Q137" s="8" t="s">
        <v>3564</v>
      </c>
      <c r="R137" s="8">
        <v>20</v>
      </c>
      <c r="S137" s="622" t="s">
        <v>1005</v>
      </c>
      <c r="T137" s="622" t="s">
        <v>1006</v>
      </c>
      <c r="U137" s="622" t="s">
        <v>3786</v>
      </c>
    </row>
    <row r="138" spans="1:21" ht="30">
      <c r="A138" s="8">
        <v>131</v>
      </c>
      <c r="B138" s="8"/>
      <c r="C138" s="108" t="s">
        <v>3787</v>
      </c>
      <c r="D138" s="108" t="s">
        <v>3788</v>
      </c>
      <c r="E138" s="109" t="s">
        <v>87</v>
      </c>
      <c r="F138" s="636" t="s">
        <v>2</v>
      </c>
      <c r="G138" s="638" t="s">
        <v>4</v>
      </c>
      <c r="H138" s="648" t="s">
        <v>5</v>
      </c>
      <c r="I138" s="648" t="s">
        <v>266</v>
      </c>
      <c r="J138" s="108" t="s">
        <v>3789</v>
      </c>
      <c r="K138" s="8">
        <v>0</v>
      </c>
      <c r="L138" s="8">
        <v>13500</v>
      </c>
      <c r="M138" s="8" t="s">
        <v>925</v>
      </c>
      <c r="N138" s="109">
        <v>15000</v>
      </c>
      <c r="O138" s="646">
        <v>20</v>
      </c>
      <c r="P138" s="109">
        <v>15000</v>
      </c>
      <c r="Q138" s="8" t="s">
        <v>3564</v>
      </c>
      <c r="R138" s="8">
        <v>20</v>
      </c>
      <c r="S138" s="625" t="s">
        <v>1202</v>
      </c>
      <c r="T138" s="625" t="s">
        <v>1203</v>
      </c>
      <c r="U138" s="622" t="s">
        <v>3790</v>
      </c>
    </row>
    <row r="139" spans="1:21" ht="30">
      <c r="A139" s="8">
        <v>132</v>
      </c>
      <c r="B139" s="8"/>
      <c r="C139" s="108" t="s">
        <v>3791</v>
      </c>
      <c r="D139" s="108" t="s">
        <v>3792</v>
      </c>
      <c r="E139" s="109" t="s">
        <v>87</v>
      </c>
      <c r="F139" s="636" t="s">
        <v>2</v>
      </c>
      <c r="G139" s="638" t="s">
        <v>4</v>
      </c>
      <c r="H139" s="648" t="s">
        <v>5</v>
      </c>
      <c r="I139" s="648" t="s">
        <v>266</v>
      </c>
      <c r="J139" s="108" t="s">
        <v>3789</v>
      </c>
      <c r="K139" s="8">
        <v>0</v>
      </c>
      <c r="L139" s="8">
        <v>13500</v>
      </c>
      <c r="M139" s="8" t="s">
        <v>925</v>
      </c>
      <c r="N139" s="109">
        <v>15000</v>
      </c>
      <c r="O139" s="646">
        <v>20</v>
      </c>
      <c r="P139" s="109">
        <v>15000</v>
      </c>
      <c r="Q139" s="8" t="s">
        <v>3564</v>
      </c>
      <c r="R139" s="8">
        <v>20</v>
      </c>
      <c r="S139" s="625" t="s">
        <v>1198</v>
      </c>
      <c r="T139" s="631" t="s">
        <v>1199</v>
      </c>
      <c r="U139" s="622" t="s">
        <v>3793</v>
      </c>
    </row>
    <row r="140" spans="1:21" ht="30">
      <c r="A140" s="8">
        <v>133</v>
      </c>
      <c r="B140" s="8"/>
      <c r="C140" s="108" t="s">
        <v>3606</v>
      </c>
      <c r="D140" s="108" t="s">
        <v>3794</v>
      </c>
      <c r="E140" s="109" t="s">
        <v>87</v>
      </c>
      <c r="F140" s="636" t="s">
        <v>2</v>
      </c>
      <c r="G140" s="638" t="s">
        <v>4</v>
      </c>
      <c r="H140" s="648" t="s">
        <v>5</v>
      </c>
      <c r="I140" s="648" t="s">
        <v>266</v>
      </c>
      <c r="J140" s="108" t="s">
        <v>3789</v>
      </c>
      <c r="K140" s="8">
        <v>0</v>
      </c>
      <c r="L140" s="8">
        <v>13500</v>
      </c>
      <c r="M140" s="8" t="s">
        <v>925</v>
      </c>
      <c r="N140" s="109">
        <v>15000</v>
      </c>
      <c r="O140" s="646">
        <v>20</v>
      </c>
      <c r="P140" s="109">
        <v>15000</v>
      </c>
      <c r="Q140" s="8" t="s">
        <v>3564</v>
      </c>
      <c r="R140" s="8">
        <v>20</v>
      </c>
      <c r="S140" s="625" t="s">
        <v>1206</v>
      </c>
      <c r="T140" s="625" t="s">
        <v>1207</v>
      </c>
      <c r="U140" s="622" t="s">
        <v>3795</v>
      </c>
    </row>
    <row r="141" spans="1:21" ht="30">
      <c r="A141" s="8">
        <v>134</v>
      </c>
      <c r="B141" s="8"/>
      <c r="C141" s="108" t="s">
        <v>3796</v>
      </c>
      <c r="D141" s="108" t="s">
        <v>3380</v>
      </c>
      <c r="E141" s="109" t="s">
        <v>87</v>
      </c>
      <c r="F141" s="636" t="s">
        <v>2</v>
      </c>
      <c r="G141" s="638" t="s">
        <v>4</v>
      </c>
      <c r="H141" s="648" t="s">
        <v>5</v>
      </c>
      <c r="I141" s="648" t="s">
        <v>266</v>
      </c>
      <c r="J141" s="108" t="s">
        <v>3789</v>
      </c>
      <c r="K141" s="8">
        <v>0</v>
      </c>
      <c r="L141" s="8">
        <v>13500</v>
      </c>
      <c r="M141" s="8" t="s">
        <v>925</v>
      </c>
      <c r="N141" s="109">
        <v>15000</v>
      </c>
      <c r="O141" s="646">
        <v>20</v>
      </c>
      <c r="P141" s="109">
        <v>15000</v>
      </c>
      <c r="Q141" s="8" t="s">
        <v>3564</v>
      </c>
      <c r="R141" s="8">
        <v>20</v>
      </c>
      <c r="S141" s="625" t="s">
        <v>1210</v>
      </c>
      <c r="T141" s="631" t="s">
        <v>1211</v>
      </c>
      <c r="U141" s="622" t="s">
        <v>3797</v>
      </c>
    </row>
    <row r="142" spans="1:21" ht="51">
      <c r="A142" s="8">
        <v>135</v>
      </c>
      <c r="B142" s="8"/>
      <c r="C142" s="235" t="s">
        <v>3798</v>
      </c>
      <c r="D142" s="235" t="s">
        <v>3799</v>
      </c>
      <c r="E142" s="230" t="s">
        <v>3800</v>
      </c>
      <c r="F142" s="628" t="s">
        <v>2</v>
      </c>
      <c r="G142" s="651" t="s">
        <v>4</v>
      </c>
      <c r="H142" s="571" t="s">
        <v>5</v>
      </c>
      <c r="I142" s="571" t="s">
        <v>266</v>
      </c>
      <c r="J142" s="230" t="s">
        <v>3801</v>
      </c>
      <c r="K142" s="8">
        <v>0</v>
      </c>
      <c r="L142" s="8">
        <v>27000</v>
      </c>
      <c r="M142" s="628" t="s">
        <v>2932</v>
      </c>
      <c r="N142" s="85">
        <v>30000</v>
      </c>
      <c r="O142" s="8">
        <v>20</v>
      </c>
      <c r="P142" s="85">
        <v>30000</v>
      </c>
      <c r="Q142" s="8" t="s">
        <v>3571</v>
      </c>
      <c r="R142" s="8">
        <v>20</v>
      </c>
      <c r="S142" s="235" t="s">
        <v>3347</v>
      </c>
      <c r="T142" s="235" t="s">
        <v>3348</v>
      </c>
      <c r="U142" s="235" t="s">
        <v>3349</v>
      </c>
    </row>
    <row r="143" spans="1:21" ht="63.75">
      <c r="A143" s="8">
        <v>136</v>
      </c>
      <c r="B143" s="8"/>
      <c r="C143" s="235" t="s">
        <v>3802</v>
      </c>
      <c r="D143" s="235" t="s">
        <v>3803</v>
      </c>
      <c r="E143" s="230" t="s">
        <v>3804</v>
      </c>
      <c r="F143" s="628" t="s">
        <v>2</v>
      </c>
      <c r="G143" s="651" t="s">
        <v>4</v>
      </c>
      <c r="H143" s="571" t="s">
        <v>5</v>
      </c>
      <c r="I143" s="571" t="s">
        <v>266</v>
      </c>
      <c r="J143" s="230" t="s">
        <v>3805</v>
      </c>
      <c r="K143" s="8">
        <v>0</v>
      </c>
      <c r="L143" s="8">
        <v>13500</v>
      </c>
      <c r="M143" s="628" t="s">
        <v>2932</v>
      </c>
      <c r="N143" s="85">
        <v>15000</v>
      </c>
      <c r="O143" s="8">
        <v>20</v>
      </c>
      <c r="P143" s="85">
        <v>15000</v>
      </c>
      <c r="Q143" s="8" t="s">
        <v>3571</v>
      </c>
      <c r="R143" s="8">
        <v>20</v>
      </c>
      <c r="S143" s="235" t="s">
        <v>3270</v>
      </c>
      <c r="T143" s="235" t="s">
        <v>3271</v>
      </c>
      <c r="U143" s="235" t="s">
        <v>3806</v>
      </c>
    </row>
    <row r="144" spans="1:21" ht="63.75">
      <c r="A144" s="8">
        <v>137</v>
      </c>
      <c r="B144" s="8"/>
      <c r="C144" s="235" t="s">
        <v>3533</v>
      </c>
      <c r="D144" s="235" t="s">
        <v>3807</v>
      </c>
      <c r="E144" s="230" t="s">
        <v>3808</v>
      </c>
      <c r="F144" s="628" t="s">
        <v>2</v>
      </c>
      <c r="G144" s="651" t="s">
        <v>4</v>
      </c>
      <c r="H144" s="571" t="s">
        <v>5</v>
      </c>
      <c r="I144" s="571" t="s">
        <v>266</v>
      </c>
      <c r="J144" s="230" t="s">
        <v>3534</v>
      </c>
      <c r="K144" s="8">
        <v>0</v>
      </c>
      <c r="L144" s="8">
        <v>24300</v>
      </c>
      <c r="M144" s="628" t="s">
        <v>2932</v>
      </c>
      <c r="N144" s="85">
        <v>27000</v>
      </c>
      <c r="O144" s="8">
        <v>20</v>
      </c>
      <c r="P144" s="85">
        <v>27000</v>
      </c>
      <c r="Q144" s="8" t="s">
        <v>3571</v>
      </c>
      <c r="R144" s="8">
        <v>20</v>
      </c>
      <c r="S144" s="235" t="s">
        <v>3535</v>
      </c>
      <c r="T144" s="235" t="s">
        <v>3536</v>
      </c>
      <c r="U144" s="235" t="s">
        <v>3537</v>
      </c>
    </row>
    <row r="145" spans="1:21" ht="63.75">
      <c r="A145" s="8">
        <v>138</v>
      </c>
      <c r="B145" s="8"/>
      <c r="C145" s="235" t="s">
        <v>3809</v>
      </c>
      <c r="D145" s="235" t="s">
        <v>3528</v>
      </c>
      <c r="E145" s="230" t="s">
        <v>3477</v>
      </c>
      <c r="F145" s="628" t="s">
        <v>2</v>
      </c>
      <c r="G145" s="651" t="s">
        <v>4</v>
      </c>
      <c r="H145" s="651" t="s">
        <v>13</v>
      </c>
      <c r="I145" s="571" t="s">
        <v>266</v>
      </c>
      <c r="J145" s="230" t="s">
        <v>3529</v>
      </c>
      <c r="K145" s="8">
        <v>0</v>
      </c>
      <c r="L145" s="8">
        <v>13500</v>
      </c>
      <c r="M145" s="628" t="s">
        <v>2932</v>
      </c>
      <c r="N145" s="85">
        <v>15000</v>
      </c>
      <c r="O145" s="8">
        <v>20</v>
      </c>
      <c r="P145" s="85">
        <v>15000</v>
      </c>
      <c r="Q145" s="8" t="s">
        <v>3571</v>
      </c>
      <c r="R145" s="8">
        <v>20</v>
      </c>
      <c r="S145" s="235" t="s">
        <v>3530</v>
      </c>
      <c r="T145" s="235" t="s">
        <v>3531</v>
      </c>
      <c r="U145" s="235" t="s">
        <v>3810</v>
      </c>
    </row>
    <row r="146" spans="1:21" ht="51">
      <c r="A146" s="8">
        <v>139</v>
      </c>
      <c r="B146" s="8"/>
      <c r="C146" s="235" t="s">
        <v>3811</v>
      </c>
      <c r="D146" s="235" t="s">
        <v>3812</v>
      </c>
      <c r="E146" s="230" t="s">
        <v>3813</v>
      </c>
      <c r="F146" s="628" t="s">
        <v>2</v>
      </c>
      <c r="G146" s="651" t="s">
        <v>4</v>
      </c>
      <c r="H146" s="571" t="s">
        <v>5</v>
      </c>
      <c r="I146" s="571" t="s">
        <v>266</v>
      </c>
      <c r="J146" s="230" t="s">
        <v>3814</v>
      </c>
      <c r="K146" s="8">
        <v>0</v>
      </c>
      <c r="L146" s="8">
        <v>27000</v>
      </c>
      <c r="M146" s="628" t="s">
        <v>2932</v>
      </c>
      <c r="N146" s="85">
        <v>30000</v>
      </c>
      <c r="O146" s="8">
        <v>20</v>
      </c>
      <c r="P146" s="85">
        <v>30000</v>
      </c>
      <c r="Q146" s="8" t="s">
        <v>3571</v>
      </c>
      <c r="R146" s="8">
        <v>20</v>
      </c>
      <c r="S146" s="235" t="s">
        <v>3815</v>
      </c>
      <c r="T146" s="235" t="s">
        <v>3473</v>
      </c>
      <c r="U146" s="235" t="s">
        <v>3474</v>
      </c>
    </row>
    <row r="147" spans="1:21" ht="51">
      <c r="A147" s="8">
        <v>140</v>
      </c>
      <c r="B147" s="8"/>
      <c r="C147" s="235" t="s">
        <v>3816</v>
      </c>
      <c r="D147" s="235" t="s">
        <v>3817</v>
      </c>
      <c r="E147" s="230" t="s">
        <v>3818</v>
      </c>
      <c r="F147" s="628" t="s">
        <v>2</v>
      </c>
      <c r="G147" s="651" t="s">
        <v>4</v>
      </c>
      <c r="H147" s="651" t="s">
        <v>13</v>
      </c>
      <c r="I147" s="651" t="s">
        <v>267</v>
      </c>
      <c r="J147" s="230" t="s">
        <v>3819</v>
      </c>
      <c r="K147" s="8">
        <v>0</v>
      </c>
      <c r="L147" s="8">
        <v>13500</v>
      </c>
      <c r="M147" s="628" t="s">
        <v>2932</v>
      </c>
      <c r="N147" s="85">
        <v>15000</v>
      </c>
      <c r="O147" s="8">
        <v>20</v>
      </c>
      <c r="P147" s="85">
        <v>15000</v>
      </c>
      <c r="Q147" s="8" t="s">
        <v>3571</v>
      </c>
      <c r="R147" s="8">
        <v>20</v>
      </c>
      <c r="S147" s="235" t="s">
        <v>3263</v>
      </c>
      <c r="T147" s="235" t="s">
        <v>3264</v>
      </c>
      <c r="U147" s="235" t="s">
        <v>3265</v>
      </c>
    </row>
    <row r="148" spans="1:21" ht="38.25">
      <c r="A148" s="8">
        <v>141</v>
      </c>
      <c r="B148" s="8"/>
      <c r="C148" s="235" t="s">
        <v>3820</v>
      </c>
      <c r="D148" s="235" t="s">
        <v>3821</v>
      </c>
      <c r="E148" s="230" t="s">
        <v>3822</v>
      </c>
      <c r="F148" s="628" t="s">
        <v>2</v>
      </c>
      <c r="G148" s="651" t="s">
        <v>4</v>
      </c>
      <c r="H148" s="571" t="s">
        <v>5</v>
      </c>
      <c r="I148" s="571" t="s">
        <v>266</v>
      </c>
      <c r="J148" s="230" t="s">
        <v>3529</v>
      </c>
      <c r="K148" s="8">
        <v>0</v>
      </c>
      <c r="L148" s="8">
        <v>13500</v>
      </c>
      <c r="M148" s="628" t="s">
        <v>2932</v>
      </c>
      <c r="N148" s="85">
        <v>15000</v>
      </c>
      <c r="O148" s="8">
        <v>20</v>
      </c>
      <c r="P148" s="85">
        <v>15000</v>
      </c>
      <c r="Q148" s="8" t="s">
        <v>3571</v>
      </c>
      <c r="R148" s="8">
        <v>20</v>
      </c>
      <c r="S148" s="235" t="s">
        <v>3257</v>
      </c>
      <c r="T148" s="235" t="s">
        <v>3258</v>
      </c>
      <c r="U148" s="235" t="s">
        <v>3259</v>
      </c>
    </row>
    <row r="149" spans="1:21" ht="63.75">
      <c r="A149" s="8">
        <v>142</v>
      </c>
      <c r="B149" s="8"/>
      <c r="C149" s="235" t="s">
        <v>3823</v>
      </c>
      <c r="D149" s="235" t="s">
        <v>3824</v>
      </c>
      <c r="E149" s="230" t="s">
        <v>3825</v>
      </c>
      <c r="F149" s="628" t="s">
        <v>2</v>
      </c>
      <c r="G149" s="651" t="s">
        <v>4</v>
      </c>
      <c r="H149" s="571" t="s">
        <v>5</v>
      </c>
      <c r="I149" s="571" t="s">
        <v>266</v>
      </c>
      <c r="J149" s="230" t="s">
        <v>3529</v>
      </c>
      <c r="K149" s="8">
        <v>0</v>
      </c>
      <c r="L149" s="8">
        <v>13500</v>
      </c>
      <c r="M149" s="628" t="s">
        <v>2932</v>
      </c>
      <c r="N149" s="85">
        <v>15000</v>
      </c>
      <c r="O149" s="8">
        <v>20</v>
      </c>
      <c r="P149" s="85">
        <v>15000</v>
      </c>
      <c r="Q149" s="8" t="s">
        <v>3571</v>
      </c>
      <c r="R149" s="8">
        <v>20</v>
      </c>
      <c r="S149" s="235" t="s">
        <v>3244</v>
      </c>
      <c r="T149" s="235" t="s">
        <v>3245</v>
      </c>
      <c r="U149" s="235" t="s">
        <v>3246</v>
      </c>
    </row>
    <row r="150" spans="1:21" ht="51">
      <c r="A150" s="8">
        <v>143</v>
      </c>
      <c r="B150" s="8"/>
      <c r="C150" s="235" t="s">
        <v>3826</v>
      </c>
      <c r="D150" s="235" t="s">
        <v>3827</v>
      </c>
      <c r="E150" s="230" t="s">
        <v>3828</v>
      </c>
      <c r="F150" s="628" t="s">
        <v>2</v>
      </c>
      <c r="G150" s="651" t="s">
        <v>4</v>
      </c>
      <c r="H150" s="651" t="s">
        <v>13</v>
      </c>
      <c r="I150" s="651" t="s">
        <v>267</v>
      </c>
      <c r="J150" s="230" t="s">
        <v>3829</v>
      </c>
      <c r="K150" s="8">
        <v>0</v>
      </c>
      <c r="L150" s="8">
        <v>13500</v>
      </c>
      <c r="M150" s="628" t="s">
        <v>2932</v>
      </c>
      <c r="N150" s="85">
        <v>15000</v>
      </c>
      <c r="O150" s="8">
        <v>20</v>
      </c>
      <c r="P150" s="85">
        <v>15000</v>
      </c>
      <c r="Q150" s="8" t="s">
        <v>3571</v>
      </c>
      <c r="R150" s="8">
        <v>20</v>
      </c>
      <c r="S150" s="235" t="s">
        <v>3250</v>
      </c>
      <c r="T150" s="235" t="s">
        <v>3251</v>
      </c>
      <c r="U150" s="235" t="s">
        <v>3252</v>
      </c>
    </row>
    <row r="151" spans="1:21" ht="63.75">
      <c r="A151" s="8">
        <v>144</v>
      </c>
      <c r="B151" s="8"/>
      <c r="C151" s="235" t="s">
        <v>3830</v>
      </c>
      <c r="D151" s="235" t="s">
        <v>3831</v>
      </c>
      <c r="E151" s="230" t="s">
        <v>3477</v>
      </c>
      <c r="F151" s="628" t="s">
        <v>2</v>
      </c>
      <c r="G151" s="651" t="s">
        <v>4</v>
      </c>
      <c r="H151" s="651" t="s">
        <v>13</v>
      </c>
      <c r="I151" s="571" t="s">
        <v>266</v>
      </c>
      <c r="J151" s="230" t="s">
        <v>3529</v>
      </c>
      <c r="K151" s="8">
        <v>0</v>
      </c>
      <c r="L151" s="8">
        <v>13500</v>
      </c>
      <c r="M151" s="628" t="s">
        <v>2932</v>
      </c>
      <c r="N151" s="85">
        <v>15000</v>
      </c>
      <c r="O151" s="8">
        <v>20</v>
      </c>
      <c r="P151" s="85">
        <v>15000</v>
      </c>
      <c r="Q151" s="8" t="s">
        <v>3571</v>
      </c>
      <c r="R151" s="8">
        <v>20</v>
      </c>
      <c r="S151" s="235" t="s">
        <v>3479</v>
      </c>
      <c r="T151" s="235" t="s">
        <v>3480</v>
      </c>
      <c r="U151" s="235" t="s">
        <v>3481</v>
      </c>
    </row>
    <row r="152" spans="1:21" ht="63.75">
      <c r="A152" s="8">
        <v>145</v>
      </c>
      <c r="B152" s="8"/>
      <c r="C152" s="235" t="s">
        <v>3832</v>
      </c>
      <c r="D152" s="235" t="s">
        <v>3833</v>
      </c>
      <c r="E152" s="230" t="s">
        <v>3834</v>
      </c>
      <c r="F152" s="628" t="s">
        <v>2</v>
      </c>
      <c r="G152" s="651" t="s">
        <v>4</v>
      </c>
      <c r="H152" s="571" t="s">
        <v>5</v>
      </c>
      <c r="I152" s="571" t="s">
        <v>266</v>
      </c>
      <c r="J152" s="230" t="s">
        <v>3835</v>
      </c>
      <c r="K152" s="8">
        <v>0</v>
      </c>
      <c r="L152" s="8">
        <v>27000</v>
      </c>
      <c r="M152" s="628" t="s">
        <v>2932</v>
      </c>
      <c r="N152" s="85">
        <v>30000</v>
      </c>
      <c r="O152" s="8">
        <v>20</v>
      </c>
      <c r="P152" s="85">
        <v>30000</v>
      </c>
      <c r="Q152" s="8" t="s">
        <v>3571</v>
      </c>
      <c r="R152" s="8">
        <v>20</v>
      </c>
      <c r="S152" s="235" t="s">
        <v>3333</v>
      </c>
      <c r="T152" s="235" t="s">
        <v>3334</v>
      </c>
      <c r="U152" s="235" t="s">
        <v>3335</v>
      </c>
    </row>
    <row r="153" spans="1:21" ht="38.25">
      <c r="A153" s="8">
        <v>146</v>
      </c>
      <c r="B153" s="8"/>
      <c r="C153" s="235" t="s">
        <v>3836</v>
      </c>
      <c r="D153" s="235" t="s">
        <v>3837</v>
      </c>
      <c r="E153" s="230" t="s">
        <v>3838</v>
      </c>
      <c r="F153" s="628" t="s">
        <v>2</v>
      </c>
      <c r="G153" s="651" t="s">
        <v>4</v>
      </c>
      <c r="H153" s="651" t="s">
        <v>13</v>
      </c>
      <c r="I153" s="571" t="s">
        <v>266</v>
      </c>
      <c r="J153" s="230" t="s">
        <v>3819</v>
      </c>
      <c r="K153" s="8">
        <v>0</v>
      </c>
      <c r="L153" s="8">
        <v>13500</v>
      </c>
      <c r="M153" s="628" t="s">
        <v>2932</v>
      </c>
      <c r="N153" s="85">
        <v>15000</v>
      </c>
      <c r="O153" s="8">
        <v>20</v>
      </c>
      <c r="P153" s="85">
        <v>15000</v>
      </c>
      <c r="Q153" s="8" t="s">
        <v>3571</v>
      </c>
      <c r="R153" s="8">
        <v>20</v>
      </c>
      <c r="S153" s="235" t="s">
        <v>3238</v>
      </c>
      <c r="T153" s="235" t="s">
        <v>3239</v>
      </c>
      <c r="U153" s="235" t="s">
        <v>3240</v>
      </c>
    </row>
    <row r="154" spans="1:21" ht="30">
      <c r="A154" s="8">
        <v>147</v>
      </c>
      <c r="B154" s="8"/>
      <c r="C154" s="235" t="s">
        <v>3839</v>
      </c>
      <c r="D154" s="235" t="s">
        <v>3840</v>
      </c>
      <c r="E154" s="230" t="s">
        <v>3841</v>
      </c>
      <c r="F154" s="628" t="s">
        <v>2</v>
      </c>
      <c r="G154" s="651" t="s">
        <v>4</v>
      </c>
      <c r="H154" s="571" t="s">
        <v>5</v>
      </c>
      <c r="I154" s="651" t="s">
        <v>267</v>
      </c>
      <c r="J154" s="230" t="s">
        <v>3402</v>
      </c>
      <c r="K154" s="8">
        <v>0</v>
      </c>
      <c r="L154" s="8">
        <v>13500</v>
      </c>
      <c r="M154" s="628" t="s">
        <v>2932</v>
      </c>
      <c r="N154" s="85">
        <v>15000</v>
      </c>
      <c r="O154" s="8">
        <v>20</v>
      </c>
      <c r="P154" s="85">
        <v>15000</v>
      </c>
      <c r="Q154" s="8" t="s">
        <v>3571</v>
      </c>
      <c r="R154" s="8">
        <v>20</v>
      </c>
      <c r="S154" s="235" t="s">
        <v>3084</v>
      </c>
      <c r="T154" s="235" t="s">
        <v>3085</v>
      </c>
      <c r="U154" s="235" t="s">
        <v>3086</v>
      </c>
    </row>
    <row r="155" spans="1:21" ht="51">
      <c r="A155" s="8">
        <v>148</v>
      </c>
      <c r="B155" s="8"/>
      <c r="C155" s="108" t="s">
        <v>2768</v>
      </c>
      <c r="D155" s="108" t="s">
        <v>3211</v>
      </c>
      <c r="E155" s="621" t="s">
        <v>3212</v>
      </c>
      <c r="F155" s="628" t="s">
        <v>2</v>
      </c>
      <c r="G155" s="108" t="s">
        <v>4</v>
      </c>
      <c r="H155" s="571" t="s">
        <v>5</v>
      </c>
      <c r="I155" s="651" t="s">
        <v>267</v>
      </c>
      <c r="J155" s="621" t="s">
        <v>2796</v>
      </c>
      <c r="K155" s="8">
        <v>0</v>
      </c>
      <c r="L155" s="8">
        <v>13500</v>
      </c>
      <c r="M155" s="8"/>
      <c r="N155" s="85">
        <v>15000</v>
      </c>
      <c r="O155" s="8">
        <v>20</v>
      </c>
      <c r="P155" s="85">
        <v>15000</v>
      </c>
      <c r="Q155" s="8" t="s">
        <v>3629</v>
      </c>
      <c r="R155" s="8">
        <v>20</v>
      </c>
      <c r="S155" s="622" t="s">
        <v>3213</v>
      </c>
      <c r="T155" s="622" t="s">
        <v>3214</v>
      </c>
      <c r="U155" s="622" t="s">
        <v>3215</v>
      </c>
    </row>
    <row r="156" spans="1:21" ht="89.25">
      <c r="A156" s="8">
        <v>149</v>
      </c>
      <c r="B156" s="8"/>
      <c r="C156" s="108" t="s">
        <v>3184</v>
      </c>
      <c r="D156" s="108" t="s">
        <v>1168</v>
      </c>
      <c r="E156" s="621" t="s">
        <v>3185</v>
      </c>
      <c r="F156" s="628" t="s">
        <v>2</v>
      </c>
      <c r="G156" s="108" t="s">
        <v>4</v>
      </c>
      <c r="H156" s="571" t="s">
        <v>5</v>
      </c>
      <c r="I156" s="651" t="s">
        <v>267</v>
      </c>
      <c r="J156" s="621" t="s">
        <v>3186</v>
      </c>
      <c r="K156" s="8">
        <v>0</v>
      </c>
      <c r="L156" s="8">
        <v>13500</v>
      </c>
      <c r="M156" s="84" t="s">
        <v>3842</v>
      </c>
      <c r="N156" s="85">
        <v>15000</v>
      </c>
      <c r="O156" s="8">
        <v>20</v>
      </c>
      <c r="P156" s="85">
        <v>15000</v>
      </c>
      <c r="Q156" s="8" t="s">
        <v>3629</v>
      </c>
      <c r="R156" s="8">
        <v>20</v>
      </c>
      <c r="S156" s="622" t="s">
        <v>3187</v>
      </c>
      <c r="T156" s="622" t="s">
        <v>3188</v>
      </c>
      <c r="U156" s="622" t="s">
        <v>3189</v>
      </c>
    </row>
    <row r="157" spans="1:21" ht="63.75">
      <c r="A157" s="8">
        <v>150</v>
      </c>
      <c r="B157" s="8"/>
      <c r="C157" s="105" t="s">
        <v>3505</v>
      </c>
      <c r="D157" s="105" t="s">
        <v>3506</v>
      </c>
      <c r="E157" s="574" t="s">
        <v>3507</v>
      </c>
      <c r="F157" s="628" t="s">
        <v>2</v>
      </c>
      <c r="G157" s="651" t="s">
        <v>4</v>
      </c>
      <c r="H157" s="571" t="s">
        <v>5</v>
      </c>
      <c r="I157" s="571" t="s">
        <v>266</v>
      </c>
      <c r="J157" s="574" t="s">
        <v>3508</v>
      </c>
      <c r="K157" s="8">
        <v>0</v>
      </c>
      <c r="L157" s="8">
        <v>27000</v>
      </c>
      <c r="M157" s="84" t="s">
        <v>3842</v>
      </c>
      <c r="N157" s="85">
        <v>30000</v>
      </c>
      <c r="O157" s="8">
        <v>20</v>
      </c>
      <c r="P157" s="85">
        <v>30000</v>
      </c>
      <c r="Q157" s="8" t="s">
        <v>3629</v>
      </c>
      <c r="R157" s="8">
        <v>20</v>
      </c>
      <c r="S157" s="577" t="s">
        <v>3511</v>
      </c>
      <c r="T157" s="576" t="s">
        <v>3512</v>
      </c>
      <c r="U157" s="576" t="s">
        <v>3513</v>
      </c>
    </row>
    <row r="158" spans="1:21" ht="63.75">
      <c r="A158" s="8">
        <v>151</v>
      </c>
      <c r="B158" s="8"/>
      <c r="C158" s="105" t="s">
        <v>3490</v>
      </c>
      <c r="D158" s="117" t="s">
        <v>3491</v>
      </c>
      <c r="E158" s="574" t="s">
        <v>3492</v>
      </c>
      <c r="F158" s="628" t="s">
        <v>2</v>
      </c>
      <c r="G158" s="651" t="s">
        <v>4</v>
      </c>
      <c r="H158" s="651" t="s">
        <v>13</v>
      </c>
      <c r="I158" s="651" t="s">
        <v>267</v>
      </c>
      <c r="J158" s="574" t="s">
        <v>3493</v>
      </c>
      <c r="K158" s="8">
        <v>0</v>
      </c>
      <c r="L158" s="8">
        <v>27000</v>
      </c>
      <c r="M158" s="84" t="s">
        <v>3842</v>
      </c>
      <c r="N158" s="85">
        <v>30000</v>
      </c>
      <c r="O158" s="8">
        <v>20</v>
      </c>
      <c r="P158" s="85">
        <v>30000</v>
      </c>
      <c r="Q158" s="8" t="s">
        <v>3629</v>
      </c>
      <c r="R158" s="8">
        <v>20</v>
      </c>
      <c r="S158" s="577" t="s">
        <v>3494</v>
      </c>
      <c r="T158" s="576" t="s">
        <v>3495</v>
      </c>
      <c r="U158" s="576" t="s">
        <v>3496</v>
      </c>
    </row>
    <row r="159" spans="1:21" ht="45">
      <c r="A159" s="8">
        <v>152</v>
      </c>
      <c r="B159" s="8"/>
      <c r="C159" s="105" t="s">
        <v>3843</v>
      </c>
      <c r="D159" s="117" t="s">
        <v>3521</v>
      </c>
      <c r="E159" s="574" t="s">
        <v>3522</v>
      </c>
      <c r="F159" s="628" t="s">
        <v>2</v>
      </c>
      <c r="G159" s="651" t="s">
        <v>4</v>
      </c>
      <c r="H159" s="571" t="s">
        <v>5</v>
      </c>
      <c r="I159" s="571" t="s">
        <v>266</v>
      </c>
      <c r="J159" s="574" t="s">
        <v>3523</v>
      </c>
      <c r="K159" s="8">
        <v>0</v>
      </c>
      <c r="L159" s="8">
        <v>27000</v>
      </c>
      <c r="M159" s="84" t="s">
        <v>3842</v>
      </c>
      <c r="N159" s="85">
        <v>30000</v>
      </c>
      <c r="O159" s="8">
        <v>20</v>
      </c>
      <c r="P159" s="85">
        <v>30000</v>
      </c>
      <c r="Q159" s="8" t="s">
        <v>3629</v>
      </c>
      <c r="R159" s="8">
        <v>20</v>
      </c>
      <c r="S159" s="577" t="s">
        <v>3524</v>
      </c>
      <c r="T159" s="576" t="s">
        <v>3525</v>
      </c>
      <c r="U159" s="576" t="s">
        <v>3526</v>
      </c>
    </row>
    <row r="160" spans="1:21" ht="89.25">
      <c r="A160" s="8">
        <v>153</v>
      </c>
      <c r="B160" s="8"/>
      <c r="C160" s="108" t="s">
        <v>3295</v>
      </c>
      <c r="D160" s="108" t="s">
        <v>3296</v>
      </c>
      <c r="E160" s="621" t="s">
        <v>3297</v>
      </c>
      <c r="F160" s="628" t="s">
        <v>2</v>
      </c>
      <c r="G160" s="108" t="s">
        <v>4</v>
      </c>
      <c r="H160" s="651" t="s">
        <v>13</v>
      </c>
      <c r="I160" s="651" t="s">
        <v>267</v>
      </c>
      <c r="J160" s="621" t="s">
        <v>3237</v>
      </c>
      <c r="K160" s="8">
        <v>0</v>
      </c>
      <c r="L160" s="8">
        <v>27000</v>
      </c>
      <c r="M160" s="84" t="s">
        <v>3842</v>
      </c>
      <c r="N160" s="85">
        <v>30000</v>
      </c>
      <c r="O160" s="8">
        <v>20</v>
      </c>
      <c r="P160" s="85">
        <v>30000</v>
      </c>
      <c r="Q160" s="8" t="s">
        <v>3629</v>
      </c>
      <c r="R160" s="8">
        <v>20</v>
      </c>
      <c r="S160" s="622" t="s">
        <v>3298</v>
      </c>
      <c r="T160" s="622" t="s">
        <v>3299</v>
      </c>
      <c r="U160" s="622" t="s">
        <v>3300</v>
      </c>
    </row>
    <row r="161" spans="1:21" ht="30">
      <c r="A161" s="8">
        <v>154</v>
      </c>
      <c r="B161" s="8"/>
      <c r="C161" s="108" t="s">
        <v>3844</v>
      </c>
      <c r="D161" s="108" t="s">
        <v>3845</v>
      </c>
      <c r="E161" s="652"/>
      <c r="F161" s="628" t="s">
        <v>2</v>
      </c>
      <c r="G161" s="651" t="s">
        <v>4</v>
      </c>
      <c r="H161" s="651" t="s">
        <v>13</v>
      </c>
      <c r="I161" s="651" t="s">
        <v>267</v>
      </c>
      <c r="J161" s="621" t="s">
        <v>3846</v>
      </c>
      <c r="K161" s="8">
        <v>0</v>
      </c>
      <c r="L161" s="8">
        <v>27000</v>
      </c>
      <c r="M161" s="84" t="s">
        <v>3842</v>
      </c>
      <c r="N161" s="85">
        <v>30000</v>
      </c>
      <c r="O161" s="8">
        <v>20</v>
      </c>
      <c r="P161" s="85">
        <v>30000</v>
      </c>
      <c r="Q161" s="8" t="s">
        <v>3629</v>
      </c>
      <c r="R161" s="8">
        <v>20</v>
      </c>
      <c r="S161" s="622" t="s">
        <v>3170</v>
      </c>
      <c r="T161" s="622" t="s">
        <v>3847</v>
      </c>
      <c r="U161" s="622" t="s">
        <v>3172</v>
      </c>
    </row>
    <row r="162" spans="1:21" ht="102">
      <c r="A162" s="8">
        <v>155</v>
      </c>
      <c r="B162" s="8"/>
      <c r="C162" s="108" t="s">
        <v>3221</v>
      </c>
      <c r="D162" s="108" t="s">
        <v>3222</v>
      </c>
      <c r="E162" s="621" t="s">
        <v>3223</v>
      </c>
      <c r="F162" s="628" t="s">
        <v>2</v>
      </c>
      <c r="G162" s="108" t="s">
        <v>4</v>
      </c>
      <c r="H162" s="571" t="s">
        <v>5</v>
      </c>
      <c r="I162" s="651" t="s">
        <v>267</v>
      </c>
      <c r="J162" s="621" t="s">
        <v>2796</v>
      </c>
      <c r="K162" s="8">
        <v>0</v>
      </c>
      <c r="L162" s="8">
        <v>27000</v>
      </c>
      <c r="M162" s="84" t="s">
        <v>3842</v>
      </c>
      <c r="N162" s="85">
        <v>30000</v>
      </c>
      <c r="O162" s="8">
        <v>20</v>
      </c>
      <c r="P162" s="85">
        <v>30000</v>
      </c>
      <c r="Q162" s="8" t="s">
        <v>3629</v>
      </c>
      <c r="R162" s="8">
        <v>20</v>
      </c>
      <c r="S162" s="622" t="s">
        <v>3224</v>
      </c>
      <c r="T162" s="622" t="s">
        <v>3225</v>
      </c>
      <c r="U162" s="622" t="s">
        <v>3226</v>
      </c>
    </row>
    <row r="163" spans="1:21" ht="102">
      <c r="A163" s="8">
        <v>156</v>
      </c>
      <c r="B163" s="8"/>
      <c r="C163" s="623" t="s">
        <v>3406</v>
      </c>
      <c r="D163" s="623" t="s">
        <v>3407</v>
      </c>
      <c r="E163" s="624" t="s">
        <v>3408</v>
      </c>
      <c r="F163" s="628" t="s">
        <v>2</v>
      </c>
      <c r="G163" s="648" t="s">
        <v>3276</v>
      </c>
      <c r="H163" s="651" t="s">
        <v>13</v>
      </c>
      <c r="I163" s="651" t="s">
        <v>267</v>
      </c>
      <c r="J163" s="653" t="s">
        <v>3409</v>
      </c>
      <c r="K163" s="8">
        <v>0</v>
      </c>
      <c r="L163" s="8">
        <v>27000</v>
      </c>
      <c r="M163" s="84" t="s">
        <v>3842</v>
      </c>
      <c r="N163" s="85">
        <v>30000</v>
      </c>
      <c r="O163" s="8">
        <v>20</v>
      </c>
      <c r="P163" s="85">
        <v>30000</v>
      </c>
      <c r="Q163" s="8" t="s">
        <v>3629</v>
      </c>
      <c r="R163" s="8">
        <v>20</v>
      </c>
      <c r="S163" s="625" t="s">
        <v>3410</v>
      </c>
      <c r="T163" s="625" t="s">
        <v>3411</v>
      </c>
      <c r="U163" s="625" t="s">
        <v>3412</v>
      </c>
    </row>
    <row r="164" spans="1:21" ht="30">
      <c r="A164" s="8">
        <v>157</v>
      </c>
      <c r="B164" s="8"/>
      <c r="C164" s="108" t="s">
        <v>2848</v>
      </c>
      <c r="D164" s="109" t="s">
        <v>2849</v>
      </c>
      <c r="E164" s="652" t="s">
        <v>2850</v>
      </c>
      <c r="F164" s="628" t="s">
        <v>2</v>
      </c>
      <c r="G164" s="109" t="s">
        <v>4</v>
      </c>
      <c r="H164" s="571" t="s">
        <v>5</v>
      </c>
      <c r="I164" s="651" t="s">
        <v>267</v>
      </c>
      <c r="J164" s="621" t="s">
        <v>2730</v>
      </c>
      <c r="K164" s="8">
        <v>0</v>
      </c>
      <c r="L164" s="8">
        <v>27000</v>
      </c>
      <c r="M164" s="84" t="s">
        <v>3842</v>
      </c>
      <c r="N164" s="85">
        <v>30000</v>
      </c>
      <c r="O164" s="8">
        <v>20</v>
      </c>
      <c r="P164" s="85">
        <v>30000</v>
      </c>
      <c r="Q164" s="8"/>
      <c r="R164" s="8"/>
      <c r="S164" s="622" t="s">
        <v>2852</v>
      </c>
      <c r="T164" s="622" t="s">
        <v>2853</v>
      </c>
      <c r="U164" s="622" t="s">
        <v>2854</v>
      </c>
    </row>
    <row r="165" spans="1:21" ht="51">
      <c r="A165" s="8">
        <v>158</v>
      </c>
      <c r="B165" s="8"/>
      <c r="C165" s="105" t="s">
        <v>3446</v>
      </c>
      <c r="D165" s="105" t="s">
        <v>3428</v>
      </c>
      <c r="E165" s="574" t="s">
        <v>3447</v>
      </c>
      <c r="F165" s="628" t="s">
        <v>2</v>
      </c>
      <c r="G165" s="651" t="s">
        <v>4</v>
      </c>
      <c r="H165" s="571" t="s">
        <v>5</v>
      </c>
      <c r="I165" s="651" t="s">
        <v>267</v>
      </c>
      <c r="J165" s="574" t="s">
        <v>3402</v>
      </c>
      <c r="K165" s="8">
        <v>0</v>
      </c>
      <c r="L165" s="8">
        <v>13500</v>
      </c>
      <c r="M165" s="105" t="s">
        <v>3136</v>
      </c>
      <c r="N165" s="623">
        <v>15000</v>
      </c>
      <c r="O165" s="8">
        <v>20</v>
      </c>
      <c r="P165" s="623">
        <v>15000</v>
      </c>
      <c r="Q165" s="8" t="s">
        <v>3848</v>
      </c>
      <c r="R165" s="8">
        <v>20</v>
      </c>
      <c r="S165" s="576" t="s">
        <v>3448</v>
      </c>
      <c r="T165" s="576" t="s">
        <v>3449</v>
      </c>
      <c r="U165" s="577" t="s">
        <v>3450</v>
      </c>
    </row>
    <row r="166" spans="1:21" ht="76.5">
      <c r="A166" s="8">
        <v>159</v>
      </c>
      <c r="B166" s="8"/>
      <c r="C166" s="105" t="s">
        <v>3440</v>
      </c>
      <c r="D166" s="105" t="s">
        <v>3441</v>
      </c>
      <c r="E166" s="574" t="s">
        <v>3442</v>
      </c>
      <c r="F166" s="628" t="s">
        <v>2</v>
      </c>
      <c r="G166" s="651" t="s">
        <v>4</v>
      </c>
      <c r="H166" s="571" t="s">
        <v>5</v>
      </c>
      <c r="I166" s="651" t="s">
        <v>267</v>
      </c>
      <c r="J166" s="574" t="s">
        <v>3430</v>
      </c>
      <c r="K166" s="8">
        <v>0</v>
      </c>
      <c r="L166" s="8">
        <v>13500</v>
      </c>
      <c r="M166" s="105" t="s">
        <v>3136</v>
      </c>
      <c r="N166" s="623">
        <v>15000</v>
      </c>
      <c r="O166" s="8">
        <v>20</v>
      </c>
      <c r="P166" s="623">
        <v>15000</v>
      </c>
      <c r="Q166" s="8" t="s">
        <v>3848</v>
      </c>
      <c r="R166" s="8">
        <v>20</v>
      </c>
      <c r="S166" s="576" t="s">
        <v>3443</v>
      </c>
      <c r="T166" s="576" t="s">
        <v>3444</v>
      </c>
      <c r="U166" s="577" t="s">
        <v>3445</v>
      </c>
    </row>
    <row r="167" spans="1:21" ht="89.25">
      <c r="A167" s="8">
        <v>160</v>
      </c>
      <c r="B167" s="8"/>
      <c r="C167" s="623" t="s">
        <v>3849</v>
      </c>
      <c r="D167" s="623" t="s">
        <v>3850</v>
      </c>
      <c r="E167" s="624" t="s">
        <v>3851</v>
      </c>
      <c r="F167" s="628" t="s">
        <v>2</v>
      </c>
      <c r="G167" s="651" t="s">
        <v>4</v>
      </c>
      <c r="H167" s="651" t="s">
        <v>13</v>
      </c>
      <c r="I167" s="651" t="s">
        <v>267</v>
      </c>
      <c r="J167" s="624" t="s">
        <v>3402</v>
      </c>
      <c r="K167" s="8">
        <v>0</v>
      </c>
      <c r="L167" s="8">
        <v>13500</v>
      </c>
      <c r="M167" s="105" t="s">
        <v>3136</v>
      </c>
      <c r="N167" s="623">
        <v>15000</v>
      </c>
      <c r="O167" s="8">
        <v>20</v>
      </c>
      <c r="P167" s="623">
        <v>15000</v>
      </c>
      <c r="Q167" s="8" t="s">
        <v>3848</v>
      </c>
      <c r="R167" s="8">
        <v>20</v>
      </c>
      <c r="S167" s="625" t="s">
        <v>3459</v>
      </c>
      <c r="T167" s="625" t="s">
        <v>3460</v>
      </c>
      <c r="U167" s="625" t="s">
        <v>3852</v>
      </c>
    </row>
    <row r="168" spans="1:21" ht="45">
      <c r="A168" s="8">
        <v>161</v>
      </c>
      <c r="B168" s="8"/>
      <c r="C168" s="105" t="s">
        <v>3434</v>
      </c>
      <c r="D168" s="105" t="s">
        <v>3435</v>
      </c>
      <c r="E168" s="574" t="s">
        <v>3436</v>
      </c>
      <c r="F168" s="628" t="s">
        <v>2</v>
      </c>
      <c r="G168" s="651" t="s">
        <v>4</v>
      </c>
      <c r="H168" s="571" t="s">
        <v>5</v>
      </c>
      <c r="I168" s="651" t="s">
        <v>267</v>
      </c>
      <c r="J168" s="574" t="s">
        <v>3402</v>
      </c>
      <c r="K168" s="8">
        <v>0</v>
      </c>
      <c r="L168" s="8">
        <v>13500</v>
      </c>
      <c r="M168" s="105" t="s">
        <v>3136</v>
      </c>
      <c r="N168" s="623">
        <v>15000</v>
      </c>
      <c r="O168" s="8">
        <v>20</v>
      </c>
      <c r="P168" s="623">
        <v>15000</v>
      </c>
      <c r="Q168" s="8" t="s">
        <v>3848</v>
      </c>
      <c r="R168" s="8">
        <v>20</v>
      </c>
      <c r="S168" s="576" t="s">
        <v>3437</v>
      </c>
      <c r="T168" s="576" t="s">
        <v>3438</v>
      </c>
      <c r="U168" s="577" t="s">
        <v>3439</v>
      </c>
    </row>
    <row r="169" spans="1:21" ht="76.5">
      <c r="A169" s="8">
        <v>162</v>
      </c>
      <c r="B169" s="8"/>
      <c r="C169" s="623" t="s">
        <v>3853</v>
      </c>
      <c r="D169" s="623" t="s">
        <v>3854</v>
      </c>
      <c r="E169" s="624" t="s">
        <v>3855</v>
      </c>
      <c r="F169" s="628" t="s">
        <v>2</v>
      </c>
      <c r="G169" s="651" t="s">
        <v>4</v>
      </c>
      <c r="H169" s="571" t="s">
        <v>5</v>
      </c>
      <c r="I169" s="571" t="s">
        <v>266</v>
      </c>
      <c r="J169" s="624" t="s">
        <v>3402</v>
      </c>
      <c r="K169" s="8">
        <v>0</v>
      </c>
      <c r="L169" s="8">
        <v>13500</v>
      </c>
      <c r="M169" s="105" t="s">
        <v>3136</v>
      </c>
      <c r="N169" s="623">
        <v>15000</v>
      </c>
      <c r="O169" s="8">
        <v>20</v>
      </c>
      <c r="P169" s="623">
        <v>15000</v>
      </c>
      <c r="Q169" s="8" t="s">
        <v>3848</v>
      </c>
      <c r="R169" s="8">
        <v>20</v>
      </c>
      <c r="S169" s="625" t="s">
        <v>3454</v>
      </c>
      <c r="T169" s="625" t="s">
        <v>3455</v>
      </c>
      <c r="U169" s="625" t="s">
        <v>3456</v>
      </c>
    </row>
    <row r="170" spans="1:21" ht="102">
      <c r="A170" s="8">
        <v>163</v>
      </c>
      <c r="B170" s="8"/>
      <c r="C170" s="105" t="s">
        <v>3427</v>
      </c>
      <c r="D170" s="105" t="s">
        <v>3428</v>
      </c>
      <c r="E170" s="574" t="s">
        <v>3429</v>
      </c>
      <c r="F170" s="628" t="s">
        <v>2</v>
      </c>
      <c r="G170" s="651" t="s">
        <v>4</v>
      </c>
      <c r="H170" s="571" t="s">
        <v>5</v>
      </c>
      <c r="I170" s="571" t="s">
        <v>266</v>
      </c>
      <c r="J170" s="574" t="s">
        <v>3430</v>
      </c>
      <c r="K170" s="8">
        <v>0</v>
      </c>
      <c r="L170" s="8">
        <v>27000</v>
      </c>
      <c r="M170" s="105" t="s">
        <v>3136</v>
      </c>
      <c r="N170" s="623">
        <v>30000</v>
      </c>
      <c r="O170" s="8">
        <v>20</v>
      </c>
      <c r="P170" s="623">
        <v>30000</v>
      </c>
      <c r="Q170" s="8" t="s">
        <v>3848</v>
      </c>
      <c r="R170" s="8">
        <v>20</v>
      </c>
      <c r="S170" s="576" t="s">
        <v>3856</v>
      </c>
      <c r="T170" s="576" t="s">
        <v>3432</v>
      </c>
      <c r="U170" s="577" t="s">
        <v>3433</v>
      </c>
    </row>
    <row r="171" spans="1:21" ht="89.25">
      <c r="A171" s="8">
        <v>164</v>
      </c>
      <c r="B171" s="8"/>
      <c r="C171" s="623" t="s">
        <v>3087</v>
      </c>
      <c r="D171" s="623" t="s">
        <v>3857</v>
      </c>
      <c r="E171" s="624" t="s">
        <v>3858</v>
      </c>
      <c r="F171" s="628" t="s">
        <v>2</v>
      </c>
      <c r="G171" s="651" t="s">
        <v>4</v>
      </c>
      <c r="H171" s="571" t="s">
        <v>5</v>
      </c>
      <c r="I171" s="651" t="s">
        <v>267</v>
      </c>
      <c r="J171" s="624" t="s">
        <v>2758</v>
      </c>
      <c r="K171" s="8">
        <v>0</v>
      </c>
      <c r="L171" s="8">
        <v>27000</v>
      </c>
      <c r="M171" s="105" t="s">
        <v>3136</v>
      </c>
      <c r="N171" s="623">
        <v>30000</v>
      </c>
      <c r="O171" s="8">
        <v>20</v>
      </c>
      <c r="P171" s="623">
        <v>30000</v>
      </c>
      <c r="Q171" s="8" t="s">
        <v>3848</v>
      </c>
      <c r="R171" s="8">
        <v>20</v>
      </c>
      <c r="S171" s="625" t="s">
        <v>3090</v>
      </c>
      <c r="T171" s="625" t="s">
        <v>3091</v>
      </c>
      <c r="U171" s="625" t="s">
        <v>3859</v>
      </c>
    </row>
    <row r="172" spans="1:21" ht="76.5">
      <c r="A172" s="8">
        <v>165</v>
      </c>
      <c r="B172" s="8"/>
      <c r="C172" s="623" t="s">
        <v>3514</v>
      </c>
      <c r="D172" s="623" t="s">
        <v>3515</v>
      </c>
      <c r="E172" s="624" t="s">
        <v>3860</v>
      </c>
      <c r="F172" s="628" t="s">
        <v>2</v>
      </c>
      <c r="G172" s="651" t="s">
        <v>4</v>
      </c>
      <c r="H172" s="571" t="s">
        <v>5</v>
      </c>
      <c r="I172" s="571" t="s">
        <v>266</v>
      </c>
      <c r="J172" s="624" t="s">
        <v>3516</v>
      </c>
      <c r="K172" s="8">
        <v>0</v>
      </c>
      <c r="L172" s="8">
        <v>54000</v>
      </c>
      <c r="M172" s="105" t="s">
        <v>3136</v>
      </c>
      <c r="N172" s="623">
        <v>60000</v>
      </c>
      <c r="O172" s="8">
        <v>20</v>
      </c>
      <c r="P172" s="623">
        <v>60000</v>
      </c>
      <c r="Q172" s="8" t="s">
        <v>3848</v>
      </c>
      <c r="R172" s="8">
        <v>20</v>
      </c>
      <c r="S172" s="625" t="s">
        <v>3517</v>
      </c>
      <c r="T172" s="625" t="s">
        <v>3518</v>
      </c>
      <c r="U172" s="625" t="s">
        <v>3519</v>
      </c>
    </row>
    <row r="173" spans="1:21" ht="90">
      <c r="A173" s="8">
        <v>166</v>
      </c>
      <c r="B173" s="8"/>
      <c r="C173" s="623" t="s">
        <v>3861</v>
      </c>
      <c r="D173" s="623" t="s">
        <v>3862</v>
      </c>
      <c r="E173" s="623" t="s">
        <v>3863</v>
      </c>
      <c r="F173" s="623" t="s">
        <v>2</v>
      </c>
      <c r="G173" s="623" t="s">
        <v>4</v>
      </c>
      <c r="H173" s="569" t="s">
        <v>5</v>
      </c>
      <c r="I173" s="647" t="s">
        <v>267</v>
      </c>
      <c r="J173" s="623" t="s">
        <v>3864</v>
      </c>
      <c r="K173" s="8">
        <v>0</v>
      </c>
      <c r="L173" s="8">
        <v>13500</v>
      </c>
      <c r="M173" s="8" t="s">
        <v>3136</v>
      </c>
      <c r="N173" s="8">
        <v>15000</v>
      </c>
      <c r="O173" s="8">
        <v>20</v>
      </c>
      <c r="P173" s="8">
        <v>15000</v>
      </c>
      <c r="Q173" s="8" t="s">
        <v>3865</v>
      </c>
      <c r="R173" s="8">
        <v>20</v>
      </c>
      <c r="S173" s="625" t="s">
        <v>3487</v>
      </c>
      <c r="T173" s="625" t="s">
        <v>3866</v>
      </c>
      <c r="U173" s="625" t="s">
        <v>3489</v>
      </c>
    </row>
    <row r="174" spans="1:21" ht="108">
      <c r="A174" s="8">
        <v>167</v>
      </c>
      <c r="B174" s="70"/>
      <c r="C174" s="654" t="s">
        <v>3867</v>
      </c>
      <c r="D174" s="654" t="s">
        <v>3868</v>
      </c>
      <c r="E174" s="654" t="s">
        <v>3869</v>
      </c>
      <c r="F174" s="624" t="s">
        <v>2</v>
      </c>
      <c r="G174" s="654" t="s">
        <v>790</v>
      </c>
      <c r="H174" s="654" t="s">
        <v>791</v>
      </c>
      <c r="I174" s="647" t="s">
        <v>267</v>
      </c>
      <c r="J174" s="654" t="s">
        <v>3870</v>
      </c>
      <c r="K174" s="70">
        <v>0</v>
      </c>
      <c r="L174" s="70">
        <v>27000</v>
      </c>
      <c r="M174" s="655" t="s">
        <v>3136</v>
      </c>
      <c r="N174" s="228">
        <v>30000</v>
      </c>
      <c r="O174" s="70">
        <v>20</v>
      </c>
      <c r="P174" s="228">
        <v>30000</v>
      </c>
      <c r="Q174" s="70" t="s">
        <v>3871</v>
      </c>
      <c r="R174" s="70">
        <v>20</v>
      </c>
      <c r="S174" s="656" t="s">
        <v>3622</v>
      </c>
      <c r="T174" s="654" t="s">
        <v>3623</v>
      </c>
      <c r="U174" s="654" t="s">
        <v>3624</v>
      </c>
    </row>
    <row r="175" spans="1:21" ht="108">
      <c r="A175" s="8">
        <v>168</v>
      </c>
      <c r="B175" s="70"/>
      <c r="C175" s="654" t="s">
        <v>3872</v>
      </c>
      <c r="D175" s="654" t="s">
        <v>3463</v>
      </c>
      <c r="E175" s="654" t="s">
        <v>3873</v>
      </c>
      <c r="F175" s="624" t="s">
        <v>2</v>
      </c>
      <c r="G175" s="654" t="s">
        <v>790</v>
      </c>
      <c r="H175" s="654" t="s">
        <v>791</v>
      </c>
      <c r="I175" s="647" t="s">
        <v>267</v>
      </c>
      <c r="J175" s="654" t="s">
        <v>3874</v>
      </c>
      <c r="K175" s="70">
        <v>0</v>
      </c>
      <c r="L175" s="70">
        <v>27000</v>
      </c>
      <c r="M175" s="655" t="s">
        <v>3136</v>
      </c>
      <c r="N175" s="228">
        <v>30000</v>
      </c>
      <c r="O175" s="70">
        <v>20</v>
      </c>
      <c r="P175" s="228">
        <v>30000</v>
      </c>
      <c r="Q175" s="70" t="s">
        <v>3871</v>
      </c>
      <c r="R175" s="70">
        <v>20</v>
      </c>
      <c r="S175" s="656" t="s">
        <v>3590</v>
      </c>
      <c r="T175" s="654" t="s">
        <v>3591</v>
      </c>
      <c r="U175" s="654" t="s">
        <v>3592</v>
      </c>
    </row>
    <row r="176" spans="1:21" ht="84">
      <c r="A176" s="8">
        <v>169</v>
      </c>
      <c r="B176" s="70"/>
      <c r="C176" s="654" t="s">
        <v>3875</v>
      </c>
      <c r="D176" s="654" t="s">
        <v>3876</v>
      </c>
      <c r="E176" s="654" t="s">
        <v>3877</v>
      </c>
      <c r="F176" s="624" t="s">
        <v>2</v>
      </c>
      <c r="G176" s="654" t="s">
        <v>790</v>
      </c>
      <c r="H176" s="654" t="s">
        <v>791</v>
      </c>
      <c r="I176" s="647" t="s">
        <v>267</v>
      </c>
      <c r="J176" s="654" t="s">
        <v>3878</v>
      </c>
      <c r="K176" s="70">
        <v>0</v>
      </c>
      <c r="L176" s="70">
        <v>27000</v>
      </c>
      <c r="M176" s="655" t="s">
        <v>3136</v>
      </c>
      <c r="N176" s="228">
        <v>30000</v>
      </c>
      <c r="O176" s="70">
        <v>20</v>
      </c>
      <c r="P176" s="228">
        <v>30000</v>
      </c>
      <c r="Q176" s="70" t="s">
        <v>3871</v>
      </c>
      <c r="R176" s="70">
        <v>20</v>
      </c>
      <c r="S176" s="656" t="s">
        <v>3572</v>
      </c>
      <c r="T176" s="654" t="s">
        <v>3573</v>
      </c>
      <c r="U176" s="654" t="s">
        <v>3879</v>
      </c>
    </row>
    <row r="177" spans="1:21" ht="84">
      <c r="A177" s="8">
        <v>170</v>
      </c>
      <c r="B177" s="70"/>
      <c r="C177" s="657" t="s">
        <v>3880</v>
      </c>
      <c r="D177" s="657" t="s">
        <v>3393</v>
      </c>
      <c r="E177" s="657" t="s">
        <v>3881</v>
      </c>
      <c r="F177" s="624" t="s">
        <v>2</v>
      </c>
      <c r="G177" s="657" t="s">
        <v>790</v>
      </c>
      <c r="H177" s="657" t="s">
        <v>3650</v>
      </c>
      <c r="I177" s="647" t="s">
        <v>267</v>
      </c>
      <c r="J177" s="657" t="s">
        <v>3651</v>
      </c>
      <c r="K177" s="70">
        <v>0</v>
      </c>
      <c r="L177" s="70">
        <v>27000</v>
      </c>
      <c r="M177" s="655" t="s">
        <v>3136</v>
      </c>
      <c r="N177" s="228">
        <v>30000</v>
      </c>
      <c r="O177" s="70">
        <v>20</v>
      </c>
      <c r="P177" s="228">
        <v>30000</v>
      </c>
      <c r="Q177" s="70" t="s">
        <v>3871</v>
      </c>
      <c r="R177" s="70">
        <v>20</v>
      </c>
      <c r="S177" s="656" t="s">
        <v>3882</v>
      </c>
      <c r="T177" s="654" t="s">
        <v>3397</v>
      </c>
      <c r="U177" s="654" t="s">
        <v>3398</v>
      </c>
    </row>
    <row r="178" spans="1:21" ht="96">
      <c r="A178" s="8">
        <v>171</v>
      </c>
      <c r="B178" s="70"/>
      <c r="C178" s="657" t="s">
        <v>3639</v>
      </c>
      <c r="D178" s="657" t="s">
        <v>3883</v>
      </c>
      <c r="E178" s="657" t="s">
        <v>3884</v>
      </c>
      <c r="F178" s="624" t="s">
        <v>2</v>
      </c>
      <c r="G178" s="657" t="s">
        <v>790</v>
      </c>
      <c r="H178" s="657" t="s">
        <v>791</v>
      </c>
      <c r="I178" s="647" t="s">
        <v>267</v>
      </c>
      <c r="J178" s="657" t="s">
        <v>3885</v>
      </c>
      <c r="K178" s="70">
        <v>0</v>
      </c>
      <c r="L178" s="70">
        <v>27000</v>
      </c>
      <c r="M178" s="655" t="s">
        <v>3136</v>
      </c>
      <c r="N178" s="228">
        <v>30000</v>
      </c>
      <c r="O178" s="70">
        <v>20</v>
      </c>
      <c r="P178" s="228">
        <v>30000</v>
      </c>
      <c r="Q178" s="70" t="s">
        <v>3871</v>
      </c>
      <c r="R178" s="70">
        <v>20</v>
      </c>
      <c r="S178" s="656" t="s">
        <v>3596</v>
      </c>
      <c r="T178" s="654" t="s">
        <v>3597</v>
      </c>
      <c r="U178" s="654" t="s">
        <v>3598</v>
      </c>
    </row>
  </sheetData>
  <mergeCells count="7">
    <mergeCell ref="A6:C6"/>
    <mergeCell ref="P6:R6"/>
    <mergeCell ref="A1:R1"/>
    <mergeCell ref="A2:R2"/>
    <mergeCell ref="A3:R3"/>
    <mergeCell ref="A4:G4"/>
    <mergeCell ref="Q5:R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U25"/>
  <sheetViews>
    <sheetView topLeftCell="A25" workbookViewId="0">
      <selection activeCell="A9" sqref="A8:A25"/>
    </sheetView>
  </sheetViews>
  <sheetFormatPr defaultRowHeight="15"/>
  <sheetData>
    <row r="1" spans="1:21" ht="18.75">
      <c r="A1" s="765" t="s">
        <v>261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765"/>
      <c r="T1" s="765"/>
    </row>
    <row r="2" spans="1:21" ht="18.75">
      <c r="A2" s="765" t="s">
        <v>262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765"/>
      <c r="T2" s="765"/>
    </row>
    <row r="3" spans="1:21" ht="18.75">
      <c r="A3" s="765" t="s">
        <v>305</v>
      </c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/>
      <c r="N3" s="765"/>
      <c r="O3" s="765"/>
      <c r="P3" s="765"/>
      <c r="Q3" s="765"/>
      <c r="R3" s="765"/>
      <c r="S3" s="142"/>
      <c r="T3" s="128"/>
    </row>
    <row r="4" spans="1:21" ht="18.75">
      <c r="A4" s="817" t="s">
        <v>1212</v>
      </c>
      <c r="B4" s="817"/>
      <c r="C4" s="817"/>
      <c r="D4" s="817"/>
      <c r="E4" s="817"/>
      <c r="F4" s="817"/>
      <c r="G4" s="817"/>
      <c r="H4" s="231"/>
      <c r="I4" s="66"/>
      <c r="J4" s="66"/>
      <c r="K4" s="66"/>
      <c r="L4" s="565"/>
      <c r="M4" s="127"/>
      <c r="N4" s="124"/>
      <c r="O4" s="127"/>
      <c r="P4" s="138"/>
      <c r="Q4" s="68"/>
      <c r="R4" s="140" t="s">
        <v>914</v>
      </c>
      <c r="S4" s="142"/>
      <c r="T4" s="128"/>
    </row>
    <row r="5" spans="1:21">
      <c r="A5" s="566"/>
      <c r="B5" s="567"/>
      <c r="C5" s="142"/>
      <c r="D5" s="566"/>
      <c r="E5" s="142"/>
      <c r="F5" s="232"/>
      <c r="G5" s="143"/>
      <c r="H5" s="232"/>
      <c r="I5" s="143"/>
      <c r="J5" s="566"/>
      <c r="K5" s="566"/>
      <c r="L5" s="566"/>
      <c r="M5" s="567"/>
      <c r="N5" s="131"/>
      <c r="O5" s="567"/>
      <c r="P5" s="131"/>
      <c r="Q5" s="820" t="s">
        <v>920</v>
      </c>
      <c r="R5" s="820"/>
      <c r="S5" s="142"/>
      <c r="T5" s="128"/>
    </row>
    <row r="6" spans="1:21">
      <c r="A6" s="818" t="s">
        <v>903</v>
      </c>
      <c r="B6" s="818"/>
      <c r="C6" s="142"/>
      <c r="D6" s="566"/>
      <c r="E6" s="142"/>
      <c r="F6" s="232"/>
      <c r="G6" s="143"/>
      <c r="H6" s="232"/>
      <c r="I6" s="143"/>
      <c r="J6" s="566"/>
      <c r="K6" s="566"/>
      <c r="L6" s="566"/>
      <c r="M6" s="567"/>
      <c r="N6" s="131"/>
      <c r="O6" s="567"/>
      <c r="P6" s="131"/>
      <c r="Q6" s="567"/>
      <c r="R6" s="566"/>
      <c r="S6" s="142"/>
      <c r="T6" s="128"/>
    </row>
    <row r="7" spans="1:21" ht="63">
      <c r="A7" s="211" t="s">
        <v>307</v>
      </c>
      <c r="B7" s="211" t="s">
        <v>308</v>
      </c>
      <c r="C7" s="159" t="s">
        <v>309</v>
      </c>
      <c r="D7" s="211" t="s">
        <v>310</v>
      </c>
      <c r="E7" s="159" t="s">
        <v>311</v>
      </c>
      <c r="F7" s="159" t="s">
        <v>270</v>
      </c>
      <c r="G7" s="211" t="s">
        <v>312</v>
      </c>
      <c r="H7" s="159" t="s">
        <v>313</v>
      </c>
      <c r="I7" s="211" t="s">
        <v>314</v>
      </c>
      <c r="J7" s="211" t="s">
        <v>781</v>
      </c>
      <c r="K7" s="211" t="s">
        <v>782</v>
      </c>
      <c r="L7" s="211" t="s">
        <v>783</v>
      </c>
      <c r="M7" s="211" t="s">
        <v>784</v>
      </c>
      <c r="N7" s="224" t="s">
        <v>785</v>
      </c>
      <c r="O7" s="211" t="s">
        <v>786</v>
      </c>
      <c r="P7" s="224" t="s">
        <v>319</v>
      </c>
      <c r="Q7" s="211" t="s">
        <v>318</v>
      </c>
      <c r="R7" s="211" t="s">
        <v>320</v>
      </c>
      <c r="S7" s="159" t="s">
        <v>1213</v>
      </c>
      <c r="T7" s="192" t="s">
        <v>1214</v>
      </c>
      <c r="U7" s="233" t="s">
        <v>1427</v>
      </c>
    </row>
    <row r="8" spans="1:21" ht="102">
      <c r="A8" s="85">
        <v>1</v>
      </c>
      <c r="B8" s="8"/>
      <c r="C8" s="88" t="s">
        <v>1330</v>
      </c>
      <c r="D8" s="88" t="s">
        <v>3067</v>
      </c>
      <c r="E8" s="227" t="s">
        <v>3068</v>
      </c>
      <c r="F8" s="85" t="s">
        <v>2</v>
      </c>
      <c r="G8" s="88" t="s">
        <v>4</v>
      </c>
      <c r="H8" s="88" t="s">
        <v>5</v>
      </c>
      <c r="I8" s="620" t="s">
        <v>267</v>
      </c>
      <c r="J8" s="88" t="s">
        <v>3069</v>
      </c>
      <c r="K8" s="88" t="s">
        <v>3070</v>
      </c>
      <c r="L8" s="88" t="s">
        <v>1290</v>
      </c>
      <c r="M8" s="85" t="s">
        <v>3071</v>
      </c>
      <c r="N8" s="8">
        <v>100000</v>
      </c>
      <c r="O8" s="570" t="s">
        <v>1292</v>
      </c>
      <c r="P8" s="85">
        <v>50000</v>
      </c>
      <c r="Q8" s="85" t="s">
        <v>3043</v>
      </c>
      <c r="R8" s="85" t="s">
        <v>1493</v>
      </c>
      <c r="S8" s="235" t="s">
        <v>3072</v>
      </c>
      <c r="T8" s="235" t="s">
        <v>3073</v>
      </c>
      <c r="U8" s="569" t="s">
        <v>3074</v>
      </c>
    </row>
    <row r="9" spans="1:21" ht="120">
      <c r="A9" s="85">
        <v>2</v>
      </c>
      <c r="B9" s="8"/>
      <c r="C9" s="88" t="s">
        <v>1337</v>
      </c>
      <c r="D9" s="88" t="s">
        <v>3075</v>
      </c>
      <c r="E9" s="88" t="s">
        <v>3076</v>
      </c>
      <c r="F9" s="85" t="s">
        <v>2</v>
      </c>
      <c r="G9" s="88" t="s">
        <v>4</v>
      </c>
      <c r="H9" s="88" t="s">
        <v>5</v>
      </c>
      <c r="I9" s="620" t="s">
        <v>267</v>
      </c>
      <c r="J9" s="88" t="s">
        <v>3069</v>
      </c>
      <c r="K9" s="88" t="s">
        <v>3070</v>
      </c>
      <c r="L9" s="88" t="s">
        <v>1290</v>
      </c>
      <c r="M9" s="85" t="s">
        <v>3071</v>
      </c>
      <c r="N9" s="8">
        <v>100000</v>
      </c>
      <c r="O9" s="570" t="s">
        <v>1292</v>
      </c>
      <c r="P9" s="85">
        <v>50000</v>
      </c>
      <c r="Q9" s="85" t="s">
        <v>3043</v>
      </c>
      <c r="R9" s="85" t="s">
        <v>1493</v>
      </c>
      <c r="S9" s="235" t="s">
        <v>3077</v>
      </c>
      <c r="T9" s="235" t="s">
        <v>3078</v>
      </c>
      <c r="U9" s="569" t="s">
        <v>3079</v>
      </c>
    </row>
    <row r="10" spans="1:21" ht="150">
      <c r="A10" s="85">
        <v>3</v>
      </c>
      <c r="B10" s="8"/>
      <c r="C10" s="88" t="s">
        <v>2960</v>
      </c>
      <c r="D10" s="88" t="s">
        <v>2961</v>
      </c>
      <c r="E10" s="88" t="s">
        <v>2962</v>
      </c>
      <c r="F10" s="106" t="s">
        <v>2</v>
      </c>
      <c r="G10" s="88" t="s">
        <v>4</v>
      </c>
      <c r="H10" s="88" t="s">
        <v>5</v>
      </c>
      <c r="I10" s="88" t="s">
        <v>267</v>
      </c>
      <c r="J10" s="88" t="s">
        <v>3131</v>
      </c>
      <c r="K10" s="88" t="s">
        <v>2964</v>
      </c>
      <c r="L10" s="88" t="s">
        <v>2965</v>
      </c>
      <c r="M10" s="85" t="s">
        <v>2966</v>
      </c>
      <c r="N10" s="8">
        <v>150000</v>
      </c>
      <c r="O10" s="106" t="s">
        <v>1343</v>
      </c>
      <c r="P10" s="8">
        <v>50000</v>
      </c>
      <c r="Q10" s="8" t="s">
        <v>3083</v>
      </c>
      <c r="R10" s="8" t="s">
        <v>1221</v>
      </c>
      <c r="S10" s="235" t="s">
        <v>2969</v>
      </c>
      <c r="T10" s="235" t="s">
        <v>2970</v>
      </c>
      <c r="U10" s="235" t="s">
        <v>2971</v>
      </c>
    </row>
    <row r="11" spans="1:21" ht="105">
      <c r="A11" s="85">
        <v>4</v>
      </c>
      <c r="B11" s="626"/>
      <c r="C11" s="106" t="s">
        <v>3132</v>
      </c>
      <c r="D11" s="106" t="s">
        <v>3133</v>
      </c>
      <c r="E11" s="106" t="s">
        <v>3134</v>
      </c>
      <c r="F11" s="106" t="s">
        <v>2</v>
      </c>
      <c r="G11" s="626" t="s">
        <v>4</v>
      </c>
      <c r="H11" s="147" t="s">
        <v>5</v>
      </c>
      <c r="I11" s="627" t="s">
        <v>267</v>
      </c>
      <c r="J11" s="106" t="s">
        <v>1228</v>
      </c>
      <c r="K11" s="106" t="s">
        <v>3135</v>
      </c>
      <c r="L11" s="106" t="s">
        <v>1369</v>
      </c>
      <c r="M11" s="626" t="s">
        <v>1461</v>
      </c>
      <c r="N11" s="626">
        <v>150000</v>
      </c>
      <c r="O11" s="626" t="s">
        <v>3136</v>
      </c>
      <c r="P11" s="626">
        <v>50000</v>
      </c>
      <c r="Q11" s="626" t="s">
        <v>3137</v>
      </c>
      <c r="R11" s="626" t="s">
        <v>1258</v>
      </c>
      <c r="S11" s="628" t="s">
        <v>3138</v>
      </c>
      <c r="T11" s="628" t="s">
        <v>3139</v>
      </c>
      <c r="U11" s="629" t="s">
        <v>3140</v>
      </c>
    </row>
    <row r="12" spans="1:21" ht="120">
      <c r="A12" s="85">
        <v>5</v>
      </c>
      <c r="B12" s="626"/>
      <c r="C12" s="106" t="s">
        <v>1373</v>
      </c>
      <c r="D12" s="106" t="s">
        <v>1374</v>
      </c>
      <c r="E12" s="106" t="s">
        <v>3141</v>
      </c>
      <c r="F12" s="106" t="s">
        <v>2</v>
      </c>
      <c r="G12" s="626" t="s">
        <v>4</v>
      </c>
      <c r="H12" s="147" t="s">
        <v>5</v>
      </c>
      <c r="I12" s="627" t="s">
        <v>267</v>
      </c>
      <c r="J12" s="106" t="s">
        <v>3142</v>
      </c>
      <c r="K12" s="106" t="s">
        <v>3143</v>
      </c>
      <c r="L12" s="106" t="s">
        <v>3144</v>
      </c>
      <c r="M12" s="626" t="s">
        <v>1461</v>
      </c>
      <c r="N12" s="626">
        <v>200000</v>
      </c>
      <c r="O12" s="106" t="s">
        <v>1370</v>
      </c>
      <c r="P12" s="626">
        <v>50000</v>
      </c>
      <c r="Q12" s="626" t="s">
        <v>3137</v>
      </c>
      <c r="R12" s="626" t="s">
        <v>1493</v>
      </c>
      <c r="S12" s="628" t="s">
        <v>1378</v>
      </c>
      <c r="T12" s="628" t="s">
        <v>1379</v>
      </c>
      <c r="U12" s="629" t="s">
        <v>3145</v>
      </c>
    </row>
    <row r="13" spans="1:21" ht="135">
      <c r="A13" s="85">
        <v>6</v>
      </c>
      <c r="B13" s="626"/>
      <c r="C13" s="106" t="s">
        <v>3146</v>
      </c>
      <c r="D13" s="106" t="s">
        <v>3147</v>
      </c>
      <c r="E13" s="106" t="s">
        <v>3148</v>
      </c>
      <c r="F13" s="106" t="s">
        <v>2</v>
      </c>
      <c r="G13" s="626" t="s">
        <v>4</v>
      </c>
      <c r="H13" s="147" t="s">
        <v>5</v>
      </c>
      <c r="I13" s="627" t="s">
        <v>267</v>
      </c>
      <c r="J13" s="106" t="s">
        <v>3149</v>
      </c>
      <c r="K13" s="106" t="s">
        <v>1334</v>
      </c>
      <c r="L13" s="106" t="s">
        <v>1219</v>
      </c>
      <c r="M13" s="626" t="s">
        <v>1461</v>
      </c>
      <c r="N13" s="626">
        <v>200000</v>
      </c>
      <c r="O13" s="106" t="s">
        <v>3136</v>
      </c>
      <c r="P13" s="626">
        <v>50000</v>
      </c>
      <c r="Q13" s="626" t="s">
        <v>3137</v>
      </c>
      <c r="R13" s="626" t="s">
        <v>1258</v>
      </c>
      <c r="S13" s="628" t="s">
        <v>3150</v>
      </c>
      <c r="T13" s="628" t="s">
        <v>3151</v>
      </c>
      <c r="U13" s="629" t="s">
        <v>3152</v>
      </c>
    </row>
    <row r="14" spans="1:21" ht="135">
      <c r="A14" s="85">
        <v>7</v>
      </c>
      <c r="B14" s="8"/>
      <c r="C14" s="88" t="s">
        <v>2946</v>
      </c>
      <c r="D14" s="88" t="s">
        <v>2947</v>
      </c>
      <c r="E14" s="88" t="s">
        <v>2948</v>
      </c>
      <c r="F14" s="106" t="s">
        <v>2</v>
      </c>
      <c r="G14" s="147" t="s">
        <v>563</v>
      </c>
      <c r="H14" s="617" t="s">
        <v>5</v>
      </c>
      <c r="I14" s="617" t="s">
        <v>267</v>
      </c>
      <c r="J14" s="88" t="s">
        <v>2949</v>
      </c>
      <c r="K14" s="88" t="s">
        <v>2950</v>
      </c>
      <c r="L14" s="88" t="s">
        <v>1219</v>
      </c>
      <c r="M14" s="88" t="s">
        <v>1461</v>
      </c>
      <c r="N14" s="8">
        <v>200000</v>
      </c>
      <c r="O14" s="106" t="s">
        <v>2951</v>
      </c>
      <c r="P14" s="85">
        <v>50000</v>
      </c>
      <c r="Q14" s="234" t="s">
        <v>3886</v>
      </c>
      <c r="R14" s="8" t="s">
        <v>1221</v>
      </c>
      <c r="S14" s="235" t="s">
        <v>2953</v>
      </c>
      <c r="T14" s="235" t="s">
        <v>2954</v>
      </c>
      <c r="U14" s="618" t="s">
        <v>2955</v>
      </c>
    </row>
    <row r="15" spans="1:21" ht="135">
      <c r="A15" s="85">
        <v>8</v>
      </c>
      <c r="B15" s="8"/>
      <c r="C15" s="84" t="s">
        <v>3887</v>
      </c>
      <c r="D15" s="84" t="s">
        <v>1467</v>
      </c>
      <c r="E15" s="84" t="s">
        <v>3888</v>
      </c>
      <c r="F15" s="106" t="s">
        <v>2</v>
      </c>
      <c r="G15" s="88" t="s">
        <v>4</v>
      </c>
      <c r="H15" s="617" t="s">
        <v>5</v>
      </c>
      <c r="I15" s="617" t="s">
        <v>267</v>
      </c>
      <c r="J15" s="88" t="s">
        <v>3149</v>
      </c>
      <c r="K15" s="88" t="s">
        <v>3070</v>
      </c>
      <c r="L15" s="88" t="s">
        <v>1219</v>
      </c>
      <c r="M15" s="88" t="s">
        <v>1461</v>
      </c>
      <c r="N15" s="8">
        <v>150000</v>
      </c>
      <c r="O15" s="106" t="s">
        <v>1292</v>
      </c>
      <c r="P15" s="658">
        <v>50000</v>
      </c>
      <c r="Q15" s="234" t="s">
        <v>3886</v>
      </c>
      <c r="R15" s="8" t="s">
        <v>1320</v>
      </c>
      <c r="S15" s="577" t="s">
        <v>3889</v>
      </c>
      <c r="T15" s="659" t="s">
        <v>3890</v>
      </c>
      <c r="U15" s="659">
        <v>109607869</v>
      </c>
    </row>
    <row r="16" spans="1:21" ht="165.75">
      <c r="A16" s="85">
        <v>9</v>
      </c>
      <c r="B16" s="8"/>
      <c r="C16" s="88" t="s">
        <v>3891</v>
      </c>
      <c r="D16" s="88" t="s">
        <v>3892</v>
      </c>
      <c r="E16" s="227" t="s">
        <v>3893</v>
      </c>
      <c r="F16" s="106" t="s">
        <v>2</v>
      </c>
      <c r="G16" s="85" t="s">
        <v>4</v>
      </c>
      <c r="H16" s="85" t="s">
        <v>13</v>
      </c>
      <c r="I16" s="85" t="s">
        <v>266</v>
      </c>
      <c r="J16" s="5" t="s">
        <v>3894</v>
      </c>
      <c r="K16" s="5" t="s">
        <v>3894</v>
      </c>
      <c r="L16" s="88" t="s">
        <v>3895</v>
      </c>
      <c r="M16" s="88" t="s">
        <v>3896</v>
      </c>
      <c r="N16" s="8">
        <v>200000</v>
      </c>
      <c r="O16" s="8" t="s">
        <v>1343</v>
      </c>
      <c r="P16" s="8">
        <v>50000</v>
      </c>
      <c r="Q16" s="8" t="s">
        <v>3364</v>
      </c>
      <c r="R16" s="8" t="s">
        <v>1221</v>
      </c>
      <c r="S16" s="569" t="s">
        <v>3019</v>
      </c>
      <c r="T16" s="235" t="s">
        <v>3020</v>
      </c>
      <c r="U16" s="235" t="s">
        <v>3021</v>
      </c>
    </row>
    <row r="17" spans="1:21" ht="105">
      <c r="A17" s="85">
        <v>10</v>
      </c>
      <c r="B17" s="8"/>
      <c r="C17" s="88" t="s">
        <v>3897</v>
      </c>
      <c r="D17" s="88" t="s">
        <v>3898</v>
      </c>
      <c r="E17" s="88" t="s">
        <v>3899</v>
      </c>
      <c r="F17" s="106" t="s">
        <v>2</v>
      </c>
      <c r="G17" s="85" t="s">
        <v>4</v>
      </c>
      <c r="H17" s="85" t="s">
        <v>5</v>
      </c>
      <c r="I17" s="85" t="s">
        <v>266</v>
      </c>
      <c r="J17" s="5" t="s">
        <v>3900</v>
      </c>
      <c r="K17" s="5" t="s">
        <v>3900</v>
      </c>
      <c r="L17" s="88" t="s">
        <v>3901</v>
      </c>
      <c r="M17" s="88" t="s">
        <v>3902</v>
      </c>
      <c r="N17" s="8">
        <v>150000</v>
      </c>
      <c r="O17" s="8" t="s">
        <v>1370</v>
      </c>
      <c r="P17" s="8">
        <v>50000</v>
      </c>
      <c r="Q17" s="8" t="s">
        <v>3747</v>
      </c>
      <c r="R17" s="8" t="s">
        <v>1221</v>
      </c>
      <c r="S17" s="569" t="s">
        <v>1398</v>
      </c>
      <c r="T17" s="235" t="s">
        <v>1399</v>
      </c>
      <c r="U17" s="235" t="s">
        <v>3903</v>
      </c>
    </row>
    <row r="18" spans="1:21" ht="90">
      <c r="A18" s="85">
        <v>11</v>
      </c>
      <c r="B18" s="8"/>
      <c r="C18" s="5" t="s">
        <v>3904</v>
      </c>
      <c r="D18" s="5" t="s">
        <v>3905</v>
      </c>
      <c r="E18" s="136" t="s">
        <v>3906</v>
      </c>
      <c r="F18" s="660" t="s">
        <v>2</v>
      </c>
      <c r="G18" s="117" t="s">
        <v>4</v>
      </c>
      <c r="H18" s="117" t="s">
        <v>5</v>
      </c>
      <c r="I18" s="642" t="s">
        <v>267</v>
      </c>
      <c r="J18" s="5" t="s">
        <v>3907</v>
      </c>
      <c r="K18" s="5" t="s">
        <v>3907</v>
      </c>
      <c r="L18" s="5" t="s">
        <v>3908</v>
      </c>
      <c r="M18" s="5" t="s">
        <v>3909</v>
      </c>
      <c r="N18" s="8"/>
      <c r="O18" s="661" t="s">
        <v>3136</v>
      </c>
      <c r="P18" s="8">
        <v>50000</v>
      </c>
      <c r="Q18" s="8" t="s">
        <v>3910</v>
      </c>
      <c r="R18" s="8" t="s">
        <v>1251</v>
      </c>
      <c r="S18" s="235" t="s">
        <v>3911</v>
      </c>
      <c r="T18" s="236" t="s">
        <v>3912</v>
      </c>
      <c r="U18" s="236" t="s">
        <v>3913</v>
      </c>
    </row>
    <row r="19" spans="1:21" ht="75">
      <c r="A19" s="85">
        <v>12</v>
      </c>
      <c r="B19" s="8"/>
      <c r="C19" s="88" t="s">
        <v>3914</v>
      </c>
      <c r="D19" s="88" t="s">
        <v>3915</v>
      </c>
      <c r="E19" s="227" t="s">
        <v>3916</v>
      </c>
      <c r="F19" s="660" t="s">
        <v>2</v>
      </c>
      <c r="G19" s="117" t="s">
        <v>4</v>
      </c>
      <c r="H19" s="117" t="s">
        <v>5</v>
      </c>
      <c r="I19" s="117" t="s">
        <v>266</v>
      </c>
      <c r="J19" s="88" t="s">
        <v>3917</v>
      </c>
      <c r="K19" s="88" t="s">
        <v>3918</v>
      </c>
      <c r="L19" s="88" t="s">
        <v>3919</v>
      </c>
      <c r="M19" s="88" t="s">
        <v>3920</v>
      </c>
      <c r="N19" s="235"/>
      <c r="O19" s="230" t="s">
        <v>3136</v>
      </c>
      <c r="P19" s="8">
        <v>50000</v>
      </c>
      <c r="Q19" s="8" t="s">
        <v>3571</v>
      </c>
      <c r="R19" s="8" t="s">
        <v>1251</v>
      </c>
      <c r="S19" s="235" t="s">
        <v>3921</v>
      </c>
      <c r="T19" s="235" t="s">
        <v>3922</v>
      </c>
      <c r="U19" s="235" t="s">
        <v>3923</v>
      </c>
    </row>
    <row r="20" spans="1:21" ht="127.5">
      <c r="A20" s="85">
        <v>13</v>
      </c>
      <c r="B20" s="8"/>
      <c r="C20" s="88" t="s">
        <v>3924</v>
      </c>
      <c r="D20" s="88" t="s">
        <v>3925</v>
      </c>
      <c r="E20" s="227" t="s">
        <v>3926</v>
      </c>
      <c r="F20" s="660" t="s">
        <v>2</v>
      </c>
      <c r="G20" s="117" t="s">
        <v>4</v>
      </c>
      <c r="H20" s="117" t="s">
        <v>5</v>
      </c>
      <c r="I20" s="117" t="s">
        <v>266</v>
      </c>
      <c r="J20" s="88" t="s">
        <v>3927</v>
      </c>
      <c r="K20" s="88" t="s">
        <v>3928</v>
      </c>
      <c r="L20" s="88" t="s">
        <v>3929</v>
      </c>
      <c r="M20" s="88" t="s">
        <v>3920</v>
      </c>
      <c r="N20" s="8">
        <v>200000</v>
      </c>
      <c r="O20" s="212" t="s">
        <v>1292</v>
      </c>
      <c r="P20" s="8">
        <v>50000</v>
      </c>
      <c r="Q20" s="8" t="s">
        <v>3930</v>
      </c>
      <c r="R20" s="8" t="s">
        <v>1221</v>
      </c>
      <c r="S20" s="235" t="s">
        <v>2998</v>
      </c>
      <c r="T20" s="235" t="s">
        <v>2999</v>
      </c>
      <c r="U20" s="235" t="s">
        <v>3000</v>
      </c>
    </row>
    <row r="21" spans="1:21" ht="114.75">
      <c r="A21" s="85">
        <v>14</v>
      </c>
      <c r="B21" s="8"/>
      <c r="C21" s="88" t="s">
        <v>3931</v>
      </c>
      <c r="D21" s="88" t="s">
        <v>3932</v>
      </c>
      <c r="E21" s="227" t="s">
        <v>3933</v>
      </c>
      <c r="F21" s="660" t="s">
        <v>2</v>
      </c>
      <c r="G21" s="117" t="s">
        <v>4</v>
      </c>
      <c r="H21" s="117" t="s">
        <v>5</v>
      </c>
      <c r="I21" s="117" t="s">
        <v>266</v>
      </c>
      <c r="J21" s="88" t="s">
        <v>3934</v>
      </c>
      <c r="K21" s="88" t="s">
        <v>3935</v>
      </c>
      <c r="L21" s="88" t="s">
        <v>3936</v>
      </c>
      <c r="M21" s="88" t="s">
        <v>3896</v>
      </c>
      <c r="N21" s="8">
        <v>150000</v>
      </c>
      <c r="O21" s="212" t="s">
        <v>1370</v>
      </c>
      <c r="P21" s="8">
        <v>50000</v>
      </c>
      <c r="Q21" s="8" t="s">
        <v>3629</v>
      </c>
      <c r="R21" s="8" t="s">
        <v>1230</v>
      </c>
      <c r="S21" s="235" t="s">
        <v>1371</v>
      </c>
      <c r="T21" s="235" t="s">
        <v>3937</v>
      </c>
      <c r="U21" s="235" t="s">
        <v>2979</v>
      </c>
    </row>
    <row r="22" spans="1:21" ht="114.75">
      <c r="A22" s="85">
        <v>15</v>
      </c>
      <c r="B22" s="8"/>
      <c r="C22" s="105" t="s">
        <v>3938</v>
      </c>
      <c r="D22" s="105" t="s">
        <v>3939</v>
      </c>
      <c r="E22" s="574" t="s">
        <v>3940</v>
      </c>
      <c r="F22" s="105" t="s">
        <v>2</v>
      </c>
      <c r="G22" s="85" t="s">
        <v>4</v>
      </c>
      <c r="H22" s="85" t="s">
        <v>5</v>
      </c>
      <c r="I22" s="8" t="s">
        <v>267</v>
      </c>
      <c r="J22" s="105" t="s">
        <v>3941</v>
      </c>
      <c r="K22" s="105" t="s">
        <v>1357</v>
      </c>
      <c r="L22" s="105" t="s">
        <v>1309</v>
      </c>
      <c r="M22" s="105" t="s">
        <v>1250</v>
      </c>
      <c r="N22" s="8">
        <v>200000</v>
      </c>
      <c r="O22" s="105" t="s">
        <v>2951</v>
      </c>
      <c r="P22" s="8">
        <v>50000</v>
      </c>
      <c r="Q22" s="8" t="s">
        <v>3942</v>
      </c>
      <c r="R22" s="8" t="s">
        <v>1230</v>
      </c>
      <c r="S22" s="576" t="s">
        <v>2953</v>
      </c>
      <c r="T22" s="576" t="s">
        <v>2954</v>
      </c>
      <c r="U22" s="576" t="s">
        <v>2955</v>
      </c>
    </row>
    <row r="23" spans="1:21" ht="150">
      <c r="A23" s="85">
        <v>16</v>
      </c>
      <c r="B23" s="662"/>
      <c r="C23" s="88" t="s">
        <v>3891</v>
      </c>
      <c r="D23" s="88" t="s">
        <v>3943</v>
      </c>
      <c r="E23" s="227" t="s">
        <v>3944</v>
      </c>
      <c r="F23" s="105" t="s">
        <v>2</v>
      </c>
      <c r="G23" s="85" t="s">
        <v>790</v>
      </c>
      <c r="H23" s="85" t="s">
        <v>3650</v>
      </c>
      <c r="I23" s="8" t="s">
        <v>267</v>
      </c>
      <c r="J23" s="88" t="s">
        <v>3945</v>
      </c>
      <c r="K23" s="88" t="s">
        <v>3946</v>
      </c>
      <c r="L23" s="88" t="s">
        <v>3947</v>
      </c>
      <c r="M23" s="88" t="s">
        <v>3896</v>
      </c>
      <c r="N23" s="662">
        <v>2000000</v>
      </c>
      <c r="O23" s="106" t="s">
        <v>1343</v>
      </c>
      <c r="P23" s="662">
        <v>50000</v>
      </c>
      <c r="Q23" s="662" t="s">
        <v>3871</v>
      </c>
      <c r="R23" s="662" t="s">
        <v>1230</v>
      </c>
      <c r="S23" s="235" t="s">
        <v>3019</v>
      </c>
      <c r="T23" s="235" t="s">
        <v>3020</v>
      </c>
      <c r="U23" s="235" t="s">
        <v>3021</v>
      </c>
    </row>
    <row r="24" spans="1:21" ht="120">
      <c r="A24" s="85">
        <v>17</v>
      </c>
      <c r="B24" s="8"/>
      <c r="C24" s="88" t="s">
        <v>3948</v>
      </c>
      <c r="D24" s="88" t="s">
        <v>3949</v>
      </c>
      <c r="E24" s="88" t="s">
        <v>3950</v>
      </c>
      <c r="F24" s="106" t="s">
        <v>2</v>
      </c>
      <c r="G24" s="85" t="s">
        <v>790</v>
      </c>
      <c r="H24" s="85" t="s">
        <v>791</v>
      </c>
      <c r="I24" s="8" t="s">
        <v>267</v>
      </c>
      <c r="J24" s="88" t="s">
        <v>3951</v>
      </c>
      <c r="K24" s="88" t="s">
        <v>3952</v>
      </c>
      <c r="L24" s="88" t="s">
        <v>3953</v>
      </c>
      <c r="M24" s="88" t="s">
        <v>3896</v>
      </c>
      <c r="N24" s="8">
        <v>200000</v>
      </c>
      <c r="O24" s="106" t="s">
        <v>1343</v>
      </c>
      <c r="P24" s="8">
        <v>50000</v>
      </c>
      <c r="Q24" s="8" t="s">
        <v>3954</v>
      </c>
      <c r="R24" s="8" t="s">
        <v>1221</v>
      </c>
      <c r="S24" s="235" t="s">
        <v>3011</v>
      </c>
      <c r="T24" s="235" t="s">
        <v>3955</v>
      </c>
      <c r="U24" s="235" t="s">
        <v>3013</v>
      </c>
    </row>
    <row r="25" spans="1:21" ht="240">
      <c r="A25" s="85">
        <v>18</v>
      </c>
      <c r="B25" s="8"/>
      <c r="C25" s="88" t="s">
        <v>3956</v>
      </c>
      <c r="D25" s="88" t="s">
        <v>3957</v>
      </c>
      <c r="E25" s="88" t="s">
        <v>3958</v>
      </c>
      <c r="F25" s="106" t="s">
        <v>2</v>
      </c>
      <c r="G25" s="88" t="s">
        <v>3666</v>
      </c>
      <c r="H25" s="88" t="s">
        <v>3650</v>
      </c>
      <c r="I25" s="8" t="s">
        <v>267</v>
      </c>
      <c r="J25" s="88" t="s">
        <v>3959</v>
      </c>
      <c r="K25" s="88" t="s">
        <v>3960</v>
      </c>
      <c r="L25" s="88" t="s">
        <v>1273</v>
      </c>
      <c r="M25" s="88" t="s">
        <v>3896</v>
      </c>
      <c r="N25" s="8">
        <v>1290000</v>
      </c>
      <c r="O25" s="8" t="s">
        <v>3643</v>
      </c>
      <c r="P25" s="8">
        <v>430000</v>
      </c>
      <c r="Q25" s="8" t="s">
        <v>3961</v>
      </c>
      <c r="R25" s="8" t="s">
        <v>1251</v>
      </c>
      <c r="S25" s="236" t="s">
        <v>3962</v>
      </c>
      <c r="T25" s="236" t="s">
        <v>3963</v>
      </c>
      <c r="U25" s="236" t="s">
        <v>3964</v>
      </c>
    </row>
  </sheetData>
  <mergeCells count="6">
    <mergeCell ref="A6:B6"/>
    <mergeCell ref="A1:T1"/>
    <mergeCell ref="A2:T2"/>
    <mergeCell ref="A3:R3"/>
    <mergeCell ref="A4:G4"/>
    <mergeCell ref="Q5:R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V92"/>
  <sheetViews>
    <sheetView topLeftCell="A90" workbookViewId="0">
      <selection activeCell="J98" sqref="J98"/>
    </sheetView>
  </sheetViews>
  <sheetFormatPr defaultRowHeight="15"/>
  <sheetData>
    <row r="1" spans="1:22" ht="18.75">
      <c r="A1" s="765" t="s">
        <v>261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765"/>
      <c r="T1" s="219"/>
      <c r="U1" s="219"/>
      <c r="V1" s="823"/>
    </row>
    <row r="2" spans="1:22" ht="18.75">
      <c r="A2" s="765" t="s">
        <v>3965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765"/>
      <c r="T2" s="219"/>
      <c r="U2" s="219"/>
      <c r="V2" s="823"/>
    </row>
    <row r="3" spans="1:22" ht="18.75">
      <c r="A3" s="765" t="s">
        <v>3966</v>
      </c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/>
      <c r="N3" s="765"/>
      <c r="O3" s="765"/>
      <c r="P3" s="765"/>
      <c r="Q3" s="765"/>
      <c r="R3" s="765"/>
      <c r="S3" s="765"/>
      <c r="T3" s="219"/>
      <c r="U3" s="219"/>
      <c r="V3" s="823"/>
    </row>
    <row r="4" spans="1:22" ht="18.75">
      <c r="A4" s="765" t="s">
        <v>3967</v>
      </c>
      <c r="B4" s="765"/>
      <c r="C4" s="765"/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765"/>
      <c r="T4" s="219"/>
      <c r="U4" s="219"/>
      <c r="V4" s="823"/>
    </row>
    <row r="5" spans="1:22" ht="18.75">
      <c r="A5" s="817" t="s">
        <v>3968</v>
      </c>
      <c r="B5" s="817"/>
      <c r="C5" s="817"/>
      <c r="D5" s="817"/>
      <c r="E5" s="817"/>
      <c r="F5" s="817"/>
      <c r="G5" s="817"/>
      <c r="H5" s="179"/>
      <c r="I5" s="179"/>
      <c r="J5" s="220"/>
      <c r="K5" s="824"/>
      <c r="L5" s="825"/>
      <c r="M5" s="124" t="s">
        <v>225</v>
      </c>
      <c r="N5" s="215"/>
      <c r="O5" s="826"/>
      <c r="P5" s="827"/>
      <c r="Q5" s="828"/>
      <c r="R5" s="828"/>
      <c r="S5" s="140" t="s">
        <v>914</v>
      </c>
      <c r="T5" s="219"/>
      <c r="U5" s="219"/>
      <c r="V5" s="823"/>
    </row>
    <row r="6" spans="1:22" ht="15.75">
      <c r="A6" s="829"/>
      <c r="B6" s="128"/>
      <c r="C6" s="128"/>
      <c r="D6" s="128"/>
      <c r="E6" s="129"/>
      <c r="F6" s="181"/>
      <c r="G6" s="181"/>
      <c r="H6" s="830" t="s">
        <v>3969</v>
      </c>
      <c r="I6" s="830"/>
      <c r="J6" s="830"/>
      <c r="K6" s="831"/>
      <c r="L6" s="831"/>
      <c r="M6" s="832"/>
      <c r="N6" s="216"/>
      <c r="O6" s="833"/>
      <c r="P6" s="833"/>
      <c r="Q6" s="822" t="s">
        <v>915</v>
      </c>
      <c r="R6" s="822"/>
      <c r="S6" s="822"/>
      <c r="T6" s="219"/>
      <c r="U6" s="219"/>
      <c r="V6" s="823"/>
    </row>
    <row r="7" spans="1:22" ht="15.75">
      <c r="A7" s="818" t="s">
        <v>903</v>
      </c>
      <c r="B7" s="818"/>
      <c r="C7" s="818"/>
      <c r="D7" s="128"/>
      <c r="E7" s="129"/>
      <c r="F7" s="181"/>
      <c r="G7" s="181"/>
      <c r="H7" s="181"/>
      <c r="I7" s="181"/>
      <c r="J7" s="6"/>
      <c r="K7" s="831"/>
      <c r="L7" s="831"/>
      <c r="M7" s="832"/>
      <c r="N7" s="216"/>
      <c r="O7" s="833"/>
      <c r="P7" s="821" t="s">
        <v>916</v>
      </c>
      <c r="Q7" s="821"/>
      <c r="R7" s="821"/>
      <c r="S7" s="821"/>
      <c r="T7" s="219"/>
      <c r="U7" s="219"/>
      <c r="V7" s="823"/>
    </row>
    <row r="8" spans="1:22" ht="60">
      <c r="A8" s="91" t="s">
        <v>307</v>
      </c>
      <c r="B8" s="196" t="s">
        <v>308</v>
      </c>
      <c r="C8" s="196" t="s">
        <v>309</v>
      </c>
      <c r="D8" s="196" t="s">
        <v>310</v>
      </c>
      <c r="E8" s="196" t="s">
        <v>311</v>
      </c>
      <c r="F8" s="196" t="s">
        <v>270</v>
      </c>
      <c r="G8" s="196" t="s">
        <v>312</v>
      </c>
      <c r="H8" s="196" t="s">
        <v>313</v>
      </c>
      <c r="I8" s="196" t="s">
        <v>314</v>
      </c>
      <c r="J8" s="196" t="s">
        <v>315</v>
      </c>
      <c r="K8" s="834" t="s">
        <v>316</v>
      </c>
      <c r="L8" s="835" t="s">
        <v>3970</v>
      </c>
      <c r="M8" s="196" t="s">
        <v>318</v>
      </c>
      <c r="N8" s="196" t="s">
        <v>319</v>
      </c>
      <c r="O8" s="196" t="s">
        <v>320</v>
      </c>
      <c r="P8" s="196" t="s">
        <v>319</v>
      </c>
      <c r="Q8" s="836" t="s">
        <v>318</v>
      </c>
      <c r="R8" s="837" t="s">
        <v>3971</v>
      </c>
      <c r="S8" s="196" t="s">
        <v>320</v>
      </c>
      <c r="T8" s="838" t="s">
        <v>1213</v>
      </c>
      <c r="U8" s="834" t="s">
        <v>1214</v>
      </c>
      <c r="V8" s="839" t="s">
        <v>1427</v>
      </c>
    </row>
    <row r="9" spans="1:22" ht="89.25">
      <c r="A9" s="103">
        <v>1</v>
      </c>
      <c r="B9" s="103"/>
      <c r="C9" s="88" t="s">
        <v>3972</v>
      </c>
      <c r="D9" s="88" t="s">
        <v>3973</v>
      </c>
      <c r="E9" s="227" t="s">
        <v>3974</v>
      </c>
      <c r="F9" s="106" t="s">
        <v>2</v>
      </c>
      <c r="G9" s="88" t="s">
        <v>4</v>
      </c>
      <c r="H9" s="623" t="s">
        <v>5</v>
      </c>
      <c r="I9" s="620" t="s">
        <v>266</v>
      </c>
      <c r="J9" s="88" t="s">
        <v>3975</v>
      </c>
      <c r="K9" s="8">
        <v>50000</v>
      </c>
      <c r="L9" s="8">
        <v>31500</v>
      </c>
      <c r="M9" s="106" t="s">
        <v>3976</v>
      </c>
      <c r="N9" s="88">
        <v>35000</v>
      </c>
      <c r="O9" s="8">
        <v>20</v>
      </c>
      <c r="P9" s="88">
        <v>35000</v>
      </c>
      <c r="Q9" s="8" t="s">
        <v>3976</v>
      </c>
      <c r="R9" s="8"/>
      <c r="S9" s="106">
        <v>20</v>
      </c>
      <c r="T9" s="235" t="s">
        <v>3977</v>
      </c>
      <c r="U9" s="235" t="s">
        <v>3978</v>
      </c>
      <c r="V9" s="235" t="s">
        <v>3979</v>
      </c>
    </row>
    <row r="10" spans="1:22" ht="102">
      <c r="A10" s="103">
        <v>2</v>
      </c>
      <c r="B10" s="103"/>
      <c r="C10" s="88" t="s">
        <v>3980</v>
      </c>
      <c r="D10" s="88" t="s">
        <v>3981</v>
      </c>
      <c r="E10" s="227" t="s">
        <v>3982</v>
      </c>
      <c r="F10" s="106" t="s">
        <v>2</v>
      </c>
      <c r="G10" s="88" t="s">
        <v>4</v>
      </c>
      <c r="H10" s="623" t="s">
        <v>5</v>
      </c>
      <c r="I10" s="623" t="s">
        <v>267</v>
      </c>
      <c r="J10" s="88" t="s">
        <v>3975</v>
      </c>
      <c r="K10" s="8">
        <v>100000</v>
      </c>
      <c r="L10" s="8">
        <v>63000</v>
      </c>
      <c r="M10" s="106" t="s">
        <v>3976</v>
      </c>
      <c r="N10" s="88">
        <v>70000</v>
      </c>
      <c r="O10" s="8">
        <v>20</v>
      </c>
      <c r="P10" s="88">
        <v>70000</v>
      </c>
      <c r="Q10" s="8" t="s">
        <v>3976</v>
      </c>
      <c r="R10" s="8"/>
      <c r="S10" s="106">
        <v>20</v>
      </c>
      <c r="T10" s="235" t="s">
        <v>3983</v>
      </c>
      <c r="U10" s="235" t="s">
        <v>3984</v>
      </c>
      <c r="V10" s="235" t="s">
        <v>3985</v>
      </c>
    </row>
    <row r="11" spans="1:22" ht="102">
      <c r="A11" s="103">
        <v>3</v>
      </c>
      <c r="B11" s="103"/>
      <c r="C11" s="88" t="s">
        <v>3986</v>
      </c>
      <c r="D11" s="88" t="s">
        <v>3987</v>
      </c>
      <c r="E11" s="227" t="s">
        <v>3988</v>
      </c>
      <c r="F11" s="106" t="s">
        <v>2</v>
      </c>
      <c r="G11" s="88" t="s">
        <v>4</v>
      </c>
      <c r="H11" s="623" t="s">
        <v>5</v>
      </c>
      <c r="I11" s="623" t="s">
        <v>267</v>
      </c>
      <c r="J11" s="88" t="s">
        <v>3989</v>
      </c>
      <c r="K11" s="8">
        <v>300000</v>
      </c>
      <c r="L11" s="8">
        <v>189000</v>
      </c>
      <c r="M11" s="106" t="s">
        <v>3976</v>
      </c>
      <c r="N11" s="88">
        <v>210000</v>
      </c>
      <c r="O11" s="8">
        <v>20</v>
      </c>
      <c r="P11" s="88">
        <v>210000</v>
      </c>
      <c r="Q11" s="8" t="s">
        <v>3976</v>
      </c>
      <c r="R11" s="8"/>
      <c r="S11" s="106">
        <v>20</v>
      </c>
      <c r="T11" s="235" t="s">
        <v>3990</v>
      </c>
      <c r="U11" s="235" t="s">
        <v>3991</v>
      </c>
      <c r="V11" s="235" t="s">
        <v>3992</v>
      </c>
    </row>
    <row r="12" spans="1:22" ht="102">
      <c r="A12" s="103">
        <v>4</v>
      </c>
      <c r="B12" s="103"/>
      <c r="C12" s="88" t="s">
        <v>3993</v>
      </c>
      <c r="D12" s="88" t="s">
        <v>3994</v>
      </c>
      <c r="E12" s="227" t="s">
        <v>3995</v>
      </c>
      <c r="F12" s="106" t="s">
        <v>2</v>
      </c>
      <c r="G12" s="88" t="s">
        <v>4</v>
      </c>
      <c r="H12" s="623" t="s">
        <v>5</v>
      </c>
      <c r="I12" s="623" t="s">
        <v>267</v>
      </c>
      <c r="J12" s="88" t="s">
        <v>3975</v>
      </c>
      <c r="K12" s="8">
        <v>100000</v>
      </c>
      <c r="L12" s="8">
        <v>63000</v>
      </c>
      <c r="M12" s="106" t="s">
        <v>3976</v>
      </c>
      <c r="N12" s="88">
        <v>70000</v>
      </c>
      <c r="O12" s="8">
        <v>20</v>
      </c>
      <c r="P12" s="88">
        <v>70000</v>
      </c>
      <c r="Q12" s="8" t="s">
        <v>3976</v>
      </c>
      <c r="R12" s="8"/>
      <c r="S12" s="106">
        <v>20</v>
      </c>
      <c r="T12" s="840" t="s">
        <v>3996</v>
      </c>
      <c r="U12" s="235" t="s">
        <v>3997</v>
      </c>
      <c r="V12" s="235" t="s">
        <v>3998</v>
      </c>
    </row>
    <row r="13" spans="1:22" ht="114.75">
      <c r="A13" s="103">
        <v>5</v>
      </c>
      <c r="B13" s="103"/>
      <c r="C13" s="88" t="s">
        <v>3999</v>
      </c>
      <c r="D13" s="88" t="s">
        <v>4000</v>
      </c>
      <c r="E13" s="227" t="s">
        <v>4001</v>
      </c>
      <c r="F13" s="106" t="s">
        <v>2</v>
      </c>
      <c r="G13" s="88" t="s">
        <v>4</v>
      </c>
      <c r="H13" s="623" t="s">
        <v>5</v>
      </c>
      <c r="I13" s="623" t="s">
        <v>267</v>
      </c>
      <c r="J13" s="88" t="s">
        <v>4002</v>
      </c>
      <c r="K13" s="8">
        <v>100000</v>
      </c>
      <c r="L13" s="8">
        <v>63000</v>
      </c>
      <c r="M13" s="106" t="s">
        <v>3976</v>
      </c>
      <c r="N13" s="88">
        <v>70000</v>
      </c>
      <c r="O13" s="8">
        <v>20</v>
      </c>
      <c r="P13" s="88">
        <v>70000</v>
      </c>
      <c r="Q13" s="8" t="s">
        <v>3976</v>
      </c>
      <c r="R13" s="8"/>
      <c r="S13" s="106">
        <v>20</v>
      </c>
      <c r="T13" s="235" t="s">
        <v>4003</v>
      </c>
      <c r="U13" s="235" t="s">
        <v>4004</v>
      </c>
      <c r="V13" s="235" t="s">
        <v>4005</v>
      </c>
    </row>
    <row r="14" spans="1:22" ht="84">
      <c r="A14" s="103">
        <v>6</v>
      </c>
      <c r="B14" s="103"/>
      <c r="C14" s="105" t="s">
        <v>4006</v>
      </c>
      <c r="D14" s="88" t="s">
        <v>4007</v>
      </c>
      <c r="E14" s="149" t="s">
        <v>4008</v>
      </c>
      <c r="F14" s="106" t="s">
        <v>2</v>
      </c>
      <c r="G14" s="88" t="s">
        <v>4</v>
      </c>
      <c r="H14" s="623" t="s">
        <v>5</v>
      </c>
      <c r="I14" s="623" t="s">
        <v>267</v>
      </c>
      <c r="J14" s="88" t="s">
        <v>4009</v>
      </c>
      <c r="K14" s="8">
        <v>100000</v>
      </c>
      <c r="L14" s="8">
        <v>63000</v>
      </c>
      <c r="M14" s="106" t="s">
        <v>3976</v>
      </c>
      <c r="N14" s="88">
        <v>70000</v>
      </c>
      <c r="O14" s="8">
        <v>20</v>
      </c>
      <c r="P14" s="88">
        <v>70000</v>
      </c>
      <c r="Q14" s="8" t="s">
        <v>3976</v>
      </c>
      <c r="R14" s="8"/>
      <c r="S14" s="106">
        <v>20</v>
      </c>
      <c r="T14" s="840" t="s">
        <v>4010</v>
      </c>
      <c r="U14" s="235" t="s">
        <v>4011</v>
      </c>
      <c r="V14" s="235" t="s">
        <v>4012</v>
      </c>
    </row>
    <row r="15" spans="1:22" ht="96">
      <c r="A15" s="103">
        <v>7</v>
      </c>
      <c r="B15" s="103"/>
      <c r="C15" s="88" t="s">
        <v>4013</v>
      </c>
      <c r="D15" s="88" t="s">
        <v>1071</v>
      </c>
      <c r="E15" s="149" t="s">
        <v>4014</v>
      </c>
      <c r="F15" s="106" t="s">
        <v>2</v>
      </c>
      <c r="G15" s="88" t="s">
        <v>4</v>
      </c>
      <c r="H15" s="623" t="s">
        <v>13</v>
      </c>
      <c r="I15" s="623" t="s">
        <v>267</v>
      </c>
      <c r="J15" s="88" t="s">
        <v>3975</v>
      </c>
      <c r="K15" s="8">
        <v>50000</v>
      </c>
      <c r="L15" s="8">
        <v>31500</v>
      </c>
      <c r="M15" s="106" t="s">
        <v>3976</v>
      </c>
      <c r="N15" s="88">
        <v>35000</v>
      </c>
      <c r="O15" s="8">
        <v>20</v>
      </c>
      <c r="P15" s="88">
        <v>35000</v>
      </c>
      <c r="Q15" s="8" t="s">
        <v>3976</v>
      </c>
      <c r="R15" s="8"/>
      <c r="S15" s="106">
        <v>20</v>
      </c>
      <c r="T15" s="235" t="s">
        <v>4015</v>
      </c>
      <c r="U15" s="235" t="s">
        <v>4016</v>
      </c>
      <c r="V15" s="569" t="s">
        <v>4017</v>
      </c>
    </row>
    <row r="16" spans="1:22" ht="96">
      <c r="A16" s="103">
        <v>8</v>
      </c>
      <c r="B16" s="103"/>
      <c r="C16" s="88" t="s">
        <v>4018</v>
      </c>
      <c r="D16" s="88" t="s">
        <v>2755</v>
      </c>
      <c r="E16" s="149" t="s">
        <v>4014</v>
      </c>
      <c r="F16" s="106" t="s">
        <v>2</v>
      </c>
      <c r="G16" s="88" t="s">
        <v>4</v>
      </c>
      <c r="H16" s="623" t="s">
        <v>13</v>
      </c>
      <c r="I16" s="623" t="s">
        <v>267</v>
      </c>
      <c r="J16" s="88" t="s">
        <v>3975</v>
      </c>
      <c r="K16" s="8">
        <v>50000</v>
      </c>
      <c r="L16" s="8">
        <v>31500</v>
      </c>
      <c r="M16" s="106" t="s">
        <v>3976</v>
      </c>
      <c r="N16" s="88">
        <v>35000</v>
      </c>
      <c r="O16" s="8">
        <v>20</v>
      </c>
      <c r="P16" s="88">
        <v>35000</v>
      </c>
      <c r="Q16" s="8" t="s">
        <v>3976</v>
      </c>
      <c r="R16" s="8"/>
      <c r="S16" s="106">
        <v>20</v>
      </c>
      <c r="T16" s="235" t="s">
        <v>4019</v>
      </c>
      <c r="U16" s="235" t="s">
        <v>4020</v>
      </c>
      <c r="V16" s="235" t="s">
        <v>4021</v>
      </c>
    </row>
    <row r="17" spans="1:22" ht="96">
      <c r="A17" s="103">
        <v>9</v>
      </c>
      <c r="B17" s="103"/>
      <c r="C17" s="88" t="s">
        <v>4022</v>
      </c>
      <c r="D17" s="88" t="s">
        <v>4023</v>
      </c>
      <c r="E17" s="149" t="s">
        <v>4014</v>
      </c>
      <c r="F17" s="106" t="s">
        <v>2</v>
      </c>
      <c r="G17" s="88" t="s">
        <v>4</v>
      </c>
      <c r="H17" s="623" t="s">
        <v>13</v>
      </c>
      <c r="I17" s="623" t="s">
        <v>267</v>
      </c>
      <c r="J17" s="88" t="s">
        <v>4024</v>
      </c>
      <c r="K17" s="8">
        <v>100000</v>
      </c>
      <c r="L17" s="8">
        <v>63000</v>
      </c>
      <c r="M17" s="106" t="s">
        <v>3976</v>
      </c>
      <c r="N17" s="88">
        <v>70000</v>
      </c>
      <c r="O17" s="8">
        <v>20</v>
      </c>
      <c r="P17" s="88">
        <v>70000</v>
      </c>
      <c r="Q17" s="8" t="s">
        <v>3976</v>
      </c>
      <c r="R17" s="8"/>
      <c r="S17" s="106">
        <v>20</v>
      </c>
      <c r="T17" s="235" t="s">
        <v>4025</v>
      </c>
      <c r="U17" s="235" t="s">
        <v>4026</v>
      </c>
      <c r="V17" s="235" t="s">
        <v>4027</v>
      </c>
    </row>
    <row r="18" spans="1:22" ht="102">
      <c r="A18" s="103">
        <v>10</v>
      </c>
      <c r="B18" s="103"/>
      <c r="C18" s="88" t="s">
        <v>4028</v>
      </c>
      <c r="D18" s="88" t="s">
        <v>4029</v>
      </c>
      <c r="E18" s="227" t="s">
        <v>4030</v>
      </c>
      <c r="F18" s="106" t="s">
        <v>2</v>
      </c>
      <c r="G18" s="88" t="s">
        <v>4</v>
      </c>
      <c r="H18" s="623" t="s">
        <v>5</v>
      </c>
      <c r="I18" s="620" t="s">
        <v>266</v>
      </c>
      <c r="J18" s="88" t="s">
        <v>4031</v>
      </c>
      <c r="K18" s="8">
        <v>50000</v>
      </c>
      <c r="L18" s="8">
        <v>31500</v>
      </c>
      <c r="M18" s="106" t="s">
        <v>3976</v>
      </c>
      <c r="N18" s="88">
        <v>35000</v>
      </c>
      <c r="O18" s="8">
        <v>20</v>
      </c>
      <c r="P18" s="88">
        <v>35000</v>
      </c>
      <c r="Q18" s="8" t="s">
        <v>3976</v>
      </c>
      <c r="R18" s="8"/>
      <c r="S18" s="106">
        <v>20</v>
      </c>
      <c r="T18" s="840" t="s">
        <v>4032</v>
      </c>
      <c r="U18" s="235" t="s">
        <v>4033</v>
      </c>
      <c r="V18" s="235" t="s">
        <v>4034</v>
      </c>
    </row>
    <row r="19" spans="1:22" ht="102">
      <c r="A19" s="103">
        <v>11</v>
      </c>
      <c r="B19" s="103"/>
      <c r="C19" s="88" t="s">
        <v>4035</v>
      </c>
      <c r="D19" s="88" t="s">
        <v>4036</v>
      </c>
      <c r="E19" s="227" t="s">
        <v>4014</v>
      </c>
      <c r="F19" s="106" t="s">
        <v>2</v>
      </c>
      <c r="G19" s="88" t="s">
        <v>4</v>
      </c>
      <c r="H19" s="623" t="s">
        <v>13</v>
      </c>
      <c r="I19" s="623" t="s">
        <v>267</v>
      </c>
      <c r="J19" s="88" t="s">
        <v>3975</v>
      </c>
      <c r="K19" s="8">
        <v>50000</v>
      </c>
      <c r="L19" s="8">
        <v>31500</v>
      </c>
      <c r="M19" s="106" t="s">
        <v>3976</v>
      </c>
      <c r="N19" s="88">
        <v>35000</v>
      </c>
      <c r="O19" s="8">
        <v>20</v>
      </c>
      <c r="P19" s="88">
        <v>35000</v>
      </c>
      <c r="Q19" s="8" t="s">
        <v>3976</v>
      </c>
      <c r="R19" s="8"/>
      <c r="S19" s="106">
        <v>20</v>
      </c>
      <c r="T19" s="235" t="s">
        <v>4037</v>
      </c>
      <c r="U19" s="235" t="s">
        <v>4038</v>
      </c>
      <c r="V19" s="235" t="s">
        <v>4039</v>
      </c>
    </row>
    <row r="20" spans="1:22" ht="102">
      <c r="A20" s="103">
        <v>12</v>
      </c>
      <c r="B20" s="103"/>
      <c r="C20" s="88" t="s">
        <v>4040</v>
      </c>
      <c r="D20" s="88" t="s">
        <v>4041</v>
      </c>
      <c r="E20" s="227" t="s">
        <v>4042</v>
      </c>
      <c r="F20" s="106" t="s">
        <v>2</v>
      </c>
      <c r="G20" s="88" t="s">
        <v>4</v>
      </c>
      <c r="H20" s="623" t="s">
        <v>5</v>
      </c>
      <c r="I20" s="623" t="s">
        <v>267</v>
      </c>
      <c r="J20" s="88" t="s">
        <v>4043</v>
      </c>
      <c r="K20" s="8">
        <v>200000</v>
      </c>
      <c r="L20" s="8">
        <v>126000</v>
      </c>
      <c r="M20" s="106" t="s">
        <v>3976</v>
      </c>
      <c r="N20" s="88">
        <v>140000</v>
      </c>
      <c r="O20" s="8">
        <v>20</v>
      </c>
      <c r="P20" s="88">
        <v>140000</v>
      </c>
      <c r="Q20" s="8" t="s">
        <v>3976</v>
      </c>
      <c r="R20" s="8"/>
      <c r="S20" s="106">
        <v>20</v>
      </c>
      <c r="T20" s="235" t="s">
        <v>4044</v>
      </c>
      <c r="U20" s="235" t="s">
        <v>4045</v>
      </c>
      <c r="V20" s="235" t="s">
        <v>4046</v>
      </c>
    </row>
    <row r="21" spans="1:22" ht="89.25">
      <c r="A21" s="103">
        <v>13</v>
      </c>
      <c r="B21" s="103"/>
      <c r="C21" s="88" t="s">
        <v>4047</v>
      </c>
      <c r="D21" s="88" t="s">
        <v>4048</v>
      </c>
      <c r="E21" s="227" t="s">
        <v>4049</v>
      </c>
      <c r="F21" s="106" t="s">
        <v>2</v>
      </c>
      <c r="G21" s="88" t="s">
        <v>4</v>
      </c>
      <c r="H21" s="623" t="s">
        <v>5</v>
      </c>
      <c r="I21" s="623" t="s">
        <v>267</v>
      </c>
      <c r="J21" s="88" t="s">
        <v>3975</v>
      </c>
      <c r="K21" s="8">
        <v>100000</v>
      </c>
      <c r="L21" s="8">
        <v>63000</v>
      </c>
      <c r="M21" s="106" t="s">
        <v>3976</v>
      </c>
      <c r="N21" s="88">
        <v>70000</v>
      </c>
      <c r="O21" s="8">
        <v>20</v>
      </c>
      <c r="P21" s="88">
        <v>70000</v>
      </c>
      <c r="Q21" s="8" t="s">
        <v>3976</v>
      </c>
      <c r="R21" s="8"/>
      <c r="S21" s="106">
        <v>20</v>
      </c>
      <c r="T21" s="235" t="s">
        <v>4050</v>
      </c>
      <c r="U21" s="235" t="s">
        <v>4051</v>
      </c>
      <c r="V21" s="235" t="s">
        <v>4052</v>
      </c>
    </row>
    <row r="22" spans="1:22" ht="76.5">
      <c r="A22" s="103">
        <v>14</v>
      </c>
      <c r="B22" s="103"/>
      <c r="C22" s="88" t="s">
        <v>4053</v>
      </c>
      <c r="D22" s="88" t="s">
        <v>4054</v>
      </c>
      <c r="E22" s="227" t="s">
        <v>4055</v>
      </c>
      <c r="F22" s="106" t="s">
        <v>2</v>
      </c>
      <c r="G22" s="88" t="s">
        <v>4</v>
      </c>
      <c r="H22" s="623" t="s">
        <v>5</v>
      </c>
      <c r="I22" s="623" t="s">
        <v>267</v>
      </c>
      <c r="J22" s="88" t="s">
        <v>3269</v>
      </c>
      <c r="K22" s="8">
        <v>200000</v>
      </c>
      <c r="L22" s="8">
        <v>126000</v>
      </c>
      <c r="M22" s="106" t="s">
        <v>3976</v>
      </c>
      <c r="N22" s="88">
        <v>140000</v>
      </c>
      <c r="O22" s="8">
        <v>20</v>
      </c>
      <c r="P22" s="88">
        <v>140000</v>
      </c>
      <c r="Q22" s="8" t="s">
        <v>3976</v>
      </c>
      <c r="R22" s="8"/>
      <c r="S22" s="106">
        <v>20</v>
      </c>
      <c r="T22" s="235" t="s">
        <v>4056</v>
      </c>
      <c r="U22" s="235" t="s">
        <v>4057</v>
      </c>
      <c r="V22" s="235" t="s">
        <v>4058</v>
      </c>
    </row>
    <row r="23" spans="1:22" ht="102">
      <c r="A23" s="103">
        <v>15</v>
      </c>
      <c r="B23" s="103"/>
      <c r="C23" s="88" t="s">
        <v>4059</v>
      </c>
      <c r="D23" s="88" t="s">
        <v>4060</v>
      </c>
      <c r="E23" s="227" t="s">
        <v>4061</v>
      </c>
      <c r="F23" s="106" t="s">
        <v>2</v>
      </c>
      <c r="G23" s="88" t="s">
        <v>4</v>
      </c>
      <c r="H23" s="623" t="s">
        <v>13</v>
      </c>
      <c r="I23" s="620" t="s">
        <v>266</v>
      </c>
      <c r="J23" s="88" t="s">
        <v>3989</v>
      </c>
      <c r="K23" s="8">
        <v>100000</v>
      </c>
      <c r="L23" s="8">
        <v>63000</v>
      </c>
      <c r="M23" s="106" t="s">
        <v>3976</v>
      </c>
      <c r="N23" s="88">
        <v>70000</v>
      </c>
      <c r="O23" s="8">
        <v>20</v>
      </c>
      <c r="P23" s="88">
        <v>70000</v>
      </c>
      <c r="Q23" s="8" t="s">
        <v>3976</v>
      </c>
      <c r="R23" s="8"/>
      <c r="S23" s="106">
        <v>20</v>
      </c>
      <c r="T23" s="235" t="s">
        <v>4062</v>
      </c>
      <c r="U23" s="235" t="s">
        <v>4063</v>
      </c>
      <c r="V23" s="235" t="s">
        <v>4064</v>
      </c>
    </row>
    <row r="24" spans="1:22" ht="102">
      <c r="A24" s="103">
        <v>16</v>
      </c>
      <c r="B24" s="103"/>
      <c r="C24" s="88" t="s">
        <v>4065</v>
      </c>
      <c r="D24" s="88" t="s">
        <v>4066</v>
      </c>
      <c r="E24" s="227" t="s">
        <v>4067</v>
      </c>
      <c r="F24" s="106" t="s">
        <v>2</v>
      </c>
      <c r="G24" s="88" t="s">
        <v>4</v>
      </c>
      <c r="H24" s="623" t="s">
        <v>5</v>
      </c>
      <c r="I24" s="620" t="s">
        <v>266</v>
      </c>
      <c r="J24" s="88" t="s">
        <v>3975</v>
      </c>
      <c r="K24" s="8">
        <v>100000</v>
      </c>
      <c r="L24" s="8">
        <v>63000</v>
      </c>
      <c r="M24" s="106" t="s">
        <v>3976</v>
      </c>
      <c r="N24" s="88">
        <v>70000</v>
      </c>
      <c r="O24" s="8">
        <v>20</v>
      </c>
      <c r="P24" s="88">
        <v>70000</v>
      </c>
      <c r="Q24" s="8" t="s">
        <v>3976</v>
      </c>
      <c r="R24" s="8"/>
      <c r="S24" s="106">
        <v>20</v>
      </c>
      <c r="T24" s="235" t="s">
        <v>4068</v>
      </c>
      <c r="U24" s="235" t="s">
        <v>4069</v>
      </c>
      <c r="V24" s="569" t="s">
        <v>4070</v>
      </c>
    </row>
    <row r="25" spans="1:22" ht="153">
      <c r="A25" s="103">
        <v>17</v>
      </c>
      <c r="B25" s="103"/>
      <c r="C25" s="88" t="s">
        <v>4071</v>
      </c>
      <c r="D25" s="88" t="s">
        <v>3853</v>
      </c>
      <c r="E25" s="227" t="s">
        <v>4072</v>
      </c>
      <c r="F25" s="106" t="s">
        <v>2</v>
      </c>
      <c r="G25" s="88" t="s">
        <v>4</v>
      </c>
      <c r="H25" s="623" t="s">
        <v>5</v>
      </c>
      <c r="I25" s="623" t="s">
        <v>267</v>
      </c>
      <c r="J25" s="88" t="s">
        <v>3975</v>
      </c>
      <c r="K25" s="8">
        <v>100000</v>
      </c>
      <c r="L25" s="8">
        <v>63000</v>
      </c>
      <c r="M25" s="106" t="s">
        <v>3976</v>
      </c>
      <c r="N25" s="88">
        <v>70000</v>
      </c>
      <c r="O25" s="8">
        <v>20</v>
      </c>
      <c r="P25" s="88">
        <v>70000</v>
      </c>
      <c r="Q25" s="8" t="s">
        <v>3976</v>
      </c>
      <c r="R25" s="8"/>
      <c r="S25" s="106">
        <v>20</v>
      </c>
      <c r="T25" s="235" t="s">
        <v>4073</v>
      </c>
      <c r="U25" s="235" t="s">
        <v>4074</v>
      </c>
      <c r="V25" s="569" t="s">
        <v>4075</v>
      </c>
    </row>
    <row r="26" spans="1:22" ht="102">
      <c r="A26" s="103">
        <v>18</v>
      </c>
      <c r="B26" s="103"/>
      <c r="C26" s="88" t="s">
        <v>4076</v>
      </c>
      <c r="D26" s="88" t="s">
        <v>4000</v>
      </c>
      <c r="E26" s="227" t="s">
        <v>4014</v>
      </c>
      <c r="F26" s="106" t="s">
        <v>2</v>
      </c>
      <c r="G26" s="88" t="s">
        <v>4</v>
      </c>
      <c r="H26" s="623" t="s">
        <v>13</v>
      </c>
      <c r="I26" s="623" t="s">
        <v>267</v>
      </c>
      <c r="J26" s="88" t="s">
        <v>4077</v>
      </c>
      <c r="K26" s="8">
        <v>100000</v>
      </c>
      <c r="L26" s="8">
        <v>63000</v>
      </c>
      <c r="M26" s="106" t="s">
        <v>3976</v>
      </c>
      <c r="N26" s="88">
        <v>70000</v>
      </c>
      <c r="O26" s="8">
        <v>20</v>
      </c>
      <c r="P26" s="88">
        <v>70000</v>
      </c>
      <c r="Q26" s="8" t="s">
        <v>3976</v>
      </c>
      <c r="R26" s="8"/>
      <c r="S26" s="106">
        <v>20</v>
      </c>
      <c r="T26" s="235" t="s">
        <v>4078</v>
      </c>
      <c r="U26" s="235" t="s">
        <v>4079</v>
      </c>
      <c r="V26" s="235" t="s">
        <v>4080</v>
      </c>
    </row>
    <row r="27" spans="1:22" ht="76.5">
      <c r="A27" s="103">
        <v>19</v>
      </c>
      <c r="B27" s="103"/>
      <c r="C27" s="88" t="s">
        <v>4081</v>
      </c>
      <c r="D27" s="88" t="s">
        <v>4082</v>
      </c>
      <c r="E27" s="227" t="s">
        <v>4083</v>
      </c>
      <c r="F27" s="106" t="s">
        <v>2</v>
      </c>
      <c r="G27" s="88" t="s">
        <v>4</v>
      </c>
      <c r="H27" s="623" t="s">
        <v>5</v>
      </c>
      <c r="I27" s="623" t="s">
        <v>267</v>
      </c>
      <c r="J27" s="88" t="s">
        <v>4084</v>
      </c>
      <c r="K27" s="8">
        <v>300000</v>
      </c>
      <c r="L27" s="8">
        <v>189000</v>
      </c>
      <c r="M27" s="106" t="s">
        <v>3976</v>
      </c>
      <c r="N27" s="88">
        <v>210000</v>
      </c>
      <c r="O27" s="8">
        <v>20</v>
      </c>
      <c r="P27" s="88">
        <v>210000</v>
      </c>
      <c r="Q27" s="8" t="s">
        <v>3976</v>
      </c>
      <c r="R27" s="8"/>
      <c r="S27" s="106">
        <v>20</v>
      </c>
      <c r="T27" s="840" t="s">
        <v>4085</v>
      </c>
      <c r="U27" s="235" t="s">
        <v>4086</v>
      </c>
      <c r="V27" s="235" t="s">
        <v>4087</v>
      </c>
    </row>
    <row r="28" spans="1:22" ht="102">
      <c r="A28" s="103">
        <v>20</v>
      </c>
      <c r="B28" s="103"/>
      <c r="C28" s="88" t="s">
        <v>4088</v>
      </c>
      <c r="D28" s="88" t="s">
        <v>3853</v>
      </c>
      <c r="E28" s="227" t="s">
        <v>4014</v>
      </c>
      <c r="F28" s="106" t="s">
        <v>2</v>
      </c>
      <c r="G28" s="88" t="s">
        <v>4</v>
      </c>
      <c r="H28" s="623" t="s">
        <v>13</v>
      </c>
      <c r="I28" s="623" t="s">
        <v>267</v>
      </c>
      <c r="J28" s="88" t="s">
        <v>3975</v>
      </c>
      <c r="K28" s="8">
        <v>75000</v>
      </c>
      <c r="L28" s="8">
        <v>47250</v>
      </c>
      <c r="M28" s="106" t="s">
        <v>3976</v>
      </c>
      <c r="N28" s="88">
        <v>52500</v>
      </c>
      <c r="O28" s="8">
        <v>20</v>
      </c>
      <c r="P28" s="88">
        <v>52500</v>
      </c>
      <c r="Q28" s="8" t="s">
        <v>3976</v>
      </c>
      <c r="R28" s="8"/>
      <c r="S28" s="106">
        <v>20</v>
      </c>
      <c r="T28" s="235" t="s">
        <v>4089</v>
      </c>
      <c r="U28" s="235" t="s">
        <v>4090</v>
      </c>
      <c r="V28" s="235" t="s">
        <v>4091</v>
      </c>
    </row>
    <row r="29" spans="1:22" ht="89.25">
      <c r="A29" s="103">
        <v>21</v>
      </c>
      <c r="B29" s="103"/>
      <c r="C29" s="88" t="s">
        <v>2960</v>
      </c>
      <c r="D29" s="88" t="s">
        <v>3981</v>
      </c>
      <c r="E29" s="227" t="s">
        <v>4092</v>
      </c>
      <c r="F29" s="106" t="s">
        <v>2</v>
      </c>
      <c r="G29" s="88" t="s">
        <v>4</v>
      </c>
      <c r="H29" s="623" t="s">
        <v>5</v>
      </c>
      <c r="I29" s="620" t="s">
        <v>266</v>
      </c>
      <c r="J29" s="88" t="s">
        <v>4093</v>
      </c>
      <c r="K29" s="8">
        <v>100000</v>
      </c>
      <c r="L29" s="8">
        <v>63000</v>
      </c>
      <c r="M29" s="106" t="s">
        <v>3976</v>
      </c>
      <c r="N29" s="88">
        <v>70000</v>
      </c>
      <c r="O29" s="8">
        <v>20</v>
      </c>
      <c r="P29" s="88">
        <v>70000</v>
      </c>
      <c r="Q29" s="8" t="s">
        <v>3976</v>
      </c>
      <c r="R29" s="8"/>
      <c r="S29" s="106">
        <v>20</v>
      </c>
      <c r="T29" s="235" t="s">
        <v>4094</v>
      </c>
      <c r="U29" s="235" t="s">
        <v>4095</v>
      </c>
      <c r="V29" s="235" t="s">
        <v>4096</v>
      </c>
    </row>
    <row r="30" spans="1:22" ht="89.25">
      <c r="A30" s="103">
        <v>22</v>
      </c>
      <c r="B30" s="103"/>
      <c r="C30" s="88" t="s">
        <v>4097</v>
      </c>
      <c r="D30" s="88" t="s">
        <v>4098</v>
      </c>
      <c r="E30" s="227" t="s">
        <v>4099</v>
      </c>
      <c r="F30" s="106" t="s">
        <v>2</v>
      </c>
      <c r="G30" s="88" t="s">
        <v>4</v>
      </c>
      <c r="H30" s="623" t="s">
        <v>13</v>
      </c>
      <c r="I30" s="623" t="s">
        <v>267</v>
      </c>
      <c r="J30" s="88" t="s">
        <v>4043</v>
      </c>
      <c r="K30" s="8">
        <v>100000</v>
      </c>
      <c r="L30" s="8">
        <v>63000</v>
      </c>
      <c r="M30" s="106" t="s">
        <v>3976</v>
      </c>
      <c r="N30" s="88">
        <v>70000</v>
      </c>
      <c r="O30" s="8">
        <v>20</v>
      </c>
      <c r="P30" s="88">
        <v>70000</v>
      </c>
      <c r="Q30" s="8" t="s">
        <v>3976</v>
      </c>
      <c r="R30" s="8"/>
      <c r="S30" s="106">
        <v>20</v>
      </c>
      <c r="T30" s="235" t="s">
        <v>4100</v>
      </c>
      <c r="U30" s="235" t="s">
        <v>4101</v>
      </c>
      <c r="V30" s="235" t="s">
        <v>4102</v>
      </c>
    </row>
    <row r="31" spans="1:22" ht="89.25">
      <c r="A31" s="103">
        <v>23</v>
      </c>
      <c r="B31" s="103"/>
      <c r="C31" s="88" t="s">
        <v>4103</v>
      </c>
      <c r="D31" s="88" t="s">
        <v>3853</v>
      </c>
      <c r="E31" s="227" t="s">
        <v>4104</v>
      </c>
      <c r="F31" s="106" t="s">
        <v>2</v>
      </c>
      <c r="G31" s="88" t="s">
        <v>4</v>
      </c>
      <c r="H31" s="623" t="s">
        <v>5</v>
      </c>
      <c r="I31" s="620" t="s">
        <v>266</v>
      </c>
      <c r="J31" s="88" t="s">
        <v>3975</v>
      </c>
      <c r="K31" s="8">
        <v>75000</v>
      </c>
      <c r="L31" s="8">
        <v>47250</v>
      </c>
      <c r="M31" s="106" t="s">
        <v>3976</v>
      </c>
      <c r="N31" s="88">
        <v>52500</v>
      </c>
      <c r="O31" s="8">
        <v>20</v>
      </c>
      <c r="P31" s="88">
        <v>52500</v>
      </c>
      <c r="Q31" s="8" t="s">
        <v>3976</v>
      </c>
      <c r="R31" s="8"/>
      <c r="S31" s="106">
        <v>20</v>
      </c>
      <c r="T31" s="235" t="s">
        <v>4105</v>
      </c>
      <c r="U31" s="235" t="s">
        <v>4106</v>
      </c>
      <c r="V31" s="235" t="s">
        <v>4107</v>
      </c>
    </row>
    <row r="32" spans="1:22" ht="89.25">
      <c r="A32" s="103">
        <v>24</v>
      </c>
      <c r="B32" s="103"/>
      <c r="C32" s="88" t="s">
        <v>4108</v>
      </c>
      <c r="D32" s="88" t="s">
        <v>4109</v>
      </c>
      <c r="E32" s="227" t="s">
        <v>4092</v>
      </c>
      <c r="F32" s="106" t="s">
        <v>2</v>
      </c>
      <c r="G32" s="88" t="s">
        <v>4</v>
      </c>
      <c r="H32" s="623" t="s">
        <v>5</v>
      </c>
      <c r="I32" s="620" t="s">
        <v>266</v>
      </c>
      <c r="J32" s="88" t="s">
        <v>3975</v>
      </c>
      <c r="K32" s="8">
        <v>100000</v>
      </c>
      <c r="L32" s="8">
        <v>63000</v>
      </c>
      <c r="M32" s="106" t="s">
        <v>3976</v>
      </c>
      <c r="N32" s="88">
        <v>70000</v>
      </c>
      <c r="O32" s="8">
        <v>20</v>
      </c>
      <c r="P32" s="88">
        <v>70000</v>
      </c>
      <c r="Q32" s="8" t="s">
        <v>3976</v>
      </c>
      <c r="R32" s="8"/>
      <c r="S32" s="106">
        <v>20</v>
      </c>
      <c r="T32" s="235" t="s">
        <v>4110</v>
      </c>
      <c r="U32" s="235" t="s">
        <v>4111</v>
      </c>
      <c r="V32" s="235" t="s">
        <v>4112</v>
      </c>
    </row>
    <row r="33" spans="1:22" ht="76.5">
      <c r="A33" s="103">
        <v>25</v>
      </c>
      <c r="B33" s="103"/>
      <c r="C33" s="88" t="s">
        <v>4113</v>
      </c>
      <c r="D33" s="88" t="s">
        <v>4114</v>
      </c>
      <c r="E33" s="227" t="s">
        <v>4115</v>
      </c>
      <c r="F33" s="106" t="s">
        <v>2</v>
      </c>
      <c r="G33" s="88" t="s">
        <v>4</v>
      </c>
      <c r="H33" s="623" t="s">
        <v>13</v>
      </c>
      <c r="I33" s="623" t="s">
        <v>267</v>
      </c>
      <c r="J33" s="88" t="s">
        <v>4116</v>
      </c>
      <c r="K33" s="8">
        <v>75000</v>
      </c>
      <c r="L33" s="8">
        <v>47250</v>
      </c>
      <c r="M33" s="106" t="s">
        <v>3976</v>
      </c>
      <c r="N33" s="88">
        <v>52500</v>
      </c>
      <c r="O33" s="8">
        <v>20</v>
      </c>
      <c r="P33" s="88">
        <v>52500</v>
      </c>
      <c r="Q33" s="8" t="s">
        <v>3976</v>
      </c>
      <c r="R33" s="8"/>
      <c r="S33" s="106">
        <v>20</v>
      </c>
      <c r="T33" s="235" t="s">
        <v>4117</v>
      </c>
      <c r="U33" s="235" t="s">
        <v>4118</v>
      </c>
      <c r="V33" s="235" t="s">
        <v>4119</v>
      </c>
    </row>
    <row r="34" spans="1:22" ht="89.25">
      <c r="A34" s="103">
        <v>26</v>
      </c>
      <c r="B34" s="103"/>
      <c r="C34" s="88" t="s">
        <v>4120</v>
      </c>
      <c r="D34" s="88" t="s">
        <v>4121</v>
      </c>
      <c r="E34" s="227" t="s">
        <v>4122</v>
      </c>
      <c r="F34" s="106" t="s">
        <v>2</v>
      </c>
      <c r="G34" s="88" t="s">
        <v>4</v>
      </c>
      <c r="H34" s="623" t="s">
        <v>13</v>
      </c>
      <c r="I34" s="623" t="s">
        <v>267</v>
      </c>
      <c r="J34" s="88" t="s">
        <v>3975</v>
      </c>
      <c r="K34" s="8">
        <v>50000</v>
      </c>
      <c r="L34" s="8">
        <v>31500</v>
      </c>
      <c r="M34" s="106" t="s">
        <v>3976</v>
      </c>
      <c r="N34" s="88">
        <v>35000</v>
      </c>
      <c r="O34" s="8">
        <v>20</v>
      </c>
      <c r="P34" s="88">
        <v>35000</v>
      </c>
      <c r="Q34" s="8" t="s">
        <v>3976</v>
      </c>
      <c r="R34" s="8"/>
      <c r="S34" s="106">
        <v>20</v>
      </c>
      <c r="T34" s="235" t="s">
        <v>4123</v>
      </c>
      <c r="U34" s="235" t="s">
        <v>4124</v>
      </c>
      <c r="V34" s="235" t="s">
        <v>4125</v>
      </c>
    </row>
    <row r="35" spans="1:22" ht="76.5">
      <c r="A35" s="103">
        <v>27</v>
      </c>
      <c r="B35" s="103"/>
      <c r="C35" s="88" t="s">
        <v>4126</v>
      </c>
      <c r="D35" s="88" t="s">
        <v>4127</v>
      </c>
      <c r="E35" s="227" t="s">
        <v>4128</v>
      </c>
      <c r="F35" s="106" t="s">
        <v>2</v>
      </c>
      <c r="G35" s="88" t="s">
        <v>3276</v>
      </c>
      <c r="H35" s="623" t="s">
        <v>5</v>
      </c>
      <c r="I35" s="623" t="s">
        <v>267</v>
      </c>
      <c r="J35" s="88" t="s">
        <v>4129</v>
      </c>
      <c r="K35" s="8">
        <v>400000</v>
      </c>
      <c r="L35" s="8">
        <v>252000</v>
      </c>
      <c r="M35" s="106" t="s">
        <v>3976</v>
      </c>
      <c r="N35" s="88">
        <v>280000</v>
      </c>
      <c r="O35" s="8">
        <v>20</v>
      </c>
      <c r="P35" s="88">
        <v>280000</v>
      </c>
      <c r="Q35" s="8" t="s">
        <v>3976</v>
      </c>
      <c r="R35" s="8"/>
      <c r="S35" s="106">
        <v>20</v>
      </c>
      <c r="T35" s="235" t="s">
        <v>4130</v>
      </c>
      <c r="U35" s="235" t="s">
        <v>4131</v>
      </c>
      <c r="V35" s="235" t="s">
        <v>4132</v>
      </c>
    </row>
    <row r="36" spans="1:22" ht="102">
      <c r="A36" s="103">
        <v>28</v>
      </c>
      <c r="B36" s="103"/>
      <c r="C36" s="88" t="s">
        <v>4133</v>
      </c>
      <c r="D36" s="88" t="s">
        <v>4134</v>
      </c>
      <c r="E36" s="227" t="s">
        <v>4135</v>
      </c>
      <c r="F36" s="106" t="s">
        <v>2</v>
      </c>
      <c r="G36" s="88" t="s">
        <v>4</v>
      </c>
      <c r="H36" s="623" t="s">
        <v>5</v>
      </c>
      <c r="I36" s="620" t="s">
        <v>266</v>
      </c>
      <c r="J36" s="88" t="s">
        <v>4136</v>
      </c>
      <c r="K36" s="8">
        <v>50000</v>
      </c>
      <c r="L36" s="8">
        <v>31500</v>
      </c>
      <c r="M36" s="106" t="s">
        <v>3976</v>
      </c>
      <c r="N36" s="88">
        <v>35000</v>
      </c>
      <c r="O36" s="8">
        <v>20</v>
      </c>
      <c r="P36" s="88">
        <v>35000</v>
      </c>
      <c r="Q36" s="8" t="s">
        <v>3976</v>
      </c>
      <c r="R36" s="8"/>
      <c r="S36" s="106">
        <v>20</v>
      </c>
      <c r="T36" s="235" t="s">
        <v>4137</v>
      </c>
      <c r="U36" s="235" t="s">
        <v>4138</v>
      </c>
      <c r="V36" s="235" t="s">
        <v>4139</v>
      </c>
    </row>
    <row r="37" spans="1:22" ht="76.5">
      <c r="A37" s="103">
        <v>29</v>
      </c>
      <c r="B37" s="103"/>
      <c r="C37" s="88" t="s">
        <v>4140</v>
      </c>
      <c r="D37" s="88" t="s">
        <v>4141</v>
      </c>
      <c r="E37" s="227" t="s">
        <v>4142</v>
      </c>
      <c r="F37" s="106" t="s">
        <v>2</v>
      </c>
      <c r="G37" s="88" t="s">
        <v>4</v>
      </c>
      <c r="H37" s="623" t="s">
        <v>5</v>
      </c>
      <c r="I37" s="620" t="s">
        <v>266</v>
      </c>
      <c r="J37" s="88" t="s">
        <v>3975</v>
      </c>
      <c r="K37" s="8">
        <v>50000</v>
      </c>
      <c r="L37" s="8">
        <v>31500</v>
      </c>
      <c r="M37" s="106" t="s">
        <v>3976</v>
      </c>
      <c r="N37" s="88">
        <v>35000</v>
      </c>
      <c r="O37" s="8">
        <v>20</v>
      </c>
      <c r="P37" s="88">
        <v>35000</v>
      </c>
      <c r="Q37" s="8" t="s">
        <v>3976</v>
      </c>
      <c r="R37" s="8"/>
      <c r="S37" s="106">
        <v>20</v>
      </c>
      <c r="T37" s="235" t="s">
        <v>4143</v>
      </c>
      <c r="U37" s="235" t="s">
        <v>4144</v>
      </c>
      <c r="V37" s="235" t="s">
        <v>4145</v>
      </c>
    </row>
    <row r="38" spans="1:22" ht="89.25">
      <c r="A38" s="103">
        <v>30</v>
      </c>
      <c r="B38" s="103"/>
      <c r="C38" s="88" t="s">
        <v>4146</v>
      </c>
      <c r="D38" s="88" t="s">
        <v>4147</v>
      </c>
      <c r="E38" s="227" t="s">
        <v>4148</v>
      </c>
      <c r="F38" s="106" t="s">
        <v>2</v>
      </c>
      <c r="G38" s="88" t="s">
        <v>4</v>
      </c>
      <c r="H38" s="623" t="s">
        <v>5</v>
      </c>
      <c r="I38" s="620" t="s">
        <v>266</v>
      </c>
      <c r="J38" s="88" t="s">
        <v>3975</v>
      </c>
      <c r="K38" s="8">
        <v>100000</v>
      </c>
      <c r="L38" s="8">
        <v>63000</v>
      </c>
      <c r="M38" s="106" t="s">
        <v>3976</v>
      </c>
      <c r="N38" s="88">
        <v>70000</v>
      </c>
      <c r="O38" s="8">
        <v>20</v>
      </c>
      <c r="P38" s="88">
        <v>70000</v>
      </c>
      <c r="Q38" s="8" t="s">
        <v>3976</v>
      </c>
      <c r="R38" s="8"/>
      <c r="S38" s="106">
        <v>20</v>
      </c>
      <c r="T38" s="235" t="s">
        <v>4149</v>
      </c>
      <c r="U38" s="235" t="s">
        <v>4150</v>
      </c>
      <c r="V38" s="569" t="s">
        <v>4151</v>
      </c>
    </row>
    <row r="39" spans="1:22" ht="89.25">
      <c r="A39" s="103">
        <v>31</v>
      </c>
      <c r="B39" s="103"/>
      <c r="C39" s="88" t="s">
        <v>4152</v>
      </c>
      <c r="D39" s="88" t="s">
        <v>4153</v>
      </c>
      <c r="E39" s="227" t="s">
        <v>4154</v>
      </c>
      <c r="F39" s="106" t="s">
        <v>2</v>
      </c>
      <c r="G39" s="88" t="s">
        <v>4</v>
      </c>
      <c r="H39" s="623" t="s">
        <v>5</v>
      </c>
      <c r="I39" s="623" t="s">
        <v>267</v>
      </c>
      <c r="J39" s="88" t="s">
        <v>1591</v>
      </c>
      <c r="K39" s="8">
        <v>300000</v>
      </c>
      <c r="L39" s="8">
        <v>189000</v>
      </c>
      <c r="M39" s="106" t="s">
        <v>3976</v>
      </c>
      <c r="N39" s="88">
        <v>210000</v>
      </c>
      <c r="O39" s="8">
        <v>20</v>
      </c>
      <c r="P39" s="88">
        <v>210000</v>
      </c>
      <c r="Q39" s="8" t="s">
        <v>3976</v>
      </c>
      <c r="R39" s="8"/>
      <c r="S39" s="106">
        <v>20</v>
      </c>
      <c r="T39" s="235" t="s">
        <v>4155</v>
      </c>
      <c r="U39" s="235" t="s">
        <v>4156</v>
      </c>
      <c r="V39" s="235" t="s">
        <v>4157</v>
      </c>
    </row>
    <row r="40" spans="1:22" ht="76.5">
      <c r="A40" s="103">
        <v>32</v>
      </c>
      <c r="B40" s="103"/>
      <c r="C40" s="88" t="s">
        <v>4158</v>
      </c>
      <c r="D40" s="88" t="s">
        <v>4159</v>
      </c>
      <c r="E40" s="227" t="s">
        <v>4160</v>
      </c>
      <c r="F40" s="106" t="s">
        <v>2</v>
      </c>
      <c r="G40" s="88" t="s">
        <v>4</v>
      </c>
      <c r="H40" s="623" t="s">
        <v>13</v>
      </c>
      <c r="I40" s="623" t="s">
        <v>267</v>
      </c>
      <c r="J40" s="88" t="s">
        <v>2769</v>
      </c>
      <c r="K40" s="8">
        <v>150000</v>
      </c>
      <c r="L40" s="8">
        <v>94500</v>
      </c>
      <c r="M40" s="106" t="s">
        <v>3976</v>
      </c>
      <c r="N40" s="88">
        <v>105000</v>
      </c>
      <c r="O40" s="8">
        <v>20</v>
      </c>
      <c r="P40" s="88">
        <v>105000</v>
      </c>
      <c r="Q40" s="8" t="s">
        <v>3976</v>
      </c>
      <c r="R40" s="8"/>
      <c r="S40" s="106">
        <v>20</v>
      </c>
      <c r="T40" s="235" t="s">
        <v>4161</v>
      </c>
      <c r="U40" s="235" t="s">
        <v>4162</v>
      </c>
      <c r="V40" s="235" t="s">
        <v>4163</v>
      </c>
    </row>
    <row r="41" spans="1:22" ht="76.5">
      <c r="A41" s="103">
        <v>33</v>
      </c>
      <c r="B41" s="103"/>
      <c r="C41" s="88" t="s">
        <v>4164</v>
      </c>
      <c r="D41" s="88" t="s">
        <v>4165</v>
      </c>
      <c r="E41" s="227" t="s">
        <v>4160</v>
      </c>
      <c r="F41" s="106" t="s">
        <v>2</v>
      </c>
      <c r="G41" s="88" t="s">
        <v>4</v>
      </c>
      <c r="H41" s="623" t="s">
        <v>13</v>
      </c>
      <c r="I41" s="623" t="s">
        <v>267</v>
      </c>
      <c r="J41" s="88" t="s">
        <v>4166</v>
      </c>
      <c r="K41" s="8">
        <v>300000</v>
      </c>
      <c r="L41" s="8">
        <v>189000</v>
      </c>
      <c r="M41" s="106" t="s">
        <v>3976</v>
      </c>
      <c r="N41" s="88">
        <v>210000</v>
      </c>
      <c r="O41" s="8">
        <v>20</v>
      </c>
      <c r="P41" s="88">
        <v>210000</v>
      </c>
      <c r="Q41" s="8" t="s">
        <v>3976</v>
      </c>
      <c r="R41" s="8"/>
      <c r="S41" s="106">
        <v>20</v>
      </c>
      <c r="T41" s="235" t="s">
        <v>4167</v>
      </c>
      <c r="U41" s="235" t="s">
        <v>4168</v>
      </c>
      <c r="V41" s="235" t="s">
        <v>4169</v>
      </c>
    </row>
    <row r="42" spans="1:22" ht="76.5">
      <c r="A42" s="103">
        <v>34</v>
      </c>
      <c r="B42" s="103"/>
      <c r="C42" s="88" t="s">
        <v>4170</v>
      </c>
      <c r="D42" s="88" t="s">
        <v>4171</v>
      </c>
      <c r="E42" s="227" t="s">
        <v>4172</v>
      </c>
      <c r="F42" s="106" t="s">
        <v>2</v>
      </c>
      <c r="G42" s="88" t="s">
        <v>3276</v>
      </c>
      <c r="H42" s="623" t="s">
        <v>5</v>
      </c>
      <c r="I42" s="620" t="s">
        <v>266</v>
      </c>
      <c r="J42" s="88" t="s">
        <v>4173</v>
      </c>
      <c r="K42" s="8">
        <v>100000</v>
      </c>
      <c r="L42" s="8">
        <v>63000</v>
      </c>
      <c r="M42" s="106" t="s">
        <v>3976</v>
      </c>
      <c r="N42" s="88">
        <v>70000</v>
      </c>
      <c r="O42" s="8">
        <v>20</v>
      </c>
      <c r="P42" s="88">
        <v>70000</v>
      </c>
      <c r="Q42" s="8" t="s">
        <v>3976</v>
      </c>
      <c r="R42" s="8"/>
      <c r="S42" s="106">
        <v>20</v>
      </c>
      <c r="T42" s="235" t="s">
        <v>4174</v>
      </c>
      <c r="U42" s="235" t="s">
        <v>4175</v>
      </c>
      <c r="V42" s="235" t="s">
        <v>4176</v>
      </c>
    </row>
    <row r="43" spans="1:22" ht="127.5">
      <c r="A43" s="103">
        <v>35</v>
      </c>
      <c r="B43" s="103"/>
      <c r="C43" s="88" t="s">
        <v>4177</v>
      </c>
      <c r="D43" s="88" t="s">
        <v>4178</v>
      </c>
      <c r="E43" s="227" t="s">
        <v>4179</v>
      </c>
      <c r="F43" s="106" t="s">
        <v>2</v>
      </c>
      <c r="G43" s="88" t="s">
        <v>4</v>
      </c>
      <c r="H43" s="623" t="s">
        <v>5</v>
      </c>
      <c r="I43" s="623" t="s">
        <v>267</v>
      </c>
      <c r="J43" s="88" t="s">
        <v>4180</v>
      </c>
      <c r="K43" s="8">
        <v>200000</v>
      </c>
      <c r="L43" s="8">
        <v>126000</v>
      </c>
      <c r="M43" s="106" t="s">
        <v>3976</v>
      </c>
      <c r="N43" s="88">
        <v>140000</v>
      </c>
      <c r="O43" s="8">
        <v>20</v>
      </c>
      <c r="P43" s="88">
        <v>140000</v>
      </c>
      <c r="Q43" s="8" t="s">
        <v>3976</v>
      </c>
      <c r="R43" s="8"/>
      <c r="S43" s="106">
        <v>20</v>
      </c>
      <c r="T43" s="840" t="s">
        <v>4181</v>
      </c>
      <c r="U43" s="235" t="s">
        <v>4182</v>
      </c>
      <c r="V43" s="235" t="s">
        <v>4183</v>
      </c>
    </row>
    <row r="44" spans="1:22" ht="89.25">
      <c r="A44" s="103">
        <v>36</v>
      </c>
      <c r="B44" s="103"/>
      <c r="C44" s="88" t="s">
        <v>4184</v>
      </c>
      <c r="D44" s="88" t="s">
        <v>4185</v>
      </c>
      <c r="E44" s="227" t="s">
        <v>4186</v>
      </c>
      <c r="F44" s="106" t="s">
        <v>2</v>
      </c>
      <c r="G44" s="88" t="s">
        <v>4</v>
      </c>
      <c r="H44" s="623" t="s">
        <v>5</v>
      </c>
      <c r="I44" s="620" t="s">
        <v>266</v>
      </c>
      <c r="J44" s="88" t="s">
        <v>4187</v>
      </c>
      <c r="K44" s="8">
        <v>50000</v>
      </c>
      <c r="L44" s="8">
        <v>31500</v>
      </c>
      <c r="M44" s="106" t="s">
        <v>3976</v>
      </c>
      <c r="N44" s="88">
        <v>35000</v>
      </c>
      <c r="O44" s="8">
        <v>20</v>
      </c>
      <c r="P44" s="88">
        <v>35000</v>
      </c>
      <c r="Q44" s="8" t="s">
        <v>3976</v>
      </c>
      <c r="R44" s="8"/>
      <c r="S44" s="106">
        <v>20</v>
      </c>
      <c r="T44" s="235" t="s">
        <v>4188</v>
      </c>
      <c r="U44" s="235" t="s">
        <v>4189</v>
      </c>
      <c r="V44" s="235" t="s">
        <v>4190</v>
      </c>
    </row>
    <row r="45" spans="1:22" ht="63.75">
      <c r="A45" s="103">
        <v>37</v>
      </c>
      <c r="B45" s="103"/>
      <c r="C45" s="841" t="s">
        <v>4191</v>
      </c>
      <c r="D45" s="841" t="s">
        <v>4192</v>
      </c>
      <c r="E45" s="842" t="s">
        <v>4193</v>
      </c>
      <c r="F45" s="841" t="s">
        <v>2</v>
      </c>
      <c r="G45" s="88" t="s">
        <v>4</v>
      </c>
      <c r="H45" s="88" t="s">
        <v>5</v>
      </c>
      <c r="I45" s="620" t="s">
        <v>266</v>
      </c>
      <c r="J45" s="841" t="s">
        <v>4187</v>
      </c>
      <c r="K45" s="8">
        <v>100000</v>
      </c>
      <c r="L45" s="8">
        <v>63000</v>
      </c>
      <c r="M45" s="8" t="s">
        <v>4194</v>
      </c>
      <c r="N45" s="843">
        <v>70000</v>
      </c>
      <c r="O45" s="8">
        <v>20</v>
      </c>
      <c r="P45" s="843">
        <v>70000</v>
      </c>
      <c r="Q45" s="8" t="s">
        <v>4194</v>
      </c>
      <c r="R45" s="8"/>
      <c r="S45" s="8">
        <v>20</v>
      </c>
      <c r="T45" s="844" t="s">
        <v>4195</v>
      </c>
      <c r="U45" s="625" t="s">
        <v>4196</v>
      </c>
      <c r="V45" s="845" t="s">
        <v>4197</v>
      </c>
    </row>
    <row r="46" spans="1:22" ht="51">
      <c r="A46" s="103">
        <v>38</v>
      </c>
      <c r="B46" s="103"/>
      <c r="C46" s="841" t="s">
        <v>4198</v>
      </c>
      <c r="D46" s="841" t="s">
        <v>4199</v>
      </c>
      <c r="E46" s="842" t="s">
        <v>4200</v>
      </c>
      <c r="F46" s="841" t="s">
        <v>2</v>
      </c>
      <c r="G46" s="620" t="s">
        <v>3276</v>
      </c>
      <c r="H46" s="88" t="s">
        <v>13</v>
      </c>
      <c r="I46" s="88" t="s">
        <v>267</v>
      </c>
      <c r="J46" s="841" t="s">
        <v>4187</v>
      </c>
      <c r="K46" s="8">
        <v>95000</v>
      </c>
      <c r="L46" s="8">
        <v>59850</v>
      </c>
      <c r="M46" s="8" t="s">
        <v>4194</v>
      </c>
      <c r="N46" s="843">
        <v>66500</v>
      </c>
      <c r="O46" s="8">
        <v>20</v>
      </c>
      <c r="P46" s="843">
        <v>66500</v>
      </c>
      <c r="Q46" s="8" t="s">
        <v>4194</v>
      </c>
      <c r="R46" s="8"/>
      <c r="S46" s="8">
        <v>20</v>
      </c>
      <c r="T46" s="844" t="s">
        <v>4201</v>
      </c>
      <c r="U46" s="625" t="s">
        <v>4202</v>
      </c>
      <c r="V46" s="845" t="s">
        <v>4203</v>
      </c>
    </row>
    <row r="47" spans="1:22" ht="76.5">
      <c r="A47" s="103">
        <v>39</v>
      </c>
      <c r="B47" s="103"/>
      <c r="C47" s="841" t="s">
        <v>4204</v>
      </c>
      <c r="D47" s="841" t="s">
        <v>1071</v>
      </c>
      <c r="E47" s="842" t="s">
        <v>4205</v>
      </c>
      <c r="F47" s="841" t="s">
        <v>2</v>
      </c>
      <c r="G47" s="88" t="s">
        <v>4</v>
      </c>
      <c r="H47" s="88" t="s">
        <v>13</v>
      </c>
      <c r="I47" s="88" t="s">
        <v>267</v>
      </c>
      <c r="J47" s="841" t="s">
        <v>4187</v>
      </c>
      <c r="K47" s="8">
        <v>90000</v>
      </c>
      <c r="L47" s="8">
        <v>56700</v>
      </c>
      <c r="M47" s="8" t="s">
        <v>4194</v>
      </c>
      <c r="N47" s="843">
        <v>63000</v>
      </c>
      <c r="O47" s="8">
        <v>20</v>
      </c>
      <c r="P47" s="843">
        <v>63000</v>
      </c>
      <c r="Q47" s="8" t="s">
        <v>4194</v>
      </c>
      <c r="R47" s="8"/>
      <c r="S47" s="8">
        <v>20</v>
      </c>
      <c r="T47" s="844" t="s">
        <v>4206</v>
      </c>
      <c r="U47" s="625" t="s">
        <v>4207</v>
      </c>
      <c r="V47" s="845" t="s">
        <v>4208</v>
      </c>
    </row>
    <row r="48" spans="1:22" ht="90">
      <c r="A48" s="103">
        <v>40</v>
      </c>
      <c r="B48" s="103"/>
      <c r="C48" s="841" t="s">
        <v>4209</v>
      </c>
      <c r="D48" s="841" t="s">
        <v>4210</v>
      </c>
      <c r="E48" s="842" t="s">
        <v>4211</v>
      </c>
      <c r="F48" s="841" t="s">
        <v>2</v>
      </c>
      <c r="G48" s="88" t="s">
        <v>4</v>
      </c>
      <c r="H48" s="88" t="s">
        <v>5</v>
      </c>
      <c r="I48" s="88" t="s">
        <v>267</v>
      </c>
      <c r="J48" s="841" t="s">
        <v>4212</v>
      </c>
      <c r="K48" s="8">
        <v>300000</v>
      </c>
      <c r="L48" s="8">
        <v>189000</v>
      </c>
      <c r="M48" s="8" t="s">
        <v>4194</v>
      </c>
      <c r="N48" s="843">
        <v>210000</v>
      </c>
      <c r="O48" s="8">
        <v>20</v>
      </c>
      <c r="P48" s="843">
        <v>210000</v>
      </c>
      <c r="Q48" s="8" t="s">
        <v>4194</v>
      </c>
      <c r="R48" s="8"/>
      <c r="S48" s="8">
        <v>20</v>
      </c>
      <c r="T48" s="844" t="s">
        <v>4213</v>
      </c>
      <c r="U48" s="625" t="s">
        <v>4214</v>
      </c>
      <c r="V48" s="845" t="s">
        <v>4215</v>
      </c>
    </row>
    <row r="49" spans="1:22" ht="51">
      <c r="A49" s="103">
        <v>41</v>
      </c>
      <c r="B49" s="103"/>
      <c r="C49" s="841" t="s">
        <v>4216</v>
      </c>
      <c r="D49" s="841" t="s">
        <v>4217</v>
      </c>
      <c r="E49" s="842" t="s">
        <v>4218</v>
      </c>
      <c r="F49" s="841" t="s">
        <v>2</v>
      </c>
      <c r="G49" s="88" t="s">
        <v>4</v>
      </c>
      <c r="H49" s="88" t="s">
        <v>5</v>
      </c>
      <c r="I49" s="88" t="s">
        <v>267</v>
      </c>
      <c r="J49" s="841" t="s">
        <v>4219</v>
      </c>
      <c r="K49" s="8">
        <v>200000</v>
      </c>
      <c r="L49" s="8">
        <v>126000</v>
      </c>
      <c r="M49" s="8" t="s">
        <v>4194</v>
      </c>
      <c r="N49" s="843">
        <v>140000</v>
      </c>
      <c r="O49" s="8">
        <v>20</v>
      </c>
      <c r="P49" s="843">
        <v>140000</v>
      </c>
      <c r="Q49" s="8" t="s">
        <v>4194</v>
      </c>
      <c r="R49" s="8"/>
      <c r="S49" s="8">
        <v>20</v>
      </c>
      <c r="T49" s="844" t="s">
        <v>4220</v>
      </c>
      <c r="U49" s="625" t="s">
        <v>4221</v>
      </c>
      <c r="V49" s="845" t="s">
        <v>4222</v>
      </c>
    </row>
    <row r="50" spans="1:22" ht="89.25">
      <c r="A50" s="103">
        <v>42</v>
      </c>
      <c r="B50" s="103"/>
      <c r="C50" s="841" t="s">
        <v>4223</v>
      </c>
      <c r="D50" s="841" t="s">
        <v>4224</v>
      </c>
      <c r="E50" s="842" t="s">
        <v>4225</v>
      </c>
      <c r="F50" s="841" t="s">
        <v>2</v>
      </c>
      <c r="G50" s="88" t="s">
        <v>4</v>
      </c>
      <c r="H50" s="88" t="s">
        <v>5</v>
      </c>
      <c r="I50" s="88" t="s">
        <v>267</v>
      </c>
      <c r="J50" s="841" t="s">
        <v>3164</v>
      </c>
      <c r="K50" s="8">
        <v>200000</v>
      </c>
      <c r="L50" s="8">
        <v>126000</v>
      </c>
      <c r="M50" s="8" t="s">
        <v>4194</v>
      </c>
      <c r="N50" s="843">
        <v>140000</v>
      </c>
      <c r="O50" s="8">
        <v>20</v>
      </c>
      <c r="P50" s="843">
        <v>140000</v>
      </c>
      <c r="Q50" s="8" t="s">
        <v>4194</v>
      </c>
      <c r="R50" s="8"/>
      <c r="S50" s="8">
        <v>20</v>
      </c>
      <c r="T50" s="844" t="s">
        <v>4226</v>
      </c>
      <c r="U50" s="625" t="s">
        <v>4227</v>
      </c>
      <c r="V50" s="845" t="s">
        <v>4228</v>
      </c>
    </row>
    <row r="51" spans="1:22" ht="63.75">
      <c r="A51" s="103">
        <v>43</v>
      </c>
      <c r="B51" s="103"/>
      <c r="C51" s="841" t="s">
        <v>3853</v>
      </c>
      <c r="D51" s="841" t="s">
        <v>4229</v>
      </c>
      <c r="E51" s="842" t="s">
        <v>4230</v>
      </c>
      <c r="F51" s="841" t="s">
        <v>2</v>
      </c>
      <c r="G51" s="88" t="s">
        <v>4</v>
      </c>
      <c r="H51" s="88" t="s">
        <v>5</v>
      </c>
      <c r="I51" s="620" t="s">
        <v>266</v>
      </c>
      <c r="J51" s="841" t="s">
        <v>4187</v>
      </c>
      <c r="K51" s="8">
        <v>50000</v>
      </c>
      <c r="L51" s="8">
        <v>31500</v>
      </c>
      <c r="M51" s="8" t="s">
        <v>4194</v>
      </c>
      <c r="N51" s="843">
        <v>35000</v>
      </c>
      <c r="O51" s="8">
        <v>20</v>
      </c>
      <c r="P51" s="843">
        <v>35000</v>
      </c>
      <c r="Q51" s="8" t="s">
        <v>4194</v>
      </c>
      <c r="R51" s="8"/>
      <c r="S51" s="8">
        <v>20</v>
      </c>
      <c r="T51" s="844" t="s">
        <v>4231</v>
      </c>
      <c r="U51" s="625" t="s">
        <v>4232</v>
      </c>
      <c r="V51" s="845" t="s">
        <v>4233</v>
      </c>
    </row>
    <row r="52" spans="1:22" ht="76.5">
      <c r="A52" s="103">
        <v>44</v>
      </c>
      <c r="B52" s="103"/>
      <c r="C52" s="841" t="s">
        <v>4234</v>
      </c>
      <c r="D52" s="841" t="s">
        <v>3862</v>
      </c>
      <c r="E52" s="842" t="s">
        <v>4235</v>
      </c>
      <c r="F52" s="841" t="s">
        <v>2</v>
      </c>
      <c r="G52" s="88" t="s">
        <v>4</v>
      </c>
      <c r="H52" s="88" t="s">
        <v>13</v>
      </c>
      <c r="I52" s="88" t="s">
        <v>267</v>
      </c>
      <c r="J52" s="841" t="s">
        <v>4236</v>
      </c>
      <c r="K52" s="8">
        <v>100000</v>
      </c>
      <c r="L52" s="8">
        <v>63000</v>
      </c>
      <c r="M52" s="8" t="s">
        <v>4194</v>
      </c>
      <c r="N52" s="843">
        <v>70000</v>
      </c>
      <c r="O52" s="8">
        <v>20</v>
      </c>
      <c r="P52" s="843">
        <v>70000</v>
      </c>
      <c r="Q52" s="8" t="s">
        <v>4194</v>
      </c>
      <c r="R52" s="8"/>
      <c r="S52" s="8">
        <v>20</v>
      </c>
      <c r="T52" s="844" t="s">
        <v>4237</v>
      </c>
      <c r="U52" s="625" t="s">
        <v>4238</v>
      </c>
      <c r="V52" s="845" t="s">
        <v>4239</v>
      </c>
    </row>
    <row r="53" spans="1:22" ht="114.75">
      <c r="A53" s="103">
        <v>45</v>
      </c>
      <c r="B53" s="103"/>
      <c r="C53" s="88" t="s">
        <v>3360</v>
      </c>
      <c r="D53" s="88" t="s">
        <v>4240</v>
      </c>
      <c r="E53" s="227" t="s">
        <v>4241</v>
      </c>
      <c r="F53" s="841" t="s">
        <v>2</v>
      </c>
      <c r="G53" s="88" t="s">
        <v>4</v>
      </c>
      <c r="H53" s="88" t="s">
        <v>5</v>
      </c>
      <c r="I53" s="88" t="s">
        <v>267</v>
      </c>
      <c r="J53" s="88" t="s">
        <v>4242</v>
      </c>
      <c r="K53" s="8">
        <v>200000</v>
      </c>
      <c r="L53" s="8">
        <v>126000</v>
      </c>
      <c r="M53" s="106" t="s">
        <v>4194</v>
      </c>
      <c r="N53" s="88">
        <v>140000</v>
      </c>
      <c r="O53" s="8">
        <f>N53*0.9</f>
        <v>126000</v>
      </c>
      <c r="P53" s="88">
        <v>140000</v>
      </c>
      <c r="Q53" s="8" t="s">
        <v>4194</v>
      </c>
      <c r="R53" s="8"/>
      <c r="S53" s="8">
        <v>20</v>
      </c>
      <c r="T53" s="235" t="s">
        <v>4243</v>
      </c>
      <c r="U53" s="235" t="s">
        <v>4244</v>
      </c>
      <c r="V53" s="235" t="s">
        <v>4245</v>
      </c>
    </row>
    <row r="54" spans="1:22" ht="114.75">
      <c r="A54" s="103">
        <v>46</v>
      </c>
      <c r="B54" s="103"/>
      <c r="C54" s="623" t="s">
        <v>4246</v>
      </c>
      <c r="D54" s="623" t="s">
        <v>4247</v>
      </c>
      <c r="E54" s="624" t="s">
        <v>4248</v>
      </c>
      <c r="F54" s="841" t="s">
        <v>2</v>
      </c>
      <c r="G54" s="88" t="s">
        <v>4</v>
      </c>
      <c r="H54" s="88" t="s">
        <v>13</v>
      </c>
      <c r="I54" s="88" t="s">
        <v>267</v>
      </c>
      <c r="J54" s="623" t="s">
        <v>4249</v>
      </c>
      <c r="K54" s="8">
        <v>100000</v>
      </c>
      <c r="L54" s="8">
        <v>63000</v>
      </c>
      <c r="M54" s="106" t="s">
        <v>4194</v>
      </c>
      <c r="N54" s="117">
        <v>70000</v>
      </c>
      <c r="O54" s="8">
        <f>N54*0.9</f>
        <v>63000</v>
      </c>
      <c r="P54" s="117">
        <v>70000</v>
      </c>
      <c r="Q54" s="8" t="s">
        <v>4194</v>
      </c>
      <c r="R54" s="8"/>
      <c r="S54" s="8"/>
      <c r="T54" s="576" t="s">
        <v>4250</v>
      </c>
      <c r="U54" s="625" t="s">
        <v>4251</v>
      </c>
      <c r="V54" s="625" t="s">
        <v>4252</v>
      </c>
    </row>
    <row r="55" spans="1:22" ht="89.25">
      <c r="A55" s="103">
        <v>47</v>
      </c>
      <c r="B55" s="103"/>
      <c r="C55" s="88" t="s">
        <v>4253</v>
      </c>
      <c r="D55" s="88" t="s">
        <v>4254</v>
      </c>
      <c r="E55" s="227" t="s">
        <v>4255</v>
      </c>
      <c r="F55" s="841" t="s">
        <v>2</v>
      </c>
      <c r="G55" s="88" t="s">
        <v>4</v>
      </c>
      <c r="H55" s="88" t="s">
        <v>13</v>
      </c>
      <c r="I55" s="88" t="s">
        <v>267</v>
      </c>
      <c r="J55" s="88" t="s">
        <v>4256</v>
      </c>
      <c r="K55" s="8">
        <v>350000</v>
      </c>
      <c r="L55" s="8">
        <v>220500</v>
      </c>
      <c r="M55" s="106" t="s">
        <v>4194</v>
      </c>
      <c r="N55" s="88">
        <v>245000</v>
      </c>
      <c r="O55" s="8">
        <f>N55*0.9</f>
        <v>220500</v>
      </c>
      <c r="P55" s="88">
        <v>245000</v>
      </c>
      <c r="Q55" s="8" t="s">
        <v>4194</v>
      </c>
      <c r="R55" s="8"/>
      <c r="S55" s="8"/>
      <c r="T55" s="235" t="s">
        <v>4257</v>
      </c>
      <c r="U55" s="235" t="s">
        <v>4258</v>
      </c>
      <c r="V55" s="235" t="s">
        <v>4259</v>
      </c>
    </row>
    <row r="56" spans="1:22" ht="102">
      <c r="A56" s="103">
        <v>48</v>
      </c>
      <c r="B56" s="103"/>
      <c r="C56" s="105" t="s">
        <v>4260</v>
      </c>
      <c r="D56" s="105" t="s">
        <v>4261</v>
      </c>
      <c r="E56" s="574" t="s">
        <v>4262</v>
      </c>
      <c r="F56" s="105" t="s">
        <v>2</v>
      </c>
      <c r="G56" s="846" t="s">
        <v>4</v>
      </c>
      <c r="H56" s="846" t="s">
        <v>5</v>
      </c>
      <c r="I56" s="846" t="s">
        <v>267</v>
      </c>
      <c r="J56" s="105" t="s">
        <v>4249</v>
      </c>
      <c r="K56" s="11">
        <v>250000</v>
      </c>
      <c r="L56" s="11">
        <v>157500</v>
      </c>
      <c r="M56" s="11" t="s">
        <v>4263</v>
      </c>
      <c r="N56" s="11">
        <v>175000</v>
      </c>
      <c r="O56" s="11">
        <v>20</v>
      </c>
      <c r="P56" s="11">
        <v>175000</v>
      </c>
      <c r="Q56" s="11" t="s">
        <v>4264</v>
      </c>
      <c r="R56" s="11"/>
      <c r="S56" s="11">
        <v>20</v>
      </c>
      <c r="T56" s="576" t="s">
        <v>4265</v>
      </c>
      <c r="U56" s="576" t="s">
        <v>4266</v>
      </c>
      <c r="V56" s="576" t="s">
        <v>4267</v>
      </c>
    </row>
    <row r="57" spans="1:22" ht="114.75">
      <c r="A57" s="103">
        <v>49</v>
      </c>
      <c r="B57" s="103"/>
      <c r="C57" s="571" t="s">
        <v>4268</v>
      </c>
      <c r="D57" s="623" t="s">
        <v>4269</v>
      </c>
      <c r="E57" s="624" t="s">
        <v>4270</v>
      </c>
      <c r="F57" s="11" t="s">
        <v>2</v>
      </c>
      <c r="G57" s="623" t="s">
        <v>4</v>
      </c>
      <c r="H57" s="846" t="s">
        <v>13</v>
      </c>
      <c r="I57" s="623" t="s">
        <v>267</v>
      </c>
      <c r="J57" s="623" t="s">
        <v>4271</v>
      </c>
      <c r="K57" s="11">
        <v>200000</v>
      </c>
      <c r="L57" s="11">
        <v>126000</v>
      </c>
      <c r="M57" s="623" t="s">
        <v>4272</v>
      </c>
      <c r="N57" s="623">
        <v>140000</v>
      </c>
      <c r="O57" s="11">
        <v>20</v>
      </c>
      <c r="P57" s="623">
        <v>140000</v>
      </c>
      <c r="Q57" s="11" t="s">
        <v>4273</v>
      </c>
      <c r="R57" s="11"/>
      <c r="S57" s="11">
        <v>20</v>
      </c>
      <c r="T57" s="625" t="s">
        <v>4274</v>
      </c>
      <c r="U57" s="625" t="s">
        <v>4275</v>
      </c>
      <c r="V57" s="625" t="s">
        <v>4276</v>
      </c>
    </row>
    <row r="58" spans="1:22" ht="127.5">
      <c r="A58" s="103">
        <v>50</v>
      </c>
      <c r="B58" s="103"/>
      <c r="C58" s="105" t="s">
        <v>4277</v>
      </c>
      <c r="D58" s="105" t="s">
        <v>4278</v>
      </c>
      <c r="E58" s="574" t="s">
        <v>4279</v>
      </c>
      <c r="F58" s="11" t="s">
        <v>2</v>
      </c>
      <c r="G58" s="623" t="s">
        <v>4</v>
      </c>
      <c r="H58" s="846" t="s">
        <v>13</v>
      </c>
      <c r="I58" s="623" t="s">
        <v>267</v>
      </c>
      <c r="J58" s="105" t="s">
        <v>3651</v>
      </c>
      <c r="K58" s="11">
        <v>100000</v>
      </c>
      <c r="L58" s="11">
        <v>63000</v>
      </c>
      <c r="M58" s="623" t="s">
        <v>4272</v>
      </c>
      <c r="N58" s="105">
        <v>70000</v>
      </c>
      <c r="O58" s="11">
        <v>20</v>
      </c>
      <c r="P58" s="105">
        <v>70000</v>
      </c>
      <c r="Q58" s="11" t="s">
        <v>4273</v>
      </c>
      <c r="R58" s="11"/>
      <c r="S58" s="11">
        <v>20</v>
      </c>
      <c r="T58" s="576" t="s">
        <v>4280</v>
      </c>
      <c r="U58" s="576" t="s">
        <v>4281</v>
      </c>
      <c r="V58" s="576" t="s">
        <v>4282</v>
      </c>
    </row>
    <row r="59" spans="1:22" ht="102">
      <c r="A59" s="103">
        <v>51</v>
      </c>
      <c r="B59" s="103"/>
      <c r="C59" s="105" t="s">
        <v>4283</v>
      </c>
      <c r="D59" s="105" t="s">
        <v>4284</v>
      </c>
      <c r="E59" s="574" t="s">
        <v>4285</v>
      </c>
      <c r="F59" s="11" t="s">
        <v>2</v>
      </c>
      <c r="G59" s="623" t="s">
        <v>4</v>
      </c>
      <c r="H59" s="623" t="s">
        <v>5</v>
      </c>
      <c r="I59" s="623" t="s">
        <v>267</v>
      </c>
      <c r="J59" s="105" t="s">
        <v>4286</v>
      </c>
      <c r="K59" s="11">
        <v>200000</v>
      </c>
      <c r="L59" s="11">
        <v>126000</v>
      </c>
      <c r="M59" s="623" t="s">
        <v>4272</v>
      </c>
      <c r="N59" s="105">
        <v>140000</v>
      </c>
      <c r="O59" s="11">
        <v>20</v>
      </c>
      <c r="P59" s="105">
        <v>140000</v>
      </c>
      <c r="Q59" s="11" t="s">
        <v>4273</v>
      </c>
      <c r="R59" s="11"/>
      <c r="S59" s="11">
        <v>20</v>
      </c>
      <c r="T59" s="576" t="s">
        <v>4287</v>
      </c>
      <c r="U59" s="576" t="s">
        <v>4288</v>
      </c>
      <c r="V59" s="576" t="s">
        <v>4289</v>
      </c>
    </row>
    <row r="60" spans="1:22" ht="89.25">
      <c r="A60" s="103">
        <v>52</v>
      </c>
      <c r="B60" s="103"/>
      <c r="C60" s="623" t="s">
        <v>4290</v>
      </c>
      <c r="D60" s="623" t="s">
        <v>4291</v>
      </c>
      <c r="E60" s="624" t="s">
        <v>4292</v>
      </c>
      <c r="F60" s="11" t="s">
        <v>2</v>
      </c>
      <c r="G60" s="846" t="s">
        <v>3276</v>
      </c>
      <c r="H60" s="623" t="s">
        <v>5</v>
      </c>
      <c r="I60" s="846" t="s">
        <v>266</v>
      </c>
      <c r="J60" s="623" t="s">
        <v>4249</v>
      </c>
      <c r="K60" s="11">
        <v>300000</v>
      </c>
      <c r="L60" s="11">
        <v>189000</v>
      </c>
      <c r="M60" s="11" t="s">
        <v>4293</v>
      </c>
      <c r="N60" s="623">
        <v>210000</v>
      </c>
      <c r="O60" s="11">
        <v>20</v>
      </c>
      <c r="P60" s="623">
        <v>210000</v>
      </c>
      <c r="Q60" s="11" t="s">
        <v>4293</v>
      </c>
      <c r="R60" s="11"/>
      <c r="S60" s="11">
        <v>20</v>
      </c>
      <c r="T60" s="625" t="s">
        <v>4294</v>
      </c>
      <c r="U60" s="625" t="s">
        <v>4295</v>
      </c>
      <c r="V60" s="625" t="s">
        <v>4296</v>
      </c>
    </row>
    <row r="61" spans="1:22" ht="89.25">
      <c r="A61" s="103">
        <v>53</v>
      </c>
      <c r="B61" s="103"/>
      <c r="C61" s="571" t="s">
        <v>4297</v>
      </c>
      <c r="D61" s="623" t="s">
        <v>4298</v>
      </c>
      <c r="E61" s="624" t="s">
        <v>4299</v>
      </c>
      <c r="F61" s="11" t="s">
        <v>2</v>
      </c>
      <c r="G61" s="623" t="s">
        <v>4</v>
      </c>
      <c r="H61" s="623" t="s">
        <v>5</v>
      </c>
      <c r="I61" s="623" t="s">
        <v>267</v>
      </c>
      <c r="J61" s="623" t="s">
        <v>3516</v>
      </c>
      <c r="K61" s="11">
        <v>300000</v>
      </c>
      <c r="L61" s="11">
        <v>189000</v>
      </c>
      <c r="M61" s="11" t="s">
        <v>4293</v>
      </c>
      <c r="N61" s="623">
        <v>210000</v>
      </c>
      <c r="O61" s="11">
        <v>20</v>
      </c>
      <c r="P61" s="623">
        <v>210000</v>
      </c>
      <c r="Q61" s="11" t="s">
        <v>4293</v>
      </c>
      <c r="R61" s="11"/>
      <c r="S61" s="11">
        <v>20</v>
      </c>
      <c r="T61" s="625" t="s">
        <v>4300</v>
      </c>
      <c r="U61" s="625" t="s">
        <v>4301</v>
      </c>
      <c r="V61" s="625" t="s">
        <v>4302</v>
      </c>
    </row>
    <row r="62" spans="1:22" ht="102">
      <c r="A62" s="103">
        <v>54</v>
      </c>
      <c r="B62" s="103"/>
      <c r="C62" s="105" t="s">
        <v>4303</v>
      </c>
      <c r="D62" s="105" t="s">
        <v>4304</v>
      </c>
      <c r="E62" s="574" t="s">
        <v>4305</v>
      </c>
      <c r="F62" s="11" t="s">
        <v>2</v>
      </c>
      <c r="G62" s="623" t="s">
        <v>4</v>
      </c>
      <c r="H62" s="623" t="s">
        <v>5</v>
      </c>
      <c r="I62" s="623" t="s">
        <v>267</v>
      </c>
      <c r="J62" s="105" t="s">
        <v>4306</v>
      </c>
      <c r="K62" s="11">
        <v>100000</v>
      </c>
      <c r="L62" s="11">
        <v>63000</v>
      </c>
      <c r="M62" s="11" t="s">
        <v>4293</v>
      </c>
      <c r="N62" s="105">
        <v>70000</v>
      </c>
      <c r="O62" s="11">
        <v>20</v>
      </c>
      <c r="P62" s="105">
        <v>70000</v>
      </c>
      <c r="Q62" s="11" t="s">
        <v>4293</v>
      </c>
      <c r="R62" s="11"/>
      <c r="S62" s="11">
        <v>20</v>
      </c>
      <c r="T62" s="576" t="s">
        <v>4307</v>
      </c>
      <c r="U62" s="576" t="s">
        <v>4308</v>
      </c>
      <c r="V62" s="576" t="s">
        <v>4309</v>
      </c>
    </row>
    <row r="63" spans="1:22" ht="89.25">
      <c r="A63" s="103">
        <v>55</v>
      </c>
      <c r="B63" s="103"/>
      <c r="C63" s="105" t="s">
        <v>4310</v>
      </c>
      <c r="D63" s="105" t="s">
        <v>4311</v>
      </c>
      <c r="E63" s="574" t="s">
        <v>4312</v>
      </c>
      <c r="F63" s="11" t="s">
        <v>2</v>
      </c>
      <c r="G63" s="623" t="s">
        <v>4</v>
      </c>
      <c r="H63" s="846" t="s">
        <v>13</v>
      </c>
      <c r="I63" s="623" t="s">
        <v>267</v>
      </c>
      <c r="J63" s="105" t="s">
        <v>3651</v>
      </c>
      <c r="K63" s="11">
        <v>100000</v>
      </c>
      <c r="L63" s="11">
        <v>63000</v>
      </c>
      <c r="M63" s="11" t="s">
        <v>4293</v>
      </c>
      <c r="N63" s="105">
        <v>70000</v>
      </c>
      <c r="O63" s="11">
        <v>20</v>
      </c>
      <c r="P63" s="105">
        <v>70000</v>
      </c>
      <c r="Q63" s="11" t="s">
        <v>4293</v>
      </c>
      <c r="R63" s="11"/>
      <c r="S63" s="11">
        <v>20</v>
      </c>
      <c r="T63" s="576" t="s">
        <v>4313</v>
      </c>
      <c r="U63" s="576" t="s">
        <v>4314</v>
      </c>
      <c r="V63" s="576" t="s">
        <v>4315</v>
      </c>
    </row>
    <row r="64" spans="1:22" ht="76.5">
      <c r="A64" s="103">
        <v>56</v>
      </c>
      <c r="B64" s="103"/>
      <c r="C64" s="105" t="s">
        <v>4316</v>
      </c>
      <c r="D64" s="105" t="s">
        <v>4317</v>
      </c>
      <c r="E64" s="574" t="s">
        <v>4318</v>
      </c>
      <c r="F64" s="11" t="s">
        <v>2</v>
      </c>
      <c r="G64" s="623" t="s">
        <v>4</v>
      </c>
      <c r="H64" s="623" t="s">
        <v>5</v>
      </c>
      <c r="I64" s="846" t="s">
        <v>266</v>
      </c>
      <c r="J64" s="105" t="s">
        <v>4249</v>
      </c>
      <c r="K64" s="11">
        <v>300000</v>
      </c>
      <c r="L64" s="11">
        <v>189000</v>
      </c>
      <c r="M64" s="11" t="s">
        <v>4293</v>
      </c>
      <c r="N64" s="105">
        <v>210000</v>
      </c>
      <c r="O64" s="11">
        <v>20</v>
      </c>
      <c r="P64" s="105">
        <v>210000</v>
      </c>
      <c r="Q64" s="11" t="s">
        <v>4293</v>
      </c>
      <c r="R64" s="11"/>
      <c r="S64" s="11">
        <v>20</v>
      </c>
      <c r="T64" s="576" t="s">
        <v>4319</v>
      </c>
      <c r="U64" s="576" t="s">
        <v>4320</v>
      </c>
      <c r="V64" s="576" t="s">
        <v>4321</v>
      </c>
    </row>
    <row r="65" spans="1:22" ht="76.5">
      <c r="A65" s="103">
        <v>57</v>
      </c>
      <c r="B65" s="103"/>
      <c r="C65" s="105" t="s">
        <v>4322</v>
      </c>
      <c r="D65" s="105" t="s">
        <v>4323</v>
      </c>
      <c r="E65" s="574" t="s">
        <v>4324</v>
      </c>
      <c r="F65" s="11" t="s">
        <v>2</v>
      </c>
      <c r="G65" s="623" t="s">
        <v>4</v>
      </c>
      <c r="H65" s="623" t="s">
        <v>5</v>
      </c>
      <c r="I65" s="846" t="s">
        <v>266</v>
      </c>
      <c r="J65" s="105" t="s">
        <v>4325</v>
      </c>
      <c r="K65" s="11">
        <v>100000</v>
      </c>
      <c r="L65" s="11">
        <v>63000</v>
      </c>
      <c r="M65" s="11" t="s">
        <v>4293</v>
      </c>
      <c r="N65" s="105">
        <v>70000</v>
      </c>
      <c r="O65" s="11">
        <v>20</v>
      </c>
      <c r="P65" s="105">
        <v>70000</v>
      </c>
      <c r="Q65" s="11" t="s">
        <v>4293</v>
      </c>
      <c r="R65" s="11"/>
      <c r="S65" s="11">
        <v>20</v>
      </c>
      <c r="T65" s="576" t="s">
        <v>4326</v>
      </c>
      <c r="U65" s="576" t="s">
        <v>4327</v>
      </c>
      <c r="V65" s="576" t="s">
        <v>4328</v>
      </c>
    </row>
    <row r="66" spans="1:22" ht="114.75">
      <c r="A66" s="103">
        <v>58</v>
      </c>
      <c r="B66" s="103"/>
      <c r="C66" s="105" t="s">
        <v>4329</v>
      </c>
      <c r="D66" s="105" t="s">
        <v>4330</v>
      </c>
      <c r="E66" s="574" t="s">
        <v>4331</v>
      </c>
      <c r="F66" s="11" t="s">
        <v>2</v>
      </c>
      <c r="G66" s="623" t="s">
        <v>4</v>
      </c>
      <c r="H66" s="623" t="s">
        <v>5</v>
      </c>
      <c r="I66" s="623" t="s">
        <v>267</v>
      </c>
      <c r="J66" s="105" t="s">
        <v>4249</v>
      </c>
      <c r="K66" s="11">
        <v>100000</v>
      </c>
      <c r="L66" s="11">
        <v>63000</v>
      </c>
      <c r="M66" s="11" t="s">
        <v>4293</v>
      </c>
      <c r="N66" s="105">
        <v>70000</v>
      </c>
      <c r="O66" s="11">
        <v>20</v>
      </c>
      <c r="P66" s="105">
        <v>70000</v>
      </c>
      <c r="Q66" s="11" t="s">
        <v>4293</v>
      </c>
      <c r="R66" s="11"/>
      <c r="S66" s="11">
        <v>20</v>
      </c>
      <c r="T66" s="576" t="s">
        <v>4332</v>
      </c>
      <c r="U66" s="576" t="s">
        <v>4333</v>
      </c>
      <c r="V66" s="576" t="s">
        <v>4334</v>
      </c>
    </row>
    <row r="67" spans="1:22" ht="76.5">
      <c r="A67" s="103">
        <v>59</v>
      </c>
      <c r="B67" s="103"/>
      <c r="C67" s="105" t="s">
        <v>4335</v>
      </c>
      <c r="D67" s="105" t="s">
        <v>4336</v>
      </c>
      <c r="E67" s="574" t="s">
        <v>4337</v>
      </c>
      <c r="F67" s="11" t="s">
        <v>2</v>
      </c>
      <c r="G67" s="623" t="s">
        <v>4</v>
      </c>
      <c r="H67" s="623" t="s">
        <v>5</v>
      </c>
      <c r="I67" s="623" t="s">
        <v>267</v>
      </c>
      <c r="J67" s="105" t="s">
        <v>4338</v>
      </c>
      <c r="K67" s="11">
        <v>200000</v>
      </c>
      <c r="L67" s="11">
        <v>126000</v>
      </c>
      <c r="M67" s="11" t="s">
        <v>4293</v>
      </c>
      <c r="N67" s="105">
        <v>140000</v>
      </c>
      <c r="O67" s="11">
        <v>20</v>
      </c>
      <c r="P67" s="105">
        <v>140000</v>
      </c>
      <c r="Q67" s="11" t="s">
        <v>4293</v>
      </c>
      <c r="R67" s="11"/>
      <c r="S67" s="11">
        <v>20</v>
      </c>
      <c r="T67" s="576" t="s">
        <v>4339</v>
      </c>
      <c r="U67" s="576" t="s">
        <v>4340</v>
      </c>
      <c r="V67" s="576" t="s">
        <v>4341</v>
      </c>
    </row>
    <row r="68" spans="1:22" ht="51">
      <c r="A68" s="103">
        <v>60</v>
      </c>
      <c r="B68" s="103"/>
      <c r="C68" s="105" t="s">
        <v>4342</v>
      </c>
      <c r="D68" s="105" t="s">
        <v>4343</v>
      </c>
      <c r="E68" s="574" t="s">
        <v>4344</v>
      </c>
      <c r="F68" s="11" t="s">
        <v>2</v>
      </c>
      <c r="G68" s="846" t="s">
        <v>3276</v>
      </c>
      <c r="H68" s="623" t="s">
        <v>5</v>
      </c>
      <c r="I68" s="623" t="s">
        <v>267</v>
      </c>
      <c r="J68" s="105" t="s">
        <v>3651</v>
      </c>
      <c r="K68" s="11">
        <v>350000</v>
      </c>
      <c r="L68" s="11">
        <v>220500</v>
      </c>
      <c r="M68" s="11" t="s">
        <v>4293</v>
      </c>
      <c r="N68" s="105">
        <v>245000</v>
      </c>
      <c r="O68" s="11">
        <v>20</v>
      </c>
      <c r="P68" s="105">
        <v>245000</v>
      </c>
      <c r="Q68" s="11" t="s">
        <v>4293</v>
      </c>
      <c r="R68" s="11"/>
      <c r="S68" s="11">
        <v>20</v>
      </c>
      <c r="T68" s="576" t="s">
        <v>4345</v>
      </c>
      <c r="U68" s="576" t="s">
        <v>4346</v>
      </c>
      <c r="V68" s="576" t="s">
        <v>4347</v>
      </c>
    </row>
    <row r="69" spans="1:22" ht="127.5">
      <c r="A69" s="103">
        <v>61</v>
      </c>
      <c r="B69" s="103"/>
      <c r="C69" s="105" t="s">
        <v>4348</v>
      </c>
      <c r="D69" s="105" t="s">
        <v>3451</v>
      </c>
      <c r="E69" s="574" t="s">
        <v>4349</v>
      </c>
      <c r="F69" s="11" t="s">
        <v>2</v>
      </c>
      <c r="G69" s="623" t="s">
        <v>4</v>
      </c>
      <c r="H69" s="846" t="s">
        <v>13</v>
      </c>
      <c r="I69" s="623" t="s">
        <v>267</v>
      </c>
      <c r="J69" s="105" t="s">
        <v>4249</v>
      </c>
      <c r="K69" s="11">
        <v>100000</v>
      </c>
      <c r="L69" s="11">
        <v>63000</v>
      </c>
      <c r="M69" s="11" t="s">
        <v>4293</v>
      </c>
      <c r="N69" s="105">
        <v>70000</v>
      </c>
      <c r="O69" s="11">
        <v>20</v>
      </c>
      <c r="P69" s="105">
        <v>70000</v>
      </c>
      <c r="Q69" s="11" t="s">
        <v>4293</v>
      </c>
      <c r="R69" s="11"/>
      <c r="S69" s="11">
        <v>20</v>
      </c>
      <c r="T69" s="576" t="s">
        <v>4350</v>
      </c>
      <c r="U69" s="576" t="s">
        <v>4351</v>
      </c>
      <c r="V69" s="576" t="s">
        <v>4352</v>
      </c>
    </row>
    <row r="70" spans="1:22" ht="102">
      <c r="A70" s="103">
        <v>62</v>
      </c>
      <c r="B70" s="103"/>
      <c r="C70" s="623" t="s">
        <v>4353</v>
      </c>
      <c r="D70" s="623" t="s">
        <v>4354</v>
      </c>
      <c r="E70" s="624" t="s">
        <v>4355</v>
      </c>
      <c r="F70" s="11" t="s">
        <v>2</v>
      </c>
      <c r="G70" s="623" t="s">
        <v>4</v>
      </c>
      <c r="H70" s="846" t="s">
        <v>13</v>
      </c>
      <c r="I70" s="623" t="s">
        <v>267</v>
      </c>
      <c r="J70" s="623" t="s">
        <v>4249</v>
      </c>
      <c r="K70" s="11">
        <v>100000</v>
      </c>
      <c r="L70" s="11">
        <v>63000</v>
      </c>
      <c r="M70" s="11" t="s">
        <v>4293</v>
      </c>
      <c r="N70" s="847">
        <v>70000</v>
      </c>
      <c r="O70" s="11">
        <v>20</v>
      </c>
      <c r="P70" s="847">
        <v>70000</v>
      </c>
      <c r="Q70" s="11" t="s">
        <v>4293</v>
      </c>
      <c r="R70" s="11"/>
      <c r="S70" s="11">
        <v>20</v>
      </c>
      <c r="T70" s="625" t="s">
        <v>4356</v>
      </c>
      <c r="U70" s="625" t="s">
        <v>4357</v>
      </c>
      <c r="V70" s="625" t="s">
        <v>4358</v>
      </c>
    </row>
    <row r="71" spans="1:22" ht="114.75">
      <c r="A71" s="103">
        <v>63</v>
      </c>
      <c r="B71" s="103"/>
      <c r="C71" s="105" t="s">
        <v>4310</v>
      </c>
      <c r="D71" s="105" t="s">
        <v>4359</v>
      </c>
      <c r="E71" s="574" t="s">
        <v>4360</v>
      </c>
      <c r="F71" s="11" t="s">
        <v>2</v>
      </c>
      <c r="G71" s="623" t="s">
        <v>4</v>
      </c>
      <c r="H71" s="846" t="s">
        <v>13</v>
      </c>
      <c r="I71" s="623" t="s">
        <v>267</v>
      </c>
      <c r="J71" s="105" t="s">
        <v>4361</v>
      </c>
      <c r="K71" s="11">
        <v>100000</v>
      </c>
      <c r="L71" s="11">
        <v>63000</v>
      </c>
      <c r="M71" s="11" t="s">
        <v>4293</v>
      </c>
      <c r="N71" s="105">
        <v>70000</v>
      </c>
      <c r="O71" s="11">
        <v>20</v>
      </c>
      <c r="P71" s="105">
        <v>70000</v>
      </c>
      <c r="Q71" s="11" t="s">
        <v>4293</v>
      </c>
      <c r="R71" s="11"/>
      <c r="S71" s="11">
        <v>20</v>
      </c>
      <c r="T71" s="576" t="s">
        <v>4362</v>
      </c>
      <c r="U71" s="576" t="s">
        <v>4363</v>
      </c>
      <c r="V71" s="576" t="s">
        <v>4364</v>
      </c>
    </row>
    <row r="72" spans="1:22" ht="89.25">
      <c r="A72" s="103">
        <v>64</v>
      </c>
      <c r="B72" s="103"/>
      <c r="C72" s="105" t="s">
        <v>4365</v>
      </c>
      <c r="D72" s="105" t="s">
        <v>4366</v>
      </c>
      <c r="E72" s="574" t="s">
        <v>4367</v>
      </c>
      <c r="F72" s="11" t="s">
        <v>2</v>
      </c>
      <c r="G72" s="623" t="s">
        <v>4</v>
      </c>
      <c r="H72" s="846" t="s">
        <v>13</v>
      </c>
      <c r="I72" s="623" t="s">
        <v>267</v>
      </c>
      <c r="J72" s="105" t="s">
        <v>4249</v>
      </c>
      <c r="K72" s="11">
        <v>100000</v>
      </c>
      <c r="L72" s="11">
        <v>63000</v>
      </c>
      <c r="M72" s="11" t="s">
        <v>4293</v>
      </c>
      <c r="N72" s="105">
        <v>70000</v>
      </c>
      <c r="O72" s="11">
        <v>20</v>
      </c>
      <c r="P72" s="105">
        <v>70000</v>
      </c>
      <c r="Q72" s="11" t="s">
        <v>4293</v>
      </c>
      <c r="R72" s="11"/>
      <c r="S72" s="11">
        <v>20</v>
      </c>
      <c r="T72" s="576" t="s">
        <v>4368</v>
      </c>
      <c r="U72" s="576" t="s">
        <v>4369</v>
      </c>
      <c r="V72" s="576" t="s">
        <v>4370</v>
      </c>
    </row>
    <row r="73" spans="1:22" ht="102">
      <c r="A73" s="103">
        <v>65</v>
      </c>
      <c r="B73" s="103"/>
      <c r="C73" s="105" t="s">
        <v>4371</v>
      </c>
      <c r="D73" s="105" t="s">
        <v>4372</v>
      </c>
      <c r="E73" s="574" t="s">
        <v>4373</v>
      </c>
      <c r="F73" s="11" t="s">
        <v>2</v>
      </c>
      <c r="G73" s="623" t="s">
        <v>4</v>
      </c>
      <c r="H73" s="846" t="s">
        <v>13</v>
      </c>
      <c r="I73" s="623" t="s">
        <v>267</v>
      </c>
      <c r="J73" s="105" t="s">
        <v>4249</v>
      </c>
      <c r="K73" s="11">
        <v>100000</v>
      </c>
      <c r="L73" s="11">
        <v>63000</v>
      </c>
      <c r="M73" s="11" t="s">
        <v>4293</v>
      </c>
      <c r="N73" s="105">
        <v>70000</v>
      </c>
      <c r="O73" s="11">
        <v>20</v>
      </c>
      <c r="P73" s="105">
        <v>70000</v>
      </c>
      <c r="Q73" s="11" t="s">
        <v>4293</v>
      </c>
      <c r="R73" s="11"/>
      <c r="S73" s="11">
        <v>20</v>
      </c>
      <c r="T73" s="576" t="s">
        <v>4374</v>
      </c>
      <c r="U73" s="576" t="s">
        <v>4375</v>
      </c>
      <c r="V73" s="576" t="s">
        <v>4376</v>
      </c>
    </row>
    <row r="74" spans="1:22" ht="150">
      <c r="A74" s="103">
        <v>66</v>
      </c>
      <c r="B74" s="103"/>
      <c r="C74" s="88" t="s">
        <v>4377</v>
      </c>
      <c r="D74" s="88" t="s">
        <v>4378</v>
      </c>
      <c r="E74" s="88" t="s">
        <v>4379</v>
      </c>
      <c r="F74" s="106" t="s">
        <v>2</v>
      </c>
      <c r="G74" s="88" t="s">
        <v>3276</v>
      </c>
      <c r="H74" s="147" t="s">
        <v>13</v>
      </c>
      <c r="I74" s="147" t="s">
        <v>267</v>
      </c>
      <c r="J74" s="88" t="s">
        <v>4380</v>
      </c>
      <c r="K74" s="8">
        <v>350000</v>
      </c>
      <c r="L74" s="8">
        <v>220500</v>
      </c>
      <c r="M74" s="8" t="s">
        <v>4381</v>
      </c>
      <c r="N74" s="8">
        <v>245000</v>
      </c>
      <c r="O74" s="8">
        <v>20</v>
      </c>
      <c r="P74" s="8">
        <v>245000</v>
      </c>
      <c r="Q74" s="8" t="s">
        <v>4382</v>
      </c>
      <c r="R74" s="8"/>
      <c r="S74" s="8">
        <v>20</v>
      </c>
      <c r="T74" s="235" t="s">
        <v>4383</v>
      </c>
      <c r="U74" s="235" t="s">
        <v>4384</v>
      </c>
      <c r="V74" s="198" t="s">
        <v>4385</v>
      </c>
    </row>
    <row r="75" spans="1:22" ht="75">
      <c r="A75" s="103">
        <v>67</v>
      </c>
      <c r="B75" s="103"/>
      <c r="C75" s="88" t="s">
        <v>4386</v>
      </c>
      <c r="D75" s="88" t="s">
        <v>4387</v>
      </c>
      <c r="E75" s="88" t="s">
        <v>4388</v>
      </c>
      <c r="F75" s="106" t="s">
        <v>2</v>
      </c>
      <c r="G75" s="147" t="s">
        <v>4</v>
      </c>
      <c r="H75" s="147" t="s">
        <v>5</v>
      </c>
      <c r="I75" s="147" t="s">
        <v>267</v>
      </c>
      <c r="J75" s="88" t="s">
        <v>3989</v>
      </c>
      <c r="K75" s="8">
        <v>100000</v>
      </c>
      <c r="L75" s="8">
        <v>63000</v>
      </c>
      <c r="M75" s="8" t="s">
        <v>4389</v>
      </c>
      <c r="N75" s="88">
        <v>70000</v>
      </c>
      <c r="O75" s="8">
        <v>20</v>
      </c>
      <c r="P75" s="88">
        <v>70000</v>
      </c>
      <c r="Q75" s="8" t="s">
        <v>4390</v>
      </c>
      <c r="R75" s="8"/>
      <c r="S75" s="8">
        <v>20</v>
      </c>
      <c r="T75" s="235" t="s">
        <v>4391</v>
      </c>
      <c r="U75" s="235" t="s">
        <v>4392</v>
      </c>
      <c r="V75" s="235" t="s">
        <v>4393</v>
      </c>
    </row>
    <row r="76" spans="1:22" ht="60">
      <c r="A76" s="103">
        <v>68</v>
      </c>
      <c r="B76" s="103"/>
      <c r="C76" s="88" t="s">
        <v>4394</v>
      </c>
      <c r="D76" s="88" t="s">
        <v>4395</v>
      </c>
      <c r="E76" s="88" t="s">
        <v>4396</v>
      </c>
      <c r="F76" s="106" t="s">
        <v>2</v>
      </c>
      <c r="G76" s="147" t="s">
        <v>4</v>
      </c>
      <c r="H76" s="147" t="s">
        <v>5</v>
      </c>
      <c r="I76" s="147" t="s">
        <v>267</v>
      </c>
      <c r="J76" s="88" t="s">
        <v>4043</v>
      </c>
      <c r="K76" s="8">
        <v>150000</v>
      </c>
      <c r="L76" s="8">
        <v>94500</v>
      </c>
      <c r="M76" s="8" t="s">
        <v>4389</v>
      </c>
      <c r="N76" s="88">
        <v>105000</v>
      </c>
      <c r="O76" s="8">
        <v>20</v>
      </c>
      <c r="P76" s="88">
        <v>105000</v>
      </c>
      <c r="Q76" s="8" t="s">
        <v>4390</v>
      </c>
      <c r="R76" s="8"/>
      <c r="S76" s="8">
        <v>20</v>
      </c>
      <c r="T76" s="235" t="s">
        <v>4397</v>
      </c>
      <c r="U76" s="235" t="s">
        <v>4398</v>
      </c>
      <c r="V76" s="235" t="s">
        <v>4399</v>
      </c>
    </row>
    <row r="77" spans="1:22" ht="114.75">
      <c r="A77" s="103">
        <v>69</v>
      </c>
      <c r="B77" s="103"/>
      <c r="C77" s="88" t="s">
        <v>4400</v>
      </c>
      <c r="D77" s="88" t="s">
        <v>4109</v>
      </c>
      <c r="E77" s="227" t="s">
        <v>4401</v>
      </c>
      <c r="F77" s="106" t="s">
        <v>2</v>
      </c>
      <c r="G77" s="147" t="s">
        <v>4</v>
      </c>
      <c r="H77" s="147" t="s">
        <v>5</v>
      </c>
      <c r="I77" s="147" t="s">
        <v>266</v>
      </c>
      <c r="J77" s="88" t="s">
        <v>3975</v>
      </c>
      <c r="K77" s="8">
        <v>100000</v>
      </c>
      <c r="L77" s="8">
        <v>63000</v>
      </c>
      <c r="M77" s="8" t="s">
        <v>4389</v>
      </c>
      <c r="N77" s="88">
        <v>70000</v>
      </c>
      <c r="O77" s="8">
        <v>20</v>
      </c>
      <c r="P77" s="88">
        <v>70000</v>
      </c>
      <c r="Q77" s="8" t="s">
        <v>4390</v>
      </c>
      <c r="R77" s="8"/>
      <c r="S77" s="8">
        <v>20</v>
      </c>
      <c r="T77" s="235" t="s">
        <v>4402</v>
      </c>
      <c r="U77" s="235" t="s">
        <v>4403</v>
      </c>
      <c r="V77" s="235" t="s">
        <v>4404</v>
      </c>
    </row>
    <row r="78" spans="1:22" ht="90">
      <c r="A78" s="103">
        <v>70</v>
      </c>
      <c r="B78" s="103"/>
      <c r="C78" s="88" t="s">
        <v>4405</v>
      </c>
      <c r="D78" s="88" t="s">
        <v>4406</v>
      </c>
      <c r="E78" s="88" t="s">
        <v>4407</v>
      </c>
      <c r="F78" s="106" t="s">
        <v>2</v>
      </c>
      <c r="G78" s="147" t="s">
        <v>4</v>
      </c>
      <c r="H78" s="147" t="s">
        <v>5</v>
      </c>
      <c r="I78" s="147" t="s">
        <v>267</v>
      </c>
      <c r="J78" s="88" t="s">
        <v>4408</v>
      </c>
      <c r="K78" s="8">
        <v>100000</v>
      </c>
      <c r="L78" s="8">
        <v>63000</v>
      </c>
      <c r="M78" s="8" t="s">
        <v>4389</v>
      </c>
      <c r="N78" s="88">
        <v>70000</v>
      </c>
      <c r="O78" s="8">
        <v>20</v>
      </c>
      <c r="P78" s="88">
        <v>70000</v>
      </c>
      <c r="Q78" s="8" t="s">
        <v>4390</v>
      </c>
      <c r="R78" s="8"/>
      <c r="S78" s="8">
        <v>20</v>
      </c>
      <c r="T78" s="235" t="s">
        <v>4409</v>
      </c>
      <c r="U78" s="235" t="s">
        <v>4410</v>
      </c>
      <c r="V78" s="235" t="s">
        <v>4411</v>
      </c>
    </row>
    <row r="79" spans="1:22" ht="120">
      <c r="A79" s="103">
        <v>71</v>
      </c>
      <c r="B79" s="103"/>
      <c r="C79" s="88" t="s">
        <v>4412</v>
      </c>
      <c r="D79" s="88" t="s">
        <v>4413</v>
      </c>
      <c r="E79" s="88" t="s">
        <v>4414</v>
      </c>
      <c r="F79" s="106" t="s">
        <v>2</v>
      </c>
      <c r="G79" s="147" t="s">
        <v>4</v>
      </c>
      <c r="H79" s="147" t="s">
        <v>5</v>
      </c>
      <c r="I79" s="147" t="s">
        <v>267</v>
      </c>
      <c r="J79" s="88" t="s">
        <v>4408</v>
      </c>
      <c r="K79" s="8">
        <v>100000</v>
      </c>
      <c r="L79" s="8">
        <v>63000</v>
      </c>
      <c r="M79" s="8" t="s">
        <v>4389</v>
      </c>
      <c r="N79" s="88">
        <v>70000</v>
      </c>
      <c r="O79" s="8">
        <v>20</v>
      </c>
      <c r="P79" s="88">
        <v>70000</v>
      </c>
      <c r="Q79" s="8" t="s">
        <v>4390</v>
      </c>
      <c r="R79" s="8"/>
      <c r="S79" s="8">
        <v>20</v>
      </c>
      <c r="T79" s="235" t="s">
        <v>4415</v>
      </c>
      <c r="U79" s="235" t="s">
        <v>4416</v>
      </c>
      <c r="V79" s="235" t="s">
        <v>4417</v>
      </c>
    </row>
    <row r="80" spans="1:22" ht="180">
      <c r="A80" s="103">
        <v>72</v>
      </c>
      <c r="B80" s="103"/>
      <c r="C80" s="88" t="s">
        <v>4418</v>
      </c>
      <c r="D80" s="88" t="s">
        <v>4419</v>
      </c>
      <c r="E80" s="106" t="s">
        <v>4420</v>
      </c>
      <c r="F80" s="106" t="s">
        <v>2</v>
      </c>
      <c r="G80" s="85" t="s">
        <v>4</v>
      </c>
      <c r="H80" s="235" t="s">
        <v>5</v>
      </c>
      <c r="I80" s="106" t="s">
        <v>266</v>
      </c>
      <c r="J80" s="88" t="s">
        <v>4249</v>
      </c>
      <c r="K80" s="8">
        <v>400000</v>
      </c>
      <c r="L80" s="8">
        <v>252000</v>
      </c>
      <c r="M80" s="568" t="s">
        <v>4421</v>
      </c>
      <c r="N80" s="8">
        <v>280000</v>
      </c>
      <c r="O80" s="8">
        <v>20</v>
      </c>
      <c r="P80" s="8">
        <v>280000</v>
      </c>
      <c r="Q80" s="568" t="s">
        <v>4421</v>
      </c>
      <c r="R80" s="568"/>
      <c r="S80" s="8">
        <v>20</v>
      </c>
      <c r="T80" s="235" t="s">
        <v>4422</v>
      </c>
      <c r="U80" s="235" t="s">
        <v>4423</v>
      </c>
      <c r="V80" s="235" t="s">
        <v>4424</v>
      </c>
    </row>
    <row r="81" spans="1:22" ht="165">
      <c r="A81" s="103">
        <v>73</v>
      </c>
      <c r="B81" s="103"/>
      <c r="C81" s="571" t="s">
        <v>4425</v>
      </c>
      <c r="D81" s="623" t="s">
        <v>4426</v>
      </c>
      <c r="E81" s="623" t="s">
        <v>4427</v>
      </c>
      <c r="F81" s="106" t="s">
        <v>2</v>
      </c>
      <c r="G81" s="623" t="s">
        <v>4</v>
      </c>
      <c r="H81" s="623" t="s">
        <v>13</v>
      </c>
      <c r="I81" s="623" t="s">
        <v>267</v>
      </c>
      <c r="J81" s="623" t="s">
        <v>3989</v>
      </c>
      <c r="K81" s="8">
        <v>100000</v>
      </c>
      <c r="L81" s="8">
        <v>63000</v>
      </c>
      <c r="M81" s="848" t="s">
        <v>4428</v>
      </c>
      <c r="N81" s="623">
        <v>70000</v>
      </c>
      <c r="O81" s="8">
        <v>20</v>
      </c>
      <c r="P81" s="623">
        <v>70000</v>
      </c>
      <c r="Q81" s="568" t="s">
        <v>4421</v>
      </c>
      <c r="R81" s="568"/>
      <c r="S81" s="8">
        <v>20</v>
      </c>
      <c r="T81" s="625" t="s">
        <v>4429</v>
      </c>
      <c r="U81" s="625" t="s">
        <v>4430</v>
      </c>
      <c r="V81" s="625" t="s">
        <v>4431</v>
      </c>
    </row>
    <row r="82" spans="1:22" ht="105">
      <c r="A82" s="103">
        <v>74</v>
      </c>
      <c r="B82" s="103"/>
      <c r="C82" s="571" t="s">
        <v>4432</v>
      </c>
      <c r="D82" s="623" t="s">
        <v>4433</v>
      </c>
      <c r="E82" s="623" t="s">
        <v>4434</v>
      </c>
      <c r="F82" s="106" t="s">
        <v>2</v>
      </c>
      <c r="G82" s="623" t="s">
        <v>4</v>
      </c>
      <c r="H82" s="235" t="s">
        <v>5</v>
      </c>
      <c r="I82" s="106" t="s">
        <v>266</v>
      </c>
      <c r="J82" s="623" t="s">
        <v>4249</v>
      </c>
      <c r="K82" s="8">
        <v>150000</v>
      </c>
      <c r="L82" s="8">
        <v>94500</v>
      </c>
      <c r="M82" s="848" t="s">
        <v>4428</v>
      </c>
      <c r="N82" s="623">
        <v>105000</v>
      </c>
      <c r="O82" s="8">
        <v>20</v>
      </c>
      <c r="P82" s="623">
        <v>105000</v>
      </c>
      <c r="Q82" s="568" t="s">
        <v>4421</v>
      </c>
      <c r="R82" s="568"/>
      <c r="S82" s="8">
        <v>20</v>
      </c>
      <c r="T82" s="625" t="s">
        <v>4435</v>
      </c>
      <c r="U82" s="625" t="s">
        <v>4436</v>
      </c>
      <c r="V82" s="625" t="s">
        <v>4437</v>
      </c>
    </row>
    <row r="83" spans="1:22" ht="165">
      <c r="A83" s="103">
        <v>75</v>
      </c>
      <c r="B83" s="103"/>
      <c r="C83" s="88" t="s">
        <v>4438</v>
      </c>
      <c r="D83" s="88" t="s">
        <v>4439</v>
      </c>
      <c r="E83" s="88" t="s">
        <v>4440</v>
      </c>
      <c r="F83" s="106" t="s">
        <v>2</v>
      </c>
      <c r="G83" s="88" t="s">
        <v>4</v>
      </c>
      <c r="H83" s="235" t="s">
        <v>5</v>
      </c>
      <c r="I83" s="623" t="s">
        <v>267</v>
      </c>
      <c r="J83" s="88" t="s">
        <v>3516</v>
      </c>
      <c r="K83" s="8">
        <v>350000</v>
      </c>
      <c r="L83" s="8">
        <v>220500</v>
      </c>
      <c r="M83" s="848" t="s">
        <v>4428</v>
      </c>
      <c r="N83" s="88">
        <v>245000</v>
      </c>
      <c r="O83" s="8">
        <v>20</v>
      </c>
      <c r="P83" s="88">
        <v>245000</v>
      </c>
      <c r="Q83" s="568" t="s">
        <v>4421</v>
      </c>
      <c r="R83" s="568"/>
      <c r="S83" s="8">
        <v>20</v>
      </c>
      <c r="T83" s="235" t="s">
        <v>4441</v>
      </c>
      <c r="U83" s="235" t="s">
        <v>4442</v>
      </c>
      <c r="V83" s="235" t="s">
        <v>4443</v>
      </c>
    </row>
    <row r="84" spans="1:22" ht="120">
      <c r="A84" s="103">
        <v>76</v>
      </c>
      <c r="B84" s="103"/>
      <c r="C84" s="623" t="s">
        <v>4444</v>
      </c>
      <c r="D84" s="623" t="s">
        <v>4445</v>
      </c>
      <c r="E84" s="623" t="s">
        <v>4446</v>
      </c>
      <c r="F84" s="106" t="s">
        <v>2</v>
      </c>
      <c r="G84" s="85" t="s">
        <v>4</v>
      </c>
      <c r="H84" s="623" t="s">
        <v>13</v>
      </c>
      <c r="I84" s="623" t="s">
        <v>267</v>
      </c>
      <c r="J84" s="623" t="s">
        <v>3409</v>
      </c>
      <c r="K84" s="8">
        <v>100000</v>
      </c>
      <c r="L84" s="8">
        <v>63000</v>
      </c>
      <c r="M84" s="848" t="s">
        <v>4447</v>
      </c>
      <c r="N84" s="623">
        <v>70000</v>
      </c>
      <c r="O84" s="8">
        <v>20</v>
      </c>
      <c r="P84" s="623">
        <v>70000</v>
      </c>
      <c r="Q84" s="568" t="s">
        <v>4448</v>
      </c>
      <c r="R84" s="568"/>
      <c r="S84" s="8">
        <v>20</v>
      </c>
      <c r="T84" s="625" t="s">
        <v>4449</v>
      </c>
      <c r="U84" s="625" t="s">
        <v>4450</v>
      </c>
      <c r="V84" s="625" t="s">
        <v>4451</v>
      </c>
    </row>
    <row r="85" spans="1:22" ht="150">
      <c r="A85" s="103">
        <v>77</v>
      </c>
      <c r="B85" s="103"/>
      <c r="C85" s="571" t="s">
        <v>4452</v>
      </c>
      <c r="D85" s="571" t="s">
        <v>4453</v>
      </c>
      <c r="E85" s="623" t="s">
        <v>4454</v>
      </c>
      <c r="F85" s="106" t="s">
        <v>2</v>
      </c>
      <c r="G85" s="85" t="s">
        <v>4</v>
      </c>
      <c r="H85" s="235" t="s">
        <v>5</v>
      </c>
      <c r="I85" s="623" t="s">
        <v>267</v>
      </c>
      <c r="J85" s="623" t="s">
        <v>4455</v>
      </c>
      <c r="K85" s="8">
        <v>100000</v>
      </c>
      <c r="L85" s="8">
        <v>63000</v>
      </c>
      <c r="M85" s="848" t="s">
        <v>4447</v>
      </c>
      <c r="N85" s="623">
        <v>70000</v>
      </c>
      <c r="O85" s="8">
        <v>20</v>
      </c>
      <c r="P85" s="623">
        <v>70000</v>
      </c>
      <c r="Q85" s="568" t="s">
        <v>4448</v>
      </c>
      <c r="R85" s="568"/>
      <c r="S85" s="8">
        <v>20</v>
      </c>
      <c r="T85" s="625" t="s">
        <v>4456</v>
      </c>
      <c r="U85" s="625" t="s">
        <v>4457</v>
      </c>
      <c r="V85" s="625" t="s">
        <v>4458</v>
      </c>
    </row>
    <row r="86" spans="1:22" ht="84">
      <c r="A86" s="103">
        <v>78</v>
      </c>
      <c r="B86" s="103"/>
      <c r="C86" s="88" t="s">
        <v>4459</v>
      </c>
      <c r="D86" s="88" t="s">
        <v>4460</v>
      </c>
      <c r="E86" s="149" t="s">
        <v>4461</v>
      </c>
      <c r="F86" s="8" t="s">
        <v>2</v>
      </c>
      <c r="G86" s="105" t="s">
        <v>4</v>
      </c>
      <c r="H86" s="623" t="s">
        <v>13</v>
      </c>
      <c r="I86" s="105" t="s">
        <v>266</v>
      </c>
      <c r="J86" s="227" t="s">
        <v>4187</v>
      </c>
      <c r="K86" s="8">
        <v>200000</v>
      </c>
      <c r="L86" s="8">
        <v>126000</v>
      </c>
      <c r="M86" s="168" t="s">
        <v>4462</v>
      </c>
      <c r="N86" s="88">
        <v>140000</v>
      </c>
      <c r="O86" s="8">
        <v>20</v>
      </c>
      <c r="P86" s="88">
        <v>140000</v>
      </c>
      <c r="Q86" s="168" t="s">
        <v>4463</v>
      </c>
      <c r="R86" s="168"/>
      <c r="S86" s="8">
        <v>20</v>
      </c>
      <c r="T86" s="235" t="s">
        <v>4464</v>
      </c>
      <c r="U86" s="235" t="s">
        <v>4465</v>
      </c>
      <c r="V86" s="235" t="s">
        <v>4466</v>
      </c>
    </row>
    <row r="87" spans="1:22" ht="108">
      <c r="A87" s="103">
        <v>79</v>
      </c>
      <c r="B87" s="103"/>
      <c r="C87" s="88" t="s">
        <v>4467</v>
      </c>
      <c r="D87" s="88" t="s">
        <v>3862</v>
      </c>
      <c r="E87" s="149" t="s">
        <v>4468</v>
      </c>
      <c r="F87" s="8" t="s">
        <v>2</v>
      </c>
      <c r="G87" s="105" t="s">
        <v>4</v>
      </c>
      <c r="H87" s="623" t="s">
        <v>5</v>
      </c>
      <c r="I87" s="105" t="s">
        <v>266</v>
      </c>
      <c r="J87" s="227" t="s">
        <v>4469</v>
      </c>
      <c r="K87" s="8">
        <v>300000</v>
      </c>
      <c r="L87" s="8">
        <v>189000</v>
      </c>
      <c r="M87" s="168" t="s">
        <v>4462</v>
      </c>
      <c r="N87" s="88">
        <v>210000</v>
      </c>
      <c r="O87" s="8">
        <v>20</v>
      </c>
      <c r="P87" s="88">
        <v>210000</v>
      </c>
      <c r="Q87" s="168" t="s">
        <v>4463</v>
      </c>
      <c r="R87" s="168"/>
      <c r="S87" s="8">
        <v>20</v>
      </c>
      <c r="T87" s="235" t="s">
        <v>4470</v>
      </c>
      <c r="U87" s="235" t="s">
        <v>4471</v>
      </c>
      <c r="V87" s="235" t="s">
        <v>4472</v>
      </c>
    </row>
    <row r="88" spans="1:22" ht="72">
      <c r="A88" s="103">
        <v>80</v>
      </c>
      <c r="B88" s="103"/>
      <c r="C88" s="88" t="s">
        <v>4473</v>
      </c>
      <c r="D88" s="88" t="s">
        <v>4474</v>
      </c>
      <c r="E88" s="149" t="s">
        <v>4475</v>
      </c>
      <c r="F88" s="8" t="s">
        <v>2</v>
      </c>
      <c r="G88" s="105" t="s">
        <v>4</v>
      </c>
      <c r="H88" s="623" t="s">
        <v>13</v>
      </c>
      <c r="I88" s="105" t="s">
        <v>266</v>
      </c>
      <c r="J88" s="227" t="s">
        <v>3164</v>
      </c>
      <c r="K88" s="8">
        <v>250000</v>
      </c>
      <c r="L88" s="8">
        <v>157500</v>
      </c>
      <c r="M88" s="168" t="s">
        <v>4462</v>
      </c>
      <c r="N88" s="88">
        <v>175000</v>
      </c>
      <c r="O88" s="8">
        <v>20</v>
      </c>
      <c r="P88" s="88">
        <v>175000</v>
      </c>
      <c r="Q88" s="168" t="s">
        <v>4463</v>
      </c>
      <c r="R88" s="168"/>
      <c r="S88" s="8">
        <v>20</v>
      </c>
      <c r="T88" s="235" t="s">
        <v>4476</v>
      </c>
      <c r="U88" s="235" t="s">
        <v>4477</v>
      </c>
      <c r="V88" s="235" t="s">
        <v>4478</v>
      </c>
    </row>
    <row r="89" spans="1:22" ht="72">
      <c r="A89" s="103">
        <v>81</v>
      </c>
      <c r="B89" s="103"/>
      <c r="C89" s="88" t="s">
        <v>4479</v>
      </c>
      <c r="D89" s="88" t="s">
        <v>4480</v>
      </c>
      <c r="E89" s="149" t="s">
        <v>4481</v>
      </c>
      <c r="F89" s="8" t="s">
        <v>2</v>
      </c>
      <c r="G89" s="105" t="s">
        <v>4</v>
      </c>
      <c r="H89" s="623" t="s">
        <v>5</v>
      </c>
      <c r="I89" s="105" t="s">
        <v>266</v>
      </c>
      <c r="J89" s="227" t="s">
        <v>4482</v>
      </c>
      <c r="K89" s="8">
        <v>300000</v>
      </c>
      <c r="L89" s="8">
        <v>189000</v>
      </c>
      <c r="M89" s="168" t="s">
        <v>4462</v>
      </c>
      <c r="N89" s="88">
        <v>210000</v>
      </c>
      <c r="O89" s="8">
        <v>20</v>
      </c>
      <c r="P89" s="88">
        <v>210000</v>
      </c>
      <c r="Q89" s="168" t="s">
        <v>4463</v>
      </c>
      <c r="R89" s="168"/>
      <c r="S89" s="8">
        <v>20</v>
      </c>
      <c r="T89" s="235" t="s">
        <v>4483</v>
      </c>
      <c r="U89" s="235" t="s">
        <v>4484</v>
      </c>
      <c r="V89" s="235" t="s">
        <v>4485</v>
      </c>
    </row>
    <row r="90" spans="1:22" ht="96">
      <c r="A90" s="103">
        <v>82</v>
      </c>
      <c r="B90" s="103"/>
      <c r="C90" s="88" t="s">
        <v>3354</v>
      </c>
      <c r="D90" s="88" t="s">
        <v>4486</v>
      </c>
      <c r="E90" s="149" t="s">
        <v>4487</v>
      </c>
      <c r="F90" s="8" t="s">
        <v>2</v>
      </c>
      <c r="G90" s="105" t="s">
        <v>4</v>
      </c>
      <c r="H90" s="623" t="s">
        <v>13</v>
      </c>
      <c r="I90" s="105" t="s">
        <v>266</v>
      </c>
      <c r="J90" s="227" t="s">
        <v>4187</v>
      </c>
      <c r="K90" s="8">
        <v>50000</v>
      </c>
      <c r="L90" s="8">
        <v>31500</v>
      </c>
      <c r="M90" s="168" t="s">
        <v>4462</v>
      </c>
      <c r="N90" s="88">
        <v>35000</v>
      </c>
      <c r="O90" s="8">
        <v>20</v>
      </c>
      <c r="P90" s="88">
        <v>35000</v>
      </c>
      <c r="Q90" s="168" t="s">
        <v>4463</v>
      </c>
      <c r="R90" s="168"/>
      <c r="S90" s="8">
        <v>20</v>
      </c>
      <c r="T90" s="235" t="s">
        <v>4488</v>
      </c>
      <c r="U90" s="235" t="s">
        <v>4489</v>
      </c>
      <c r="V90" s="235" t="s">
        <v>4490</v>
      </c>
    </row>
    <row r="91" spans="1:22" ht="84">
      <c r="A91" s="103">
        <v>83</v>
      </c>
      <c r="B91" s="103"/>
      <c r="C91" s="88" t="s">
        <v>4491</v>
      </c>
      <c r="D91" s="105" t="s">
        <v>4492</v>
      </c>
      <c r="E91" s="848" t="s">
        <v>4493</v>
      </c>
      <c r="F91" s="5" t="s">
        <v>2</v>
      </c>
      <c r="G91" s="105" t="s">
        <v>4</v>
      </c>
      <c r="H91" s="105" t="s">
        <v>13</v>
      </c>
      <c r="I91" s="105" t="s">
        <v>267</v>
      </c>
      <c r="J91" s="88" t="s">
        <v>3230</v>
      </c>
      <c r="K91" s="5">
        <v>200000</v>
      </c>
      <c r="L91" s="5">
        <v>126000</v>
      </c>
      <c r="M91" s="209" t="s">
        <v>4494</v>
      </c>
      <c r="N91" s="5">
        <v>140000</v>
      </c>
      <c r="O91" s="5">
        <v>20</v>
      </c>
      <c r="P91" s="5">
        <v>140000</v>
      </c>
      <c r="Q91" s="209" t="s">
        <v>4494</v>
      </c>
      <c r="R91" s="209"/>
      <c r="S91" s="5">
        <v>20</v>
      </c>
      <c r="T91" s="576" t="s">
        <v>4495</v>
      </c>
      <c r="U91" s="576" t="s">
        <v>4496</v>
      </c>
      <c r="V91" s="576" t="s">
        <v>4497</v>
      </c>
    </row>
    <row r="92" spans="1:22" ht="84">
      <c r="A92" s="103">
        <v>84</v>
      </c>
      <c r="B92" s="103"/>
      <c r="C92" s="88" t="s">
        <v>4425</v>
      </c>
      <c r="D92" s="88" t="s">
        <v>3505</v>
      </c>
      <c r="E92" s="152" t="s">
        <v>4498</v>
      </c>
      <c r="F92" s="5" t="s">
        <v>2</v>
      </c>
      <c r="G92" s="105" t="s">
        <v>4</v>
      </c>
      <c r="H92" s="105" t="s">
        <v>13</v>
      </c>
      <c r="I92" s="105" t="s">
        <v>267</v>
      </c>
      <c r="J92" s="88" t="s">
        <v>4499</v>
      </c>
      <c r="K92" s="5">
        <v>200000</v>
      </c>
      <c r="L92" s="5">
        <v>126000</v>
      </c>
      <c r="M92" s="209" t="s">
        <v>4494</v>
      </c>
      <c r="N92" s="5">
        <v>140000</v>
      </c>
      <c r="O92" s="5">
        <v>20</v>
      </c>
      <c r="P92" s="5">
        <v>140000</v>
      </c>
      <c r="Q92" s="209" t="s">
        <v>4494</v>
      </c>
      <c r="R92" s="209"/>
      <c r="S92" s="5">
        <v>20</v>
      </c>
      <c r="T92" s="235" t="s">
        <v>4500</v>
      </c>
      <c r="U92" s="235" t="s">
        <v>4501</v>
      </c>
      <c r="V92" s="235" t="s">
        <v>4502</v>
      </c>
    </row>
  </sheetData>
  <mergeCells count="9">
    <mergeCell ref="A7:C7"/>
    <mergeCell ref="P7:S7"/>
    <mergeCell ref="A1:S1"/>
    <mergeCell ref="A2:S2"/>
    <mergeCell ref="A3:S3"/>
    <mergeCell ref="A4:S4"/>
    <mergeCell ref="A5:G5"/>
    <mergeCell ref="H6:J6"/>
    <mergeCell ref="Q6:S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U47"/>
  <sheetViews>
    <sheetView topLeftCell="A45" workbookViewId="0">
      <selection activeCell="E48" sqref="E48"/>
    </sheetView>
  </sheetViews>
  <sheetFormatPr defaultRowHeight="15"/>
  <sheetData>
    <row r="1" spans="1:21" ht="18.75">
      <c r="A1" s="765" t="s">
        <v>261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219"/>
      <c r="T1" s="219"/>
      <c r="U1" s="823"/>
    </row>
    <row r="2" spans="1:21" ht="18.75">
      <c r="A2" s="765" t="s">
        <v>3965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219"/>
      <c r="T2" s="219"/>
      <c r="U2" s="823"/>
    </row>
    <row r="3" spans="1:21" ht="18.75">
      <c r="A3" s="765" t="s">
        <v>3966</v>
      </c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/>
      <c r="N3" s="765"/>
      <c r="O3" s="765"/>
      <c r="P3" s="765"/>
      <c r="Q3" s="765"/>
      <c r="R3" s="765"/>
      <c r="S3" s="219"/>
      <c r="T3" s="219"/>
      <c r="U3" s="823"/>
    </row>
    <row r="4" spans="1:21" ht="18.75">
      <c r="A4" s="765" t="s">
        <v>3967</v>
      </c>
      <c r="B4" s="765"/>
      <c r="C4" s="765"/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219"/>
      <c r="T4" s="219"/>
      <c r="U4" s="823"/>
    </row>
    <row r="5" spans="1:21" ht="18.75">
      <c r="A5" s="817" t="s">
        <v>3968</v>
      </c>
      <c r="B5" s="817"/>
      <c r="C5" s="817"/>
      <c r="D5" s="817"/>
      <c r="E5" s="817"/>
      <c r="F5" s="817"/>
      <c r="G5" s="817"/>
      <c r="H5" s="179"/>
      <c r="I5" s="179"/>
      <c r="J5" s="220"/>
      <c r="K5" s="824"/>
      <c r="L5" s="825"/>
      <c r="M5" s="124" t="s">
        <v>225</v>
      </c>
      <c r="N5" s="215"/>
      <c r="O5" s="826"/>
      <c r="P5" s="827"/>
      <c r="Q5" s="828"/>
      <c r="R5" s="140" t="s">
        <v>914</v>
      </c>
      <c r="S5" s="219"/>
      <c r="T5" s="219"/>
      <c r="U5" s="823"/>
    </row>
    <row r="6" spans="1:21" ht="15.75">
      <c r="A6" s="829"/>
      <c r="B6" s="128"/>
      <c r="C6" s="128"/>
      <c r="D6" s="128"/>
      <c r="E6" s="129"/>
      <c r="F6" s="181"/>
      <c r="G6" s="181"/>
      <c r="H6" s="830" t="s">
        <v>4503</v>
      </c>
      <c r="I6" s="830"/>
      <c r="J6" s="830"/>
      <c r="K6" s="831"/>
      <c r="L6" s="831"/>
      <c r="M6" s="832"/>
      <c r="N6" s="216"/>
      <c r="O6" s="833"/>
      <c r="P6" s="833"/>
      <c r="Q6" s="822" t="s">
        <v>915</v>
      </c>
      <c r="R6" s="822"/>
      <c r="S6" s="219"/>
      <c r="T6" s="219"/>
      <c r="U6" s="823"/>
    </row>
    <row r="7" spans="1:21" ht="15.75">
      <c r="A7" s="818" t="s">
        <v>903</v>
      </c>
      <c r="B7" s="818"/>
      <c r="C7" s="818"/>
      <c r="D7" s="128"/>
      <c r="E7" s="129"/>
      <c r="F7" s="181"/>
      <c r="G7" s="181"/>
      <c r="H7" s="181"/>
      <c r="I7" s="181"/>
      <c r="J7" s="6"/>
      <c r="K7" s="831"/>
      <c r="L7" s="831"/>
      <c r="M7" s="832"/>
      <c r="N7" s="216"/>
      <c r="O7" s="833"/>
      <c r="P7" s="821" t="s">
        <v>916</v>
      </c>
      <c r="Q7" s="821"/>
      <c r="R7" s="821"/>
      <c r="S7" s="219"/>
      <c r="T7" s="219"/>
      <c r="U7" s="823"/>
    </row>
    <row r="8" spans="1:21" ht="60">
      <c r="A8" s="91" t="s">
        <v>307</v>
      </c>
      <c r="B8" s="196" t="s">
        <v>308</v>
      </c>
      <c r="C8" s="196" t="s">
        <v>309</v>
      </c>
      <c r="D8" s="196" t="s">
        <v>310</v>
      </c>
      <c r="E8" s="196" t="s">
        <v>311</v>
      </c>
      <c r="F8" s="196" t="s">
        <v>270</v>
      </c>
      <c r="G8" s="196" t="s">
        <v>312</v>
      </c>
      <c r="H8" s="196" t="s">
        <v>313</v>
      </c>
      <c r="I8" s="196" t="s">
        <v>314</v>
      </c>
      <c r="J8" s="196" t="s">
        <v>315</v>
      </c>
      <c r="K8" s="834" t="s">
        <v>316</v>
      </c>
      <c r="L8" s="835" t="s">
        <v>4504</v>
      </c>
      <c r="M8" s="196" t="s">
        <v>318</v>
      </c>
      <c r="N8" s="196" t="s">
        <v>319</v>
      </c>
      <c r="O8" s="196" t="s">
        <v>320</v>
      </c>
      <c r="P8" s="196" t="s">
        <v>319</v>
      </c>
      <c r="Q8" s="196" t="s">
        <v>318</v>
      </c>
      <c r="R8" s="196" t="s">
        <v>320</v>
      </c>
      <c r="S8" s="834" t="s">
        <v>1213</v>
      </c>
      <c r="T8" s="834" t="s">
        <v>1214</v>
      </c>
      <c r="U8" s="849" t="s">
        <v>1427</v>
      </c>
    </row>
    <row r="9" spans="1:21" ht="127.5">
      <c r="A9" s="11">
        <v>1</v>
      </c>
      <c r="B9" s="8"/>
      <c r="C9" s="841" t="s">
        <v>4505</v>
      </c>
      <c r="D9" s="841" t="s">
        <v>4506</v>
      </c>
      <c r="E9" s="842" t="s">
        <v>4507</v>
      </c>
      <c r="F9" s="841" t="s">
        <v>2</v>
      </c>
      <c r="G9" s="620" t="s">
        <v>4</v>
      </c>
      <c r="H9" s="620" t="s">
        <v>5</v>
      </c>
      <c r="I9" s="620" t="s">
        <v>267</v>
      </c>
      <c r="J9" s="841" t="s">
        <v>4508</v>
      </c>
      <c r="K9" s="8">
        <v>0</v>
      </c>
      <c r="L9" s="8">
        <v>81000</v>
      </c>
      <c r="M9" s="8" t="s">
        <v>4194</v>
      </c>
      <c r="N9" s="11">
        <v>90000</v>
      </c>
      <c r="O9" s="8">
        <v>20</v>
      </c>
      <c r="P9" s="11">
        <v>90000</v>
      </c>
      <c r="Q9" s="8" t="s">
        <v>4194</v>
      </c>
      <c r="R9" s="8">
        <v>20</v>
      </c>
      <c r="S9" s="844" t="s">
        <v>3584</v>
      </c>
      <c r="T9" s="625" t="s">
        <v>3585</v>
      </c>
      <c r="U9" s="845" t="s">
        <v>4509</v>
      </c>
    </row>
    <row r="10" spans="1:21" ht="76.5">
      <c r="A10" s="11">
        <v>2</v>
      </c>
      <c r="B10" s="8"/>
      <c r="C10" s="841" t="s">
        <v>4510</v>
      </c>
      <c r="D10" s="841" t="s">
        <v>4511</v>
      </c>
      <c r="E10" s="842" t="s">
        <v>4512</v>
      </c>
      <c r="F10" s="841" t="s">
        <v>2</v>
      </c>
      <c r="G10" s="620" t="s">
        <v>4</v>
      </c>
      <c r="H10" s="620" t="s">
        <v>5</v>
      </c>
      <c r="I10" s="620" t="s">
        <v>267</v>
      </c>
      <c r="J10" s="663" t="s">
        <v>3164</v>
      </c>
      <c r="K10" s="8">
        <v>0</v>
      </c>
      <c r="L10" s="8">
        <v>54000</v>
      </c>
      <c r="M10" s="8" t="s">
        <v>4194</v>
      </c>
      <c r="N10" s="11">
        <v>60000</v>
      </c>
      <c r="O10" s="8">
        <v>20</v>
      </c>
      <c r="P10" s="11">
        <v>60000</v>
      </c>
      <c r="Q10" s="8" t="s">
        <v>4194</v>
      </c>
      <c r="R10" s="8">
        <v>20</v>
      </c>
      <c r="S10" s="844" t="s">
        <v>3686</v>
      </c>
      <c r="T10" s="625" t="s">
        <v>3687</v>
      </c>
      <c r="U10" s="845" t="s">
        <v>3688</v>
      </c>
    </row>
    <row r="11" spans="1:21" ht="63.75">
      <c r="A11" s="11">
        <v>3</v>
      </c>
      <c r="B11" s="8"/>
      <c r="C11" s="841" t="s">
        <v>4513</v>
      </c>
      <c r="D11" s="841" t="s">
        <v>4514</v>
      </c>
      <c r="E11" s="842" t="s">
        <v>4515</v>
      </c>
      <c r="F11" s="841" t="s">
        <v>2</v>
      </c>
      <c r="G11" s="623" t="s">
        <v>3276</v>
      </c>
      <c r="H11" s="620" t="s">
        <v>5</v>
      </c>
      <c r="I11" s="620" t="s">
        <v>267</v>
      </c>
      <c r="J11" s="841" t="s">
        <v>4093</v>
      </c>
      <c r="K11" s="8">
        <v>0</v>
      </c>
      <c r="L11" s="8">
        <v>27000</v>
      </c>
      <c r="M11" s="8" t="s">
        <v>4194</v>
      </c>
      <c r="N11" s="11">
        <v>30000</v>
      </c>
      <c r="O11" s="8">
        <v>20</v>
      </c>
      <c r="P11" s="11">
        <v>30000</v>
      </c>
      <c r="Q11" s="8" t="s">
        <v>4194</v>
      </c>
      <c r="R11" s="8">
        <v>20</v>
      </c>
      <c r="S11" s="844" t="s">
        <v>3668</v>
      </c>
      <c r="T11" s="625" t="s">
        <v>3669</v>
      </c>
      <c r="U11" s="845" t="s">
        <v>3670</v>
      </c>
    </row>
    <row r="12" spans="1:21" ht="76.5">
      <c r="A12" s="11">
        <v>4</v>
      </c>
      <c r="B12" s="8"/>
      <c r="C12" s="841" t="s">
        <v>4516</v>
      </c>
      <c r="D12" s="841" t="s">
        <v>4517</v>
      </c>
      <c r="E12" s="842" t="s">
        <v>4518</v>
      </c>
      <c r="F12" s="841" t="s">
        <v>2</v>
      </c>
      <c r="G12" s="620" t="s">
        <v>4</v>
      </c>
      <c r="H12" s="620" t="s">
        <v>5</v>
      </c>
      <c r="I12" s="620" t="s">
        <v>267</v>
      </c>
      <c r="J12" s="841" t="s">
        <v>4519</v>
      </c>
      <c r="K12" s="8">
        <v>0</v>
      </c>
      <c r="L12" s="8">
        <v>54000</v>
      </c>
      <c r="M12" s="8" t="s">
        <v>4194</v>
      </c>
      <c r="N12" s="11">
        <v>60000</v>
      </c>
      <c r="O12" s="8">
        <v>20</v>
      </c>
      <c r="P12" s="11">
        <v>60000</v>
      </c>
      <c r="Q12" s="8" t="s">
        <v>4194</v>
      </c>
      <c r="R12" s="8">
        <v>20</v>
      </c>
      <c r="S12" s="844" t="s">
        <v>3660</v>
      </c>
      <c r="T12" s="625" t="s">
        <v>3661</v>
      </c>
      <c r="U12" s="845" t="s">
        <v>3662</v>
      </c>
    </row>
    <row r="13" spans="1:21" ht="63.75">
      <c r="A13" s="11">
        <v>5</v>
      </c>
      <c r="B13" s="8"/>
      <c r="C13" s="841" t="s">
        <v>1028</v>
      </c>
      <c r="D13" s="841" t="s">
        <v>4520</v>
      </c>
      <c r="E13" s="842" t="s">
        <v>4521</v>
      </c>
      <c r="F13" s="841" t="s">
        <v>2</v>
      </c>
      <c r="G13" s="620" t="s">
        <v>4</v>
      </c>
      <c r="H13" s="620" t="s">
        <v>5</v>
      </c>
      <c r="I13" s="620" t="s">
        <v>267</v>
      </c>
      <c r="J13" s="841" t="s">
        <v>4522</v>
      </c>
      <c r="K13" s="8">
        <v>0</v>
      </c>
      <c r="L13" s="8">
        <v>27000</v>
      </c>
      <c r="M13" s="8" t="s">
        <v>4194</v>
      </c>
      <c r="N13" s="11">
        <v>30000</v>
      </c>
      <c r="O13" s="8">
        <v>20</v>
      </c>
      <c r="P13" s="11">
        <v>30000</v>
      </c>
      <c r="Q13" s="8" t="s">
        <v>4194</v>
      </c>
      <c r="R13" s="8">
        <v>20</v>
      </c>
      <c r="S13" s="844" t="s">
        <v>3645</v>
      </c>
      <c r="T13" s="625" t="s">
        <v>3646</v>
      </c>
      <c r="U13" s="845" t="s">
        <v>4523</v>
      </c>
    </row>
    <row r="14" spans="1:21" ht="96">
      <c r="A14" s="11">
        <v>6</v>
      </c>
      <c r="B14" s="11"/>
      <c r="C14" s="105" t="s">
        <v>3980</v>
      </c>
      <c r="D14" s="105" t="s">
        <v>3981</v>
      </c>
      <c r="E14" s="850" t="s">
        <v>3982</v>
      </c>
      <c r="F14" s="105" t="s">
        <v>2</v>
      </c>
      <c r="G14" s="105" t="s">
        <v>4</v>
      </c>
      <c r="H14" s="577" t="s">
        <v>5</v>
      </c>
      <c r="I14" s="846" t="s">
        <v>267</v>
      </c>
      <c r="J14" s="105" t="s">
        <v>3975</v>
      </c>
      <c r="K14" s="11">
        <v>0</v>
      </c>
      <c r="L14" s="11">
        <v>27000</v>
      </c>
      <c r="M14" s="105" t="s">
        <v>4272</v>
      </c>
      <c r="N14" s="105">
        <v>30000</v>
      </c>
      <c r="O14" s="11">
        <v>20</v>
      </c>
      <c r="P14" s="105">
        <v>30000</v>
      </c>
      <c r="Q14" s="11" t="s">
        <v>4273</v>
      </c>
      <c r="R14" s="11">
        <v>20</v>
      </c>
      <c r="S14" s="576" t="s">
        <v>3983</v>
      </c>
      <c r="T14" s="576" t="s">
        <v>3984</v>
      </c>
      <c r="U14" s="576" t="s">
        <v>3985</v>
      </c>
    </row>
    <row r="15" spans="1:21" ht="108">
      <c r="A15" s="11">
        <v>7</v>
      </c>
      <c r="B15" s="11"/>
      <c r="C15" s="105" t="s">
        <v>3999</v>
      </c>
      <c r="D15" s="105" t="s">
        <v>4000</v>
      </c>
      <c r="E15" s="850" t="s">
        <v>4001</v>
      </c>
      <c r="F15" s="105" t="s">
        <v>2</v>
      </c>
      <c r="G15" s="105" t="s">
        <v>4</v>
      </c>
      <c r="H15" s="577" t="s">
        <v>5</v>
      </c>
      <c r="I15" s="846" t="s">
        <v>267</v>
      </c>
      <c r="J15" s="105" t="s">
        <v>4002</v>
      </c>
      <c r="K15" s="11">
        <v>0</v>
      </c>
      <c r="L15" s="11">
        <v>27000</v>
      </c>
      <c r="M15" s="105" t="s">
        <v>4272</v>
      </c>
      <c r="N15" s="105">
        <v>30000</v>
      </c>
      <c r="O15" s="11">
        <v>20</v>
      </c>
      <c r="P15" s="105">
        <v>30000</v>
      </c>
      <c r="Q15" s="11" t="s">
        <v>4273</v>
      </c>
      <c r="R15" s="11">
        <v>20</v>
      </c>
      <c r="S15" s="576" t="s">
        <v>4003</v>
      </c>
      <c r="T15" s="576" t="s">
        <v>4004</v>
      </c>
      <c r="U15" s="576" t="s">
        <v>4005</v>
      </c>
    </row>
    <row r="16" spans="1:21" ht="84">
      <c r="A16" s="11">
        <v>8</v>
      </c>
      <c r="B16" s="11"/>
      <c r="C16" s="105" t="s">
        <v>2960</v>
      </c>
      <c r="D16" s="105" t="s">
        <v>3981</v>
      </c>
      <c r="E16" s="850" t="s">
        <v>4092</v>
      </c>
      <c r="F16" s="105" t="s">
        <v>2</v>
      </c>
      <c r="G16" s="105" t="s">
        <v>4</v>
      </c>
      <c r="H16" s="577" t="s">
        <v>5</v>
      </c>
      <c r="I16" s="851" t="s">
        <v>266</v>
      </c>
      <c r="J16" s="105" t="s">
        <v>4093</v>
      </c>
      <c r="K16" s="11">
        <v>0</v>
      </c>
      <c r="L16" s="11">
        <v>27000</v>
      </c>
      <c r="M16" s="105" t="s">
        <v>4272</v>
      </c>
      <c r="N16" s="105">
        <v>30000</v>
      </c>
      <c r="O16" s="11">
        <v>20</v>
      </c>
      <c r="P16" s="105">
        <v>30000</v>
      </c>
      <c r="Q16" s="11" t="s">
        <v>4273</v>
      </c>
      <c r="R16" s="11">
        <v>20</v>
      </c>
      <c r="S16" s="576" t="s">
        <v>4094</v>
      </c>
      <c r="T16" s="576" t="s">
        <v>4095</v>
      </c>
      <c r="U16" s="576" t="s">
        <v>4096</v>
      </c>
    </row>
    <row r="17" spans="1:21" ht="72">
      <c r="A17" s="11">
        <v>9</v>
      </c>
      <c r="B17" s="11"/>
      <c r="C17" s="105" t="s">
        <v>4113</v>
      </c>
      <c r="D17" s="105" t="s">
        <v>4114</v>
      </c>
      <c r="E17" s="850" t="s">
        <v>4115</v>
      </c>
      <c r="F17" s="105" t="s">
        <v>2</v>
      </c>
      <c r="G17" s="105" t="s">
        <v>4</v>
      </c>
      <c r="H17" s="623" t="s">
        <v>13</v>
      </c>
      <c r="I17" s="846" t="s">
        <v>267</v>
      </c>
      <c r="J17" s="105" t="s">
        <v>4116</v>
      </c>
      <c r="K17" s="11">
        <v>0</v>
      </c>
      <c r="L17" s="11">
        <v>20250</v>
      </c>
      <c r="M17" s="105" t="s">
        <v>4272</v>
      </c>
      <c r="N17" s="105">
        <v>22500</v>
      </c>
      <c r="O17" s="11">
        <v>20</v>
      </c>
      <c r="P17" s="105">
        <v>22500</v>
      </c>
      <c r="Q17" s="11" t="s">
        <v>4273</v>
      </c>
      <c r="R17" s="11">
        <v>20</v>
      </c>
      <c r="S17" s="576" t="s">
        <v>4117</v>
      </c>
      <c r="T17" s="576" t="s">
        <v>4118</v>
      </c>
      <c r="U17" s="576" t="s">
        <v>4119</v>
      </c>
    </row>
    <row r="18" spans="1:21" ht="96">
      <c r="A18" s="11">
        <v>10</v>
      </c>
      <c r="B18" s="11"/>
      <c r="C18" s="105" t="s">
        <v>4076</v>
      </c>
      <c r="D18" s="105" t="s">
        <v>4000</v>
      </c>
      <c r="E18" s="850" t="s">
        <v>4014</v>
      </c>
      <c r="F18" s="105" t="s">
        <v>2</v>
      </c>
      <c r="G18" s="105" t="s">
        <v>4</v>
      </c>
      <c r="H18" s="623" t="s">
        <v>13</v>
      </c>
      <c r="I18" s="846" t="s">
        <v>267</v>
      </c>
      <c r="J18" s="105" t="s">
        <v>4077</v>
      </c>
      <c r="K18" s="11">
        <v>0</v>
      </c>
      <c r="L18" s="11">
        <v>27000</v>
      </c>
      <c r="M18" s="105" t="s">
        <v>4272</v>
      </c>
      <c r="N18" s="105">
        <v>30000</v>
      </c>
      <c r="O18" s="11">
        <v>20</v>
      </c>
      <c r="P18" s="105">
        <v>30000</v>
      </c>
      <c r="Q18" s="11" t="s">
        <v>4273</v>
      </c>
      <c r="R18" s="11">
        <v>20</v>
      </c>
      <c r="S18" s="576" t="s">
        <v>4078</v>
      </c>
      <c r="T18" s="576" t="s">
        <v>4079</v>
      </c>
      <c r="U18" s="576" t="s">
        <v>4080</v>
      </c>
    </row>
    <row r="19" spans="1:21" ht="96">
      <c r="A19" s="11">
        <v>11</v>
      </c>
      <c r="B19" s="11"/>
      <c r="C19" s="105" t="s">
        <v>4088</v>
      </c>
      <c r="D19" s="105" t="s">
        <v>3853</v>
      </c>
      <c r="E19" s="850" t="s">
        <v>4014</v>
      </c>
      <c r="F19" s="105" t="s">
        <v>2</v>
      </c>
      <c r="G19" s="105" t="s">
        <v>4</v>
      </c>
      <c r="H19" s="623" t="s">
        <v>13</v>
      </c>
      <c r="I19" s="846" t="s">
        <v>267</v>
      </c>
      <c r="J19" s="105" t="s">
        <v>3975</v>
      </c>
      <c r="K19" s="11">
        <v>0</v>
      </c>
      <c r="L19" s="11">
        <v>20250</v>
      </c>
      <c r="M19" s="105" t="s">
        <v>4272</v>
      </c>
      <c r="N19" s="105">
        <v>22500</v>
      </c>
      <c r="O19" s="11">
        <v>20</v>
      </c>
      <c r="P19" s="105">
        <v>22500</v>
      </c>
      <c r="Q19" s="11" t="s">
        <v>4273</v>
      </c>
      <c r="R19" s="11">
        <v>20</v>
      </c>
      <c r="S19" s="576" t="s">
        <v>4089</v>
      </c>
      <c r="T19" s="576" t="s">
        <v>4090</v>
      </c>
      <c r="U19" s="576" t="s">
        <v>4091</v>
      </c>
    </row>
    <row r="20" spans="1:21" ht="89.25">
      <c r="A20" s="11">
        <v>12</v>
      </c>
      <c r="B20" s="11"/>
      <c r="C20" s="105" t="s">
        <v>4047</v>
      </c>
      <c r="D20" s="105" t="s">
        <v>4048</v>
      </c>
      <c r="E20" s="574" t="s">
        <v>4049</v>
      </c>
      <c r="F20" s="105" t="s">
        <v>2</v>
      </c>
      <c r="G20" s="105" t="s">
        <v>4</v>
      </c>
      <c r="H20" s="577" t="s">
        <v>5</v>
      </c>
      <c r="I20" s="846" t="s">
        <v>267</v>
      </c>
      <c r="J20" s="105" t="s">
        <v>3975</v>
      </c>
      <c r="K20" s="11">
        <v>0</v>
      </c>
      <c r="L20" s="11">
        <v>27000</v>
      </c>
      <c r="M20" s="105" t="s">
        <v>4272</v>
      </c>
      <c r="N20" s="105">
        <v>30000</v>
      </c>
      <c r="O20" s="11">
        <v>20</v>
      </c>
      <c r="P20" s="105">
        <v>30000</v>
      </c>
      <c r="Q20" s="11" t="s">
        <v>4273</v>
      </c>
      <c r="R20" s="11">
        <v>20</v>
      </c>
      <c r="S20" s="576" t="s">
        <v>4050</v>
      </c>
      <c r="T20" s="576" t="s">
        <v>4051</v>
      </c>
      <c r="U20" s="576" t="s">
        <v>4052</v>
      </c>
    </row>
    <row r="21" spans="1:21" ht="102">
      <c r="A21" s="11">
        <v>13</v>
      </c>
      <c r="B21" s="11"/>
      <c r="C21" s="105" t="s">
        <v>4028</v>
      </c>
      <c r="D21" s="105" t="s">
        <v>4029</v>
      </c>
      <c r="E21" s="574" t="s">
        <v>4030</v>
      </c>
      <c r="F21" s="105" t="s">
        <v>2</v>
      </c>
      <c r="G21" s="105" t="s">
        <v>4</v>
      </c>
      <c r="H21" s="577" t="s">
        <v>5</v>
      </c>
      <c r="I21" s="851" t="s">
        <v>266</v>
      </c>
      <c r="J21" s="105" t="s">
        <v>4031</v>
      </c>
      <c r="K21" s="11">
        <v>0</v>
      </c>
      <c r="L21" s="11">
        <v>13500</v>
      </c>
      <c r="M21" s="105" t="s">
        <v>4272</v>
      </c>
      <c r="N21" s="105">
        <v>15000</v>
      </c>
      <c r="O21" s="11">
        <v>20</v>
      </c>
      <c r="P21" s="105">
        <v>15000</v>
      </c>
      <c r="Q21" s="11" t="s">
        <v>4273</v>
      </c>
      <c r="R21" s="11">
        <v>20</v>
      </c>
      <c r="S21" s="852" t="s">
        <v>4032</v>
      </c>
      <c r="T21" s="576" t="s">
        <v>4033</v>
      </c>
      <c r="U21" s="576" t="s">
        <v>4034</v>
      </c>
    </row>
    <row r="22" spans="1:21" ht="72">
      <c r="A22" s="11">
        <v>14</v>
      </c>
      <c r="B22" s="11"/>
      <c r="C22" s="105" t="s">
        <v>4140</v>
      </c>
      <c r="D22" s="105" t="s">
        <v>4141</v>
      </c>
      <c r="E22" s="850" t="s">
        <v>4142</v>
      </c>
      <c r="F22" s="105" t="s">
        <v>2</v>
      </c>
      <c r="G22" s="105" t="s">
        <v>4</v>
      </c>
      <c r="H22" s="577" t="s">
        <v>5</v>
      </c>
      <c r="I22" s="851" t="s">
        <v>266</v>
      </c>
      <c r="J22" s="105" t="s">
        <v>3975</v>
      </c>
      <c r="K22" s="11">
        <v>0</v>
      </c>
      <c r="L22" s="11">
        <v>13500</v>
      </c>
      <c r="M22" s="105" t="s">
        <v>4272</v>
      </c>
      <c r="N22" s="105">
        <v>15000</v>
      </c>
      <c r="O22" s="11">
        <v>20</v>
      </c>
      <c r="P22" s="105">
        <v>15000</v>
      </c>
      <c r="Q22" s="11" t="s">
        <v>4273</v>
      </c>
      <c r="R22" s="11">
        <v>20</v>
      </c>
      <c r="S22" s="576" t="s">
        <v>4143</v>
      </c>
      <c r="T22" s="576" t="s">
        <v>4144</v>
      </c>
      <c r="U22" s="576" t="s">
        <v>4145</v>
      </c>
    </row>
    <row r="23" spans="1:21" ht="96">
      <c r="A23" s="11">
        <v>15</v>
      </c>
      <c r="B23" s="11"/>
      <c r="C23" s="105" t="s">
        <v>4022</v>
      </c>
      <c r="D23" s="105" t="s">
        <v>4023</v>
      </c>
      <c r="E23" s="850" t="s">
        <v>4014</v>
      </c>
      <c r="F23" s="105" t="s">
        <v>2</v>
      </c>
      <c r="G23" s="105" t="s">
        <v>4</v>
      </c>
      <c r="H23" s="623" t="s">
        <v>13</v>
      </c>
      <c r="I23" s="846" t="s">
        <v>267</v>
      </c>
      <c r="J23" s="105" t="s">
        <v>4024</v>
      </c>
      <c r="K23" s="11">
        <v>0</v>
      </c>
      <c r="L23" s="11">
        <v>27000</v>
      </c>
      <c r="M23" s="105" t="s">
        <v>4272</v>
      </c>
      <c r="N23" s="105">
        <v>30000</v>
      </c>
      <c r="O23" s="11">
        <v>20</v>
      </c>
      <c r="P23" s="105">
        <v>30000</v>
      </c>
      <c r="Q23" s="11" t="s">
        <v>4273</v>
      </c>
      <c r="R23" s="11">
        <v>20</v>
      </c>
      <c r="S23" s="576" t="s">
        <v>4025</v>
      </c>
      <c r="T23" s="576" t="s">
        <v>4026</v>
      </c>
      <c r="U23" s="576" t="s">
        <v>4027</v>
      </c>
    </row>
    <row r="24" spans="1:21" ht="96">
      <c r="A24" s="11">
        <v>16</v>
      </c>
      <c r="B24" s="11"/>
      <c r="C24" s="105" t="s">
        <v>4013</v>
      </c>
      <c r="D24" s="105" t="s">
        <v>1071</v>
      </c>
      <c r="E24" s="850" t="s">
        <v>4014</v>
      </c>
      <c r="F24" s="105" t="s">
        <v>2</v>
      </c>
      <c r="G24" s="105" t="s">
        <v>4</v>
      </c>
      <c r="H24" s="623" t="s">
        <v>13</v>
      </c>
      <c r="I24" s="846" t="s">
        <v>267</v>
      </c>
      <c r="J24" s="105" t="s">
        <v>3975</v>
      </c>
      <c r="K24" s="11">
        <v>0</v>
      </c>
      <c r="L24" s="11">
        <v>13500</v>
      </c>
      <c r="M24" s="105" t="s">
        <v>4272</v>
      </c>
      <c r="N24" s="105">
        <v>15000</v>
      </c>
      <c r="O24" s="11">
        <v>20</v>
      </c>
      <c r="P24" s="105">
        <v>15000</v>
      </c>
      <c r="Q24" s="11" t="s">
        <v>4273</v>
      </c>
      <c r="R24" s="11">
        <v>20</v>
      </c>
      <c r="S24" s="576" t="s">
        <v>4015</v>
      </c>
      <c r="T24" s="576" t="s">
        <v>4016</v>
      </c>
      <c r="U24" s="577" t="s">
        <v>4017</v>
      </c>
    </row>
    <row r="25" spans="1:21" ht="96">
      <c r="A25" s="11">
        <v>17</v>
      </c>
      <c r="B25" s="11"/>
      <c r="C25" s="105" t="s">
        <v>3993</v>
      </c>
      <c r="D25" s="105" t="s">
        <v>3994</v>
      </c>
      <c r="E25" s="850" t="s">
        <v>3995</v>
      </c>
      <c r="F25" s="105" t="s">
        <v>2</v>
      </c>
      <c r="G25" s="105" t="s">
        <v>4</v>
      </c>
      <c r="H25" s="577" t="s">
        <v>5</v>
      </c>
      <c r="I25" s="846" t="s">
        <v>267</v>
      </c>
      <c r="J25" s="105" t="s">
        <v>3975</v>
      </c>
      <c r="K25" s="11">
        <v>0</v>
      </c>
      <c r="L25" s="11">
        <v>27000</v>
      </c>
      <c r="M25" s="105" t="s">
        <v>4272</v>
      </c>
      <c r="N25" s="105">
        <v>30000</v>
      </c>
      <c r="O25" s="11">
        <v>20</v>
      </c>
      <c r="P25" s="105">
        <v>30000</v>
      </c>
      <c r="Q25" s="11" t="s">
        <v>4273</v>
      </c>
      <c r="R25" s="11">
        <v>20</v>
      </c>
      <c r="S25" s="852" t="s">
        <v>3996</v>
      </c>
      <c r="T25" s="576" t="s">
        <v>3997</v>
      </c>
      <c r="U25" s="576" t="s">
        <v>3998</v>
      </c>
    </row>
    <row r="26" spans="1:21" ht="102">
      <c r="A26" s="11">
        <v>18</v>
      </c>
      <c r="B26" s="11"/>
      <c r="C26" s="105" t="s">
        <v>4035</v>
      </c>
      <c r="D26" s="105" t="s">
        <v>4036</v>
      </c>
      <c r="E26" s="574" t="s">
        <v>4014</v>
      </c>
      <c r="F26" s="105" t="s">
        <v>2</v>
      </c>
      <c r="G26" s="105" t="s">
        <v>4</v>
      </c>
      <c r="H26" s="623" t="s">
        <v>13</v>
      </c>
      <c r="I26" s="846" t="s">
        <v>267</v>
      </c>
      <c r="J26" s="105" t="s">
        <v>3975</v>
      </c>
      <c r="K26" s="11">
        <v>0</v>
      </c>
      <c r="L26" s="11">
        <v>13500</v>
      </c>
      <c r="M26" s="105" t="s">
        <v>4272</v>
      </c>
      <c r="N26" s="105">
        <v>15000</v>
      </c>
      <c r="O26" s="11">
        <v>20</v>
      </c>
      <c r="P26" s="105">
        <v>15000</v>
      </c>
      <c r="Q26" s="11" t="s">
        <v>4273</v>
      </c>
      <c r="R26" s="11">
        <v>20</v>
      </c>
      <c r="S26" s="576" t="s">
        <v>4037</v>
      </c>
      <c r="T26" s="576" t="s">
        <v>4038</v>
      </c>
      <c r="U26" s="576" t="s">
        <v>4039</v>
      </c>
    </row>
    <row r="27" spans="1:21" ht="96">
      <c r="A27" s="11">
        <v>19</v>
      </c>
      <c r="B27" s="11"/>
      <c r="C27" s="105" t="s">
        <v>4018</v>
      </c>
      <c r="D27" s="105" t="s">
        <v>2755</v>
      </c>
      <c r="E27" s="850" t="s">
        <v>4014</v>
      </c>
      <c r="F27" s="105" t="s">
        <v>2</v>
      </c>
      <c r="G27" s="105" t="s">
        <v>4</v>
      </c>
      <c r="H27" s="623" t="s">
        <v>13</v>
      </c>
      <c r="I27" s="846" t="s">
        <v>267</v>
      </c>
      <c r="J27" s="105" t="s">
        <v>3975</v>
      </c>
      <c r="K27" s="11">
        <v>0</v>
      </c>
      <c r="L27" s="11">
        <v>13500</v>
      </c>
      <c r="M27" s="105" t="s">
        <v>4272</v>
      </c>
      <c r="N27" s="105">
        <v>15000</v>
      </c>
      <c r="O27" s="11">
        <v>20</v>
      </c>
      <c r="P27" s="105">
        <v>15000</v>
      </c>
      <c r="Q27" s="11" t="s">
        <v>4273</v>
      </c>
      <c r="R27" s="11">
        <v>20</v>
      </c>
      <c r="S27" s="576" t="s">
        <v>4019</v>
      </c>
      <c r="T27" s="576" t="s">
        <v>4020</v>
      </c>
      <c r="U27" s="576" t="s">
        <v>4021</v>
      </c>
    </row>
    <row r="28" spans="1:21" ht="132">
      <c r="A28" s="11">
        <v>20</v>
      </c>
      <c r="B28" s="11"/>
      <c r="C28" s="105" t="s">
        <v>4524</v>
      </c>
      <c r="D28" s="105" t="s">
        <v>4525</v>
      </c>
      <c r="E28" s="850" t="s">
        <v>4526</v>
      </c>
      <c r="F28" s="105" t="s">
        <v>2</v>
      </c>
      <c r="G28" s="851" t="s">
        <v>4</v>
      </c>
      <c r="H28" s="577" t="s">
        <v>5</v>
      </c>
      <c r="I28" s="846" t="s">
        <v>267</v>
      </c>
      <c r="J28" s="105" t="s">
        <v>3651</v>
      </c>
      <c r="K28" s="11">
        <v>0</v>
      </c>
      <c r="L28" s="11">
        <v>54000</v>
      </c>
      <c r="M28" s="105" t="s">
        <v>4293</v>
      </c>
      <c r="N28" s="105">
        <v>60000</v>
      </c>
      <c r="O28" s="11">
        <v>20</v>
      </c>
      <c r="P28" s="105">
        <v>60000</v>
      </c>
      <c r="Q28" s="11" t="s">
        <v>4293</v>
      </c>
      <c r="R28" s="11">
        <v>20</v>
      </c>
      <c r="S28" s="576" t="s">
        <v>4044</v>
      </c>
      <c r="T28" s="576" t="s">
        <v>4045</v>
      </c>
      <c r="U28" s="576" t="s">
        <v>4046</v>
      </c>
    </row>
    <row r="29" spans="1:21" ht="120">
      <c r="A29" s="11">
        <v>21</v>
      </c>
      <c r="B29" s="11"/>
      <c r="C29" s="105" t="s">
        <v>4527</v>
      </c>
      <c r="D29" s="105" t="s">
        <v>4528</v>
      </c>
      <c r="E29" s="850" t="s">
        <v>4529</v>
      </c>
      <c r="F29" s="105" t="s">
        <v>2</v>
      </c>
      <c r="G29" s="851" t="s">
        <v>4</v>
      </c>
      <c r="H29" s="577" t="s">
        <v>5</v>
      </c>
      <c r="I29" s="846" t="s">
        <v>267</v>
      </c>
      <c r="J29" s="105" t="s">
        <v>3516</v>
      </c>
      <c r="K29" s="11">
        <v>0</v>
      </c>
      <c r="L29" s="11">
        <v>81000</v>
      </c>
      <c r="M29" s="105" t="s">
        <v>4293</v>
      </c>
      <c r="N29" s="105">
        <v>90000</v>
      </c>
      <c r="O29" s="11">
        <v>20</v>
      </c>
      <c r="P29" s="105">
        <v>90000</v>
      </c>
      <c r="Q29" s="11" t="s">
        <v>4293</v>
      </c>
      <c r="R29" s="11">
        <v>20</v>
      </c>
      <c r="S29" s="576" t="s">
        <v>4155</v>
      </c>
      <c r="T29" s="576" t="s">
        <v>4156</v>
      </c>
      <c r="U29" s="576" t="s">
        <v>4530</v>
      </c>
    </row>
    <row r="30" spans="1:21" ht="84">
      <c r="A30" s="11">
        <v>22</v>
      </c>
      <c r="B30" s="11"/>
      <c r="C30" s="105" t="s">
        <v>3648</v>
      </c>
      <c r="D30" s="105" t="s">
        <v>3463</v>
      </c>
      <c r="E30" s="850" t="s">
        <v>4531</v>
      </c>
      <c r="F30" s="105" t="s">
        <v>2</v>
      </c>
      <c r="G30" s="851" t="s">
        <v>4</v>
      </c>
      <c r="H30" s="623" t="s">
        <v>13</v>
      </c>
      <c r="I30" s="851" t="s">
        <v>266</v>
      </c>
      <c r="J30" s="105" t="s">
        <v>3651</v>
      </c>
      <c r="K30" s="11">
        <v>0</v>
      </c>
      <c r="L30" s="11">
        <v>13500</v>
      </c>
      <c r="M30" s="105" t="s">
        <v>4293</v>
      </c>
      <c r="N30" s="105">
        <v>15000</v>
      </c>
      <c r="O30" s="11">
        <v>20</v>
      </c>
      <c r="P30" s="105">
        <v>15000</v>
      </c>
      <c r="Q30" s="11" t="s">
        <v>4293</v>
      </c>
      <c r="R30" s="11">
        <v>20</v>
      </c>
      <c r="S30" s="576" t="s">
        <v>3653</v>
      </c>
      <c r="T30" s="576" t="s">
        <v>3654</v>
      </c>
      <c r="U30" s="576" t="s">
        <v>3655</v>
      </c>
    </row>
    <row r="31" spans="1:21" ht="84">
      <c r="A31" s="11">
        <v>23</v>
      </c>
      <c r="B31" s="11"/>
      <c r="C31" s="105" t="s">
        <v>4253</v>
      </c>
      <c r="D31" s="105" t="s">
        <v>4254</v>
      </c>
      <c r="E31" s="850" t="s">
        <v>4255</v>
      </c>
      <c r="F31" s="105" t="s">
        <v>2</v>
      </c>
      <c r="G31" s="105" t="s">
        <v>4</v>
      </c>
      <c r="H31" s="623" t="s">
        <v>13</v>
      </c>
      <c r="I31" s="846" t="s">
        <v>267</v>
      </c>
      <c r="J31" s="105" t="s">
        <v>4256</v>
      </c>
      <c r="K31" s="11">
        <v>0</v>
      </c>
      <c r="L31" s="11">
        <v>94500</v>
      </c>
      <c r="M31" s="105" t="s">
        <v>4293</v>
      </c>
      <c r="N31" s="105">
        <v>105000</v>
      </c>
      <c r="O31" s="11">
        <v>20</v>
      </c>
      <c r="P31" s="105">
        <v>105000</v>
      </c>
      <c r="Q31" s="11" t="s">
        <v>4293</v>
      </c>
      <c r="R31" s="11">
        <v>20</v>
      </c>
      <c r="S31" s="576" t="s">
        <v>4257</v>
      </c>
      <c r="T31" s="576" t="s">
        <v>4258</v>
      </c>
      <c r="U31" s="576" t="s">
        <v>4259</v>
      </c>
    </row>
    <row r="32" spans="1:21" ht="120">
      <c r="A32" s="11">
        <v>24</v>
      </c>
      <c r="B32" s="8"/>
      <c r="C32" s="88" t="s">
        <v>3986</v>
      </c>
      <c r="D32" s="88" t="s">
        <v>3987</v>
      </c>
      <c r="E32" s="88" t="s">
        <v>3988</v>
      </c>
      <c r="F32" s="106" t="s">
        <v>2</v>
      </c>
      <c r="G32" s="88" t="s">
        <v>4</v>
      </c>
      <c r="H32" s="853" t="s">
        <v>5</v>
      </c>
      <c r="I32" s="853" t="s">
        <v>267</v>
      </c>
      <c r="J32" s="88" t="s">
        <v>3989</v>
      </c>
      <c r="K32" s="8">
        <v>0</v>
      </c>
      <c r="L32" s="8">
        <v>81000</v>
      </c>
      <c r="M32" s="106" t="s">
        <v>4428</v>
      </c>
      <c r="N32" s="105">
        <v>90000</v>
      </c>
      <c r="O32" s="8">
        <v>20</v>
      </c>
      <c r="P32" s="105">
        <v>90000</v>
      </c>
      <c r="Q32" s="8" t="s">
        <v>4421</v>
      </c>
      <c r="R32" s="8">
        <v>20</v>
      </c>
      <c r="S32" s="235" t="s">
        <v>3990</v>
      </c>
      <c r="T32" s="235" t="s">
        <v>3991</v>
      </c>
      <c r="U32" s="235" t="s">
        <v>3992</v>
      </c>
    </row>
    <row r="33" spans="1:21" ht="135">
      <c r="A33" s="11">
        <v>25</v>
      </c>
      <c r="B33" s="8"/>
      <c r="C33" s="88" t="s">
        <v>3360</v>
      </c>
      <c r="D33" s="88" t="s">
        <v>4240</v>
      </c>
      <c r="E33" s="88" t="s">
        <v>4241</v>
      </c>
      <c r="F33" s="106" t="s">
        <v>2</v>
      </c>
      <c r="G33" s="88" t="s">
        <v>4</v>
      </c>
      <c r="H33" s="853" t="s">
        <v>5</v>
      </c>
      <c r="I33" s="853" t="s">
        <v>267</v>
      </c>
      <c r="J33" s="88" t="s">
        <v>4242</v>
      </c>
      <c r="K33" s="8">
        <v>0</v>
      </c>
      <c r="L33" s="8">
        <v>54000</v>
      </c>
      <c r="M33" s="106" t="s">
        <v>4428</v>
      </c>
      <c r="N33" s="570">
        <v>60000</v>
      </c>
      <c r="O33" s="8">
        <v>20</v>
      </c>
      <c r="P33" s="570">
        <v>60000</v>
      </c>
      <c r="Q33" s="8" t="s">
        <v>4421</v>
      </c>
      <c r="R33" s="8">
        <v>20</v>
      </c>
      <c r="S33" s="235" t="s">
        <v>4243</v>
      </c>
      <c r="T33" s="235" t="s">
        <v>4244</v>
      </c>
      <c r="U33" s="235" t="s">
        <v>4245</v>
      </c>
    </row>
    <row r="34" spans="1:21" ht="90">
      <c r="A34" s="11">
        <v>26</v>
      </c>
      <c r="B34" s="8"/>
      <c r="C34" s="88" t="s">
        <v>4532</v>
      </c>
      <c r="D34" s="88" t="s">
        <v>4229</v>
      </c>
      <c r="E34" s="88" t="s">
        <v>4533</v>
      </c>
      <c r="F34" s="106" t="s">
        <v>2</v>
      </c>
      <c r="G34" s="88" t="s">
        <v>4</v>
      </c>
      <c r="H34" s="853" t="s">
        <v>5</v>
      </c>
      <c r="I34" s="88" t="s">
        <v>266</v>
      </c>
      <c r="J34" s="88" t="s">
        <v>3975</v>
      </c>
      <c r="K34" s="8">
        <v>0</v>
      </c>
      <c r="L34" s="8">
        <v>13500</v>
      </c>
      <c r="M34" s="106" t="s">
        <v>4447</v>
      </c>
      <c r="N34" s="85">
        <v>15000</v>
      </c>
      <c r="O34" s="8">
        <v>20</v>
      </c>
      <c r="P34" s="85">
        <v>15000</v>
      </c>
      <c r="Q34" s="8" t="s">
        <v>4448</v>
      </c>
      <c r="R34" s="8">
        <v>20</v>
      </c>
      <c r="S34" s="235" t="s">
        <v>4231</v>
      </c>
      <c r="T34" s="235" t="s">
        <v>4232</v>
      </c>
      <c r="U34" s="235" t="s">
        <v>4233</v>
      </c>
    </row>
    <row r="35" spans="1:21" ht="150">
      <c r="A35" s="11">
        <v>27</v>
      </c>
      <c r="B35" s="8"/>
      <c r="C35" s="88" t="s">
        <v>4534</v>
      </c>
      <c r="D35" s="88" t="s">
        <v>4535</v>
      </c>
      <c r="E35" s="88" t="s">
        <v>4536</v>
      </c>
      <c r="F35" s="106" t="s">
        <v>2</v>
      </c>
      <c r="G35" s="88" t="s">
        <v>4</v>
      </c>
      <c r="H35" s="853" t="s">
        <v>5</v>
      </c>
      <c r="I35" s="853" t="s">
        <v>267</v>
      </c>
      <c r="J35" s="88" t="s">
        <v>3989</v>
      </c>
      <c r="K35" s="8">
        <v>0</v>
      </c>
      <c r="L35" s="8">
        <v>54000</v>
      </c>
      <c r="M35" s="106" t="s">
        <v>4447</v>
      </c>
      <c r="N35" s="105">
        <v>60000</v>
      </c>
      <c r="O35" s="8">
        <v>20</v>
      </c>
      <c r="P35" s="105">
        <v>60000</v>
      </c>
      <c r="Q35" s="8" t="s">
        <v>4448</v>
      </c>
      <c r="R35" s="8">
        <v>20</v>
      </c>
      <c r="S35" s="235" t="s">
        <v>4226</v>
      </c>
      <c r="T35" s="235" t="s">
        <v>4227</v>
      </c>
      <c r="U35" s="235" t="s">
        <v>4228</v>
      </c>
    </row>
    <row r="36" spans="1:21" ht="150">
      <c r="A36" s="11">
        <v>28</v>
      </c>
      <c r="B36" s="8"/>
      <c r="C36" s="88" t="s">
        <v>4260</v>
      </c>
      <c r="D36" s="88" t="s">
        <v>4261</v>
      </c>
      <c r="E36" s="88" t="s">
        <v>4262</v>
      </c>
      <c r="F36" s="106" t="s">
        <v>2</v>
      </c>
      <c r="G36" s="88" t="s">
        <v>4</v>
      </c>
      <c r="H36" s="853" t="s">
        <v>5</v>
      </c>
      <c r="I36" s="853" t="s">
        <v>267</v>
      </c>
      <c r="J36" s="88" t="s">
        <v>4249</v>
      </c>
      <c r="K36" s="8">
        <v>0</v>
      </c>
      <c r="L36" s="8">
        <v>67500</v>
      </c>
      <c r="M36" s="106" t="s">
        <v>4447</v>
      </c>
      <c r="N36" s="88">
        <v>75000</v>
      </c>
      <c r="O36" s="8">
        <v>20</v>
      </c>
      <c r="P36" s="88">
        <v>75000</v>
      </c>
      <c r="Q36" s="8" t="s">
        <v>4448</v>
      </c>
      <c r="R36" s="8">
        <v>20</v>
      </c>
      <c r="S36" s="235" t="s">
        <v>4265</v>
      </c>
      <c r="T36" s="235" t="s">
        <v>4266</v>
      </c>
      <c r="U36" s="235" t="s">
        <v>4267</v>
      </c>
    </row>
    <row r="37" spans="1:21" ht="135">
      <c r="A37" s="11">
        <v>29</v>
      </c>
      <c r="B37" s="8"/>
      <c r="C37" s="88" t="s">
        <v>4059</v>
      </c>
      <c r="D37" s="88" t="s">
        <v>4060</v>
      </c>
      <c r="E37" s="88" t="s">
        <v>4061</v>
      </c>
      <c r="F37" s="106" t="s">
        <v>2</v>
      </c>
      <c r="G37" s="88" t="s">
        <v>4</v>
      </c>
      <c r="H37" s="88" t="s">
        <v>13</v>
      </c>
      <c r="I37" s="88" t="s">
        <v>266</v>
      </c>
      <c r="J37" s="88" t="s">
        <v>3989</v>
      </c>
      <c r="K37" s="8">
        <v>0</v>
      </c>
      <c r="L37" s="8">
        <v>27000</v>
      </c>
      <c r="M37" s="106" t="s">
        <v>4447</v>
      </c>
      <c r="N37" s="85">
        <v>30000</v>
      </c>
      <c r="O37" s="8">
        <v>20</v>
      </c>
      <c r="P37" s="85">
        <v>30000</v>
      </c>
      <c r="Q37" s="8" t="s">
        <v>4448</v>
      </c>
      <c r="R37" s="8">
        <v>20</v>
      </c>
      <c r="S37" s="235" t="s">
        <v>4062</v>
      </c>
      <c r="T37" s="235" t="s">
        <v>4063</v>
      </c>
      <c r="U37" s="235" t="s">
        <v>4064</v>
      </c>
    </row>
    <row r="38" spans="1:21" ht="150">
      <c r="A38" s="11">
        <v>30</v>
      </c>
      <c r="B38" s="8"/>
      <c r="C38" s="623" t="s">
        <v>4246</v>
      </c>
      <c r="D38" s="623" t="s">
        <v>4247</v>
      </c>
      <c r="E38" s="623" t="s">
        <v>4248</v>
      </c>
      <c r="F38" s="106" t="s">
        <v>2</v>
      </c>
      <c r="G38" s="88" t="s">
        <v>4</v>
      </c>
      <c r="H38" s="88" t="s">
        <v>13</v>
      </c>
      <c r="I38" s="853" t="s">
        <v>267</v>
      </c>
      <c r="J38" s="623" t="s">
        <v>4249</v>
      </c>
      <c r="K38" s="8">
        <v>0</v>
      </c>
      <c r="L38" s="8">
        <v>27000</v>
      </c>
      <c r="M38" s="106" t="s">
        <v>4447</v>
      </c>
      <c r="N38" s="88">
        <v>30000</v>
      </c>
      <c r="O38" s="8">
        <v>20</v>
      </c>
      <c r="P38" s="88">
        <v>30000</v>
      </c>
      <c r="Q38" s="8" t="s">
        <v>4448</v>
      </c>
      <c r="R38" s="8">
        <v>20</v>
      </c>
      <c r="S38" s="576" t="s">
        <v>4250</v>
      </c>
      <c r="T38" s="625" t="s">
        <v>4251</v>
      </c>
      <c r="U38" s="625" t="s">
        <v>4252</v>
      </c>
    </row>
    <row r="39" spans="1:21" ht="105">
      <c r="A39" s="11">
        <v>31</v>
      </c>
      <c r="B39" s="8"/>
      <c r="C39" s="88" t="s">
        <v>4120</v>
      </c>
      <c r="D39" s="88" t="s">
        <v>4121</v>
      </c>
      <c r="E39" s="88" t="s">
        <v>4122</v>
      </c>
      <c r="F39" s="106" t="s">
        <v>2</v>
      </c>
      <c r="G39" s="88" t="s">
        <v>4</v>
      </c>
      <c r="H39" s="88" t="s">
        <v>13</v>
      </c>
      <c r="I39" s="853" t="s">
        <v>267</v>
      </c>
      <c r="J39" s="88" t="s">
        <v>3975</v>
      </c>
      <c r="K39" s="8">
        <v>0</v>
      </c>
      <c r="L39" s="8">
        <v>13500</v>
      </c>
      <c r="M39" s="106" t="s">
        <v>4447</v>
      </c>
      <c r="N39" s="105">
        <v>15000</v>
      </c>
      <c r="O39" s="8">
        <v>20</v>
      </c>
      <c r="P39" s="105">
        <v>15000</v>
      </c>
      <c r="Q39" s="8" t="s">
        <v>4448</v>
      </c>
      <c r="R39" s="8">
        <v>20</v>
      </c>
      <c r="S39" s="235" t="s">
        <v>4123</v>
      </c>
      <c r="T39" s="235" t="s">
        <v>4124</v>
      </c>
      <c r="U39" s="235" t="s">
        <v>4125</v>
      </c>
    </row>
    <row r="40" spans="1:21" ht="105">
      <c r="A40" s="11">
        <v>32</v>
      </c>
      <c r="B40" s="8"/>
      <c r="C40" s="88" t="s">
        <v>4146</v>
      </c>
      <c r="D40" s="88" t="s">
        <v>4147</v>
      </c>
      <c r="E40" s="88" t="s">
        <v>4148</v>
      </c>
      <c r="F40" s="106" t="s">
        <v>2</v>
      </c>
      <c r="G40" s="88" t="s">
        <v>4</v>
      </c>
      <c r="H40" s="853" t="s">
        <v>5</v>
      </c>
      <c r="I40" s="88" t="s">
        <v>266</v>
      </c>
      <c r="J40" s="88" t="s">
        <v>3975</v>
      </c>
      <c r="K40" s="8">
        <v>0</v>
      </c>
      <c r="L40" s="8">
        <v>27000</v>
      </c>
      <c r="M40" s="106" t="s">
        <v>4447</v>
      </c>
      <c r="N40" s="105">
        <v>30000</v>
      </c>
      <c r="O40" s="8">
        <v>20</v>
      </c>
      <c r="P40" s="105">
        <v>30000</v>
      </c>
      <c r="Q40" s="8" t="s">
        <v>4448</v>
      </c>
      <c r="R40" s="8">
        <v>20</v>
      </c>
      <c r="S40" s="235" t="s">
        <v>4149</v>
      </c>
      <c r="T40" s="235" t="s">
        <v>4150</v>
      </c>
      <c r="U40" s="235" t="s">
        <v>4151</v>
      </c>
    </row>
    <row r="41" spans="1:21" ht="120">
      <c r="A41" s="11">
        <v>33</v>
      </c>
      <c r="B41" s="8"/>
      <c r="C41" s="88" t="s">
        <v>4065</v>
      </c>
      <c r="D41" s="88" t="s">
        <v>4066</v>
      </c>
      <c r="E41" s="88" t="s">
        <v>4067</v>
      </c>
      <c r="F41" s="106" t="s">
        <v>2</v>
      </c>
      <c r="G41" s="88" t="s">
        <v>4</v>
      </c>
      <c r="H41" s="853" t="s">
        <v>5</v>
      </c>
      <c r="I41" s="88" t="s">
        <v>266</v>
      </c>
      <c r="J41" s="88" t="s">
        <v>3975</v>
      </c>
      <c r="K41" s="8">
        <v>0</v>
      </c>
      <c r="L41" s="8">
        <v>27000</v>
      </c>
      <c r="M41" s="106" t="s">
        <v>4447</v>
      </c>
      <c r="N41" s="85">
        <v>30000</v>
      </c>
      <c r="O41" s="8">
        <v>20</v>
      </c>
      <c r="P41" s="85">
        <v>30000</v>
      </c>
      <c r="Q41" s="8" t="s">
        <v>4448</v>
      </c>
      <c r="R41" s="8">
        <v>20</v>
      </c>
      <c r="S41" s="235" t="s">
        <v>4068</v>
      </c>
      <c r="T41" s="235" t="s">
        <v>4069</v>
      </c>
      <c r="U41" s="235" t="s">
        <v>4070</v>
      </c>
    </row>
    <row r="42" spans="1:21" ht="105">
      <c r="A42" s="11">
        <v>34</v>
      </c>
      <c r="B42" s="8"/>
      <c r="C42" s="88" t="s">
        <v>4184</v>
      </c>
      <c r="D42" s="88" t="s">
        <v>4185</v>
      </c>
      <c r="E42" s="88" t="s">
        <v>4186</v>
      </c>
      <c r="F42" s="106" t="s">
        <v>2</v>
      </c>
      <c r="G42" s="88" t="s">
        <v>4</v>
      </c>
      <c r="H42" s="853" t="s">
        <v>5</v>
      </c>
      <c r="I42" s="88" t="s">
        <v>266</v>
      </c>
      <c r="J42" s="88" t="s">
        <v>4187</v>
      </c>
      <c r="K42" s="8">
        <v>0</v>
      </c>
      <c r="L42" s="8">
        <v>13500</v>
      </c>
      <c r="M42" s="106" t="s">
        <v>4447</v>
      </c>
      <c r="N42" s="85">
        <v>15000</v>
      </c>
      <c r="O42" s="8">
        <v>20</v>
      </c>
      <c r="P42" s="85">
        <v>15000</v>
      </c>
      <c r="Q42" s="8" t="s">
        <v>4448</v>
      </c>
      <c r="R42" s="8">
        <v>20</v>
      </c>
      <c r="S42" s="235" t="s">
        <v>4188</v>
      </c>
      <c r="T42" s="235" t="s">
        <v>4189</v>
      </c>
      <c r="U42" s="235" t="s">
        <v>4190</v>
      </c>
    </row>
    <row r="43" spans="1:21" ht="102">
      <c r="A43" s="11">
        <v>35</v>
      </c>
      <c r="B43" s="8"/>
      <c r="C43" s="88" t="s">
        <v>3677</v>
      </c>
      <c r="D43" s="88" t="s">
        <v>3678</v>
      </c>
      <c r="E43" s="227" t="s">
        <v>3679</v>
      </c>
      <c r="F43" s="106" t="s">
        <v>2</v>
      </c>
      <c r="G43" s="88" t="s">
        <v>790</v>
      </c>
      <c r="H43" s="88" t="s">
        <v>791</v>
      </c>
      <c r="I43" s="147" t="s">
        <v>267</v>
      </c>
      <c r="J43" s="88" t="s">
        <v>3651</v>
      </c>
      <c r="K43" s="8">
        <v>0</v>
      </c>
      <c r="L43" s="8">
        <v>27000</v>
      </c>
      <c r="M43" s="8" t="s">
        <v>4537</v>
      </c>
      <c r="N43" s="88">
        <v>30000</v>
      </c>
      <c r="O43" s="8">
        <v>20</v>
      </c>
      <c r="P43" s="88">
        <v>30000</v>
      </c>
      <c r="Q43" s="8" t="s">
        <v>4538</v>
      </c>
      <c r="R43" s="8">
        <v>20</v>
      </c>
      <c r="S43" s="235" t="s">
        <v>3680</v>
      </c>
      <c r="T43" s="235" t="s">
        <v>3681</v>
      </c>
      <c r="U43" s="235" t="s">
        <v>3682</v>
      </c>
    </row>
    <row r="44" spans="1:21" ht="127.5">
      <c r="A44" s="11">
        <v>36</v>
      </c>
      <c r="B44" s="8"/>
      <c r="C44" s="88" t="s">
        <v>4277</v>
      </c>
      <c r="D44" s="88" t="s">
        <v>4278</v>
      </c>
      <c r="E44" s="227" t="s">
        <v>4279</v>
      </c>
      <c r="F44" s="106" t="s">
        <v>2</v>
      </c>
      <c r="G44" s="147" t="s">
        <v>4</v>
      </c>
      <c r="H44" s="147" t="s">
        <v>13</v>
      </c>
      <c r="I44" s="147" t="s">
        <v>267</v>
      </c>
      <c r="J44" s="88" t="s">
        <v>3651</v>
      </c>
      <c r="K44" s="8">
        <v>0</v>
      </c>
      <c r="L44" s="8">
        <v>27000</v>
      </c>
      <c r="M44" s="106" t="s">
        <v>4539</v>
      </c>
      <c r="N44" s="88">
        <v>30000</v>
      </c>
      <c r="O44" s="8">
        <v>20</v>
      </c>
      <c r="P44" s="88">
        <v>30000</v>
      </c>
      <c r="Q44" s="8" t="s">
        <v>4540</v>
      </c>
      <c r="R44" s="8">
        <v>20</v>
      </c>
      <c r="S44" s="235" t="s">
        <v>4280</v>
      </c>
      <c r="T44" s="235" t="s">
        <v>4281</v>
      </c>
      <c r="U44" s="235" t="s">
        <v>4282</v>
      </c>
    </row>
    <row r="45" spans="1:21" ht="127.5">
      <c r="A45" s="11">
        <v>37</v>
      </c>
      <c r="B45" s="8"/>
      <c r="C45" s="88" t="s">
        <v>4348</v>
      </c>
      <c r="D45" s="88" t="s">
        <v>3451</v>
      </c>
      <c r="E45" s="227" t="s">
        <v>4349</v>
      </c>
      <c r="F45" s="106" t="s">
        <v>2</v>
      </c>
      <c r="G45" s="147" t="s">
        <v>4</v>
      </c>
      <c r="H45" s="147" t="s">
        <v>13</v>
      </c>
      <c r="I45" s="147" t="s">
        <v>267</v>
      </c>
      <c r="J45" s="88" t="s">
        <v>4249</v>
      </c>
      <c r="K45" s="8">
        <v>0</v>
      </c>
      <c r="L45" s="8">
        <v>27000</v>
      </c>
      <c r="M45" s="106" t="s">
        <v>4539</v>
      </c>
      <c r="N45" s="88">
        <v>30000</v>
      </c>
      <c r="O45" s="8">
        <v>20</v>
      </c>
      <c r="P45" s="88">
        <v>30000</v>
      </c>
      <c r="Q45" s="8" t="s">
        <v>4540</v>
      </c>
      <c r="R45" s="8">
        <v>20</v>
      </c>
      <c r="S45" s="235" t="s">
        <v>4350</v>
      </c>
      <c r="T45" s="235" t="s">
        <v>4351</v>
      </c>
      <c r="U45" s="235" t="s">
        <v>4352</v>
      </c>
    </row>
    <row r="46" spans="1:21" ht="89.25">
      <c r="A46" s="11">
        <v>38</v>
      </c>
      <c r="B46" s="8"/>
      <c r="C46" s="88" t="s">
        <v>4108</v>
      </c>
      <c r="D46" s="88" t="s">
        <v>4109</v>
      </c>
      <c r="E46" s="227" t="s">
        <v>4092</v>
      </c>
      <c r="F46" s="106" t="s">
        <v>2</v>
      </c>
      <c r="G46" s="147" t="s">
        <v>4</v>
      </c>
      <c r="H46" s="147" t="s">
        <v>5</v>
      </c>
      <c r="I46" s="147" t="s">
        <v>266</v>
      </c>
      <c r="J46" s="88" t="s">
        <v>3975</v>
      </c>
      <c r="K46" s="8">
        <v>0</v>
      </c>
      <c r="L46" s="8">
        <v>27000</v>
      </c>
      <c r="M46" s="106" t="s">
        <v>4539</v>
      </c>
      <c r="N46" s="88">
        <v>30000</v>
      </c>
      <c r="O46" s="8">
        <v>20</v>
      </c>
      <c r="P46" s="88">
        <v>30000</v>
      </c>
      <c r="Q46" s="8" t="s">
        <v>4540</v>
      </c>
      <c r="R46" s="8">
        <v>20</v>
      </c>
      <c r="S46" s="235" t="s">
        <v>4110</v>
      </c>
      <c r="T46" s="235" t="s">
        <v>4111</v>
      </c>
      <c r="U46" s="235" t="s">
        <v>4112</v>
      </c>
    </row>
    <row r="47" spans="1:21" ht="108">
      <c r="A47" s="11">
        <v>39</v>
      </c>
      <c r="B47" s="8"/>
      <c r="C47" s="88" t="s">
        <v>4541</v>
      </c>
      <c r="D47" s="105" t="s">
        <v>4542</v>
      </c>
      <c r="E47" s="149" t="s">
        <v>4543</v>
      </c>
      <c r="F47" s="8" t="s">
        <v>2</v>
      </c>
      <c r="G47" s="105" t="s">
        <v>4</v>
      </c>
      <c r="H47" s="846" t="s">
        <v>13</v>
      </c>
      <c r="I47" s="105" t="s">
        <v>266</v>
      </c>
      <c r="J47" s="88" t="s">
        <v>4544</v>
      </c>
      <c r="K47" s="8">
        <v>0</v>
      </c>
      <c r="L47" s="8">
        <v>27000</v>
      </c>
      <c r="M47" s="8" t="s">
        <v>4462</v>
      </c>
      <c r="N47" s="8">
        <v>30000</v>
      </c>
      <c r="O47" s="8">
        <v>20</v>
      </c>
      <c r="P47" s="8">
        <v>30000</v>
      </c>
      <c r="Q47" s="568" t="s">
        <v>4463</v>
      </c>
      <c r="R47" s="8">
        <v>20</v>
      </c>
      <c r="S47" s="235" t="s">
        <v>3675</v>
      </c>
      <c r="T47" s="235" t="s">
        <v>3676</v>
      </c>
      <c r="U47" s="235" t="s">
        <v>4545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U27"/>
  <sheetViews>
    <sheetView tabSelected="1" topLeftCell="A22" workbookViewId="0">
      <selection activeCell="M9" sqref="M9"/>
    </sheetView>
  </sheetViews>
  <sheetFormatPr defaultRowHeight="15"/>
  <sheetData>
    <row r="1" spans="1:21" ht="18.75">
      <c r="A1" s="765" t="s">
        <v>261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219"/>
      <c r="T1" s="219"/>
      <c r="U1" s="823"/>
    </row>
    <row r="2" spans="1:21" ht="18.75">
      <c r="A2" s="765" t="s">
        <v>3965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219"/>
      <c r="T2" s="219"/>
      <c r="U2" s="823"/>
    </row>
    <row r="3" spans="1:21" ht="18.75">
      <c r="A3" s="765" t="s">
        <v>3966</v>
      </c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/>
      <c r="N3" s="765"/>
      <c r="O3" s="765"/>
      <c r="P3" s="765"/>
      <c r="Q3" s="765"/>
      <c r="R3" s="765"/>
      <c r="S3" s="219"/>
      <c r="T3" s="219"/>
      <c r="U3" s="823"/>
    </row>
    <row r="4" spans="1:21" ht="18.75">
      <c r="A4" s="765" t="s">
        <v>3967</v>
      </c>
      <c r="B4" s="765"/>
      <c r="C4" s="765"/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219"/>
      <c r="T4" s="219"/>
      <c r="U4" s="823"/>
    </row>
    <row r="5" spans="1:21" ht="18.75">
      <c r="A5" s="817" t="s">
        <v>3968</v>
      </c>
      <c r="B5" s="817"/>
      <c r="C5" s="817"/>
      <c r="D5" s="817"/>
      <c r="E5" s="817"/>
      <c r="F5" s="817"/>
      <c r="G5" s="817"/>
      <c r="H5" s="179"/>
      <c r="I5" s="179"/>
      <c r="J5" s="220"/>
      <c r="K5" s="824"/>
      <c r="L5" s="825"/>
      <c r="M5" s="221"/>
      <c r="N5" s="215"/>
      <c r="O5" s="854"/>
      <c r="P5" s="827"/>
      <c r="Q5" s="855"/>
      <c r="R5" s="140" t="s">
        <v>914</v>
      </c>
      <c r="S5" s="219"/>
      <c r="T5" s="219"/>
      <c r="U5" s="823"/>
    </row>
    <row r="6" spans="1:21" ht="15.75">
      <c r="A6" s="829"/>
      <c r="B6" s="128"/>
      <c r="C6" s="128"/>
      <c r="D6" s="128"/>
      <c r="E6" s="129"/>
      <c r="F6" s="181"/>
      <c r="G6" s="181"/>
      <c r="H6" s="181"/>
      <c r="I6" s="181"/>
      <c r="J6" s="6"/>
      <c r="K6" s="831"/>
      <c r="L6" s="831"/>
      <c r="M6" s="856" t="s">
        <v>162</v>
      </c>
      <c r="N6" s="856"/>
      <c r="O6" s="857"/>
      <c r="P6" s="833"/>
      <c r="Q6" s="820" t="s">
        <v>920</v>
      </c>
      <c r="R6" s="820"/>
      <c r="S6" s="219"/>
      <c r="T6" s="219"/>
      <c r="U6" s="823"/>
    </row>
    <row r="7" spans="1:21" ht="15.75">
      <c r="A7" s="818" t="s">
        <v>903</v>
      </c>
      <c r="B7" s="818"/>
      <c r="C7" s="818"/>
      <c r="D7" s="128"/>
      <c r="E7" s="129"/>
      <c r="F7" s="181"/>
      <c r="G7" s="181"/>
      <c r="H7" s="181"/>
      <c r="I7" s="181"/>
      <c r="J7" s="6"/>
      <c r="K7" s="831"/>
      <c r="L7" s="831"/>
      <c r="M7" s="223"/>
      <c r="N7" s="216"/>
      <c r="O7" s="857"/>
      <c r="P7" s="821" t="s">
        <v>916</v>
      </c>
      <c r="Q7" s="821"/>
      <c r="R7" s="821"/>
      <c r="S7" s="219"/>
      <c r="T7" s="219"/>
      <c r="U7" s="823"/>
    </row>
    <row r="8" spans="1:21" ht="60">
      <c r="A8" s="105" t="s">
        <v>307</v>
      </c>
      <c r="B8" s="105" t="s">
        <v>308</v>
      </c>
      <c r="C8" s="196" t="s">
        <v>309</v>
      </c>
      <c r="D8" s="105" t="s">
        <v>310</v>
      </c>
      <c r="E8" s="196" t="s">
        <v>311</v>
      </c>
      <c r="F8" s="196" t="s">
        <v>270</v>
      </c>
      <c r="G8" s="105" t="s">
        <v>312</v>
      </c>
      <c r="H8" s="196" t="s">
        <v>313</v>
      </c>
      <c r="I8" s="105" t="s">
        <v>314</v>
      </c>
      <c r="J8" s="105" t="s">
        <v>781</v>
      </c>
      <c r="K8" s="105" t="s">
        <v>782</v>
      </c>
      <c r="L8" s="105" t="s">
        <v>783</v>
      </c>
      <c r="M8" s="105" t="s">
        <v>784</v>
      </c>
      <c r="N8" s="105" t="s">
        <v>785</v>
      </c>
      <c r="O8" s="105" t="s">
        <v>786</v>
      </c>
      <c r="P8" s="91" t="s">
        <v>319</v>
      </c>
      <c r="Q8" s="105" t="s">
        <v>318</v>
      </c>
      <c r="R8" s="105" t="s">
        <v>320</v>
      </c>
      <c r="S8" s="834" t="s">
        <v>1213</v>
      </c>
      <c r="T8" s="858" t="s">
        <v>4546</v>
      </c>
      <c r="U8" s="858" t="s">
        <v>1427</v>
      </c>
    </row>
    <row r="9" spans="1:21" ht="180">
      <c r="A9" s="8">
        <v>18</v>
      </c>
      <c r="B9" s="8"/>
      <c r="C9" s="88" t="s">
        <v>4547</v>
      </c>
      <c r="D9" s="88" t="s">
        <v>4548</v>
      </c>
      <c r="E9" s="88" t="s">
        <v>4549</v>
      </c>
      <c r="F9" s="106" t="s">
        <v>2</v>
      </c>
      <c r="G9" s="85" t="s">
        <v>790</v>
      </c>
      <c r="H9" s="85" t="s">
        <v>791</v>
      </c>
      <c r="I9" s="147" t="s">
        <v>267</v>
      </c>
      <c r="J9" s="88" t="s">
        <v>4550</v>
      </c>
      <c r="K9" s="88" t="s">
        <v>4551</v>
      </c>
      <c r="L9" s="88" t="s">
        <v>4552</v>
      </c>
      <c r="M9" s="88" t="s">
        <v>4553</v>
      </c>
      <c r="N9" s="8">
        <v>60000</v>
      </c>
      <c r="O9" s="106" t="s">
        <v>3643</v>
      </c>
      <c r="P9" s="859">
        <v>60000</v>
      </c>
      <c r="Q9" s="8" t="s">
        <v>4554</v>
      </c>
      <c r="R9" s="8" t="s">
        <v>1251</v>
      </c>
      <c r="S9" s="235" t="s">
        <v>4555</v>
      </c>
      <c r="T9" s="235" t="s">
        <v>4556</v>
      </c>
      <c r="U9" s="235" t="s">
        <v>4557</v>
      </c>
    </row>
    <row r="10" spans="1:21" ht="180">
      <c r="A10" s="8">
        <v>19</v>
      </c>
      <c r="B10" s="8"/>
      <c r="C10" s="88" t="s">
        <v>4558</v>
      </c>
      <c r="D10" s="88" t="s">
        <v>4559</v>
      </c>
      <c r="E10" s="88" t="s">
        <v>4560</v>
      </c>
      <c r="F10" s="106" t="s">
        <v>2</v>
      </c>
      <c r="G10" s="88" t="s">
        <v>790</v>
      </c>
      <c r="H10" s="88" t="s">
        <v>791</v>
      </c>
      <c r="I10" s="147" t="s">
        <v>267</v>
      </c>
      <c r="J10" s="88" t="s">
        <v>4561</v>
      </c>
      <c r="K10" s="88" t="s">
        <v>4562</v>
      </c>
      <c r="L10" s="88" t="s">
        <v>4563</v>
      </c>
      <c r="M10" s="88" t="s">
        <v>4564</v>
      </c>
      <c r="N10" s="8">
        <v>50000</v>
      </c>
      <c r="O10" s="106" t="s">
        <v>3643</v>
      </c>
      <c r="P10" s="859">
        <v>50000</v>
      </c>
      <c r="Q10" s="8" t="s">
        <v>4554</v>
      </c>
      <c r="R10" s="8" t="s">
        <v>1251</v>
      </c>
      <c r="S10" s="235" t="s">
        <v>4565</v>
      </c>
      <c r="T10" s="235" t="s">
        <v>4566</v>
      </c>
      <c r="U10" s="235" t="s">
        <v>4567</v>
      </c>
    </row>
    <row r="11" spans="1:21" ht="165">
      <c r="A11" s="8">
        <v>53</v>
      </c>
      <c r="B11" s="8"/>
      <c r="C11" s="88" t="s">
        <v>4568</v>
      </c>
      <c r="D11" s="88" t="s">
        <v>4569</v>
      </c>
      <c r="E11" s="227" t="s">
        <v>4570</v>
      </c>
      <c r="F11" s="106" t="s">
        <v>2</v>
      </c>
      <c r="G11" s="85" t="s">
        <v>790</v>
      </c>
      <c r="H11" s="85" t="s">
        <v>791</v>
      </c>
      <c r="I11" s="617" t="s">
        <v>267</v>
      </c>
      <c r="J11" s="88" t="s">
        <v>4571</v>
      </c>
      <c r="K11" s="88" t="s">
        <v>4572</v>
      </c>
      <c r="L11" s="88" t="s">
        <v>4573</v>
      </c>
      <c r="M11" s="88" t="s">
        <v>4564</v>
      </c>
      <c r="N11" s="147">
        <v>91500</v>
      </c>
      <c r="O11" s="70" t="s">
        <v>4574</v>
      </c>
      <c r="P11" s="85">
        <v>35500</v>
      </c>
      <c r="Q11" s="8" t="s">
        <v>4574</v>
      </c>
      <c r="R11" s="8" t="s">
        <v>1251</v>
      </c>
      <c r="S11" s="235" t="s">
        <v>4575</v>
      </c>
      <c r="T11" s="235" t="s">
        <v>4576</v>
      </c>
      <c r="U11" s="235" t="s">
        <v>4577</v>
      </c>
    </row>
    <row r="12" spans="1:21" ht="153">
      <c r="A12" s="8">
        <v>54</v>
      </c>
      <c r="B12" s="8"/>
      <c r="C12" s="88" t="s">
        <v>4578</v>
      </c>
      <c r="D12" s="88" t="s">
        <v>4298</v>
      </c>
      <c r="E12" s="227" t="s">
        <v>4579</v>
      </c>
      <c r="F12" s="106" t="s">
        <v>2</v>
      </c>
      <c r="G12" s="85" t="s">
        <v>790</v>
      </c>
      <c r="H12" s="85" t="s">
        <v>791</v>
      </c>
      <c r="I12" s="617" t="s">
        <v>267</v>
      </c>
      <c r="J12" s="88" t="s">
        <v>4580</v>
      </c>
      <c r="K12" s="88" t="s">
        <v>4581</v>
      </c>
      <c r="L12" s="88" t="s">
        <v>3953</v>
      </c>
      <c r="M12" s="88" t="s">
        <v>3896</v>
      </c>
      <c r="N12" s="88">
        <v>280000</v>
      </c>
      <c r="O12" s="70" t="s">
        <v>4574</v>
      </c>
      <c r="P12" s="85">
        <v>70000</v>
      </c>
      <c r="Q12" s="8" t="s">
        <v>4574</v>
      </c>
      <c r="R12" s="8" t="s">
        <v>1251</v>
      </c>
      <c r="S12" s="235" t="s">
        <v>4582</v>
      </c>
      <c r="T12" s="235" t="s">
        <v>4583</v>
      </c>
      <c r="U12" s="235" t="s">
        <v>4584</v>
      </c>
    </row>
    <row r="13" spans="1:21" ht="135">
      <c r="A13" s="8">
        <v>55</v>
      </c>
      <c r="B13" s="8"/>
      <c r="C13" s="88" t="s">
        <v>4585</v>
      </c>
      <c r="D13" s="88" t="s">
        <v>4586</v>
      </c>
      <c r="E13" s="227" t="s">
        <v>4587</v>
      </c>
      <c r="F13" s="106" t="s">
        <v>2</v>
      </c>
      <c r="G13" s="88" t="s">
        <v>790</v>
      </c>
      <c r="H13" s="88" t="s">
        <v>3650</v>
      </c>
      <c r="I13" s="617" t="s">
        <v>267</v>
      </c>
      <c r="J13" s="88" t="s">
        <v>4588</v>
      </c>
      <c r="K13" s="88" t="s">
        <v>4589</v>
      </c>
      <c r="L13" s="88" t="s">
        <v>4590</v>
      </c>
      <c r="M13" s="88" t="s">
        <v>4591</v>
      </c>
      <c r="N13" s="88">
        <v>200000</v>
      </c>
      <c r="O13" s="70" t="s">
        <v>4574</v>
      </c>
      <c r="P13" s="88">
        <v>50000</v>
      </c>
      <c r="Q13" s="8" t="s">
        <v>4574</v>
      </c>
      <c r="R13" s="8" t="s">
        <v>1221</v>
      </c>
      <c r="S13" s="235" t="s">
        <v>1453</v>
      </c>
      <c r="T13" s="235" t="s">
        <v>1454</v>
      </c>
      <c r="U13" s="235" t="s">
        <v>1455</v>
      </c>
    </row>
    <row r="14" spans="1:21" ht="135">
      <c r="A14" s="8">
        <v>92</v>
      </c>
      <c r="B14" s="8"/>
      <c r="C14" s="88" t="s">
        <v>4592</v>
      </c>
      <c r="D14" s="88" t="s">
        <v>4593</v>
      </c>
      <c r="E14" s="88" t="s">
        <v>4594</v>
      </c>
      <c r="F14" s="106" t="s">
        <v>2</v>
      </c>
      <c r="G14" s="85" t="s">
        <v>4</v>
      </c>
      <c r="H14" s="88" t="s">
        <v>5</v>
      </c>
      <c r="I14" s="85" t="s">
        <v>267</v>
      </c>
      <c r="J14" s="88" t="s">
        <v>4595</v>
      </c>
      <c r="K14" s="88" t="s">
        <v>4581</v>
      </c>
      <c r="L14" s="860" t="s">
        <v>3953</v>
      </c>
      <c r="M14" s="88" t="s">
        <v>3896</v>
      </c>
      <c r="N14" s="8">
        <v>200000</v>
      </c>
      <c r="O14" s="106" t="s">
        <v>4596</v>
      </c>
      <c r="P14" s="8">
        <v>50000</v>
      </c>
      <c r="Q14" s="8" t="s">
        <v>4194</v>
      </c>
      <c r="R14" s="8" t="s">
        <v>1320</v>
      </c>
      <c r="S14" s="235" t="s">
        <v>3150</v>
      </c>
      <c r="T14" s="235" t="s">
        <v>3151</v>
      </c>
      <c r="U14" s="235" t="s">
        <v>3152</v>
      </c>
    </row>
    <row r="15" spans="1:21" ht="135">
      <c r="A15" s="8">
        <v>93</v>
      </c>
      <c r="B15" s="8"/>
      <c r="C15" s="88" t="s">
        <v>4597</v>
      </c>
      <c r="D15" s="88" t="s">
        <v>4598</v>
      </c>
      <c r="E15" s="88" t="s">
        <v>4599</v>
      </c>
      <c r="F15" s="106" t="s">
        <v>2</v>
      </c>
      <c r="G15" s="85" t="s">
        <v>790</v>
      </c>
      <c r="H15" s="88" t="s">
        <v>5</v>
      </c>
      <c r="I15" s="85" t="s">
        <v>267</v>
      </c>
      <c r="J15" s="88" t="s">
        <v>4600</v>
      </c>
      <c r="K15" s="88" t="s">
        <v>4581</v>
      </c>
      <c r="L15" s="860" t="s">
        <v>3953</v>
      </c>
      <c r="M15" s="88" t="s">
        <v>3896</v>
      </c>
      <c r="N15" s="8">
        <v>200000</v>
      </c>
      <c r="O15" s="106" t="s">
        <v>4194</v>
      </c>
      <c r="P15" s="85">
        <v>50000</v>
      </c>
      <c r="Q15" s="8" t="s">
        <v>4194</v>
      </c>
      <c r="R15" s="8" t="s">
        <v>1320</v>
      </c>
      <c r="S15" s="235" t="s">
        <v>4601</v>
      </c>
      <c r="T15" s="235" t="s">
        <v>4602</v>
      </c>
      <c r="U15" s="235" t="s">
        <v>4603</v>
      </c>
    </row>
    <row r="16" spans="1:21" ht="180">
      <c r="A16" s="8">
        <v>94</v>
      </c>
      <c r="B16" s="8"/>
      <c r="C16" s="88" t="s">
        <v>4604</v>
      </c>
      <c r="D16" s="88" t="s">
        <v>4329</v>
      </c>
      <c r="E16" s="88" t="s">
        <v>4605</v>
      </c>
      <c r="F16" s="106" t="s">
        <v>2</v>
      </c>
      <c r="G16" s="85" t="s">
        <v>790</v>
      </c>
      <c r="H16" s="88" t="s">
        <v>5</v>
      </c>
      <c r="I16" s="85" t="s">
        <v>267</v>
      </c>
      <c r="J16" s="88" t="s">
        <v>4606</v>
      </c>
      <c r="K16" s="88" t="s">
        <v>4607</v>
      </c>
      <c r="L16" s="860" t="s">
        <v>4608</v>
      </c>
      <c r="M16" s="88" t="s">
        <v>3896</v>
      </c>
      <c r="N16" s="8">
        <v>289600</v>
      </c>
      <c r="O16" s="106" t="s">
        <v>4194</v>
      </c>
      <c r="P16" s="85">
        <v>72400</v>
      </c>
      <c r="Q16" s="8" t="s">
        <v>4194</v>
      </c>
      <c r="R16" s="8" t="s">
        <v>1251</v>
      </c>
      <c r="S16" s="235" t="s">
        <v>4609</v>
      </c>
      <c r="T16" s="235" t="s">
        <v>4610</v>
      </c>
      <c r="U16" s="235" t="s">
        <v>4611</v>
      </c>
    </row>
    <row r="17" spans="1:21" ht="135">
      <c r="A17" s="8">
        <v>180</v>
      </c>
      <c r="B17" s="8"/>
      <c r="C17" s="88" t="s">
        <v>4585</v>
      </c>
      <c r="D17" s="88" t="s">
        <v>4586</v>
      </c>
      <c r="E17" s="88" t="s">
        <v>4587</v>
      </c>
      <c r="F17" s="106" t="s">
        <v>2</v>
      </c>
      <c r="G17" s="88" t="s">
        <v>790</v>
      </c>
      <c r="H17" s="88" t="s">
        <v>3650</v>
      </c>
      <c r="I17" s="109" t="s">
        <v>267</v>
      </c>
      <c r="J17" s="88" t="s">
        <v>4588</v>
      </c>
      <c r="K17" s="88" t="s">
        <v>4589</v>
      </c>
      <c r="L17" s="88" t="s">
        <v>4590</v>
      </c>
      <c r="M17" s="88" t="s">
        <v>4591</v>
      </c>
      <c r="N17" s="8">
        <v>200000</v>
      </c>
      <c r="O17" s="106" t="s">
        <v>4612</v>
      </c>
      <c r="P17" s="8">
        <v>50000</v>
      </c>
      <c r="Q17" s="8" t="s">
        <v>4390</v>
      </c>
      <c r="R17" s="88" t="s">
        <v>1236</v>
      </c>
      <c r="S17" s="235" t="s">
        <v>1453</v>
      </c>
      <c r="T17" s="235" t="s">
        <v>1454</v>
      </c>
      <c r="U17" s="235" t="s">
        <v>1455</v>
      </c>
    </row>
    <row r="18" spans="1:21" ht="180">
      <c r="A18" s="8">
        <v>192</v>
      </c>
      <c r="B18" s="8"/>
      <c r="C18" s="88" t="s">
        <v>3924</v>
      </c>
      <c r="D18" s="88" t="s">
        <v>3925</v>
      </c>
      <c r="E18" s="570" t="s">
        <v>4613</v>
      </c>
      <c r="F18" s="8" t="s">
        <v>2</v>
      </c>
      <c r="G18" s="108" t="s">
        <v>4</v>
      </c>
      <c r="H18" s="88" t="s">
        <v>5</v>
      </c>
      <c r="I18" s="88" t="s">
        <v>267</v>
      </c>
      <c r="J18" s="88" t="s">
        <v>4614</v>
      </c>
      <c r="K18" s="88" t="s">
        <v>4551</v>
      </c>
      <c r="L18" s="88" t="s">
        <v>1285</v>
      </c>
      <c r="M18" s="88" t="s">
        <v>3896</v>
      </c>
      <c r="N18" s="8">
        <v>200000</v>
      </c>
      <c r="O18" s="152" t="s">
        <v>4421</v>
      </c>
      <c r="P18" s="8">
        <v>50000</v>
      </c>
      <c r="Q18" s="8" t="s">
        <v>4448</v>
      </c>
      <c r="R18" s="8" t="s">
        <v>1230</v>
      </c>
      <c r="S18" s="235" t="s">
        <v>2998</v>
      </c>
      <c r="T18" s="235" t="s">
        <v>2999</v>
      </c>
      <c r="U18" s="235" t="s">
        <v>3000</v>
      </c>
    </row>
    <row r="19" spans="1:21" ht="195">
      <c r="A19" s="8">
        <v>193</v>
      </c>
      <c r="B19" s="8"/>
      <c r="C19" s="105" t="s">
        <v>4615</v>
      </c>
      <c r="D19" s="105" t="s">
        <v>4616</v>
      </c>
      <c r="E19" s="105" t="s">
        <v>4617</v>
      </c>
      <c r="F19" s="8" t="s">
        <v>2</v>
      </c>
      <c r="G19" s="108" t="s">
        <v>4</v>
      </c>
      <c r="H19" s="88" t="s">
        <v>5</v>
      </c>
      <c r="I19" s="105" t="s">
        <v>266</v>
      </c>
      <c r="J19" s="105" t="s">
        <v>4618</v>
      </c>
      <c r="K19" s="105" t="s">
        <v>4619</v>
      </c>
      <c r="L19" s="105" t="s">
        <v>4620</v>
      </c>
      <c r="M19" s="105" t="s">
        <v>4591</v>
      </c>
      <c r="N19" s="8">
        <v>67000</v>
      </c>
      <c r="O19" s="850" t="s">
        <v>4447</v>
      </c>
      <c r="P19" s="8">
        <v>67000</v>
      </c>
      <c r="Q19" s="8" t="s">
        <v>4448</v>
      </c>
      <c r="R19" s="8" t="s">
        <v>1251</v>
      </c>
      <c r="S19" s="576" t="s">
        <v>4621</v>
      </c>
      <c r="T19" s="576" t="s">
        <v>4622</v>
      </c>
      <c r="U19" s="576" t="s">
        <v>4623</v>
      </c>
    </row>
    <row r="20" spans="1:21" ht="144">
      <c r="A20" s="8">
        <v>217</v>
      </c>
      <c r="B20" s="8"/>
      <c r="C20" s="88" t="s">
        <v>4624</v>
      </c>
      <c r="D20" s="88" t="s">
        <v>4625</v>
      </c>
      <c r="E20" s="149" t="s">
        <v>4626</v>
      </c>
      <c r="F20" s="106" t="s">
        <v>2</v>
      </c>
      <c r="G20" s="617" t="s">
        <v>4</v>
      </c>
      <c r="H20" s="617" t="s">
        <v>5</v>
      </c>
      <c r="I20" s="617" t="s">
        <v>267</v>
      </c>
      <c r="J20" s="227" t="s">
        <v>4627</v>
      </c>
      <c r="K20" s="227" t="s">
        <v>4607</v>
      </c>
      <c r="L20" s="88" t="s">
        <v>4608</v>
      </c>
      <c r="M20" s="88" t="s">
        <v>3896</v>
      </c>
      <c r="N20" s="8"/>
      <c r="O20" s="212" t="s">
        <v>4628</v>
      </c>
      <c r="P20" s="8">
        <v>50000</v>
      </c>
      <c r="Q20" s="234" t="s">
        <v>4629</v>
      </c>
      <c r="R20" s="8" t="s">
        <v>1320</v>
      </c>
      <c r="S20" s="235" t="s">
        <v>4630</v>
      </c>
      <c r="T20" s="235" t="s">
        <v>1411</v>
      </c>
      <c r="U20" s="235" t="s">
        <v>4631</v>
      </c>
    </row>
    <row r="21" spans="1:21" ht="114.75">
      <c r="A21" s="8">
        <v>218</v>
      </c>
      <c r="B21" s="8"/>
      <c r="C21" s="88" t="s">
        <v>3904</v>
      </c>
      <c r="D21" s="88" t="s">
        <v>3483</v>
      </c>
      <c r="E21" s="227" t="s">
        <v>4632</v>
      </c>
      <c r="F21" s="106" t="s">
        <v>2</v>
      </c>
      <c r="G21" s="617" t="s">
        <v>4</v>
      </c>
      <c r="H21" s="617" t="s">
        <v>5</v>
      </c>
      <c r="I21" s="617" t="s">
        <v>267</v>
      </c>
      <c r="J21" s="227" t="s">
        <v>4633</v>
      </c>
      <c r="K21" s="227" t="s">
        <v>4562</v>
      </c>
      <c r="L21" s="88" t="s">
        <v>1290</v>
      </c>
      <c r="M21" s="88" t="s">
        <v>4564</v>
      </c>
      <c r="N21" s="8"/>
      <c r="O21" s="212" t="s">
        <v>4628</v>
      </c>
      <c r="P21" s="8">
        <v>50000</v>
      </c>
      <c r="Q21" s="234" t="s">
        <v>4629</v>
      </c>
      <c r="R21" s="8" t="s">
        <v>1320</v>
      </c>
      <c r="S21" s="235" t="s">
        <v>3911</v>
      </c>
      <c r="T21" s="235" t="s">
        <v>3912</v>
      </c>
      <c r="U21" s="235" t="s">
        <v>3913</v>
      </c>
    </row>
    <row r="22" spans="1:21" ht="127.5">
      <c r="A22" s="8">
        <v>244</v>
      </c>
      <c r="B22" s="8"/>
      <c r="C22" s="88" t="s">
        <v>4558</v>
      </c>
      <c r="D22" s="88" t="s">
        <v>4559</v>
      </c>
      <c r="E22" s="227" t="s">
        <v>4634</v>
      </c>
      <c r="F22" s="106" t="s">
        <v>2</v>
      </c>
      <c r="G22" s="108" t="s">
        <v>4</v>
      </c>
      <c r="H22" s="108" t="s">
        <v>5</v>
      </c>
      <c r="I22" s="617" t="s">
        <v>267</v>
      </c>
      <c r="J22" s="88" t="s">
        <v>4561</v>
      </c>
      <c r="K22" s="88" t="s">
        <v>4562</v>
      </c>
      <c r="L22" s="88" t="s">
        <v>1290</v>
      </c>
      <c r="M22" s="88" t="s">
        <v>4564</v>
      </c>
      <c r="N22" s="8">
        <v>50000</v>
      </c>
      <c r="O22" s="212" t="s">
        <v>4635</v>
      </c>
      <c r="P22" s="8">
        <v>50000</v>
      </c>
      <c r="Q22" s="8" t="s">
        <v>4636</v>
      </c>
      <c r="R22" s="8" t="s">
        <v>1320</v>
      </c>
      <c r="S22" s="569" t="s">
        <v>4565</v>
      </c>
      <c r="T22" s="569" t="s">
        <v>4566</v>
      </c>
      <c r="U22" s="235" t="s">
        <v>4567</v>
      </c>
    </row>
    <row r="23" spans="1:21" ht="112.5">
      <c r="A23" s="8">
        <v>283</v>
      </c>
      <c r="B23" s="8"/>
      <c r="C23" s="108" t="s">
        <v>3956</v>
      </c>
      <c r="D23" s="108" t="s">
        <v>3957</v>
      </c>
      <c r="E23" s="861" t="s">
        <v>4637</v>
      </c>
      <c r="F23" s="84" t="s">
        <v>2</v>
      </c>
      <c r="G23" s="108" t="s">
        <v>3666</v>
      </c>
      <c r="H23" s="108" t="s">
        <v>3650</v>
      </c>
      <c r="I23" s="108" t="s">
        <v>267</v>
      </c>
      <c r="J23" s="862" t="s">
        <v>3959</v>
      </c>
      <c r="K23" s="861" t="s">
        <v>4638</v>
      </c>
      <c r="L23" s="108" t="s">
        <v>1273</v>
      </c>
      <c r="M23" s="108" t="s">
        <v>3896</v>
      </c>
      <c r="N23" s="8">
        <v>1290000</v>
      </c>
      <c r="O23" s="863" t="s">
        <v>4639</v>
      </c>
      <c r="P23" s="108">
        <v>430000</v>
      </c>
      <c r="Q23" s="168" t="s">
        <v>4640</v>
      </c>
      <c r="R23" s="8" t="s">
        <v>1320</v>
      </c>
      <c r="S23" s="622" t="s">
        <v>3962</v>
      </c>
      <c r="T23" s="622" t="s">
        <v>3963</v>
      </c>
      <c r="U23" s="622" t="s">
        <v>3964</v>
      </c>
    </row>
    <row r="24" spans="1:21" ht="60">
      <c r="A24" s="8">
        <v>284</v>
      </c>
      <c r="B24" s="8"/>
      <c r="C24" s="108" t="s">
        <v>3948</v>
      </c>
      <c r="D24" s="108" t="s">
        <v>3949</v>
      </c>
      <c r="E24" s="861" t="s">
        <v>3950</v>
      </c>
      <c r="F24" s="84" t="s">
        <v>2</v>
      </c>
      <c r="G24" s="109" t="s">
        <v>790</v>
      </c>
      <c r="H24" s="109" t="s">
        <v>791</v>
      </c>
      <c r="I24" s="108" t="s">
        <v>267</v>
      </c>
      <c r="J24" s="862" t="s">
        <v>3951</v>
      </c>
      <c r="K24" s="861" t="s">
        <v>3952</v>
      </c>
      <c r="L24" s="108" t="s">
        <v>3953</v>
      </c>
      <c r="M24" s="108" t="s">
        <v>3896</v>
      </c>
      <c r="N24" s="8">
        <v>200000</v>
      </c>
      <c r="O24" s="863" t="s">
        <v>4639</v>
      </c>
      <c r="P24" s="109">
        <v>50000</v>
      </c>
      <c r="Q24" s="168" t="s">
        <v>4640</v>
      </c>
      <c r="R24" s="8" t="s">
        <v>1230</v>
      </c>
      <c r="S24" s="622" t="s">
        <v>3011</v>
      </c>
      <c r="T24" s="622" t="s">
        <v>3955</v>
      </c>
      <c r="U24" s="622" t="s">
        <v>3013</v>
      </c>
    </row>
    <row r="25" spans="1:21" ht="165">
      <c r="A25" s="8">
        <v>310</v>
      </c>
      <c r="B25" s="8"/>
      <c r="C25" s="108" t="s">
        <v>4641</v>
      </c>
      <c r="D25" s="108" t="s">
        <v>4642</v>
      </c>
      <c r="E25" s="149" t="s">
        <v>4643</v>
      </c>
      <c r="F25" s="105" t="s">
        <v>2</v>
      </c>
      <c r="G25" s="8" t="s">
        <v>4</v>
      </c>
      <c r="H25" s="105" t="s">
        <v>5</v>
      </c>
      <c r="I25" s="105" t="s">
        <v>266</v>
      </c>
      <c r="J25" s="108" t="s">
        <v>4644</v>
      </c>
      <c r="K25" s="88" t="s">
        <v>3033</v>
      </c>
      <c r="L25" s="108" t="s">
        <v>2965</v>
      </c>
      <c r="M25" s="88" t="s">
        <v>4645</v>
      </c>
      <c r="N25" s="8">
        <v>400000</v>
      </c>
      <c r="O25" s="568" t="s">
        <v>4494</v>
      </c>
      <c r="P25" s="864">
        <v>90000</v>
      </c>
      <c r="Q25" s="8" t="s">
        <v>4494</v>
      </c>
      <c r="R25" s="88" t="s">
        <v>1493</v>
      </c>
      <c r="S25" s="622" t="s">
        <v>4646</v>
      </c>
      <c r="T25" s="622" t="s">
        <v>4647</v>
      </c>
      <c r="U25" s="622" t="s">
        <v>4648</v>
      </c>
    </row>
    <row r="26" spans="1:21" ht="105">
      <c r="A26" s="8">
        <v>311</v>
      </c>
      <c r="B26" s="8"/>
      <c r="C26" s="105" t="s">
        <v>4649</v>
      </c>
      <c r="D26" s="105" t="s">
        <v>4650</v>
      </c>
      <c r="E26" s="149" t="s">
        <v>4651</v>
      </c>
      <c r="F26" s="105" t="s">
        <v>2</v>
      </c>
      <c r="G26" s="8" t="s">
        <v>4</v>
      </c>
      <c r="H26" s="105" t="s">
        <v>5</v>
      </c>
      <c r="I26" s="105" t="s">
        <v>266</v>
      </c>
      <c r="J26" s="105" t="s">
        <v>4652</v>
      </c>
      <c r="K26" s="88" t="s">
        <v>1334</v>
      </c>
      <c r="L26" s="85" t="s">
        <v>4653</v>
      </c>
      <c r="M26" s="88" t="s">
        <v>2966</v>
      </c>
      <c r="N26" s="8">
        <v>50000</v>
      </c>
      <c r="O26" s="568" t="s">
        <v>4494</v>
      </c>
      <c r="P26" s="865">
        <v>50000</v>
      </c>
      <c r="Q26" s="8" t="s">
        <v>4494</v>
      </c>
      <c r="R26" s="88" t="s">
        <v>4654</v>
      </c>
      <c r="S26" s="576" t="s">
        <v>4655</v>
      </c>
      <c r="T26" s="576" t="s">
        <v>4656</v>
      </c>
      <c r="U26" s="634" t="s">
        <v>4657</v>
      </c>
    </row>
    <row r="27" spans="1:21" ht="132">
      <c r="A27" s="8">
        <v>312</v>
      </c>
      <c r="B27" s="8"/>
      <c r="C27" s="88" t="s">
        <v>4604</v>
      </c>
      <c r="D27" s="88" t="s">
        <v>4329</v>
      </c>
      <c r="E27" s="149" t="s">
        <v>4605</v>
      </c>
      <c r="F27" s="106" t="s">
        <v>2</v>
      </c>
      <c r="G27" s="8" t="s">
        <v>4</v>
      </c>
      <c r="H27" s="105" t="s">
        <v>5</v>
      </c>
      <c r="I27" s="85" t="s">
        <v>267</v>
      </c>
      <c r="J27" s="88" t="s">
        <v>4606</v>
      </c>
      <c r="K27" s="88" t="s">
        <v>4607</v>
      </c>
      <c r="L27" s="88" t="s">
        <v>4608</v>
      </c>
      <c r="M27" s="88" t="s">
        <v>3896</v>
      </c>
      <c r="N27" s="8">
        <v>289600</v>
      </c>
      <c r="O27" s="152" t="s">
        <v>4462</v>
      </c>
      <c r="P27" s="8">
        <v>72400</v>
      </c>
      <c r="Q27" s="8" t="s">
        <v>4463</v>
      </c>
      <c r="R27" s="8" t="s">
        <v>1320</v>
      </c>
      <c r="S27" s="235" t="s">
        <v>4609</v>
      </c>
      <c r="T27" s="235" t="s">
        <v>4610</v>
      </c>
      <c r="U27" s="235" t="s">
        <v>4611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U14"/>
  <sheetViews>
    <sheetView topLeftCell="A10" workbookViewId="0">
      <selection activeCell="A15" sqref="A15"/>
    </sheetView>
  </sheetViews>
  <sheetFormatPr defaultRowHeight="15"/>
  <sheetData>
    <row r="1" spans="1:21" ht="18.75">
      <c r="A1" s="765" t="s">
        <v>261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219"/>
      <c r="T1" s="219"/>
      <c r="U1" s="823"/>
    </row>
    <row r="2" spans="1:21" ht="18.75">
      <c r="A2" s="765" t="s">
        <v>3965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219"/>
      <c r="T2" s="219"/>
      <c r="U2" s="823"/>
    </row>
    <row r="3" spans="1:21" ht="18.75">
      <c r="A3" s="765" t="s">
        <v>3966</v>
      </c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/>
      <c r="N3" s="765"/>
      <c r="O3" s="765"/>
      <c r="P3" s="765"/>
      <c r="Q3" s="765"/>
      <c r="R3" s="765"/>
      <c r="S3" s="219"/>
      <c r="T3" s="219"/>
      <c r="U3" s="823"/>
    </row>
    <row r="4" spans="1:21" ht="18.75">
      <c r="A4" s="765" t="s">
        <v>3967</v>
      </c>
      <c r="B4" s="765"/>
      <c r="C4" s="765"/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219"/>
      <c r="T4" s="219"/>
      <c r="U4" s="823"/>
    </row>
    <row r="5" spans="1:21" ht="18.75">
      <c r="A5" s="817" t="s">
        <v>3968</v>
      </c>
      <c r="B5" s="817"/>
      <c r="C5" s="817"/>
      <c r="D5" s="817"/>
      <c r="E5" s="817"/>
      <c r="F5" s="817"/>
      <c r="G5" s="817"/>
      <c r="H5" s="179"/>
      <c r="I5" s="179"/>
      <c r="J5" s="220"/>
      <c r="K5" s="824"/>
      <c r="L5" s="825"/>
      <c r="M5" s="124" t="s">
        <v>225</v>
      </c>
      <c r="N5" s="215"/>
      <c r="O5" s="826"/>
      <c r="P5" s="827"/>
      <c r="Q5" s="828"/>
      <c r="R5" s="140" t="s">
        <v>914</v>
      </c>
      <c r="S5" s="219"/>
      <c r="T5" s="219"/>
      <c r="U5" s="823"/>
    </row>
    <row r="6" spans="1:21" ht="15.75">
      <c r="A6" s="829"/>
      <c r="B6" s="128"/>
      <c r="C6" s="128"/>
      <c r="D6" s="128"/>
      <c r="E6" s="130"/>
      <c r="F6" s="181"/>
      <c r="G6" s="181"/>
      <c r="H6" s="830" t="s">
        <v>4658</v>
      </c>
      <c r="I6" s="830"/>
      <c r="J6" s="830"/>
      <c r="K6" s="831" t="s">
        <v>4659</v>
      </c>
      <c r="L6" s="831"/>
      <c r="M6" s="832"/>
      <c r="N6" s="216"/>
      <c r="O6" s="833"/>
      <c r="P6" s="833"/>
      <c r="Q6" s="822" t="s">
        <v>915</v>
      </c>
      <c r="R6" s="822"/>
      <c r="S6" s="219"/>
      <c r="T6" s="219"/>
      <c r="U6" s="823"/>
    </row>
    <row r="7" spans="1:21" ht="15.75">
      <c r="A7" s="818" t="s">
        <v>903</v>
      </c>
      <c r="B7" s="818"/>
      <c r="C7" s="818"/>
      <c r="D7" s="128"/>
      <c r="E7" s="130"/>
      <c r="F7" s="181"/>
      <c r="G7" s="181"/>
      <c r="H7" s="181"/>
      <c r="I7" s="181"/>
      <c r="J7" s="6"/>
      <c r="K7" s="831"/>
      <c r="L7" s="831"/>
      <c r="M7" s="832"/>
      <c r="N7" s="216"/>
      <c r="O7" s="833"/>
      <c r="P7" s="821" t="s">
        <v>916</v>
      </c>
      <c r="Q7" s="821"/>
      <c r="R7" s="821"/>
      <c r="S7" s="219"/>
      <c r="T7" s="219"/>
      <c r="U7" s="823"/>
    </row>
    <row r="8" spans="1:21" ht="60">
      <c r="A8" s="91" t="s">
        <v>307</v>
      </c>
      <c r="B8" s="196" t="s">
        <v>308</v>
      </c>
      <c r="C8" s="196" t="s">
        <v>309</v>
      </c>
      <c r="D8" s="196" t="s">
        <v>310</v>
      </c>
      <c r="E8" s="836" t="s">
        <v>311</v>
      </c>
      <c r="F8" s="196" t="s">
        <v>270</v>
      </c>
      <c r="G8" s="196" t="s">
        <v>312</v>
      </c>
      <c r="H8" s="196" t="s">
        <v>313</v>
      </c>
      <c r="I8" s="196" t="s">
        <v>314</v>
      </c>
      <c r="J8" s="196" t="s">
        <v>315</v>
      </c>
      <c r="K8" s="834" t="s">
        <v>316</v>
      </c>
      <c r="L8" s="835" t="s">
        <v>4660</v>
      </c>
      <c r="M8" s="196" t="s">
        <v>318</v>
      </c>
      <c r="N8" s="836" t="s">
        <v>4661</v>
      </c>
      <c r="O8" s="196" t="s">
        <v>320</v>
      </c>
      <c r="P8" s="866" t="s">
        <v>4661</v>
      </c>
      <c r="Q8" s="836" t="s">
        <v>318</v>
      </c>
      <c r="R8" s="196" t="s">
        <v>320</v>
      </c>
      <c r="S8" s="867" t="s">
        <v>1213</v>
      </c>
      <c r="T8" s="834" t="s">
        <v>1214</v>
      </c>
      <c r="U8" s="839" t="s">
        <v>1427</v>
      </c>
    </row>
    <row r="9" spans="1:21" ht="60">
      <c r="A9" s="8">
        <v>1</v>
      </c>
      <c r="B9" s="8"/>
      <c r="C9" s="88" t="s">
        <v>4662</v>
      </c>
      <c r="D9" s="88" t="s">
        <v>1467</v>
      </c>
      <c r="E9" s="149" t="s">
        <v>4663</v>
      </c>
      <c r="F9" s="106" t="s">
        <v>2</v>
      </c>
      <c r="G9" s="88" t="s">
        <v>4</v>
      </c>
      <c r="H9" s="147" t="s">
        <v>5</v>
      </c>
      <c r="I9" s="147" t="s">
        <v>267</v>
      </c>
      <c r="J9" s="149" t="s">
        <v>4664</v>
      </c>
      <c r="K9" s="8">
        <v>100000</v>
      </c>
      <c r="L9" s="8">
        <f>N9*0.9</f>
        <v>90000</v>
      </c>
      <c r="M9" s="106" t="s">
        <v>3976</v>
      </c>
      <c r="N9" s="8">
        <v>100000</v>
      </c>
      <c r="O9" s="8">
        <v>20</v>
      </c>
      <c r="P9" s="8">
        <v>100000</v>
      </c>
      <c r="Q9" s="568" t="s">
        <v>3976</v>
      </c>
      <c r="R9" s="8">
        <v>20</v>
      </c>
      <c r="S9" s="235" t="s">
        <v>4665</v>
      </c>
      <c r="T9" s="235" t="s">
        <v>4666</v>
      </c>
      <c r="U9" s="235" t="s">
        <v>4667</v>
      </c>
    </row>
    <row r="10" spans="1:21" ht="96">
      <c r="A10" s="8">
        <v>2</v>
      </c>
      <c r="B10" s="8"/>
      <c r="C10" s="88" t="s">
        <v>4668</v>
      </c>
      <c r="D10" s="88" t="s">
        <v>1122</v>
      </c>
      <c r="E10" s="149" t="s">
        <v>4669</v>
      </c>
      <c r="F10" s="106" t="s">
        <v>2</v>
      </c>
      <c r="G10" s="88" t="s">
        <v>4</v>
      </c>
      <c r="H10" s="147" t="s">
        <v>5</v>
      </c>
      <c r="I10" s="147" t="s">
        <v>267</v>
      </c>
      <c r="J10" s="88" t="s">
        <v>4670</v>
      </c>
      <c r="K10" s="8">
        <v>239400</v>
      </c>
      <c r="L10" s="8">
        <f>N10*0.9</f>
        <v>215460</v>
      </c>
      <c r="M10" s="106" t="s">
        <v>3976</v>
      </c>
      <c r="N10" s="8">
        <v>239400</v>
      </c>
      <c r="O10" s="8">
        <v>20</v>
      </c>
      <c r="P10" s="8">
        <v>239400</v>
      </c>
      <c r="Q10" s="568" t="s">
        <v>3976</v>
      </c>
      <c r="R10" s="8">
        <v>20</v>
      </c>
      <c r="S10" s="840" t="s">
        <v>4671</v>
      </c>
      <c r="T10" s="235" t="s">
        <v>4672</v>
      </c>
      <c r="U10" s="235" t="s">
        <v>4673</v>
      </c>
    </row>
    <row r="11" spans="1:21" ht="96">
      <c r="A11" s="8">
        <v>3</v>
      </c>
      <c r="B11" s="8"/>
      <c r="C11" s="88" t="s">
        <v>4674</v>
      </c>
      <c r="D11" s="88" t="s">
        <v>4675</v>
      </c>
      <c r="E11" s="149" t="s">
        <v>4676</v>
      </c>
      <c r="F11" s="106" t="s">
        <v>2</v>
      </c>
      <c r="G11" s="88" t="s">
        <v>4</v>
      </c>
      <c r="H11" s="147" t="s">
        <v>5</v>
      </c>
      <c r="I11" s="147" t="s">
        <v>267</v>
      </c>
      <c r="J11" s="88" t="s">
        <v>3284</v>
      </c>
      <c r="K11" s="8">
        <v>186400</v>
      </c>
      <c r="L11" s="8">
        <f>N11*0.9</f>
        <v>167760</v>
      </c>
      <c r="M11" s="106" t="s">
        <v>3976</v>
      </c>
      <c r="N11" s="8">
        <v>186400</v>
      </c>
      <c r="O11" s="8">
        <v>20</v>
      </c>
      <c r="P11" s="8">
        <v>186400</v>
      </c>
      <c r="Q11" s="568" t="s">
        <v>3976</v>
      </c>
      <c r="R11" s="8">
        <v>20</v>
      </c>
      <c r="S11" s="235" t="s">
        <v>4677</v>
      </c>
      <c r="T11" s="235" t="s">
        <v>4678</v>
      </c>
      <c r="U11" s="235" t="s">
        <v>4679</v>
      </c>
    </row>
    <row r="12" spans="1:21" ht="72">
      <c r="A12" s="8">
        <v>4</v>
      </c>
      <c r="B12" s="8"/>
      <c r="C12" s="105" t="s">
        <v>4516</v>
      </c>
      <c r="D12" s="841" t="s">
        <v>4680</v>
      </c>
      <c r="E12" s="868" t="s">
        <v>4681</v>
      </c>
      <c r="F12" s="8" t="s">
        <v>2</v>
      </c>
      <c r="G12" s="623" t="s">
        <v>4</v>
      </c>
      <c r="H12" s="623" t="s">
        <v>5</v>
      </c>
      <c r="I12" s="623" t="s">
        <v>267</v>
      </c>
      <c r="J12" s="841" t="s">
        <v>3284</v>
      </c>
      <c r="K12" s="8">
        <v>186400</v>
      </c>
      <c r="L12" s="8">
        <v>167760</v>
      </c>
      <c r="M12" s="8" t="s">
        <v>4194</v>
      </c>
      <c r="N12" s="623">
        <v>186400</v>
      </c>
      <c r="O12" s="8">
        <v>20</v>
      </c>
      <c r="P12" s="623">
        <v>186400</v>
      </c>
      <c r="Q12" s="568" t="s">
        <v>4194</v>
      </c>
      <c r="R12" s="8">
        <v>20</v>
      </c>
      <c r="S12" s="844" t="s">
        <v>4682</v>
      </c>
      <c r="T12" s="625" t="s">
        <v>4683</v>
      </c>
      <c r="U12" s="845" t="s">
        <v>4684</v>
      </c>
    </row>
    <row r="13" spans="1:21" ht="72">
      <c r="A13" s="8">
        <v>5</v>
      </c>
      <c r="B13" s="8"/>
      <c r="C13" s="623" t="s">
        <v>4685</v>
      </c>
      <c r="D13" s="623" t="s">
        <v>4686</v>
      </c>
      <c r="E13" s="848" t="s">
        <v>4687</v>
      </c>
      <c r="F13" s="623" t="s">
        <v>2</v>
      </c>
      <c r="G13" s="623" t="s">
        <v>4688</v>
      </c>
      <c r="H13" s="623" t="s">
        <v>5</v>
      </c>
      <c r="I13" s="623" t="s">
        <v>267</v>
      </c>
      <c r="J13" s="623" t="s">
        <v>4689</v>
      </c>
      <c r="K13" s="8">
        <v>186400</v>
      </c>
      <c r="L13" s="8">
        <v>167760</v>
      </c>
      <c r="M13" s="8" t="s">
        <v>4272</v>
      </c>
      <c r="N13" s="8">
        <v>186400</v>
      </c>
      <c r="O13" s="8">
        <v>20</v>
      </c>
      <c r="P13" s="8">
        <v>186400</v>
      </c>
      <c r="Q13" s="568" t="s">
        <v>4273</v>
      </c>
      <c r="R13" s="8">
        <v>20</v>
      </c>
      <c r="S13" s="625" t="s">
        <v>4690</v>
      </c>
      <c r="T13" s="625" t="s">
        <v>4691</v>
      </c>
      <c r="U13" s="625" t="s">
        <v>4692</v>
      </c>
    </row>
    <row r="14" spans="1:21">
      <c r="A14" s="103"/>
      <c r="B14" s="103"/>
      <c r="C14" s="103"/>
      <c r="D14" s="103"/>
      <c r="E14" s="869"/>
      <c r="F14" s="103"/>
      <c r="G14" s="103"/>
      <c r="H14" s="103"/>
      <c r="I14" s="103"/>
      <c r="J14" s="103"/>
      <c r="K14" s="103"/>
      <c r="L14" s="103">
        <f>SUM(L9:L13)</f>
        <v>808740</v>
      </c>
      <c r="M14" s="103"/>
      <c r="N14" s="103"/>
      <c r="O14" s="103"/>
      <c r="P14" s="870">
        <f>SUM(P9:P13)</f>
        <v>898600</v>
      </c>
      <c r="Q14" s="869"/>
      <c r="R14" s="103"/>
      <c r="S14" s="103"/>
      <c r="T14" s="103"/>
      <c r="U14" s="103"/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U9"/>
  <sheetViews>
    <sheetView workbookViewId="0">
      <selection activeCell="L12" sqref="L12"/>
    </sheetView>
  </sheetViews>
  <sheetFormatPr defaultRowHeight="15"/>
  <sheetData>
    <row r="1" spans="1:21" ht="18.75">
      <c r="A1" s="765" t="s">
        <v>261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219"/>
      <c r="T1" s="219"/>
      <c r="U1" s="871"/>
    </row>
    <row r="2" spans="1:21" ht="18.75">
      <c r="A2" s="765" t="s">
        <v>3965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219"/>
      <c r="T2" s="219"/>
      <c r="U2" s="871"/>
    </row>
    <row r="3" spans="1:21" ht="18.75">
      <c r="A3" s="765" t="s">
        <v>3966</v>
      </c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/>
      <c r="N3" s="765"/>
      <c r="O3" s="765"/>
      <c r="P3" s="765"/>
      <c r="Q3" s="765"/>
      <c r="R3" s="765"/>
      <c r="S3" s="219"/>
      <c r="T3" s="219"/>
      <c r="U3" s="871"/>
    </row>
    <row r="4" spans="1:21" ht="18.75">
      <c r="A4" s="765" t="s">
        <v>3967</v>
      </c>
      <c r="B4" s="765"/>
      <c r="C4" s="765"/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219"/>
      <c r="T4" s="219"/>
      <c r="U4" s="871"/>
    </row>
    <row r="5" spans="1:21" ht="18.75">
      <c r="A5" s="817" t="s">
        <v>4693</v>
      </c>
      <c r="B5" s="817"/>
      <c r="C5" s="817"/>
      <c r="D5" s="817"/>
      <c r="E5" s="817"/>
      <c r="F5" s="817"/>
      <c r="G5" s="817"/>
      <c r="H5" s="179"/>
      <c r="I5" s="179"/>
      <c r="J5" s="872"/>
      <c r="K5" s="824"/>
      <c r="L5" s="825"/>
      <c r="M5" s="126" t="s">
        <v>225</v>
      </c>
      <c r="N5" s="215"/>
      <c r="O5" s="826"/>
      <c r="P5" s="827"/>
      <c r="Q5" s="873"/>
      <c r="R5" s="140" t="s">
        <v>914</v>
      </c>
      <c r="S5" s="219"/>
      <c r="T5" s="219"/>
      <c r="U5" s="871"/>
    </row>
    <row r="6" spans="1:21" ht="15.75">
      <c r="A6" s="829"/>
      <c r="B6" s="128"/>
      <c r="C6" s="128"/>
      <c r="D6" s="128"/>
      <c r="E6" s="133"/>
      <c r="F6" s="6"/>
      <c r="G6" s="181"/>
      <c r="H6" s="830" t="s">
        <v>3969</v>
      </c>
      <c r="I6" s="830"/>
      <c r="J6" s="830"/>
      <c r="K6" s="831"/>
      <c r="L6" s="831"/>
      <c r="M6" s="132"/>
      <c r="N6" s="216"/>
      <c r="O6" s="833"/>
      <c r="P6" s="833"/>
      <c r="Q6" s="822" t="s">
        <v>915</v>
      </c>
      <c r="R6" s="822"/>
      <c r="S6" s="219"/>
      <c r="T6" s="219"/>
      <c r="U6" s="871"/>
    </row>
    <row r="7" spans="1:21" ht="15.75">
      <c r="A7" s="818" t="s">
        <v>903</v>
      </c>
      <c r="B7" s="818"/>
      <c r="C7" s="818"/>
      <c r="D7" s="128"/>
      <c r="E7" s="133"/>
      <c r="F7" s="6"/>
      <c r="G7" s="181"/>
      <c r="H7" s="181"/>
      <c r="I7" s="181"/>
      <c r="J7" s="129"/>
      <c r="K7" s="831"/>
      <c r="L7" s="831"/>
      <c r="M7" s="132"/>
      <c r="N7" s="216"/>
      <c r="O7" s="833"/>
      <c r="P7" s="821" t="s">
        <v>916</v>
      </c>
      <c r="Q7" s="821"/>
      <c r="R7" s="821"/>
      <c r="S7" s="219"/>
      <c r="T7" s="219"/>
      <c r="U7" s="871"/>
    </row>
    <row r="8" spans="1:21" ht="60">
      <c r="A8" s="91" t="s">
        <v>307</v>
      </c>
      <c r="B8" s="196" t="s">
        <v>308</v>
      </c>
      <c r="C8" s="196" t="s">
        <v>309</v>
      </c>
      <c r="D8" s="196" t="s">
        <v>310</v>
      </c>
      <c r="E8" s="196" t="s">
        <v>311</v>
      </c>
      <c r="F8" s="196" t="s">
        <v>270</v>
      </c>
      <c r="G8" s="196" t="s">
        <v>312</v>
      </c>
      <c r="H8" s="196" t="s">
        <v>313</v>
      </c>
      <c r="I8" s="196" t="s">
        <v>314</v>
      </c>
      <c r="J8" s="196" t="s">
        <v>315</v>
      </c>
      <c r="K8" s="834" t="s">
        <v>316</v>
      </c>
      <c r="L8" s="835" t="s">
        <v>3970</v>
      </c>
      <c r="M8" s="196" t="s">
        <v>318</v>
      </c>
      <c r="N8" s="196" t="s">
        <v>319</v>
      </c>
      <c r="O8" s="196" t="s">
        <v>320</v>
      </c>
      <c r="P8" s="196" t="s">
        <v>319</v>
      </c>
      <c r="Q8" s="196" t="s">
        <v>318</v>
      </c>
      <c r="R8" s="196" t="s">
        <v>320</v>
      </c>
      <c r="S8" s="834" t="s">
        <v>1213</v>
      </c>
      <c r="T8" s="834" t="s">
        <v>1214</v>
      </c>
      <c r="U8" s="839" t="s">
        <v>1427</v>
      </c>
    </row>
    <row r="9" spans="1:21" ht="90">
      <c r="A9" s="103">
        <v>1</v>
      </c>
      <c r="B9" s="103"/>
      <c r="C9" s="88" t="s">
        <v>4699</v>
      </c>
      <c r="D9" s="88" t="s">
        <v>3803</v>
      </c>
      <c r="E9" s="860" t="s">
        <v>4707</v>
      </c>
      <c r="F9" s="106" t="s">
        <v>2</v>
      </c>
      <c r="G9" s="846" t="s">
        <v>4</v>
      </c>
      <c r="H9" s="851" t="s">
        <v>13</v>
      </c>
      <c r="I9" s="846" t="s">
        <v>267</v>
      </c>
      <c r="J9" s="88" t="s">
        <v>4708</v>
      </c>
      <c r="K9" s="8">
        <v>100000</v>
      </c>
      <c r="L9" s="8">
        <v>63000</v>
      </c>
      <c r="M9" s="106" t="s">
        <v>4703</v>
      </c>
      <c r="N9" s="8">
        <v>70000</v>
      </c>
      <c r="O9" s="8">
        <v>20</v>
      </c>
      <c r="P9" s="8">
        <v>70000</v>
      </c>
      <c r="Q9" s="8" t="s">
        <v>4703</v>
      </c>
      <c r="R9" s="8">
        <v>20</v>
      </c>
      <c r="S9" s="235" t="s">
        <v>4709</v>
      </c>
      <c r="T9" s="235" t="s">
        <v>4710</v>
      </c>
      <c r="U9" s="235" t="s">
        <v>4711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U25"/>
  <sheetViews>
    <sheetView topLeftCell="A24" workbookViewId="0">
      <selection activeCell="F31" sqref="F31"/>
    </sheetView>
  </sheetViews>
  <sheetFormatPr defaultRowHeight="15"/>
  <sheetData>
    <row r="1" spans="1:21" ht="18.75">
      <c r="A1" s="765" t="s">
        <v>261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219"/>
      <c r="T1" s="219"/>
      <c r="U1" s="871"/>
    </row>
    <row r="2" spans="1:21" ht="18.75">
      <c r="A2" s="765" t="s">
        <v>3965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219"/>
      <c r="T2" s="219"/>
      <c r="U2" s="871"/>
    </row>
    <row r="3" spans="1:21" ht="18.75">
      <c r="A3" s="765" t="s">
        <v>3966</v>
      </c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/>
      <c r="N3" s="765"/>
      <c r="O3" s="765"/>
      <c r="P3" s="765"/>
      <c r="Q3" s="765"/>
      <c r="R3" s="765"/>
      <c r="S3" s="219"/>
      <c r="T3" s="219"/>
      <c r="U3" s="871"/>
    </row>
    <row r="4" spans="1:21" ht="18.75">
      <c r="A4" s="765" t="s">
        <v>3967</v>
      </c>
      <c r="B4" s="765"/>
      <c r="C4" s="765"/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219"/>
      <c r="T4" s="219"/>
      <c r="U4" s="871"/>
    </row>
    <row r="5" spans="1:21" ht="18.75">
      <c r="A5" s="817" t="s">
        <v>4693</v>
      </c>
      <c r="B5" s="817"/>
      <c r="C5" s="817"/>
      <c r="D5" s="817"/>
      <c r="E5" s="817"/>
      <c r="F5" s="817"/>
      <c r="G5" s="817"/>
      <c r="H5" s="179"/>
      <c r="I5" s="179"/>
      <c r="J5" s="872"/>
      <c r="K5" s="824"/>
      <c r="L5" s="825"/>
      <c r="M5" s="126" t="s">
        <v>225</v>
      </c>
      <c r="N5" s="215"/>
      <c r="O5" s="826"/>
      <c r="P5" s="827"/>
      <c r="Q5" s="873"/>
      <c r="R5" s="140" t="s">
        <v>914</v>
      </c>
      <c r="S5" s="219"/>
      <c r="T5" s="219"/>
      <c r="U5" s="871"/>
    </row>
    <row r="6" spans="1:21" ht="15.75">
      <c r="A6" s="829"/>
      <c r="B6" s="128"/>
      <c r="C6" s="128"/>
      <c r="D6" s="128"/>
      <c r="E6" s="133"/>
      <c r="F6" s="6"/>
      <c r="G6" s="181"/>
      <c r="H6" s="830" t="s">
        <v>4503</v>
      </c>
      <c r="I6" s="830"/>
      <c r="J6" s="830"/>
      <c r="K6" s="831"/>
      <c r="L6" s="831"/>
      <c r="M6" s="132"/>
      <c r="N6" s="216"/>
      <c r="O6" s="833"/>
      <c r="P6" s="833"/>
      <c r="Q6" s="822" t="s">
        <v>915</v>
      </c>
      <c r="R6" s="822"/>
      <c r="S6" s="219"/>
      <c r="T6" s="219"/>
      <c r="U6" s="871"/>
    </row>
    <row r="7" spans="1:21" ht="15.75">
      <c r="A7" s="818" t="s">
        <v>903</v>
      </c>
      <c r="B7" s="818"/>
      <c r="C7" s="818"/>
      <c r="D7" s="128"/>
      <c r="E7" s="133"/>
      <c r="F7" s="6"/>
      <c r="G7" s="181"/>
      <c r="H7" s="181"/>
      <c r="I7" s="181"/>
      <c r="J7" s="129"/>
      <c r="K7" s="831"/>
      <c r="L7" s="831"/>
      <c r="M7" s="132"/>
      <c r="N7" s="216"/>
      <c r="O7" s="833"/>
      <c r="P7" s="821" t="s">
        <v>916</v>
      </c>
      <c r="Q7" s="821"/>
      <c r="R7" s="821"/>
      <c r="S7" s="219"/>
      <c r="T7" s="219"/>
      <c r="U7" s="871"/>
    </row>
    <row r="8" spans="1:21" ht="60">
      <c r="A8" s="91" t="s">
        <v>307</v>
      </c>
      <c r="B8" s="196" t="s">
        <v>308</v>
      </c>
      <c r="C8" s="196" t="s">
        <v>309</v>
      </c>
      <c r="D8" s="196" t="s">
        <v>310</v>
      </c>
      <c r="E8" s="196" t="s">
        <v>311</v>
      </c>
      <c r="F8" s="196" t="s">
        <v>270</v>
      </c>
      <c r="G8" s="196" t="s">
        <v>312</v>
      </c>
      <c r="H8" s="196" t="s">
        <v>313</v>
      </c>
      <c r="I8" s="196" t="s">
        <v>314</v>
      </c>
      <c r="J8" s="196" t="s">
        <v>315</v>
      </c>
      <c r="K8" s="834" t="s">
        <v>316</v>
      </c>
      <c r="L8" s="835" t="s">
        <v>4504</v>
      </c>
      <c r="M8" s="196" t="s">
        <v>318</v>
      </c>
      <c r="N8" s="196" t="s">
        <v>319</v>
      </c>
      <c r="O8" s="196" t="s">
        <v>320</v>
      </c>
      <c r="P8" s="196" t="s">
        <v>319</v>
      </c>
      <c r="Q8" s="196" t="s">
        <v>318</v>
      </c>
      <c r="R8" s="196" t="s">
        <v>320</v>
      </c>
      <c r="S8" s="834" t="s">
        <v>1213</v>
      </c>
      <c r="T8" s="834" t="s">
        <v>1214</v>
      </c>
      <c r="U8" s="839" t="s">
        <v>1427</v>
      </c>
    </row>
    <row r="9" spans="1:21" ht="67.5">
      <c r="A9" s="103">
        <v>1</v>
      </c>
      <c r="B9" s="103"/>
      <c r="C9" s="88" t="s">
        <v>4103</v>
      </c>
      <c r="D9" s="88" t="s">
        <v>3853</v>
      </c>
      <c r="E9" s="860" t="s">
        <v>4104</v>
      </c>
      <c r="F9" s="8" t="s">
        <v>2</v>
      </c>
      <c r="G9" s="147" t="s">
        <v>4712</v>
      </c>
      <c r="H9" s="147" t="s">
        <v>5</v>
      </c>
      <c r="I9" s="147" t="s">
        <v>266</v>
      </c>
      <c r="J9" s="88" t="s">
        <v>3975</v>
      </c>
      <c r="K9" s="8">
        <v>0</v>
      </c>
      <c r="L9" s="8">
        <v>20250</v>
      </c>
      <c r="M9" s="106" t="s">
        <v>4704</v>
      </c>
      <c r="N9" s="88">
        <v>22500</v>
      </c>
      <c r="O9" s="8">
        <v>20</v>
      </c>
      <c r="P9" s="88">
        <v>22500</v>
      </c>
      <c r="Q9" s="8" t="s">
        <v>4694</v>
      </c>
      <c r="R9" s="8">
        <v>20</v>
      </c>
      <c r="S9" s="235" t="s">
        <v>4105</v>
      </c>
      <c r="T9" s="235" t="s">
        <v>4106</v>
      </c>
      <c r="U9" s="235" t="s">
        <v>4107</v>
      </c>
    </row>
    <row r="10" spans="1:21" ht="67.5">
      <c r="A10" s="103">
        <v>2</v>
      </c>
      <c r="B10" s="103"/>
      <c r="C10" s="88" t="s">
        <v>4322</v>
      </c>
      <c r="D10" s="88" t="s">
        <v>4323</v>
      </c>
      <c r="E10" s="860" t="s">
        <v>4324</v>
      </c>
      <c r="F10" s="8" t="s">
        <v>2</v>
      </c>
      <c r="G10" s="147" t="s">
        <v>4712</v>
      </c>
      <c r="H10" s="147" t="s">
        <v>5</v>
      </c>
      <c r="I10" s="147" t="s">
        <v>266</v>
      </c>
      <c r="J10" s="88" t="s">
        <v>4325</v>
      </c>
      <c r="K10" s="8">
        <v>0</v>
      </c>
      <c r="L10" s="8">
        <v>27000</v>
      </c>
      <c r="M10" s="106" t="s">
        <v>4704</v>
      </c>
      <c r="N10" s="88">
        <v>30000</v>
      </c>
      <c r="O10" s="8">
        <v>20</v>
      </c>
      <c r="P10" s="88">
        <v>30000</v>
      </c>
      <c r="Q10" s="8" t="s">
        <v>4694</v>
      </c>
      <c r="R10" s="8">
        <v>20</v>
      </c>
      <c r="S10" s="235" t="s">
        <v>4326</v>
      </c>
      <c r="T10" s="235" t="s">
        <v>4327</v>
      </c>
      <c r="U10" s="235" t="s">
        <v>4328</v>
      </c>
    </row>
    <row r="11" spans="1:21" ht="45">
      <c r="A11" s="103">
        <v>3</v>
      </c>
      <c r="B11" s="103"/>
      <c r="C11" s="105" t="s">
        <v>4695</v>
      </c>
      <c r="D11" s="105" t="s">
        <v>3380</v>
      </c>
      <c r="E11" s="875" t="s">
        <v>4713</v>
      </c>
      <c r="F11" s="8" t="s">
        <v>2</v>
      </c>
      <c r="G11" s="147" t="s">
        <v>4712</v>
      </c>
      <c r="H11" s="147" t="s">
        <v>5</v>
      </c>
      <c r="I11" s="846" t="s">
        <v>267</v>
      </c>
      <c r="J11" s="105" t="s">
        <v>4249</v>
      </c>
      <c r="K11" s="8">
        <v>0</v>
      </c>
      <c r="L11" s="8">
        <v>27000</v>
      </c>
      <c r="M11" s="106" t="s">
        <v>4704</v>
      </c>
      <c r="N11" s="874">
        <v>30000</v>
      </c>
      <c r="O11" s="8">
        <v>20</v>
      </c>
      <c r="P11" s="874">
        <v>30000</v>
      </c>
      <c r="Q11" s="8" t="s">
        <v>4694</v>
      </c>
      <c r="R11" s="8">
        <v>20</v>
      </c>
      <c r="S11" s="576" t="s">
        <v>4195</v>
      </c>
      <c r="T11" s="576" t="s">
        <v>4196</v>
      </c>
      <c r="U11" s="576" t="s">
        <v>4197</v>
      </c>
    </row>
    <row r="12" spans="1:21" ht="60">
      <c r="A12" s="103">
        <v>4</v>
      </c>
      <c r="B12" s="103"/>
      <c r="C12" s="88" t="s">
        <v>4405</v>
      </c>
      <c r="D12" s="88" t="s">
        <v>4406</v>
      </c>
      <c r="E12" s="860" t="s">
        <v>4407</v>
      </c>
      <c r="F12" s="8" t="s">
        <v>2</v>
      </c>
      <c r="G12" s="147" t="s">
        <v>4712</v>
      </c>
      <c r="H12" s="147" t="s">
        <v>5</v>
      </c>
      <c r="I12" s="846" t="s">
        <v>267</v>
      </c>
      <c r="J12" s="88" t="s">
        <v>4408</v>
      </c>
      <c r="K12" s="8">
        <v>0</v>
      </c>
      <c r="L12" s="8">
        <v>27000</v>
      </c>
      <c r="M12" s="106" t="s">
        <v>4704</v>
      </c>
      <c r="N12" s="88">
        <v>30000</v>
      </c>
      <c r="O12" s="8">
        <v>20</v>
      </c>
      <c r="P12" s="88">
        <v>30000</v>
      </c>
      <c r="Q12" s="8" t="s">
        <v>4694</v>
      </c>
      <c r="R12" s="8">
        <v>20</v>
      </c>
      <c r="S12" s="235" t="s">
        <v>4409</v>
      </c>
      <c r="T12" s="235" t="s">
        <v>4410</v>
      </c>
      <c r="U12" s="235" t="s">
        <v>4411</v>
      </c>
    </row>
    <row r="13" spans="1:21" ht="78.75">
      <c r="A13" s="103">
        <v>5</v>
      </c>
      <c r="B13" s="103"/>
      <c r="C13" s="571" t="s">
        <v>4268</v>
      </c>
      <c r="D13" s="623" t="s">
        <v>4269</v>
      </c>
      <c r="E13" s="876" t="s">
        <v>4270</v>
      </c>
      <c r="F13" s="8" t="s">
        <v>2</v>
      </c>
      <c r="G13" s="147" t="s">
        <v>4712</v>
      </c>
      <c r="H13" s="623" t="s">
        <v>13</v>
      </c>
      <c r="I13" s="846" t="s">
        <v>267</v>
      </c>
      <c r="J13" s="623" t="s">
        <v>4271</v>
      </c>
      <c r="K13" s="8">
        <v>0</v>
      </c>
      <c r="L13" s="8">
        <v>54000</v>
      </c>
      <c r="M13" s="106" t="s">
        <v>4704</v>
      </c>
      <c r="N13" s="623">
        <v>60000</v>
      </c>
      <c r="O13" s="8">
        <v>20</v>
      </c>
      <c r="P13" s="623">
        <v>60000</v>
      </c>
      <c r="Q13" s="8" t="s">
        <v>4694</v>
      </c>
      <c r="R13" s="8">
        <v>20</v>
      </c>
      <c r="S13" s="625" t="s">
        <v>4274</v>
      </c>
      <c r="T13" s="625" t="s">
        <v>4275</v>
      </c>
      <c r="U13" s="625" t="s">
        <v>4276</v>
      </c>
    </row>
    <row r="14" spans="1:21" ht="78.75">
      <c r="A14" s="103">
        <v>6</v>
      </c>
      <c r="B14" s="103"/>
      <c r="C14" s="88" t="s">
        <v>4400</v>
      </c>
      <c r="D14" s="88" t="s">
        <v>4109</v>
      </c>
      <c r="E14" s="860" t="s">
        <v>4401</v>
      </c>
      <c r="F14" s="8" t="s">
        <v>2</v>
      </c>
      <c r="G14" s="88" t="s">
        <v>4</v>
      </c>
      <c r="H14" s="147" t="s">
        <v>5</v>
      </c>
      <c r="I14" s="147" t="s">
        <v>266</v>
      </c>
      <c r="J14" s="88" t="s">
        <v>3975</v>
      </c>
      <c r="K14" s="8">
        <v>0</v>
      </c>
      <c r="L14" s="8">
        <v>27000</v>
      </c>
      <c r="M14" s="106" t="s">
        <v>4704</v>
      </c>
      <c r="N14" s="88">
        <v>30000</v>
      </c>
      <c r="O14" s="8">
        <v>20</v>
      </c>
      <c r="P14" s="88">
        <v>30000</v>
      </c>
      <c r="Q14" s="8" t="s">
        <v>4694</v>
      </c>
      <c r="R14" s="8">
        <v>20</v>
      </c>
      <c r="S14" s="235" t="s">
        <v>4402</v>
      </c>
      <c r="T14" s="235" t="s">
        <v>4403</v>
      </c>
      <c r="U14" s="235" t="s">
        <v>4404</v>
      </c>
    </row>
    <row r="15" spans="1:21" ht="78.75">
      <c r="A15" s="103">
        <v>7</v>
      </c>
      <c r="B15" s="103"/>
      <c r="C15" s="88" t="s">
        <v>4283</v>
      </c>
      <c r="D15" s="88" t="s">
        <v>4284</v>
      </c>
      <c r="E15" s="860" t="s">
        <v>4285</v>
      </c>
      <c r="F15" s="8" t="s">
        <v>2</v>
      </c>
      <c r="G15" s="147" t="s">
        <v>4712</v>
      </c>
      <c r="H15" s="147" t="s">
        <v>5</v>
      </c>
      <c r="I15" s="846" t="s">
        <v>267</v>
      </c>
      <c r="J15" s="88" t="s">
        <v>4286</v>
      </c>
      <c r="K15" s="8">
        <v>0</v>
      </c>
      <c r="L15" s="8">
        <v>54000</v>
      </c>
      <c r="M15" s="106" t="s">
        <v>4704</v>
      </c>
      <c r="N15" s="88">
        <v>60000</v>
      </c>
      <c r="O15" s="8">
        <v>20</v>
      </c>
      <c r="P15" s="88">
        <v>60000</v>
      </c>
      <c r="Q15" s="8" t="s">
        <v>4694</v>
      </c>
      <c r="R15" s="8">
        <v>20</v>
      </c>
      <c r="S15" s="235" t="s">
        <v>4287</v>
      </c>
      <c r="T15" s="235" t="s">
        <v>4288</v>
      </c>
      <c r="U15" s="235" t="s">
        <v>4289</v>
      </c>
    </row>
    <row r="16" spans="1:21" ht="101.25">
      <c r="A16" s="103">
        <v>8</v>
      </c>
      <c r="B16" s="103"/>
      <c r="C16" s="88" t="s">
        <v>4310</v>
      </c>
      <c r="D16" s="88" t="s">
        <v>4359</v>
      </c>
      <c r="E16" s="860" t="s">
        <v>4360</v>
      </c>
      <c r="F16" s="8" t="s">
        <v>2</v>
      </c>
      <c r="G16" s="147" t="s">
        <v>4712</v>
      </c>
      <c r="H16" s="623" t="s">
        <v>13</v>
      </c>
      <c r="I16" s="846" t="s">
        <v>267</v>
      </c>
      <c r="J16" s="88" t="s">
        <v>4361</v>
      </c>
      <c r="K16" s="8">
        <v>0</v>
      </c>
      <c r="L16" s="8">
        <v>27000</v>
      </c>
      <c r="M16" s="106" t="s">
        <v>4704</v>
      </c>
      <c r="N16" s="88">
        <v>30000</v>
      </c>
      <c r="O16" s="8">
        <v>20</v>
      </c>
      <c r="P16" s="88">
        <v>30000</v>
      </c>
      <c r="Q16" s="8" t="s">
        <v>4694</v>
      </c>
      <c r="R16" s="8">
        <v>20</v>
      </c>
      <c r="S16" s="235" t="s">
        <v>4362</v>
      </c>
      <c r="T16" s="235" t="s">
        <v>4363</v>
      </c>
      <c r="U16" s="235" t="s">
        <v>4364</v>
      </c>
    </row>
    <row r="17" spans="1:21" ht="56.25">
      <c r="A17" s="103">
        <v>9</v>
      </c>
      <c r="B17" s="103"/>
      <c r="C17" s="88" t="s">
        <v>4365</v>
      </c>
      <c r="D17" s="88" t="s">
        <v>4366</v>
      </c>
      <c r="E17" s="860" t="s">
        <v>4367</v>
      </c>
      <c r="F17" s="8" t="s">
        <v>2</v>
      </c>
      <c r="G17" s="147" t="s">
        <v>4712</v>
      </c>
      <c r="H17" s="623" t="s">
        <v>13</v>
      </c>
      <c r="I17" s="846" t="s">
        <v>267</v>
      </c>
      <c r="J17" s="88" t="s">
        <v>4249</v>
      </c>
      <c r="K17" s="8">
        <v>0</v>
      </c>
      <c r="L17" s="8">
        <v>27000</v>
      </c>
      <c r="M17" s="106" t="s">
        <v>4704</v>
      </c>
      <c r="N17" s="88">
        <v>30000</v>
      </c>
      <c r="O17" s="8">
        <v>20</v>
      </c>
      <c r="P17" s="88">
        <v>30000</v>
      </c>
      <c r="Q17" s="8" t="s">
        <v>4694</v>
      </c>
      <c r="R17" s="8">
        <v>20</v>
      </c>
      <c r="S17" s="235" t="s">
        <v>4368</v>
      </c>
      <c r="T17" s="235" t="s">
        <v>4369</v>
      </c>
      <c r="U17" s="235" t="s">
        <v>4370</v>
      </c>
    </row>
    <row r="18" spans="1:21" ht="78.75">
      <c r="A18" s="103">
        <v>10</v>
      </c>
      <c r="B18" s="103"/>
      <c r="C18" s="88" t="s">
        <v>4371</v>
      </c>
      <c r="D18" s="88" t="s">
        <v>4372</v>
      </c>
      <c r="E18" s="860" t="s">
        <v>4373</v>
      </c>
      <c r="F18" s="8" t="s">
        <v>2</v>
      </c>
      <c r="G18" s="147" t="s">
        <v>4712</v>
      </c>
      <c r="H18" s="623" t="s">
        <v>13</v>
      </c>
      <c r="I18" s="846" t="s">
        <v>267</v>
      </c>
      <c r="J18" s="88" t="s">
        <v>4249</v>
      </c>
      <c r="K18" s="8">
        <v>0</v>
      </c>
      <c r="L18" s="8">
        <v>27000</v>
      </c>
      <c r="M18" s="106" t="s">
        <v>4704</v>
      </c>
      <c r="N18" s="88">
        <v>30000</v>
      </c>
      <c r="O18" s="8">
        <v>20</v>
      </c>
      <c r="P18" s="88">
        <v>30000</v>
      </c>
      <c r="Q18" s="8" t="s">
        <v>4694</v>
      </c>
      <c r="R18" s="8">
        <v>20</v>
      </c>
      <c r="S18" s="235" t="s">
        <v>4374</v>
      </c>
      <c r="T18" s="235" t="s">
        <v>4375</v>
      </c>
      <c r="U18" s="235" t="s">
        <v>4376</v>
      </c>
    </row>
    <row r="19" spans="1:21" ht="60">
      <c r="A19" s="103">
        <v>11</v>
      </c>
      <c r="B19" s="103"/>
      <c r="C19" s="235" t="s">
        <v>4714</v>
      </c>
      <c r="D19" s="235" t="s">
        <v>4715</v>
      </c>
      <c r="E19" s="878" t="s">
        <v>3577</v>
      </c>
      <c r="F19" s="8" t="s">
        <v>2</v>
      </c>
      <c r="G19" s="147" t="s">
        <v>4712</v>
      </c>
      <c r="H19" s="147" t="s">
        <v>5</v>
      </c>
      <c r="I19" s="846" t="s">
        <v>267</v>
      </c>
      <c r="J19" s="235" t="s">
        <v>3578</v>
      </c>
      <c r="K19" s="8">
        <v>0</v>
      </c>
      <c r="L19" s="8">
        <v>81000</v>
      </c>
      <c r="M19" s="628" t="s">
        <v>4703</v>
      </c>
      <c r="N19" s="88">
        <v>90000</v>
      </c>
      <c r="O19" s="8">
        <v>20</v>
      </c>
      <c r="P19" s="88">
        <v>90000</v>
      </c>
      <c r="Q19" s="8" t="s">
        <v>4703</v>
      </c>
      <c r="R19" s="8">
        <v>20</v>
      </c>
      <c r="S19" s="235" t="s">
        <v>3579</v>
      </c>
      <c r="T19" s="235" t="s">
        <v>3580</v>
      </c>
      <c r="U19" s="235" t="s">
        <v>4716</v>
      </c>
    </row>
    <row r="20" spans="1:21" ht="101.25">
      <c r="A20" s="103">
        <v>12</v>
      </c>
      <c r="B20" s="103"/>
      <c r="C20" s="88" t="s">
        <v>4418</v>
      </c>
      <c r="D20" s="88" t="s">
        <v>4419</v>
      </c>
      <c r="E20" s="879" t="s">
        <v>4420</v>
      </c>
      <c r="F20" s="8" t="s">
        <v>2</v>
      </c>
      <c r="G20" s="147" t="s">
        <v>4712</v>
      </c>
      <c r="H20" s="147" t="s">
        <v>5</v>
      </c>
      <c r="I20" s="147" t="s">
        <v>266</v>
      </c>
      <c r="J20" s="88" t="s">
        <v>4249</v>
      </c>
      <c r="K20" s="8">
        <v>0</v>
      </c>
      <c r="L20" s="8">
        <v>108000</v>
      </c>
      <c r="M20" s="628" t="s">
        <v>4703</v>
      </c>
      <c r="N20" s="88">
        <v>120000</v>
      </c>
      <c r="O20" s="8">
        <v>20</v>
      </c>
      <c r="P20" s="88">
        <v>120000</v>
      </c>
      <c r="Q20" s="8" t="s">
        <v>4703</v>
      </c>
      <c r="R20" s="8">
        <v>20</v>
      </c>
      <c r="S20" s="235" t="s">
        <v>4422</v>
      </c>
      <c r="T20" s="235" t="s">
        <v>4423</v>
      </c>
      <c r="U20" s="235" t="s">
        <v>4424</v>
      </c>
    </row>
    <row r="21" spans="1:21" ht="127.5">
      <c r="A21" s="103">
        <v>13</v>
      </c>
      <c r="B21" s="103"/>
      <c r="C21" s="88" t="s">
        <v>4467</v>
      </c>
      <c r="D21" s="88" t="s">
        <v>3862</v>
      </c>
      <c r="E21" s="227" t="s">
        <v>4468</v>
      </c>
      <c r="F21" s="8" t="s">
        <v>2</v>
      </c>
      <c r="G21" s="846" t="s">
        <v>4</v>
      </c>
      <c r="H21" s="846" t="s">
        <v>5</v>
      </c>
      <c r="I21" s="846" t="s">
        <v>267</v>
      </c>
      <c r="J21" s="88" t="s">
        <v>4717</v>
      </c>
      <c r="K21" s="8">
        <v>0</v>
      </c>
      <c r="L21" s="8">
        <v>81000</v>
      </c>
      <c r="M21" s="234" t="s">
        <v>4697</v>
      </c>
      <c r="N21" s="8">
        <f>P21*0.9</f>
        <v>81000</v>
      </c>
      <c r="O21" s="8">
        <v>20</v>
      </c>
      <c r="P21" s="8">
        <v>90000</v>
      </c>
      <c r="Q21" s="234" t="s">
        <v>4698</v>
      </c>
      <c r="R21" s="8">
        <v>20</v>
      </c>
      <c r="S21" s="235" t="s">
        <v>4470</v>
      </c>
      <c r="T21" s="235" t="s">
        <v>4471</v>
      </c>
      <c r="U21" s="877" t="s">
        <v>4472</v>
      </c>
    </row>
    <row r="22" spans="1:21" ht="76.5">
      <c r="A22" s="103">
        <v>14</v>
      </c>
      <c r="B22" s="103"/>
      <c r="C22" s="88" t="s">
        <v>4316</v>
      </c>
      <c r="D22" s="88" t="s">
        <v>4317</v>
      </c>
      <c r="E22" s="227" t="s">
        <v>4318</v>
      </c>
      <c r="F22" s="106" t="s">
        <v>2</v>
      </c>
      <c r="G22" s="147" t="s">
        <v>4718</v>
      </c>
      <c r="H22" s="147" t="s">
        <v>5</v>
      </c>
      <c r="I22" s="617" t="s">
        <v>266</v>
      </c>
      <c r="J22" s="88" t="s">
        <v>4249</v>
      </c>
      <c r="K22" s="8">
        <v>0</v>
      </c>
      <c r="L22" s="8">
        <v>81000</v>
      </c>
      <c r="M22" s="8" t="s">
        <v>4705</v>
      </c>
      <c r="N22" s="646">
        <v>90000</v>
      </c>
      <c r="O22" s="8">
        <v>20</v>
      </c>
      <c r="P22" s="8">
        <v>90000</v>
      </c>
      <c r="Q22" s="8" t="s">
        <v>4705</v>
      </c>
      <c r="R22" s="8">
        <v>20</v>
      </c>
      <c r="S22" s="235" t="s">
        <v>4319</v>
      </c>
      <c r="T22" s="235" t="s">
        <v>4320</v>
      </c>
      <c r="U22" s="235" t="s">
        <v>4321</v>
      </c>
    </row>
    <row r="23" spans="1:21" ht="89.25">
      <c r="A23" s="103">
        <v>15</v>
      </c>
      <c r="B23" s="103"/>
      <c r="C23" s="88" t="s">
        <v>4719</v>
      </c>
      <c r="D23" s="88" t="s">
        <v>4378</v>
      </c>
      <c r="E23" s="227" t="s">
        <v>4720</v>
      </c>
      <c r="F23" s="106" t="s">
        <v>2</v>
      </c>
      <c r="G23" s="846" t="s">
        <v>3276</v>
      </c>
      <c r="H23" s="846" t="s">
        <v>13</v>
      </c>
      <c r="I23" s="846" t="s">
        <v>267</v>
      </c>
      <c r="J23" s="88" t="s">
        <v>4721</v>
      </c>
      <c r="K23" s="8">
        <v>0</v>
      </c>
      <c r="L23" s="8">
        <v>94500</v>
      </c>
      <c r="M23" s="8" t="s">
        <v>4722</v>
      </c>
      <c r="N23" s="85">
        <v>105000</v>
      </c>
      <c r="O23" s="8">
        <v>20</v>
      </c>
      <c r="P23" s="85">
        <v>105000</v>
      </c>
      <c r="Q23" s="8" t="s">
        <v>4706</v>
      </c>
      <c r="R23" s="8">
        <v>20</v>
      </c>
      <c r="S23" s="235" t="s">
        <v>4383</v>
      </c>
      <c r="T23" s="235" t="s">
        <v>4384</v>
      </c>
      <c r="U23" s="235" t="s">
        <v>4723</v>
      </c>
    </row>
    <row r="24" spans="1:21" ht="127.5">
      <c r="A24" s="103">
        <v>16</v>
      </c>
      <c r="B24" s="103"/>
      <c r="C24" s="88" t="s">
        <v>4459</v>
      </c>
      <c r="D24" s="88" t="s">
        <v>4724</v>
      </c>
      <c r="E24" s="227" t="s">
        <v>4725</v>
      </c>
      <c r="F24" s="106" t="s">
        <v>2</v>
      </c>
      <c r="G24" s="147" t="s">
        <v>4718</v>
      </c>
      <c r="H24" s="846" t="s">
        <v>13</v>
      </c>
      <c r="I24" s="846" t="s">
        <v>267</v>
      </c>
      <c r="J24" s="88" t="s">
        <v>4187</v>
      </c>
      <c r="K24" s="8">
        <v>0</v>
      </c>
      <c r="L24" s="8">
        <v>54000</v>
      </c>
      <c r="M24" s="8" t="s">
        <v>4722</v>
      </c>
      <c r="N24" s="85">
        <v>60000</v>
      </c>
      <c r="O24" s="8">
        <v>20</v>
      </c>
      <c r="P24" s="85">
        <v>60000</v>
      </c>
      <c r="Q24" s="8" t="s">
        <v>4706</v>
      </c>
      <c r="R24" s="8">
        <v>20</v>
      </c>
      <c r="S24" s="235" t="s">
        <v>4464</v>
      </c>
      <c r="T24" s="235" t="s">
        <v>4465</v>
      </c>
      <c r="U24" s="235" t="s">
        <v>4726</v>
      </c>
    </row>
    <row r="25" spans="1:21" ht="114.75">
      <c r="A25" s="103">
        <v>17</v>
      </c>
      <c r="B25" s="103"/>
      <c r="C25" s="88" t="s">
        <v>4727</v>
      </c>
      <c r="D25" s="88" t="s">
        <v>4728</v>
      </c>
      <c r="E25" s="227" t="s">
        <v>4729</v>
      </c>
      <c r="F25" s="8" t="s">
        <v>2</v>
      </c>
      <c r="G25" s="105" t="s">
        <v>4</v>
      </c>
      <c r="H25" s="105" t="s">
        <v>5</v>
      </c>
      <c r="I25" s="105" t="s">
        <v>266</v>
      </c>
      <c r="J25" s="88" t="s">
        <v>4187</v>
      </c>
      <c r="K25" s="8">
        <v>0</v>
      </c>
      <c r="L25" s="8">
        <v>40500</v>
      </c>
      <c r="M25" s="168" t="s">
        <v>4701</v>
      </c>
      <c r="N25" s="8">
        <v>45000</v>
      </c>
      <c r="O25" s="8">
        <v>20</v>
      </c>
      <c r="P25" s="8">
        <v>45000</v>
      </c>
      <c r="Q25" s="168" t="s">
        <v>4702</v>
      </c>
      <c r="R25" s="8">
        <v>20</v>
      </c>
      <c r="S25" s="235" t="s">
        <v>4435</v>
      </c>
      <c r="T25" s="235" t="s">
        <v>4436</v>
      </c>
      <c r="U25" s="235" t="s">
        <v>4437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H6:J6"/>
    <mergeCell ref="Q6:R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U15"/>
  <sheetViews>
    <sheetView topLeftCell="A14" workbookViewId="0">
      <selection activeCell="F24" sqref="F24"/>
    </sheetView>
  </sheetViews>
  <sheetFormatPr defaultRowHeight="15"/>
  <sheetData>
    <row r="1" spans="1:21" ht="18.75">
      <c r="A1" s="765" t="s">
        <v>261</v>
      </c>
      <c r="B1" s="765"/>
      <c r="C1" s="765"/>
      <c r="D1" s="765"/>
      <c r="E1" s="765"/>
      <c r="F1" s="765"/>
      <c r="G1" s="765"/>
      <c r="H1" s="765"/>
      <c r="I1" s="765"/>
      <c r="J1" s="765"/>
      <c r="K1" s="765"/>
      <c r="L1" s="765"/>
      <c r="M1" s="765"/>
      <c r="N1" s="765"/>
      <c r="O1" s="765"/>
      <c r="P1" s="765"/>
      <c r="Q1" s="765"/>
      <c r="R1" s="765"/>
      <c r="S1" s="219"/>
      <c r="T1" s="219"/>
      <c r="U1" s="823"/>
    </row>
    <row r="2" spans="1:21" ht="18.75">
      <c r="A2" s="765" t="s">
        <v>3965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219"/>
      <c r="T2" s="219"/>
      <c r="U2" s="823"/>
    </row>
    <row r="3" spans="1:21" ht="18.75">
      <c r="A3" s="765" t="s">
        <v>3966</v>
      </c>
      <c r="B3" s="765"/>
      <c r="C3" s="765"/>
      <c r="D3" s="765"/>
      <c r="E3" s="765"/>
      <c r="F3" s="765"/>
      <c r="G3" s="765"/>
      <c r="H3" s="765"/>
      <c r="I3" s="765"/>
      <c r="J3" s="765"/>
      <c r="K3" s="765"/>
      <c r="L3" s="765"/>
      <c r="M3" s="765"/>
      <c r="N3" s="765"/>
      <c r="O3" s="765"/>
      <c r="P3" s="765"/>
      <c r="Q3" s="765"/>
      <c r="R3" s="765"/>
      <c r="S3" s="219"/>
      <c r="T3" s="219"/>
      <c r="U3" s="823"/>
    </row>
    <row r="4" spans="1:21" ht="18.75">
      <c r="A4" s="765" t="s">
        <v>3967</v>
      </c>
      <c r="B4" s="765"/>
      <c r="C4" s="765"/>
      <c r="D4" s="765"/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219"/>
      <c r="T4" s="219"/>
      <c r="U4" s="823"/>
    </row>
    <row r="5" spans="1:21" ht="18">
      <c r="A5" s="817" t="s">
        <v>4693</v>
      </c>
      <c r="B5" s="817"/>
      <c r="C5" s="817"/>
      <c r="D5" s="817"/>
      <c r="E5" s="817"/>
      <c r="F5" s="817"/>
      <c r="G5" s="817"/>
      <c r="H5" s="179"/>
      <c r="I5" s="179"/>
      <c r="J5" s="880"/>
      <c r="K5" s="881"/>
      <c r="L5" s="881"/>
      <c r="M5" s="221"/>
      <c r="N5" s="215"/>
      <c r="O5" s="882"/>
      <c r="P5" s="827"/>
      <c r="Q5" s="828"/>
      <c r="R5" s="140" t="s">
        <v>914</v>
      </c>
      <c r="S5" s="219"/>
      <c r="T5" s="219"/>
      <c r="U5" s="823"/>
    </row>
    <row r="6" spans="1:21" ht="15.75">
      <c r="A6" s="829"/>
      <c r="B6" s="128"/>
      <c r="C6" s="128"/>
      <c r="D6" s="128"/>
      <c r="E6" s="133"/>
      <c r="F6" s="181"/>
      <c r="G6" s="181"/>
      <c r="H6" s="181"/>
      <c r="I6" s="181"/>
      <c r="J6" s="133"/>
      <c r="K6" s="883"/>
      <c r="L6" s="883"/>
      <c r="M6" s="856" t="s">
        <v>162</v>
      </c>
      <c r="N6" s="856"/>
      <c r="O6" s="884"/>
      <c r="P6" s="833"/>
      <c r="Q6" s="820" t="s">
        <v>920</v>
      </c>
      <c r="R6" s="820"/>
      <c r="S6" s="219"/>
      <c r="T6" s="219"/>
      <c r="U6" s="823"/>
    </row>
    <row r="7" spans="1:21" ht="15.75">
      <c r="A7" s="818" t="s">
        <v>903</v>
      </c>
      <c r="B7" s="818"/>
      <c r="C7" s="818"/>
      <c r="D7" s="128"/>
      <c r="E7" s="133"/>
      <c r="F7" s="181"/>
      <c r="G7" s="181"/>
      <c r="H7" s="181"/>
      <c r="I7" s="181"/>
      <c r="J7" s="133"/>
      <c r="K7" s="883"/>
      <c r="L7" s="883"/>
      <c r="M7" s="223"/>
      <c r="N7" s="216"/>
      <c r="O7" s="884"/>
      <c r="P7" s="821" t="s">
        <v>916</v>
      </c>
      <c r="Q7" s="821"/>
      <c r="R7" s="821"/>
      <c r="S7" s="219"/>
      <c r="T7" s="219"/>
      <c r="U7" s="823"/>
    </row>
    <row r="8" spans="1:21" ht="60">
      <c r="A8" s="105" t="s">
        <v>307</v>
      </c>
      <c r="B8" s="105" t="s">
        <v>308</v>
      </c>
      <c r="C8" s="196" t="s">
        <v>309</v>
      </c>
      <c r="D8" s="105" t="s">
        <v>310</v>
      </c>
      <c r="E8" s="196" t="s">
        <v>311</v>
      </c>
      <c r="F8" s="196" t="s">
        <v>270</v>
      </c>
      <c r="G8" s="105" t="s">
        <v>312</v>
      </c>
      <c r="H8" s="196" t="s">
        <v>313</v>
      </c>
      <c r="I8" s="105" t="s">
        <v>314</v>
      </c>
      <c r="J8" s="105" t="s">
        <v>781</v>
      </c>
      <c r="K8" s="105" t="s">
        <v>782</v>
      </c>
      <c r="L8" s="105" t="s">
        <v>783</v>
      </c>
      <c r="M8" s="105" t="s">
        <v>784</v>
      </c>
      <c r="N8" s="105" t="s">
        <v>785</v>
      </c>
      <c r="O8" s="105" t="s">
        <v>786</v>
      </c>
      <c r="P8" s="91" t="s">
        <v>319</v>
      </c>
      <c r="Q8" s="105" t="s">
        <v>318</v>
      </c>
      <c r="R8" s="105" t="s">
        <v>320</v>
      </c>
      <c r="S8" s="834" t="s">
        <v>1213</v>
      </c>
      <c r="T8" s="858" t="s">
        <v>4546</v>
      </c>
      <c r="U8" s="858" t="s">
        <v>1427</v>
      </c>
    </row>
    <row r="9" spans="1:21" ht="90">
      <c r="A9" s="103">
        <v>1</v>
      </c>
      <c r="B9" s="103"/>
      <c r="C9" s="88" t="s">
        <v>4578</v>
      </c>
      <c r="D9" s="88" t="s">
        <v>4730</v>
      </c>
      <c r="E9" s="860" t="s">
        <v>4731</v>
      </c>
      <c r="F9" s="8" t="s">
        <v>87</v>
      </c>
      <c r="G9" s="617" t="s">
        <v>4</v>
      </c>
      <c r="H9" s="617" t="s">
        <v>5</v>
      </c>
      <c r="I9" s="617" t="s">
        <v>267</v>
      </c>
      <c r="J9" s="149" t="s">
        <v>3951</v>
      </c>
      <c r="K9" s="149" t="s">
        <v>3952</v>
      </c>
      <c r="L9" s="88" t="s">
        <v>3953</v>
      </c>
      <c r="M9" s="88" t="s">
        <v>3896</v>
      </c>
      <c r="N9" s="8">
        <v>70000</v>
      </c>
      <c r="O9" s="8" t="s">
        <v>4732</v>
      </c>
      <c r="P9" s="8">
        <v>70000</v>
      </c>
      <c r="Q9" s="8" t="s">
        <v>4733</v>
      </c>
      <c r="R9" s="8" t="s">
        <v>1493</v>
      </c>
      <c r="S9" s="235" t="s">
        <v>4582</v>
      </c>
      <c r="T9" s="235" t="s">
        <v>4583</v>
      </c>
      <c r="U9" s="235" t="s">
        <v>4734</v>
      </c>
    </row>
    <row r="10" spans="1:21" ht="84">
      <c r="A10" s="103">
        <v>2</v>
      </c>
      <c r="B10" s="103"/>
      <c r="C10" s="88" t="s">
        <v>4696</v>
      </c>
      <c r="D10" s="88" t="s">
        <v>4616</v>
      </c>
      <c r="E10" s="149" t="s">
        <v>4735</v>
      </c>
      <c r="F10" s="106" t="s">
        <v>2</v>
      </c>
      <c r="G10" s="623" t="s">
        <v>4</v>
      </c>
      <c r="H10" s="623" t="s">
        <v>5</v>
      </c>
      <c r="I10" s="147" t="s">
        <v>266</v>
      </c>
      <c r="J10" s="149" t="s">
        <v>4589</v>
      </c>
      <c r="K10" s="149" t="s">
        <v>4589</v>
      </c>
      <c r="L10" s="88" t="s">
        <v>1450</v>
      </c>
      <c r="M10" s="88" t="s">
        <v>4591</v>
      </c>
      <c r="N10" s="5">
        <v>63000</v>
      </c>
      <c r="O10" s="106" t="s">
        <v>4736</v>
      </c>
      <c r="P10" s="5">
        <v>63000</v>
      </c>
      <c r="Q10" s="5" t="s">
        <v>4737</v>
      </c>
      <c r="R10" s="5" t="s">
        <v>1320</v>
      </c>
      <c r="S10" s="569" t="s">
        <v>4621</v>
      </c>
      <c r="T10" s="235" t="s">
        <v>4622</v>
      </c>
      <c r="U10" s="235" t="s">
        <v>4738</v>
      </c>
    </row>
    <row r="11" spans="1:21" ht="60">
      <c r="A11" s="103">
        <v>3</v>
      </c>
      <c r="B11" s="103"/>
      <c r="C11" s="88" t="s">
        <v>4739</v>
      </c>
      <c r="D11" s="88" t="s">
        <v>4740</v>
      </c>
      <c r="E11" s="149" t="s">
        <v>4741</v>
      </c>
      <c r="F11" s="106" t="s">
        <v>2</v>
      </c>
      <c r="G11" s="846" t="s">
        <v>491</v>
      </c>
      <c r="H11" s="623" t="s">
        <v>5</v>
      </c>
      <c r="I11" s="623" t="s">
        <v>267</v>
      </c>
      <c r="J11" s="862" t="s">
        <v>4742</v>
      </c>
      <c r="K11" s="862" t="s">
        <v>4743</v>
      </c>
      <c r="L11" s="88" t="s">
        <v>4744</v>
      </c>
      <c r="M11" s="88" t="s">
        <v>4745</v>
      </c>
      <c r="N11" s="5">
        <v>200000</v>
      </c>
      <c r="O11" s="5" t="s">
        <v>4746</v>
      </c>
      <c r="P11" s="5">
        <v>200000</v>
      </c>
      <c r="Q11" s="5" t="s">
        <v>4746</v>
      </c>
      <c r="R11" s="5" t="s">
        <v>1251</v>
      </c>
      <c r="S11" s="235" t="s">
        <v>4747</v>
      </c>
      <c r="T11" s="235" t="s">
        <v>4748</v>
      </c>
      <c r="U11" s="235" t="s">
        <v>4749</v>
      </c>
    </row>
    <row r="12" spans="1:21" ht="63.75">
      <c r="A12" s="103">
        <v>4</v>
      </c>
      <c r="B12" s="103"/>
      <c r="C12" s="105" t="s">
        <v>4739</v>
      </c>
      <c r="D12" s="105" t="s">
        <v>4740</v>
      </c>
      <c r="E12" s="574" t="s">
        <v>4741</v>
      </c>
      <c r="F12" s="11" t="s">
        <v>2</v>
      </c>
      <c r="G12" s="846" t="s">
        <v>491</v>
      </c>
      <c r="H12" s="846" t="s">
        <v>5</v>
      </c>
      <c r="I12" s="846" t="s">
        <v>267</v>
      </c>
      <c r="J12" s="624" t="s">
        <v>4742</v>
      </c>
      <c r="K12" s="624" t="s">
        <v>4743</v>
      </c>
      <c r="L12" s="105" t="s">
        <v>4744</v>
      </c>
      <c r="M12" s="105" t="s">
        <v>4745</v>
      </c>
      <c r="N12" s="11">
        <v>1000000</v>
      </c>
      <c r="O12" s="11" t="s">
        <v>4700</v>
      </c>
      <c r="P12" s="11">
        <v>200000</v>
      </c>
      <c r="Q12" s="11" t="s">
        <v>4700</v>
      </c>
      <c r="R12" s="11" t="s">
        <v>1320</v>
      </c>
      <c r="S12" s="577" t="s">
        <v>4747</v>
      </c>
      <c r="T12" s="577" t="s">
        <v>4748</v>
      </c>
      <c r="U12" s="576" t="s">
        <v>4749</v>
      </c>
    </row>
    <row r="13" spans="1:21" ht="90">
      <c r="A13" s="103">
        <v>5</v>
      </c>
      <c r="B13" s="103"/>
      <c r="C13" s="88" t="s">
        <v>4750</v>
      </c>
      <c r="D13" s="88" t="s">
        <v>4751</v>
      </c>
      <c r="E13" s="860" t="s">
        <v>4549</v>
      </c>
      <c r="F13" s="106" t="s">
        <v>2</v>
      </c>
      <c r="G13" s="85" t="s">
        <v>4</v>
      </c>
      <c r="H13" s="105" t="s">
        <v>5</v>
      </c>
      <c r="I13" s="85" t="s">
        <v>267</v>
      </c>
      <c r="J13" s="860" t="s">
        <v>4752</v>
      </c>
      <c r="K13" s="860" t="s">
        <v>4753</v>
      </c>
      <c r="L13" s="88" t="s">
        <v>4754</v>
      </c>
      <c r="M13" s="88" t="s">
        <v>4755</v>
      </c>
      <c r="N13" s="8">
        <v>60000</v>
      </c>
      <c r="O13" s="879" t="s">
        <v>4756</v>
      </c>
      <c r="P13" s="8">
        <v>60000</v>
      </c>
      <c r="Q13" s="168" t="s">
        <v>4757</v>
      </c>
      <c r="R13" s="8" t="s">
        <v>1320</v>
      </c>
      <c r="S13" s="235" t="s">
        <v>4555</v>
      </c>
      <c r="T13" s="235" t="s">
        <v>4556</v>
      </c>
      <c r="U13" s="230" t="s">
        <v>4557</v>
      </c>
    </row>
    <row r="14" spans="1:21" ht="123.75">
      <c r="A14" s="103">
        <v>6</v>
      </c>
      <c r="B14" s="103"/>
      <c r="C14" s="88" t="s">
        <v>4758</v>
      </c>
      <c r="D14" s="88" t="s">
        <v>4759</v>
      </c>
      <c r="E14" s="860" t="s">
        <v>3958</v>
      </c>
      <c r="F14" s="106" t="s">
        <v>2</v>
      </c>
      <c r="G14" s="85" t="s">
        <v>3276</v>
      </c>
      <c r="H14" s="85" t="s">
        <v>13</v>
      </c>
      <c r="I14" s="85" t="s">
        <v>267</v>
      </c>
      <c r="J14" s="860" t="s">
        <v>4760</v>
      </c>
      <c r="K14" s="885" t="s">
        <v>4761</v>
      </c>
      <c r="L14" s="88" t="s">
        <v>1273</v>
      </c>
      <c r="M14" s="88" t="s">
        <v>4762</v>
      </c>
      <c r="N14" s="8">
        <v>1290000</v>
      </c>
      <c r="O14" s="168" t="s">
        <v>4763</v>
      </c>
      <c r="P14" s="88">
        <v>430000</v>
      </c>
      <c r="Q14" s="168" t="s">
        <v>4764</v>
      </c>
      <c r="R14" s="8" t="s">
        <v>1221</v>
      </c>
      <c r="S14" s="235" t="s">
        <v>3962</v>
      </c>
      <c r="T14" s="235" t="s">
        <v>3963</v>
      </c>
      <c r="U14" s="230" t="s">
        <v>3964</v>
      </c>
    </row>
    <row r="15" spans="1:21" ht="90">
      <c r="A15" s="103">
        <v>7</v>
      </c>
      <c r="B15" s="103"/>
      <c r="C15" s="88" t="s">
        <v>3146</v>
      </c>
      <c r="D15" s="88" t="s">
        <v>3147</v>
      </c>
      <c r="E15" s="860" t="s">
        <v>3148</v>
      </c>
      <c r="F15" s="106" t="s">
        <v>2</v>
      </c>
      <c r="G15" s="88" t="s">
        <v>4</v>
      </c>
      <c r="H15" s="105" t="s">
        <v>5</v>
      </c>
      <c r="I15" s="85" t="s">
        <v>267</v>
      </c>
      <c r="J15" s="860" t="s">
        <v>3149</v>
      </c>
      <c r="K15" s="860" t="s">
        <v>1334</v>
      </c>
      <c r="L15" s="88" t="s">
        <v>1219</v>
      </c>
      <c r="M15" s="85" t="s">
        <v>1461</v>
      </c>
      <c r="N15" s="8">
        <v>200000</v>
      </c>
      <c r="O15" s="168" t="s">
        <v>4763</v>
      </c>
      <c r="P15" s="85">
        <v>50000</v>
      </c>
      <c r="Q15" s="168" t="s">
        <v>4764</v>
      </c>
      <c r="R15" s="8" t="s">
        <v>1221</v>
      </c>
      <c r="S15" s="235" t="s">
        <v>3150</v>
      </c>
      <c r="T15" s="235" t="s">
        <v>3151</v>
      </c>
      <c r="U15" s="230">
        <v>109524702</v>
      </c>
    </row>
  </sheetData>
  <mergeCells count="9">
    <mergeCell ref="A7:C7"/>
    <mergeCell ref="P7:R7"/>
    <mergeCell ref="A1:R1"/>
    <mergeCell ref="A2:R2"/>
    <mergeCell ref="A3:R3"/>
    <mergeCell ref="A4:R4"/>
    <mergeCell ref="A5:G5"/>
    <mergeCell ref="M6:N6"/>
    <mergeCell ref="Q6:R6"/>
  </mergeCells>
  <hyperlinks>
    <hyperlink ref="K14" r:id="rId1" display="https://www.collegedekho.com/exams/comedk-pg-medical-and-dental-entrance-exam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W29"/>
  <sheetViews>
    <sheetView topLeftCell="A19" workbookViewId="0">
      <selection activeCell="E30" sqref="E30"/>
    </sheetView>
  </sheetViews>
  <sheetFormatPr defaultRowHeight="15"/>
  <sheetData>
    <row r="1" spans="1:127" ht="27" thickBot="1">
      <c r="A1" s="683" t="s">
        <v>1477</v>
      </c>
      <c r="B1" s="683"/>
      <c r="C1" s="683"/>
      <c r="D1" s="683"/>
      <c r="E1" s="683"/>
      <c r="F1" s="683"/>
      <c r="G1" s="683"/>
      <c r="H1" s="683"/>
      <c r="I1" s="683"/>
      <c r="J1" s="237"/>
      <c r="K1" s="237"/>
      <c r="L1" s="238"/>
      <c r="M1" s="237"/>
      <c r="N1" s="237"/>
      <c r="O1" s="237"/>
      <c r="P1" s="237"/>
      <c r="Q1" s="239"/>
      <c r="R1" s="239"/>
      <c r="S1" s="239"/>
      <c r="T1" s="239"/>
      <c r="U1" s="239"/>
      <c r="V1" s="239"/>
      <c r="W1" s="239"/>
      <c r="X1" s="239"/>
      <c r="Y1" s="239"/>
      <c r="Z1" s="240"/>
      <c r="AA1" s="239"/>
      <c r="AB1" s="239"/>
      <c r="AC1" s="239"/>
      <c r="AD1" s="239"/>
      <c r="AE1" s="239"/>
      <c r="AF1" s="239"/>
      <c r="AG1" s="239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1"/>
      <c r="BL1" s="241"/>
      <c r="BM1" s="241"/>
      <c r="BN1" s="241"/>
      <c r="BO1" s="241"/>
      <c r="BP1" s="241"/>
      <c r="BQ1" s="241"/>
      <c r="BR1" s="241"/>
      <c r="BS1" s="241"/>
      <c r="BT1" s="241"/>
      <c r="BU1" s="241"/>
      <c r="BV1" s="241"/>
      <c r="BW1" s="241"/>
      <c r="BX1" s="241"/>
      <c r="BY1" s="241"/>
      <c r="BZ1" s="241"/>
      <c r="CA1" s="241"/>
      <c r="CB1" s="241"/>
      <c r="CC1" s="241"/>
      <c r="CD1" s="241"/>
      <c r="CE1" s="241"/>
      <c r="CF1" s="241"/>
      <c r="CG1" s="241"/>
      <c r="CH1" s="241"/>
      <c r="CI1" s="241"/>
      <c r="CJ1" s="241"/>
      <c r="CK1" s="241"/>
      <c r="CL1" s="241"/>
      <c r="CM1" s="241"/>
      <c r="CN1" s="241"/>
      <c r="CO1" s="241"/>
      <c r="CP1" s="241"/>
      <c r="CQ1" s="241"/>
      <c r="CR1" s="241"/>
      <c r="CS1" s="241"/>
      <c r="CT1" s="699" t="s">
        <v>1478</v>
      </c>
      <c r="CU1" s="700"/>
      <c r="CV1" s="683"/>
      <c r="CW1" s="683"/>
      <c r="CX1" s="683"/>
      <c r="CY1" s="683"/>
      <c r="CZ1" s="683"/>
      <c r="DA1" s="683"/>
      <c r="DB1" s="683"/>
      <c r="DC1" s="683"/>
      <c r="DD1" s="683"/>
      <c r="DE1" s="683"/>
      <c r="DF1" s="683"/>
      <c r="DG1" s="683"/>
      <c r="DH1" s="683"/>
      <c r="DI1" s="241"/>
      <c r="DJ1" s="241"/>
      <c r="DK1" s="241"/>
      <c r="DL1" s="241"/>
      <c r="DM1" s="241"/>
      <c r="DN1" s="241"/>
      <c r="DO1" s="241"/>
      <c r="DP1" s="241"/>
      <c r="DQ1" s="318"/>
      <c r="DR1" s="319"/>
      <c r="DS1" s="241"/>
      <c r="DT1" s="241"/>
      <c r="DU1" s="241"/>
      <c r="DV1" s="241"/>
      <c r="DW1" s="241"/>
    </row>
    <row r="2" spans="1:127" ht="19.5" thickBot="1">
      <c r="A2" s="684" t="s">
        <v>1628</v>
      </c>
      <c r="B2" s="684"/>
      <c r="C2" s="684"/>
      <c r="D2" s="684"/>
      <c r="E2" s="684"/>
      <c r="F2" s="684"/>
      <c r="G2" s="684"/>
      <c r="H2" s="684"/>
      <c r="I2" s="684"/>
      <c r="J2" s="315"/>
      <c r="K2" s="669" t="s">
        <v>1488</v>
      </c>
      <c r="L2" s="316"/>
      <c r="M2" s="315"/>
      <c r="N2" s="315"/>
      <c r="O2" s="315"/>
      <c r="P2" s="315"/>
      <c r="Q2" s="317"/>
      <c r="R2" s="317"/>
      <c r="S2" s="317"/>
      <c r="T2" s="317"/>
      <c r="U2" s="317"/>
      <c r="V2" s="317"/>
      <c r="W2" s="317"/>
      <c r="X2" s="317"/>
      <c r="Y2" s="317"/>
      <c r="Z2" s="240"/>
      <c r="AA2" s="317"/>
      <c r="AB2" s="317"/>
      <c r="AC2" s="317"/>
      <c r="AD2" s="317"/>
      <c r="AE2" s="317"/>
      <c r="AF2" s="317"/>
      <c r="AG2" s="317"/>
      <c r="AH2" s="241"/>
      <c r="AI2" s="241"/>
      <c r="AJ2" s="241"/>
      <c r="AK2" s="241"/>
      <c r="AL2" s="241"/>
      <c r="AM2" s="241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241"/>
      <c r="BW2" s="241"/>
      <c r="BX2" s="241"/>
      <c r="BY2" s="241"/>
      <c r="BZ2" s="241"/>
      <c r="CA2" s="241"/>
      <c r="CB2" s="241"/>
      <c r="CC2" s="241"/>
      <c r="CD2" s="241"/>
      <c r="CE2" s="241"/>
      <c r="CF2" s="241"/>
      <c r="CG2" s="241"/>
      <c r="CH2" s="241"/>
      <c r="CI2" s="241"/>
      <c r="CJ2" s="241"/>
      <c r="CK2" s="241"/>
      <c r="CL2" s="241"/>
      <c r="CM2" s="241"/>
      <c r="CN2" s="241"/>
      <c r="CO2" s="241"/>
      <c r="CP2" s="241"/>
      <c r="CQ2" s="241"/>
      <c r="CR2" s="241"/>
      <c r="CS2" s="241"/>
      <c r="CT2" s="249"/>
      <c r="CU2" s="249"/>
      <c r="CV2" s="248"/>
      <c r="CW2" s="248"/>
      <c r="CX2" s="320" t="s">
        <v>1577</v>
      </c>
      <c r="CY2" s="361"/>
      <c r="CZ2" s="248"/>
      <c r="DA2" s="248"/>
      <c r="DB2" s="248"/>
      <c r="DC2" s="248"/>
      <c r="DD2" s="248"/>
      <c r="DE2" s="248"/>
      <c r="DF2" s="248"/>
      <c r="DG2" s="248"/>
      <c r="DH2" s="248"/>
      <c r="DI2" s="248"/>
      <c r="DJ2" s="248"/>
      <c r="DK2" s="248"/>
      <c r="DL2" s="248"/>
      <c r="DM2" s="248"/>
      <c r="DN2" s="248"/>
      <c r="DO2" s="248"/>
      <c r="DP2" s="248"/>
      <c r="DQ2" s="314"/>
      <c r="DR2" s="249"/>
      <c r="DS2" s="248"/>
      <c r="DT2" s="248"/>
      <c r="DU2" s="248"/>
      <c r="DV2" s="248"/>
      <c r="DW2" s="248"/>
    </row>
    <row r="3" spans="1:127" ht="16.5" thickBot="1">
      <c r="A3" s="685" t="s">
        <v>1480</v>
      </c>
      <c r="B3" s="687" t="s">
        <v>1578</v>
      </c>
      <c r="C3" s="669" t="s">
        <v>1481</v>
      </c>
      <c r="D3" s="687" t="s">
        <v>1482</v>
      </c>
      <c r="E3" s="687" t="s">
        <v>1483</v>
      </c>
      <c r="F3" s="687" t="s">
        <v>1484</v>
      </c>
      <c r="G3" s="669" t="s">
        <v>1629</v>
      </c>
      <c r="H3" s="669" t="s">
        <v>1485</v>
      </c>
      <c r="I3" s="687" t="s">
        <v>1486</v>
      </c>
      <c r="J3" s="669" t="s">
        <v>1630</v>
      </c>
      <c r="K3" s="670"/>
      <c r="L3" s="672" t="s">
        <v>1631</v>
      </c>
      <c r="M3" s="675" t="s">
        <v>1490</v>
      </c>
      <c r="N3" s="676"/>
      <c r="O3" s="677"/>
      <c r="P3" s="669" t="s">
        <v>1491</v>
      </c>
      <c r="Q3" s="681" t="s">
        <v>1492</v>
      </c>
      <c r="R3" s="681"/>
      <c r="S3" s="681"/>
      <c r="T3" s="681"/>
      <c r="U3" s="681"/>
      <c r="V3" s="681"/>
      <c r="W3" s="681"/>
      <c r="X3" s="681"/>
      <c r="Y3" s="681"/>
      <c r="Z3" s="681"/>
      <c r="AA3" s="681"/>
      <c r="AB3" s="681"/>
      <c r="AC3" s="681"/>
      <c r="AD3" s="681"/>
      <c r="AE3" s="681"/>
      <c r="AF3" s="681"/>
      <c r="AG3" s="682"/>
      <c r="AH3" s="241"/>
      <c r="AI3" s="241"/>
      <c r="AJ3" s="241"/>
      <c r="AK3" s="241"/>
      <c r="AL3" s="241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41"/>
      <c r="CD3" s="241"/>
      <c r="CE3" s="241"/>
      <c r="CF3" s="241"/>
      <c r="CG3" s="241"/>
      <c r="CH3" s="241"/>
      <c r="CI3" s="241"/>
      <c r="CJ3" s="241"/>
      <c r="CK3" s="241"/>
      <c r="CL3" s="241"/>
      <c r="CM3" s="241"/>
      <c r="CN3" s="241"/>
      <c r="CO3" s="241"/>
      <c r="CP3" s="241"/>
      <c r="CQ3" s="241"/>
      <c r="CR3" s="241"/>
      <c r="CS3" s="241"/>
      <c r="CT3" s="251"/>
      <c r="CU3" s="251"/>
      <c r="DQ3" s="321"/>
      <c r="DR3" s="251"/>
    </row>
    <row r="4" spans="1:127" ht="15.75" thickBot="1">
      <c r="A4" s="686"/>
      <c r="B4" s="688"/>
      <c r="C4" s="670"/>
      <c r="D4" s="688"/>
      <c r="E4" s="688"/>
      <c r="F4" s="688"/>
      <c r="G4" s="670"/>
      <c r="H4" s="670"/>
      <c r="I4" s="688"/>
      <c r="J4" s="670"/>
      <c r="K4" s="670"/>
      <c r="L4" s="673"/>
      <c r="M4" s="678"/>
      <c r="N4" s="679"/>
      <c r="O4" s="680"/>
      <c r="P4" s="670"/>
      <c r="Q4" s="664" t="s">
        <v>1258</v>
      </c>
      <c r="R4" s="664"/>
      <c r="S4" s="664"/>
      <c r="T4" s="664"/>
      <c r="U4" s="664"/>
      <c r="V4" s="664" t="s">
        <v>1493</v>
      </c>
      <c r="W4" s="664"/>
      <c r="X4" s="664"/>
      <c r="Y4" s="664"/>
      <c r="Z4" s="664" t="s">
        <v>1274</v>
      </c>
      <c r="AA4" s="664"/>
      <c r="AB4" s="664"/>
      <c r="AC4" s="664"/>
      <c r="AD4" s="664" t="s">
        <v>1236</v>
      </c>
      <c r="AE4" s="664"/>
      <c r="AF4" s="664"/>
      <c r="AG4" s="665"/>
      <c r="AH4" s="664" t="s">
        <v>1494</v>
      </c>
      <c r="AI4" s="664"/>
      <c r="AJ4" s="664"/>
      <c r="AK4" s="665"/>
      <c r="AL4" s="664" t="s">
        <v>1495</v>
      </c>
      <c r="AM4" s="664"/>
      <c r="AN4" s="664"/>
      <c r="AO4" s="665"/>
      <c r="AP4" s="664" t="s">
        <v>1496</v>
      </c>
      <c r="AQ4" s="664"/>
      <c r="AR4" s="664"/>
      <c r="AS4" s="665"/>
      <c r="AT4" s="664" t="s">
        <v>1497</v>
      </c>
      <c r="AU4" s="664"/>
      <c r="AV4" s="664"/>
      <c r="AW4" s="665"/>
      <c r="AX4" s="664" t="s">
        <v>1498</v>
      </c>
      <c r="AY4" s="664"/>
      <c r="AZ4" s="664"/>
      <c r="BA4" s="665"/>
      <c r="BB4" s="664" t="s">
        <v>1499</v>
      </c>
      <c r="BC4" s="664"/>
      <c r="BD4" s="664"/>
      <c r="BE4" s="665"/>
      <c r="BF4" s="664" t="s">
        <v>1500</v>
      </c>
      <c r="BG4" s="664"/>
      <c r="BH4" s="664"/>
      <c r="BI4" s="665"/>
      <c r="BJ4" s="664" t="s">
        <v>1501</v>
      </c>
      <c r="BK4" s="664"/>
      <c r="BL4" s="664"/>
      <c r="BM4" s="665"/>
      <c r="BN4" s="664" t="s">
        <v>1502</v>
      </c>
      <c r="BO4" s="664"/>
      <c r="BP4" s="664"/>
      <c r="BQ4" s="665"/>
      <c r="BR4" s="664" t="s">
        <v>1503</v>
      </c>
      <c r="BS4" s="664"/>
      <c r="BT4" s="664"/>
      <c r="BU4" s="665"/>
      <c r="BV4" s="664" t="s">
        <v>1504</v>
      </c>
      <c r="BW4" s="664"/>
      <c r="BX4" s="664"/>
      <c r="BY4" s="665"/>
      <c r="BZ4" s="664" t="s">
        <v>1505</v>
      </c>
      <c r="CA4" s="664"/>
      <c r="CB4" s="664"/>
      <c r="CC4" s="665"/>
      <c r="CD4" s="664" t="s">
        <v>1506</v>
      </c>
      <c r="CE4" s="664"/>
      <c r="CF4" s="664"/>
      <c r="CG4" s="665"/>
      <c r="CH4" s="664" t="s">
        <v>1507</v>
      </c>
      <c r="CI4" s="664"/>
      <c r="CJ4" s="664"/>
      <c r="CK4" s="665"/>
      <c r="CL4" s="664" t="s">
        <v>1508</v>
      </c>
      <c r="CM4" s="664"/>
      <c r="CN4" s="664"/>
      <c r="CO4" s="665"/>
      <c r="CP4" s="664" t="s">
        <v>1509</v>
      </c>
      <c r="CQ4" s="664"/>
      <c r="CR4" s="664"/>
      <c r="CS4" s="665"/>
      <c r="CT4" s="666" t="s">
        <v>1510</v>
      </c>
      <c r="CU4" s="667"/>
      <c r="CV4" s="667"/>
      <c r="CW4" s="668"/>
      <c r="CX4" s="693" t="s">
        <v>1586</v>
      </c>
      <c r="CY4" s="667"/>
      <c r="CZ4" s="667"/>
      <c r="DA4" s="667"/>
      <c r="DB4" s="667"/>
      <c r="DC4" s="667"/>
      <c r="DD4" s="667"/>
      <c r="DE4" s="667"/>
      <c r="DF4" s="667"/>
      <c r="DG4" s="667"/>
      <c r="DH4" s="667"/>
      <c r="DI4" s="694"/>
      <c r="DJ4" s="322"/>
      <c r="DK4" s="322"/>
      <c r="DL4" s="322"/>
      <c r="DM4" s="322"/>
      <c r="DN4" s="322"/>
      <c r="DO4" s="322"/>
      <c r="DP4" s="322"/>
      <c r="DQ4" s="362"/>
      <c r="DR4" s="323"/>
      <c r="DS4" s="322"/>
      <c r="DT4" s="322"/>
      <c r="DU4" s="322"/>
      <c r="DV4" s="322"/>
      <c r="DW4" s="322"/>
    </row>
    <row r="5" spans="1:127" ht="26.25" thickBot="1">
      <c r="A5" s="686"/>
      <c r="B5" s="688"/>
      <c r="C5" s="671"/>
      <c r="D5" s="688"/>
      <c r="E5" s="688"/>
      <c r="F5" s="688"/>
      <c r="G5" s="671"/>
      <c r="H5" s="671"/>
      <c r="I5" s="688"/>
      <c r="J5" s="671"/>
      <c r="K5" s="671"/>
      <c r="L5" s="674"/>
      <c r="M5" s="254" t="s">
        <v>1511</v>
      </c>
      <c r="N5" s="255" t="s">
        <v>1632</v>
      </c>
      <c r="O5" s="255" t="s">
        <v>1513</v>
      </c>
      <c r="P5" s="671"/>
      <c r="Q5" s="256" t="s">
        <v>1514</v>
      </c>
      <c r="R5" s="256" t="s">
        <v>1515</v>
      </c>
      <c r="S5" s="257" t="s">
        <v>1512</v>
      </c>
      <c r="T5" s="257" t="s">
        <v>1513</v>
      </c>
      <c r="U5" s="255" t="s">
        <v>1511</v>
      </c>
      <c r="V5" s="256" t="s">
        <v>1515</v>
      </c>
      <c r="W5" s="257" t="s">
        <v>1516</v>
      </c>
      <c r="X5" s="257" t="s">
        <v>1513</v>
      </c>
      <c r="Y5" s="255" t="s">
        <v>1511</v>
      </c>
      <c r="Z5" s="256" t="s">
        <v>1515</v>
      </c>
      <c r="AA5" s="257" t="s">
        <v>1516</v>
      </c>
      <c r="AB5" s="257" t="s">
        <v>1513</v>
      </c>
      <c r="AC5" s="255" t="s">
        <v>1511</v>
      </c>
      <c r="AD5" s="256" t="s">
        <v>1515</v>
      </c>
      <c r="AE5" s="257" t="s">
        <v>1516</v>
      </c>
      <c r="AF5" s="257" t="s">
        <v>1513</v>
      </c>
      <c r="AG5" s="258" t="s">
        <v>1511</v>
      </c>
      <c r="AH5" s="256" t="s">
        <v>1515</v>
      </c>
      <c r="AI5" s="257" t="s">
        <v>1516</v>
      </c>
      <c r="AJ5" s="257" t="s">
        <v>1513</v>
      </c>
      <c r="AK5" s="258" t="s">
        <v>1511</v>
      </c>
      <c r="AL5" s="256" t="s">
        <v>1515</v>
      </c>
      <c r="AM5" s="257" t="s">
        <v>1516</v>
      </c>
      <c r="AN5" s="257" t="s">
        <v>1513</v>
      </c>
      <c r="AO5" s="258" t="s">
        <v>1511</v>
      </c>
      <c r="AP5" s="256" t="s">
        <v>1515</v>
      </c>
      <c r="AQ5" s="257" t="s">
        <v>1516</v>
      </c>
      <c r="AR5" s="257" t="s">
        <v>1513</v>
      </c>
      <c r="AS5" s="258" t="s">
        <v>1511</v>
      </c>
      <c r="AT5" s="256" t="s">
        <v>1515</v>
      </c>
      <c r="AU5" s="257" t="s">
        <v>1516</v>
      </c>
      <c r="AV5" s="257" t="s">
        <v>1513</v>
      </c>
      <c r="AW5" s="258" t="s">
        <v>1511</v>
      </c>
      <c r="AX5" s="256" t="s">
        <v>1515</v>
      </c>
      <c r="AY5" s="257" t="s">
        <v>1516</v>
      </c>
      <c r="AZ5" s="257" t="s">
        <v>1513</v>
      </c>
      <c r="BA5" s="258" t="s">
        <v>1511</v>
      </c>
      <c r="BB5" s="256" t="s">
        <v>1515</v>
      </c>
      <c r="BC5" s="257" t="s">
        <v>1516</v>
      </c>
      <c r="BD5" s="257" t="s">
        <v>1513</v>
      </c>
      <c r="BE5" s="258" t="s">
        <v>1511</v>
      </c>
      <c r="BF5" s="256" t="s">
        <v>1515</v>
      </c>
      <c r="BG5" s="257" t="s">
        <v>1516</v>
      </c>
      <c r="BH5" s="257" t="s">
        <v>1513</v>
      </c>
      <c r="BI5" s="258" t="s">
        <v>1511</v>
      </c>
      <c r="BJ5" s="256" t="s">
        <v>1515</v>
      </c>
      <c r="BK5" s="257" t="s">
        <v>1516</v>
      </c>
      <c r="BL5" s="257" t="s">
        <v>1513</v>
      </c>
      <c r="BM5" s="258" t="s">
        <v>1511</v>
      </c>
      <c r="BN5" s="256" t="s">
        <v>1515</v>
      </c>
      <c r="BO5" s="257" t="s">
        <v>1516</v>
      </c>
      <c r="BP5" s="257" t="s">
        <v>1513</v>
      </c>
      <c r="BQ5" s="258" t="s">
        <v>1511</v>
      </c>
      <c r="BR5" s="256" t="s">
        <v>1515</v>
      </c>
      <c r="BS5" s="257" t="s">
        <v>1516</v>
      </c>
      <c r="BT5" s="257" t="s">
        <v>1513</v>
      </c>
      <c r="BU5" s="258" t="s">
        <v>1511</v>
      </c>
      <c r="BV5" s="256" t="s">
        <v>1515</v>
      </c>
      <c r="BW5" s="257" t="s">
        <v>1516</v>
      </c>
      <c r="BX5" s="257" t="s">
        <v>1513</v>
      </c>
      <c r="BY5" s="258" t="s">
        <v>1511</v>
      </c>
      <c r="BZ5" s="256" t="s">
        <v>1515</v>
      </c>
      <c r="CA5" s="257" t="s">
        <v>1516</v>
      </c>
      <c r="CB5" s="257" t="s">
        <v>1513</v>
      </c>
      <c r="CC5" s="258" t="s">
        <v>1511</v>
      </c>
      <c r="CD5" s="256" t="s">
        <v>1515</v>
      </c>
      <c r="CE5" s="257" t="s">
        <v>1516</v>
      </c>
      <c r="CF5" s="257" t="s">
        <v>1513</v>
      </c>
      <c r="CG5" s="258" t="s">
        <v>1511</v>
      </c>
      <c r="CH5" s="256" t="s">
        <v>1515</v>
      </c>
      <c r="CI5" s="257" t="s">
        <v>1516</v>
      </c>
      <c r="CJ5" s="257" t="s">
        <v>1513</v>
      </c>
      <c r="CK5" s="258" t="s">
        <v>1511</v>
      </c>
      <c r="CL5" s="256" t="s">
        <v>1515</v>
      </c>
      <c r="CM5" s="257" t="s">
        <v>1516</v>
      </c>
      <c r="CN5" s="257" t="s">
        <v>1513</v>
      </c>
      <c r="CO5" s="258" t="s">
        <v>1511</v>
      </c>
      <c r="CP5" s="256" t="s">
        <v>1515</v>
      </c>
      <c r="CQ5" s="257" t="s">
        <v>1516</v>
      </c>
      <c r="CR5" s="257" t="s">
        <v>1513</v>
      </c>
      <c r="CS5" s="259" t="s">
        <v>1511</v>
      </c>
      <c r="CT5" s="363" t="s">
        <v>5</v>
      </c>
      <c r="CU5" s="262" t="s">
        <v>1517</v>
      </c>
      <c r="CV5" s="262" t="s">
        <v>13</v>
      </c>
      <c r="CW5" s="262" t="s">
        <v>1517</v>
      </c>
      <c r="CX5" s="327" t="s">
        <v>1589</v>
      </c>
      <c r="CY5" s="262" t="s">
        <v>1517</v>
      </c>
      <c r="CZ5" s="327" t="s">
        <v>1590</v>
      </c>
      <c r="DA5" s="262" t="s">
        <v>1517</v>
      </c>
      <c r="DB5" s="327" t="s">
        <v>1591</v>
      </c>
      <c r="DC5" s="262" t="s">
        <v>1517</v>
      </c>
      <c r="DD5" s="327" t="s">
        <v>1592</v>
      </c>
      <c r="DE5" s="262" t="s">
        <v>1517</v>
      </c>
      <c r="DF5" s="327" t="s">
        <v>1593</v>
      </c>
      <c r="DG5" s="262" t="s">
        <v>1517</v>
      </c>
      <c r="DH5" s="327" t="s">
        <v>1594</v>
      </c>
      <c r="DI5" s="328" t="s">
        <v>1517</v>
      </c>
      <c r="DJ5" s="329" t="s">
        <v>1595</v>
      </c>
      <c r="DK5" s="329" t="s">
        <v>1595</v>
      </c>
      <c r="DL5" s="128" t="s">
        <v>1596</v>
      </c>
      <c r="DM5" s="128" t="s">
        <v>1517</v>
      </c>
      <c r="DN5" s="128" t="s">
        <v>1597</v>
      </c>
      <c r="DO5" s="128" t="s">
        <v>1517</v>
      </c>
      <c r="DP5" s="128"/>
      <c r="DQ5" s="364" t="s">
        <v>1588</v>
      </c>
      <c r="DR5" s="325"/>
      <c r="DS5" s="325"/>
      <c r="DT5" s="325"/>
      <c r="DU5" s="325"/>
      <c r="DV5" s="325"/>
      <c r="DW5" s="325"/>
    </row>
    <row r="6" spans="1:127" ht="15.75" thickBot="1">
      <c r="A6" s="365">
        <v>1</v>
      </c>
      <c r="B6" s="366">
        <v>2</v>
      </c>
      <c r="C6" s="366"/>
      <c r="D6" s="366">
        <v>3</v>
      </c>
      <c r="E6" s="367">
        <v>4</v>
      </c>
      <c r="F6" s="367">
        <v>5</v>
      </c>
      <c r="G6" s="367"/>
      <c r="H6" s="367">
        <v>6</v>
      </c>
      <c r="I6" s="367">
        <v>7</v>
      </c>
      <c r="J6" s="367">
        <v>8</v>
      </c>
      <c r="K6" s="367"/>
      <c r="L6" s="368">
        <v>9</v>
      </c>
      <c r="M6" s="367">
        <v>10</v>
      </c>
      <c r="N6" s="367"/>
      <c r="O6" s="367"/>
      <c r="P6" s="367">
        <v>11</v>
      </c>
      <c r="Q6" s="367">
        <v>6</v>
      </c>
      <c r="R6" s="367">
        <v>7</v>
      </c>
      <c r="S6" s="367">
        <v>8</v>
      </c>
      <c r="T6" s="367">
        <v>9</v>
      </c>
      <c r="U6" s="367">
        <v>10</v>
      </c>
      <c r="V6" s="367">
        <v>11</v>
      </c>
      <c r="W6" s="367">
        <v>12</v>
      </c>
      <c r="X6" s="367">
        <v>13</v>
      </c>
      <c r="Y6" s="367">
        <v>14</v>
      </c>
      <c r="Z6" s="367">
        <v>15</v>
      </c>
      <c r="AA6" s="367">
        <v>16</v>
      </c>
      <c r="AB6" s="367">
        <v>17</v>
      </c>
      <c r="AC6" s="367">
        <v>18</v>
      </c>
      <c r="AD6" s="367">
        <v>19</v>
      </c>
      <c r="AE6" s="367">
        <v>20</v>
      </c>
      <c r="AF6" s="367">
        <v>21</v>
      </c>
      <c r="AG6" s="369">
        <v>22</v>
      </c>
      <c r="AH6" s="367">
        <v>19</v>
      </c>
      <c r="AI6" s="367">
        <v>20</v>
      </c>
      <c r="AJ6" s="367">
        <v>21</v>
      </c>
      <c r="AK6" s="369">
        <v>22</v>
      </c>
      <c r="AL6" s="367">
        <v>19</v>
      </c>
      <c r="AM6" s="367">
        <v>20</v>
      </c>
      <c r="AN6" s="367">
        <v>21</v>
      </c>
      <c r="AO6" s="369">
        <v>22</v>
      </c>
      <c r="AP6" s="367">
        <v>19</v>
      </c>
      <c r="AQ6" s="367">
        <v>20</v>
      </c>
      <c r="AR6" s="367">
        <v>21</v>
      </c>
      <c r="AS6" s="369">
        <v>22</v>
      </c>
      <c r="AT6" s="367">
        <v>19</v>
      </c>
      <c r="AU6" s="367">
        <v>20</v>
      </c>
      <c r="AV6" s="367">
        <v>21</v>
      </c>
      <c r="AW6" s="369">
        <v>22</v>
      </c>
      <c r="AX6" s="367">
        <v>19</v>
      </c>
      <c r="AY6" s="367">
        <v>20</v>
      </c>
      <c r="AZ6" s="367">
        <v>21</v>
      </c>
      <c r="BA6" s="369">
        <v>22</v>
      </c>
      <c r="BB6" s="367">
        <v>19</v>
      </c>
      <c r="BC6" s="367">
        <v>20</v>
      </c>
      <c r="BD6" s="367">
        <v>21</v>
      </c>
      <c r="BE6" s="369">
        <v>22</v>
      </c>
      <c r="BF6" s="367">
        <v>19</v>
      </c>
      <c r="BG6" s="367">
        <v>20</v>
      </c>
      <c r="BH6" s="367">
        <v>21</v>
      </c>
      <c r="BI6" s="369">
        <v>22</v>
      </c>
      <c r="BJ6" s="367">
        <v>19</v>
      </c>
      <c r="BK6" s="367">
        <v>20</v>
      </c>
      <c r="BL6" s="367">
        <v>21</v>
      </c>
      <c r="BM6" s="369">
        <v>22</v>
      </c>
      <c r="BN6" s="367">
        <v>19</v>
      </c>
      <c r="BO6" s="367">
        <v>20</v>
      </c>
      <c r="BP6" s="367">
        <v>21</v>
      </c>
      <c r="BQ6" s="369">
        <v>22</v>
      </c>
      <c r="BR6" s="367">
        <v>19</v>
      </c>
      <c r="BS6" s="367">
        <v>20</v>
      </c>
      <c r="BT6" s="367">
        <v>21</v>
      </c>
      <c r="BU6" s="369">
        <v>22</v>
      </c>
      <c r="BV6" s="367">
        <v>19</v>
      </c>
      <c r="BW6" s="367">
        <v>20</v>
      </c>
      <c r="BX6" s="367">
        <v>21</v>
      </c>
      <c r="BY6" s="369">
        <v>22</v>
      </c>
      <c r="BZ6" s="367">
        <v>19</v>
      </c>
      <c r="CA6" s="367">
        <v>20</v>
      </c>
      <c r="CB6" s="367">
        <v>21</v>
      </c>
      <c r="CC6" s="369">
        <v>22</v>
      </c>
      <c r="CD6" s="367">
        <v>19</v>
      </c>
      <c r="CE6" s="367">
        <v>20</v>
      </c>
      <c r="CF6" s="367">
        <v>21</v>
      </c>
      <c r="CG6" s="369">
        <v>22</v>
      </c>
      <c r="CH6" s="367">
        <v>19</v>
      </c>
      <c r="CI6" s="367">
        <v>20</v>
      </c>
      <c r="CJ6" s="367">
        <v>21</v>
      </c>
      <c r="CK6" s="369">
        <v>22</v>
      </c>
      <c r="CL6" s="367">
        <v>19</v>
      </c>
      <c r="CM6" s="367">
        <v>20</v>
      </c>
      <c r="CN6" s="367">
        <v>21</v>
      </c>
      <c r="CO6" s="369">
        <v>22</v>
      </c>
      <c r="CP6" s="367">
        <v>19</v>
      </c>
      <c r="CQ6" s="367">
        <v>20</v>
      </c>
      <c r="CR6" s="367">
        <v>21</v>
      </c>
      <c r="CS6" s="370">
        <v>22</v>
      </c>
      <c r="CT6" s="371">
        <v>8</v>
      </c>
      <c r="CU6" s="341">
        <v>9</v>
      </c>
      <c r="CV6" s="341">
        <v>10</v>
      </c>
      <c r="CW6" s="341">
        <v>11</v>
      </c>
      <c r="CX6" s="341">
        <v>12</v>
      </c>
      <c r="CY6" s="341">
        <v>13</v>
      </c>
      <c r="CZ6" s="341">
        <v>14</v>
      </c>
      <c r="DA6" s="341">
        <v>15</v>
      </c>
      <c r="DB6" s="341">
        <v>16</v>
      </c>
      <c r="DC6" s="341">
        <v>17</v>
      </c>
      <c r="DD6" s="341">
        <v>18</v>
      </c>
      <c r="DE6" s="341">
        <v>19</v>
      </c>
      <c r="DF6" s="341">
        <v>20</v>
      </c>
      <c r="DG6" s="341">
        <v>21</v>
      </c>
      <c r="DH6" s="341">
        <v>22</v>
      </c>
      <c r="DI6" s="342">
        <v>23</v>
      </c>
      <c r="DQ6" s="331" t="s">
        <v>4</v>
      </c>
      <c r="DR6" s="332" t="s">
        <v>1598</v>
      </c>
      <c r="DS6" s="332" t="s">
        <v>1599</v>
      </c>
      <c r="DT6" s="332" t="s">
        <v>1598</v>
      </c>
      <c r="DU6" s="332" t="s">
        <v>894</v>
      </c>
      <c r="DV6" s="332" t="s">
        <v>1600</v>
      </c>
      <c r="DW6" s="332" t="s">
        <v>911</v>
      </c>
    </row>
    <row r="7" spans="1:127" ht="25.5">
      <c r="A7" s="270"/>
      <c r="B7" s="271" t="s">
        <v>1633</v>
      </c>
      <c r="C7" s="271"/>
      <c r="D7" s="272"/>
      <c r="E7" s="273" t="s">
        <v>225</v>
      </c>
      <c r="F7" s="273"/>
      <c r="G7" s="275" t="e">
        <f t="shared" ref="G7:G24" si="0">SUM(H7-E7/20)</f>
        <v>#VALUE!</v>
      </c>
      <c r="H7" s="274" t="s">
        <v>225</v>
      </c>
      <c r="I7" s="273"/>
      <c r="J7" s="275" t="s">
        <v>225</v>
      </c>
      <c r="K7" s="274" t="e">
        <f t="shared" ref="K7:K23" si="1">SUM(J7*G7)</f>
        <v>#VALUE!</v>
      </c>
      <c r="L7" s="274" t="s">
        <v>225</v>
      </c>
      <c r="M7" s="275" t="s">
        <v>225</v>
      </c>
      <c r="N7" s="275"/>
      <c r="O7" s="275"/>
      <c r="P7" s="274" t="s">
        <v>225</v>
      </c>
      <c r="Q7" s="273"/>
      <c r="R7" s="273"/>
      <c r="S7" s="273"/>
      <c r="T7" s="273"/>
      <c r="U7" s="276"/>
      <c r="V7" s="273"/>
      <c r="W7" s="273"/>
      <c r="X7" s="273"/>
      <c r="Y7" s="276"/>
      <c r="Z7" s="273"/>
      <c r="AA7" s="273"/>
      <c r="AB7" s="273"/>
      <c r="AC7" s="276"/>
      <c r="AD7" s="273"/>
      <c r="AE7" s="273"/>
      <c r="AF7" s="273"/>
      <c r="AG7" s="277"/>
      <c r="AH7" s="278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  <c r="BG7" s="278"/>
      <c r="BH7" s="278"/>
      <c r="BI7" s="278"/>
      <c r="BJ7" s="278"/>
      <c r="BK7" s="278"/>
      <c r="BL7" s="278"/>
      <c r="BM7" s="278"/>
      <c r="BN7" s="278"/>
      <c r="BO7" s="278"/>
      <c r="BP7" s="278"/>
      <c r="BQ7" s="278"/>
      <c r="BR7" s="278"/>
      <c r="BS7" s="278"/>
      <c r="BT7" s="278"/>
      <c r="BU7" s="278"/>
      <c r="BV7" s="278"/>
      <c r="BW7" s="278"/>
      <c r="BX7" s="278"/>
      <c r="BY7" s="278"/>
      <c r="BZ7" s="278"/>
      <c r="CA7" s="278"/>
      <c r="CB7" s="278"/>
      <c r="CC7" s="278"/>
      <c r="CD7" s="278"/>
      <c r="CE7" s="278"/>
      <c r="CF7" s="278"/>
      <c r="CG7" s="278"/>
      <c r="CH7" s="278"/>
      <c r="CI7" s="278"/>
      <c r="CJ7" s="278"/>
      <c r="CK7" s="278"/>
      <c r="CL7" s="278"/>
      <c r="CM7" s="278"/>
      <c r="CN7" s="278"/>
      <c r="CO7" s="278"/>
      <c r="CP7" s="278"/>
      <c r="CQ7" s="278"/>
      <c r="CR7" s="278"/>
      <c r="CS7" s="278"/>
      <c r="CT7" s="280"/>
      <c r="CU7" s="273"/>
      <c r="CV7" s="273"/>
      <c r="CW7" s="273"/>
      <c r="CX7" s="273"/>
      <c r="CY7" s="273"/>
      <c r="CZ7" s="273"/>
      <c r="DA7" s="273"/>
      <c r="DB7" s="273"/>
      <c r="DC7" s="273"/>
      <c r="DD7" s="273"/>
      <c r="DE7" s="273"/>
      <c r="DF7" s="273"/>
      <c r="DG7" s="273"/>
      <c r="DH7" s="273"/>
      <c r="DI7" s="347"/>
      <c r="DJ7" s="278"/>
      <c r="DK7" s="278"/>
      <c r="DQ7" s="321"/>
      <c r="DR7" s="251"/>
    </row>
    <row r="8" spans="1:127" ht="51">
      <c r="A8" s="281">
        <v>1</v>
      </c>
      <c r="B8" s="282" t="s">
        <v>1634</v>
      </c>
      <c r="C8" s="282"/>
      <c r="D8" s="282" t="s">
        <v>1635</v>
      </c>
      <c r="E8" s="275">
        <v>17000</v>
      </c>
      <c r="F8" s="275">
        <v>20</v>
      </c>
      <c r="G8" s="275">
        <f t="shared" si="0"/>
        <v>133.875</v>
      </c>
      <c r="H8" s="274">
        <f t="shared" ref="H8:H22" si="2">SUM((E8*6*21)/(8*20*100))+(E8/20)</f>
        <v>983.875</v>
      </c>
      <c r="I8" s="275" t="s">
        <v>1636</v>
      </c>
      <c r="J8" s="275">
        <v>20</v>
      </c>
      <c r="K8" s="274">
        <f t="shared" si="1"/>
        <v>2677.5</v>
      </c>
      <c r="L8" s="274">
        <f t="shared" ref="L8:L22" si="3">SUM(J8*H8)</f>
        <v>19677.5</v>
      </c>
      <c r="M8" s="275">
        <f t="shared" ref="M8:M23" si="4">SUM(N8:O8)</f>
        <v>5000</v>
      </c>
      <c r="N8" s="275">
        <f t="shared" ref="N8:O23" si="5">SUM(S8,W8,AA8,AE8,AI8,AM8,AQ8,AU8,AY8,BC8,BG8,BK8,BO8,BS8,BW8,CA8,CE8,CI8,CM8,CQ8)</f>
        <v>4295</v>
      </c>
      <c r="O8" s="275">
        <f t="shared" si="5"/>
        <v>705</v>
      </c>
      <c r="P8" s="274">
        <f t="shared" ref="P8:P22" si="6">SUM(L8-M8)</f>
        <v>14677.5</v>
      </c>
      <c r="Q8" s="275" t="s">
        <v>1637</v>
      </c>
      <c r="R8" s="284" t="s">
        <v>1608</v>
      </c>
      <c r="S8" s="275">
        <v>2595</v>
      </c>
      <c r="T8" s="275">
        <v>405</v>
      </c>
      <c r="U8" s="288">
        <f t="shared" ref="U8:U23" si="7">SUM(S8:T8)</f>
        <v>3000</v>
      </c>
      <c r="V8" s="291" t="s">
        <v>1609</v>
      </c>
      <c r="W8" s="275">
        <v>1700</v>
      </c>
      <c r="X8" s="275">
        <v>300</v>
      </c>
      <c r="Y8" s="288">
        <f t="shared" ref="Y8:Y13" si="8">SUM(W8:X8)</f>
        <v>2000</v>
      </c>
      <c r="Z8" s="284"/>
      <c r="AA8" s="275"/>
      <c r="AB8" s="275"/>
      <c r="AC8" s="288"/>
      <c r="AD8" s="284"/>
      <c r="AE8" s="275"/>
      <c r="AF8" s="275"/>
      <c r="AG8" s="286"/>
      <c r="AH8" s="350"/>
      <c r="AI8" s="350"/>
      <c r="AJ8" s="350"/>
      <c r="AK8" s="288">
        <f t="shared" ref="AK8:AK19" si="9">SUM(AI8:AJ8)</f>
        <v>0</v>
      </c>
      <c r="AL8" s="350"/>
      <c r="AM8" s="350"/>
      <c r="AN8" s="350"/>
      <c r="AO8" s="288">
        <f t="shared" ref="AO8:AO24" si="10">SUM(AM8:AN8)</f>
        <v>0</v>
      </c>
      <c r="AP8" s="350"/>
      <c r="AQ8" s="350"/>
      <c r="AR8" s="350"/>
      <c r="AS8" s="350"/>
      <c r="AT8" s="350"/>
      <c r="AU8" s="350"/>
      <c r="AV8" s="350"/>
      <c r="AW8" s="350"/>
      <c r="AX8" s="350"/>
      <c r="AY8" s="350"/>
      <c r="AZ8" s="350"/>
      <c r="BA8" s="350"/>
      <c r="BB8" s="350"/>
      <c r="BC8" s="350"/>
      <c r="BD8" s="350"/>
      <c r="BE8" s="350"/>
      <c r="BF8" s="350"/>
      <c r="BG8" s="350"/>
      <c r="BH8" s="350"/>
      <c r="BI8" s="350"/>
      <c r="BJ8" s="350"/>
      <c r="BK8" s="350"/>
      <c r="BL8" s="350"/>
      <c r="BM8" s="350"/>
      <c r="BN8" s="350"/>
      <c r="BO8" s="350"/>
      <c r="BP8" s="350"/>
      <c r="BQ8" s="350"/>
      <c r="BR8" s="350"/>
      <c r="BS8" s="350"/>
      <c r="BT8" s="350"/>
      <c r="BU8" s="350"/>
      <c r="BV8" s="350"/>
      <c r="BW8" s="350"/>
      <c r="BX8" s="350"/>
      <c r="BY8" s="350"/>
      <c r="BZ8" s="350"/>
      <c r="CA8" s="350"/>
      <c r="CB8" s="350"/>
      <c r="CC8" s="350"/>
      <c r="CD8" s="350"/>
      <c r="CE8" s="350"/>
      <c r="CF8" s="350"/>
      <c r="CG8" s="350"/>
      <c r="CH8" s="350"/>
      <c r="CI8" s="350"/>
      <c r="CJ8" s="350"/>
      <c r="CK8" s="350"/>
      <c r="CL8" s="350"/>
      <c r="CM8" s="350"/>
      <c r="CN8" s="350"/>
      <c r="CO8" s="350"/>
      <c r="CP8" s="350"/>
      <c r="CQ8" s="350"/>
      <c r="CR8" s="350"/>
      <c r="CS8" s="350"/>
      <c r="CT8" s="290">
        <v>1</v>
      </c>
      <c r="CU8" s="275">
        <v>17000</v>
      </c>
      <c r="CV8" s="275"/>
      <c r="CW8" s="275"/>
      <c r="CX8" s="275"/>
      <c r="CY8" s="275"/>
      <c r="CZ8" s="275">
        <v>1</v>
      </c>
      <c r="DA8" s="275">
        <v>17000</v>
      </c>
      <c r="DB8" s="275"/>
      <c r="DC8" s="275"/>
      <c r="DD8" s="275"/>
      <c r="DE8" s="275"/>
      <c r="DF8" s="275"/>
      <c r="DG8" s="275"/>
      <c r="DH8" s="275"/>
      <c r="DI8" s="352"/>
      <c r="DJ8" s="353">
        <f t="shared" ref="DJ8:DK24" si="11">SUM(DH8,DF8,DD8,DB8,CZ8,CX8)</f>
        <v>1</v>
      </c>
      <c r="DK8" s="353">
        <f t="shared" si="11"/>
        <v>17000</v>
      </c>
      <c r="DL8" s="128"/>
      <c r="DM8" s="128"/>
      <c r="DN8" s="128">
        <v>1</v>
      </c>
      <c r="DO8" s="128">
        <v>17000</v>
      </c>
      <c r="DP8" s="128"/>
      <c r="DQ8" s="372">
        <v>1</v>
      </c>
      <c r="DR8" s="330">
        <v>17000</v>
      </c>
      <c r="DS8" s="128"/>
      <c r="DT8" s="128"/>
      <c r="DU8" s="128"/>
      <c r="DV8" s="128"/>
      <c r="DW8" s="128"/>
    </row>
    <row r="9" spans="1:127" ht="51">
      <c r="A9" s="281">
        <v>2</v>
      </c>
      <c r="B9" s="282" t="s">
        <v>1638</v>
      </c>
      <c r="C9" s="282"/>
      <c r="D9" s="282" t="s">
        <v>1604</v>
      </c>
      <c r="E9" s="275">
        <v>17000</v>
      </c>
      <c r="F9" s="275">
        <v>20</v>
      </c>
      <c r="G9" s="275">
        <f t="shared" si="0"/>
        <v>133.875</v>
      </c>
      <c r="H9" s="274">
        <f t="shared" si="2"/>
        <v>983.875</v>
      </c>
      <c r="I9" s="275" t="s">
        <v>1639</v>
      </c>
      <c r="J9" s="275">
        <v>20</v>
      </c>
      <c r="K9" s="274">
        <f t="shared" si="1"/>
        <v>2677.5</v>
      </c>
      <c r="L9" s="274">
        <f t="shared" si="3"/>
        <v>19677.5</v>
      </c>
      <c r="M9" s="275">
        <f t="shared" si="4"/>
        <v>700</v>
      </c>
      <c r="N9" s="275">
        <f t="shared" si="5"/>
        <v>700</v>
      </c>
      <c r="O9" s="275">
        <f t="shared" si="5"/>
        <v>0</v>
      </c>
      <c r="P9" s="274">
        <f t="shared" si="6"/>
        <v>18977.5</v>
      </c>
      <c r="Q9" s="275" t="s">
        <v>1606</v>
      </c>
      <c r="R9" s="284" t="s">
        <v>1607</v>
      </c>
      <c r="S9" s="275">
        <v>700</v>
      </c>
      <c r="T9" s="275"/>
      <c r="U9" s="288">
        <f t="shared" si="7"/>
        <v>700</v>
      </c>
      <c r="V9" s="284"/>
      <c r="W9" s="275"/>
      <c r="X9" s="275"/>
      <c r="Y9" s="288">
        <f t="shared" si="8"/>
        <v>0</v>
      </c>
      <c r="Z9" s="284"/>
      <c r="AA9" s="275"/>
      <c r="AB9" s="275"/>
      <c r="AC9" s="288"/>
      <c r="AD9" s="284"/>
      <c r="AE9" s="275"/>
      <c r="AF9" s="275"/>
      <c r="AG9" s="286"/>
      <c r="AH9" s="350"/>
      <c r="AI9" s="350"/>
      <c r="AJ9" s="350"/>
      <c r="AK9" s="288">
        <f t="shared" si="9"/>
        <v>0</v>
      </c>
      <c r="AL9" s="350"/>
      <c r="AM9" s="350"/>
      <c r="AN9" s="350"/>
      <c r="AO9" s="288">
        <f t="shared" si="10"/>
        <v>0</v>
      </c>
      <c r="AP9" s="350"/>
      <c r="AQ9" s="350"/>
      <c r="AR9" s="350"/>
      <c r="AS9" s="350"/>
      <c r="AT9" s="350"/>
      <c r="AU9" s="350"/>
      <c r="AV9" s="350"/>
      <c r="AW9" s="350"/>
      <c r="AX9" s="350"/>
      <c r="AY9" s="350"/>
      <c r="AZ9" s="350"/>
      <c r="BA9" s="350"/>
      <c r="BB9" s="350"/>
      <c r="BC9" s="350"/>
      <c r="BD9" s="350"/>
      <c r="BE9" s="350"/>
      <c r="BF9" s="350"/>
      <c r="BG9" s="350"/>
      <c r="BH9" s="350"/>
      <c r="BI9" s="350"/>
      <c r="BJ9" s="350"/>
      <c r="BK9" s="350"/>
      <c r="BL9" s="350"/>
      <c r="BM9" s="350"/>
      <c r="BN9" s="350"/>
      <c r="BO9" s="350"/>
      <c r="BP9" s="350"/>
      <c r="BQ9" s="350"/>
      <c r="BR9" s="350"/>
      <c r="BS9" s="350"/>
      <c r="BT9" s="350"/>
      <c r="BU9" s="350"/>
      <c r="BV9" s="350"/>
      <c r="BW9" s="350"/>
      <c r="BX9" s="350"/>
      <c r="BY9" s="350"/>
      <c r="BZ9" s="350"/>
      <c r="CA9" s="350"/>
      <c r="CB9" s="350"/>
      <c r="CC9" s="350"/>
      <c r="CD9" s="350"/>
      <c r="CE9" s="350"/>
      <c r="CF9" s="350"/>
      <c r="CG9" s="350"/>
      <c r="CH9" s="350"/>
      <c r="CI9" s="350"/>
      <c r="CJ9" s="350"/>
      <c r="CK9" s="350"/>
      <c r="CL9" s="350"/>
      <c r="CM9" s="350"/>
      <c r="CN9" s="350"/>
      <c r="CO9" s="350"/>
      <c r="CP9" s="350"/>
      <c r="CQ9" s="350"/>
      <c r="CR9" s="350"/>
      <c r="CS9" s="350"/>
      <c r="CT9" s="290">
        <v>1</v>
      </c>
      <c r="CU9" s="275">
        <v>17000</v>
      </c>
      <c r="CV9" s="275"/>
      <c r="CW9" s="275"/>
      <c r="CX9" s="275"/>
      <c r="CY9" s="275"/>
      <c r="CZ9" s="275" t="s">
        <v>225</v>
      </c>
      <c r="DA9" s="275"/>
      <c r="DB9" s="275">
        <v>1</v>
      </c>
      <c r="DC9" s="275">
        <v>17000</v>
      </c>
      <c r="DD9" s="275"/>
      <c r="DE9" s="275"/>
      <c r="DF9" s="275"/>
      <c r="DG9" s="275"/>
      <c r="DH9" s="275"/>
      <c r="DI9" s="352"/>
      <c r="DJ9" s="353">
        <f t="shared" si="11"/>
        <v>1</v>
      </c>
      <c r="DK9" s="353">
        <f t="shared" si="11"/>
        <v>17000</v>
      </c>
      <c r="DL9" s="128"/>
      <c r="DM9" s="128"/>
      <c r="DN9" s="128">
        <v>1</v>
      </c>
      <c r="DO9" s="128">
        <v>17000</v>
      </c>
      <c r="DP9" s="128"/>
      <c r="DQ9" s="372">
        <v>1</v>
      </c>
      <c r="DR9" s="330">
        <v>17000</v>
      </c>
      <c r="DS9" s="128"/>
      <c r="DT9" s="128"/>
      <c r="DU9" s="128"/>
      <c r="DV9" s="128"/>
      <c r="DW9" s="128"/>
    </row>
    <row r="10" spans="1:127" ht="38.25">
      <c r="A10" s="281">
        <v>3</v>
      </c>
      <c r="B10" s="282" t="s">
        <v>1640</v>
      </c>
      <c r="C10" s="282"/>
      <c r="D10" s="282" t="s">
        <v>1604</v>
      </c>
      <c r="E10" s="275">
        <v>17000</v>
      </c>
      <c r="F10" s="275">
        <v>20</v>
      </c>
      <c r="G10" s="275">
        <f t="shared" si="0"/>
        <v>133.875</v>
      </c>
      <c r="H10" s="274">
        <f t="shared" si="2"/>
        <v>983.875</v>
      </c>
      <c r="I10" s="275" t="s">
        <v>1641</v>
      </c>
      <c r="J10" s="275">
        <v>20</v>
      </c>
      <c r="K10" s="274">
        <f t="shared" si="1"/>
        <v>2677.5</v>
      </c>
      <c r="L10" s="274">
        <f t="shared" si="3"/>
        <v>19677.5</v>
      </c>
      <c r="M10" s="275">
        <f t="shared" si="4"/>
        <v>350</v>
      </c>
      <c r="N10" s="275">
        <f t="shared" si="5"/>
        <v>350</v>
      </c>
      <c r="O10" s="275">
        <f t="shared" si="5"/>
        <v>0</v>
      </c>
      <c r="P10" s="274">
        <f t="shared" si="6"/>
        <v>19327.5</v>
      </c>
      <c r="Q10" s="275" t="s">
        <v>1606</v>
      </c>
      <c r="R10" s="284" t="s">
        <v>1607</v>
      </c>
      <c r="S10" s="275">
        <v>350</v>
      </c>
      <c r="T10" s="275"/>
      <c r="U10" s="288">
        <f t="shared" si="7"/>
        <v>350</v>
      </c>
      <c r="V10" s="284"/>
      <c r="W10" s="275"/>
      <c r="X10" s="275"/>
      <c r="Y10" s="288">
        <f t="shared" si="8"/>
        <v>0</v>
      </c>
      <c r="Z10" s="284"/>
      <c r="AA10" s="275"/>
      <c r="AB10" s="275"/>
      <c r="AC10" s="288"/>
      <c r="AD10" s="284"/>
      <c r="AE10" s="275"/>
      <c r="AF10" s="275"/>
      <c r="AG10" s="286"/>
      <c r="AH10" s="350"/>
      <c r="AI10" s="350"/>
      <c r="AJ10" s="350"/>
      <c r="AK10" s="288">
        <f t="shared" si="9"/>
        <v>0</v>
      </c>
      <c r="AL10" s="350"/>
      <c r="AM10" s="350"/>
      <c r="AN10" s="350"/>
      <c r="AO10" s="288">
        <f t="shared" si="10"/>
        <v>0</v>
      </c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50"/>
      <c r="BD10" s="350"/>
      <c r="BE10" s="350"/>
      <c r="BF10" s="350"/>
      <c r="BG10" s="350"/>
      <c r="BH10" s="350"/>
      <c r="BI10" s="350"/>
      <c r="BJ10" s="350"/>
      <c r="BK10" s="350"/>
      <c r="BL10" s="350"/>
      <c r="BM10" s="350"/>
      <c r="BN10" s="350"/>
      <c r="BO10" s="350"/>
      <c r="BP10" s="350"/>
      <c r="BQ10" s="350"/>
      <c r="BR10" s="350"/>
      <c r="BS10" s="350"/>
      <c r="BT10" s="350"/>
      <c r="BU10" s="350"/>
      <c r="BV10" s="350"/>
      <c r="BW10" s="350"/>
      <c r="BX10" s="350"/>
      <c r="BY10" s="350"/>
      <c r="BZ10" s="350"/>
      <c r="CA10" s="350"/>
      <c r="CB10" s="350"/>
      <c r="CC10" s="350"/>
      <c r="CD10" s="350"/>
      <c r="CE10" s="350"/>
      <c r="CF10" s="350"/>
      <c r="CG10" s="350"/>
      <c r="CH10" s="350"/>
      <c r="CI10" s="350"/>
      <c r="CJ10" s="350"/>
      <c r="CK10" s="350"/>
      <c r="CL10" s="350"/>
      <c r="CM10" s="350"/>
      <c r="CN10" s="350"/>
      <c r="CO10" s="350"/>
      <c r="CP10" s="350"/>
      <c r="CQ10" s="350"/>
      <c r="CR10" s="350"/>
      <c r="CS10" s="350"/>
      <c r="CT10" s="290">
        <v>1</v>
      </c>
      <c r="CU10" s="275">
        <v>17000</v>
      </c>
      <c r="CV10" s="275"/>
      <c r="CW10" s="275"/>
      <c r="CX10" s="275"/>
      <c r="CY10" s="275"/>
      <c r="CZ10" s="275"/>
      <c r="DA10" s="275"/>
      <c r="DB10" s="275">
        <v>1</v>
      </c>
      <c r="DC10" s="275">
        <v>17000</v>
      </c>
      <c r="DD10" s="275"/>
      <c r="DE10" s="275"/>
      <c r="DF10" s="275"/>
      <c r="DG10" s="275"/>
      <c r="DH10" s="275"/>
      <c r="DI10" s="352"/>
      <c r="DJ10" s="353">
        <f t="shared" si="11"/>
        <v>1</v>
      </c>
      <c r="DK10" s="353">
        <f t="shared" si="11"/>
        <v>17000</v>
      </c>
      <c r="DL10" s="128"/>
      <c r="DM10" s="128"/>
      <c r="DN10" s="128">
        <v>1</v>
      </c>
      <c r="DO10" s="128">
        <v>17000</v>
      </c>
      <c r="DP10" s="128"/>
      <c r="DQ10" s="372">
        <v>1</v>
      </c>
      <c r="DR10" s="330">
        <v>17000</v>
      </c>
      <c r="DS10" s="128"/>
      <c r="DT10" s="128"/>
      <c r="DU10" s="128"/>
      <c r="DV10" s="128"/>
      <c r="DW10" s="128"/>
    </row>
    <row r="11" spans="1:127" ht="38.25">
      <c r="A11" s="281">
        <v>4</v>
      </c>
      <c r="B11" s="282" t="s">
        <v>1642</v>
      </c>
      <c r="C11" s="282"/>
      <c r="D11" s="282" t="s">
        <v>1604</v>
      </c>
      <c r="E11" s="275">
        <v>17000</v>
      </c>
      <c r="F11" s="275">
        <v>20</v>
      </c>
      <c r="G11" s="275">
        <f t="shared" si="0"/>
        <v>133.875</v>
      </c>
      <c r="H11" s="274">
        <f t="shared" si="2"/>
        <v>983.875</v>
      </c>
      <c r="I11" s="275" t="s">
        <v>1643</v>
      </c>
      <c r="J11" s="275">
        <v>20</v>
      </c>
      <c r="K11" s="274">
        <f t="shared" si="1"/>
        <v>2677.5</v>
      </c>
      <c r="L11" s="274">
        <f t="shared" si="3"/>
        <v>19677.5</v>
      </c>
      <c r="M11" s="275">
        <f t="shared" si="4"/>
        <v>3350</v>
      </c>
      <c r="N11" s="275">
        <f t="shared" si="5"/>
        <v>2945</v>
      </c>
      <c r="O11" s="275">
        <f t="shared" si="5"/>
        <v>405</v>
      </c>
      <c r="P11" s="274">
        <f t="shared" si="6"/>
        <v>16327.5</v>
      </c>
      <c r="Q11" s="275" t="s">
        <v>1606</v>
      </c>
      <c r="R11" s="284" t="s">
        <v>1607</v>
      </c>
      <c r="S11" s="275">
        <v>350</v>
      </c>
      <c r="T11" s="275"/>
      <c r="U11" s="288">
        <f t="shared" si="7"/>
        <v>350</v>
      </c>
      <c r="V11" s="284" t="s">
        <v>1608</v>
      </c>
      <c r="W11" s="275">
        <v>2595</v>
      </c>
      <c r="X11" s="275">
        <v>405</v>
      </c>
      <c r="Y11" s="288">
        <f t="shared" si="8"/>
        <v>3000</v>
      </c>
      <c r="Z11" s="284"/>
      <c r="AA11" s="275"/>
      <c r="AB11" s="275"/>
      <c r="AC11" s="288"/>
      <c r="AD11" s="284"/>
      <c r="AE11" s="275"/>
      <c r="AF11" s="275"/>
      <c r="AG11" s="286"/>
      <c r="AH11" s="350"/>
      <c r="AI11" s="350"/>
      <c r="AJ11" s="350"/>
      <c r="AK11" s="288">
        <f t="shared" si="9"/>
        <v>0</v>
      </c>
      <c r="AL11" s="350"/>
      <c r="AM11" s="350"/>
      <c r="AN11" s="350"/>
      <c r="AO11" s="288">
        <f t="shared" si="10"/>
        <v>0</v>
      </c>
      <c r="AP11" s="350"/>
      <c r="AQ11" s="350"/>
      <c r="AR11" s="350"/>
      <c r="AS11" s="350"/>
      <c r="AT11" s="350"/>
      <c r="AU11" s="350"/>
      <c r="AV11" s="350"/>
      <c r="AW11" s="350"/>
      <c r="AX11" s="350"/>
      <c r="AY11" s="350"/>
      <c r="AZ11" s="350"/>
      <c r="BA11" s="350"/>
      <c r="BB11" s="350"/>
      <c r="BC11" s="350"/>
      <c r="BD11" s="350"/>
      <c r="BE11" s="350"/>
      <c r="BF11" s="350"/>
      <c r="BG11" s="350"/>
      <c r="BH11" s="350"/>
      <c r="BI11" s="350"/>
      <c r="BJ11" s="350"/>
      <c r="BK11" s="350"/>
      <c r="BL11" s="350"/>
      <c r="BM11" s="350"/>
      <c r="BN11" s="350"/>
      <c r="BO11" s="350"/>
      <c r="BP11" s="350"/>
      <c r="BQ11" s="350"/>
      <c r="BR11" s="350"/>
      <c r="BS11" s="350"/>
      <c r="BT11" s="350"/>
      <c r="BU11" s="350"/>
      <c r="BV11" s="350"/>
      <c r="BW11" s="350"/>
      <c r="BX11" s="350"/>
      <c r="BY11" s="350"/>
      <c r="BZ11" s="350"/>
      <c r="CA11" s="350"/>
      <c r="CB11" s="350"/>
      <c r="CC11" s="350"/>
      <c r="CD11" s="350"/>
      <c r="CE11" s="350"/>
      <c r="CF11" s="350"/>
      <c r="CG11" s="350"/>
      <c r="CH11" s="350"/>
      <c r="CI11" s="350"/>
      <c r="CJ11" s="350"/>
      <c r="CK11" s="350"/>
      <c r="CL11" s="350"/>
      <c r="CM11" s="350"/>
      <c r="CN11" s="350"/>
      <c r="CO11" s="350"/>
      <c r="CP11" s="350"/>
      <c r="CQ11" s="350"/>
      <c r="CR11" s="350"/>
      <c r="CS11" s="350"/>
      <c r="CT11" s="290">
        <v>1</v>
      </c>
      <c r="CU11" s="275">
        <v>17000</v>
      </c>
      <c r="CV11" s="275"/>
      <c r="CW11" s="275"/>
      <c r="CX11" s="275"/>
      <c r="CY11" s="275"/>
      <c r="CZ11" s="275"/>
      <c r="DA11" s="275"/>
      <c r="DB11" s="275">
        <v>1</v>
      </c>
      <c r="DC11" s="275">
        <v>17000</v>
      </c>
      <c r="DD11" s="275"/>
      <c r="DE11" s="275"/>
      <c r="DF11" s="275"/>
      <c r="DG11" s="275"/>
      <c r="DH11" s="275"/>
      <c r="DI11" s="352"/>
      <c r="DJ11" s="353">
        <f t="shared" si="11"/>
        <v>1</v>
      </c>
      <c r="DK11" s="353">
        <f t="shared" si="11"/>
        <v>17000</v>
      </c>
      <c r="DL11" s="128"/>
      <c r="DM11" s="128"/>
      <c r="DN11" s="128">
        <v>1</v>
      </c>
      <c r="DO11" s="128">
        <v>17000</v>
      </c>
      <c r="DP11" s="128"/>
      <c r="DQ11" s="372">
        <v>1</v>
      </c>
      <c r="DR11" s="330">
        <v>17000</v>
      </c>
      <c r="DS11" s="128"/>
      <c r="DT11" s="128"/>
      <c r="DU11" s="128"/>
      <c r="DV11" s="128"/>
      <c r="DW11" s="128"/>
    </row>
    <row r="12" spans="1:127" ht="38.25">
      <c r="A12" s="281">
        <v>5</v>
      </c>
      <c r="B12" s="282" t="s">
        <v>1644</v>
      </c>
      <c r="C12" s="282"/>
      <c r="D12" s="282" t="s">
        <v>1604</v>
      </c>
      <c r="E12" s="275">
        <v>17000</v>
      </c>
      <c r="F12" s="275">
        <v>20</v>
      </c>
      <c r="G12" s="275">
        <f t="shared" si="0"/>
        <v>133.875</v>
      </c>
      <c r="H12" s="274">
        <f t="shared" si="2"/>
        <v>983.875</v>
      </c>
      <c r="I12" s="275" t="s">
        <v>1645</v>
      </c>
      <c r="J12" s="275">
        <v>20</v>
      </c>
      <c r="K12" s="274">
        <f t="shared" si="1"/>
        <v>2677.5</v>
      </c>
      <c r="L12" s="274">
        <f t="shared" si="3"/>
        <v>19677.5</v>
      </c>
      <c r="M12" s="275">
        <f t="shared" si="4"/>
        <v>350</v>
      </c>
      <c r="N12" s="275">
        <f t="shared" si="5"/>
        <v>350</v>
      </c>
      <c r="O12" s="275">
        <f t="shared" si="5"/>
        <v>0</v>
      </c>
      <c r="P12" s="274">
        <f t="shared" si="6"/>
        <v>19327.5</v>
      </c>
      <c r="Q12" s="275" t="s">
        <v>1606</v>
      </c>
      <c r="R12" s="284" t="s">
        <v>1607</v>
      </c>
      <c r="S12" s="275">
        <v>350</v>
      </c>
      <c r="T12" s="275"/>
      <c r="U12" s="288">
        <f t="shared" si="7"/>
        <v>350</v>
      </c>
      <c r="V12" s="284"/>
      <c r="W12" s="275"/>
      <c r="X12" s="275"/>
      <c r="Y12" s="288">
        <f t="shared" si="8"/>
        <v>0</v>
      </c>
      <c r="Z12" s="284"/>
      <c r="AA12" s="275"/>
      <c r="AB12" s="275"/>
      <c r="AC12" s="288"/>
      <c r="AD12" s="284"/>
      <c r="AE12" s="275"/>
      <c r="AF12" s="275"/>
      <c r="AG12" s="286"/>
      <c r="AH12" s="350"/>
      <c r="AI12" s="350"/>
      <c r="AJ12" s="350"/>
      <c r="AK12" s="288">
        <f t="shared" si="9"/>
        <v>0</v>
      </c>
      <c r="AL12" s="350"/>
      <c r="AM12" s="350"/>
      <c r="AN12" s="350"/>
      <c r="AO12" s="288">
        <f t="shared" si="10"/>
        <v>0</v>
      </c>
      <c r="AP12" s="350"/>
      <c r="AQ12" s="350"/>
      <c r="AR12" s="350"/>
      <c r="AS12" s="350"/>
      <c r="AT12" s="350"/>
      <c r="AU12" s="350"/>
      <c r="AV12" s="350"/>
      <c r="AW12" s="350"/>
      <c r="AX12" s="350"/>
      <c r="AY12" s="350"/>
      <c r="AZ12" s="350"/>
      <c r="BA12" s="350"/>
      <c r="BB12" s="350"/>
      <c r="BC12" s="350"/>
      <c r="BD12" s="350"/>
      <c r="BE12" s="350"/>
      <c r="BF12" s="350"/>
      <c r="BG12" s="350"/>
      <c r="BH12" s="350"/>
      <c r="BI12" s="350"/>
      <c r="BJ12" s="350"/>
      <c r="BK12" s="350"/>
      <c r="BL12" s="350"/>
      <c r="BM12" s="350"/>
      <c r="BN12" s="350"/>
      <c r="BO12" s="350"/>
      <c r="BP12" s="350"/>
      <c r="BQ12" s="350"/>
      <c r="BR12" s="350"/>
      <c r="BS12" s="350"/>
      <c r="BT12" s="350"/>
      <c r="BU12" s="350"/>
      <c r="BV12" s="350"/>
      <c r="BW12" s="350"/>
      <c r="BX12" s="350"/>
      <c r="BY12" s="350"/>
      <c r="BZ12" s="350"/>
      <c r="CA12" s="350"/>
      <c r="CB12" s="350"/>
      <c r="CC12" s="350"/>
      <c r="CD12" s="350"/>
      <c r="CE12" s="350"/>
      <c r="CF12" s="350"/>
      <c r="CG12" s="350"/>
      <c r="CH12" s="350"/>
      <c r="CI12" s="350"/>
      <c r="CJ12" s="350"/>
      <c r="CK12" s="350"/>
      <c r="CL12" s="350"/>
      <c r="CM12" s="350"/>
      <c r="CN12" s="350"/>
      <c r="CO12" s="350"/>
      <c r="CP12" s="350"/>
      <c r="CQ12" s="350"/>
      <c r="CR12" s="350"/>
      <c r="CS12" s="350"/>
      <c r="CT12" s="290">
        <v>1</v>
      </c>
      <c r="CU12" s="275">
        <v>17000</v>
      </c>
      <c r="CV12" s="275"/>
      <c r="CW12" s="275"/>
      <c r="CX12" s="275"/>
      <c r="CY12" s="275"/>
      <c r="CZ12" s="275"/>
      <c r="DA12" s="275"/>
      <c r="DB12" s="275">
        <v>1</v>
      </c>
      <c r="DC12" s="275">
        <v>17000</v>
      </c>
      <c r="DD12" s="275"/>
      <c r="DE12" s="275"/>
      <c r="DF12" s="275"/>
      <c r="DG12" s="275"/>
      <c r="DH12" s="275"/>
      <c r="DI12" s="352"/>
      <c r="DJ12" s="353">
        <f t="shared" si="11"/>
        <v>1</v>
      </c>
      <c r="DK12" s="353">
        <f t="shared" si="11"/>
        <v>17000</v>
      </c>
      <c r="DL12" s="128"/>
      <c r="DM12" s="128"/>
      <c r="DN12" s="128">
        <v>1</v>
      </c>
      <c r="DO12" s="128">
        <v>17000</v>
      </c>
      <c r="DP12" s="128"/>
      <c r="DQ12" s="372">
        <v>1</v>
      </c>
      <c r="DR12" s="330">
        <v>17000</v>
      </c>
      <c r="DS12" s="128"/>
      <c r="DT12" s="128"/>
      <c r="DU12" s="128"/>
      <c r="DV12" s="128"/>
      <c r="DW12" s="128"/>
    </row>
    <row r="13" spans="1:127" ht="38.25">
      <c r="A13" s="281">
        <v>6</v>
      </c>
      <c r="B13" s="282" t="s">
        <v>1646</v>
      </c>
      <c r="C13" s="282"/>
      <c r="D13" s="282" t="s">
        <v>1604</v>
      </c>
      <c r="E13" s="275">
        <v>17000</v>
      </c>
      <c r="F13" s="275">
        <v>20</v>
      </c>
      <c r="G13" s="275">
        <f t="shared" si="0"/>
        <v>133.875</v>
      </c>
      <c r="H13" s="274">
        <f t="shared" si="2"/>
        <v>983.875</v>
      </c>
      <c r="I13" s="275" t="s">
        <v>1647</v>
      </c>
      <c r="J13" s="275">
        <v>20</v>
      </c>
      <c r="K13" s="274">
        <f t="shared" si="1"/>
        <v>2677.5</v>
      </c>
      <c r="L13" s="274">
        <f t="shared" si="3"/>
        <v>19677.5</v>
      </c>
      <c r="M13" s="275">
        <f t="shared" si="4"/>
        <v>0</v>
      </c>
      <c r="N13" s="275">
        <f t="shared" si="5"/>
        <v>0</v>
      </c>
      <c r="O13" s="275">
        <f t="shared" si="5"/>
        <v>0</v>
      </c>
      <c r="P13" s="274">
        <f t="shared" si="6"/>
        <v>19677.5</v>
      </c>
      <c r="Q13" s="275" t="s">
        <v>1606</v>
      </c>
      <c r="R13" s="284"/>
      <c r="S13" s="275"/>
      <c r="T13" s="275"/>
      <c r="U13" s="288">
        <f t="shared" si="7"/>
        <v>0</v>
      </c>
      <c r="V13" s="291"/>
      <c r="W13" s="275"/>
      <c r="X13" s="275"/>
      <c r="Y13" s="288">
        <f t="shared" si="8"/>
        <v>0</v>
      </c>
      <c r="Z13" s="284"/>
      <c r="AA13" s="275"/>
      <c r="AB13" s="275"/>
      <c r="AC13" s="288"/>
      <c r="AD13" s="284"/>
      <c r="AE13" s="275"/>
      <c r="AF13" s="275"/>
      <c r="AG13" s="286"/>
      <c r="AH13" s="350"/>
      <c r="AI13" s="350"/>
      <c r="AJ13" s="350"/>
      <c r="AK13" s="288">
        <f t="shared" si="9"/>
        <v>0</v>
      </c>
      <c r="AL13" s="350"/>
      <c r="AM13" s="350"/>
      <c r="AN13" s="350"/>
      <c r="AO13" s="288">
        <f t="shared" si="10"/>
        <v>0</v>
      </c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0"/>
      <c r="BT13" s="350"/>
      <c r="BU13" s="350"/>
      <c r="BV13" s="350"/>
      <c r="BW13" s="350"/>
      <c r="BX13" s="350"/>
      <c r="BY13" s="350"/>
      <c r="BZ13" s="350"/>
      <c r="CA13" s="350"/>
      <c r="CB13" s="350"/>
      <c r="CC13" s="350"/>
      <c r="CD13" s="350"/>
      <c r="CE13" s="350"/>
      <c r="CF13" s="350"/>
      <c r="CG13" s="350"/>
      <c r="CH13" s="350"/>
      <c r="CI13" s="350"/>
      <c r="CJ13" s="350"/>
      <c r="CK13" s="350"/>
      <c r="CL13" s="350"/>
      <c r="CM13" s="350"/>
      <c r="CN13" s="350"/>
      <c r="CO13" s="350"/>
      <c r="CP13" s="350"/>
      <c r="CQ13" s="350"/>
      <c r="CR13" s="350"/>
      <c r="CS13" s="350"/>
      <c r="CT13" s="290">
        <v>1</v>
      </c>
      <c r="CU13" s="275">
        <v>17000</v>
      </c>
      <c r="CV13" s="275"/>
      <c r="CW13" s="275"/>
      <c r="CX13" s="275"/>
      <c r="CY13" s="275"/>
      <c r="CZ13" s="275"/>
      <c r="DA13" s="275"/>
      <c r="DB13" s="275">
        <v>1</v>
      </c>
      <c r="DC13" s="275">
        <v>17000</v>
      </c>
      <c r="DD13" s="275"/>
      <c r="DE13" s="275"/>
      <c r="DF13" s="275"/>
      <c r="DG13" s="275"/>
      <c r="DH13" s="275"/>
      <c r="DI13" s="352"/>
      <c r="DJ13" s="353">
        <f t="shared" si="11"/>
        <v>1</v>
      </c>
      <c r="DK13" s="353">
        <f t="shared" si="11"/>
        <v>17000</v>
      </c>
      <c r="DL13" s="128"/>
      <c r="DM13" s="128"/>
      <c r="DN13" s="128">
        <v>1</v>
      </c>
      <c r="DO13" s="128">
        <v>17000</v>
      </c>
      <c r="DP13" s="128"/>
      <c r="DQ13" s="372">
        <v>1</v>
      </c>
      <c r="DR13" s="330">
        <v>17000</v>
      </c>
      <c r="DS13" s="128"/>
      <c r="DT13" s="128"/>
      <c r="DU13" s="128"/>
      <c r="DV13" s="128"/>
      <c r="DW13" s="128"/>
    </row>
    <row r="14" spans="1:127" ht="38.25">
      <c r="A14" s="281">
        <v>7</v>
      </c>
      <c r="B14" s="282" t="s">
        <v>1648</v>
      </c>
      <c r="C14" s="282" t="s">
        <v>1649</v>
      </c>
      <c r="D14" s="282" t="s">
        <v>1650</v>
      </c>
      <c r="E14" s="275">
        <v>17000</v>
      </c>
      <c r="F14" s="275">
        <v>20</v>
      </c>
      <c r="G14" s="275">
        <f t="shared" si="0"/>
        <v>133.875</v>
      </c>
      <c r="H14" s="274">
        <f t="shared" si="2"/>
        <v>983.875</v>
      </c>
      <c r="I14" s="275" t="s">
        <v>1651</v>
      </c>
      <c r="J14" s="275">
        <v>20</v>
      </c>
      <c r="K14" s="274">
        <f t="shared" si="1"/>
        <v>2677.5</v>
      </c>
      <c r="L14" s="274">
        <f t="shared" si="3"/>
        <v>19677.5</v>
      </c>
      <c r="M14" s="275">
        <f t="shared" si="4"/>
        <v>8200</v>
      </c>
      <c r="N14" s="275">
        <f t="shared" si="5"/>
        <v>6575</v>
      </c>
      <c r="O14" s="275">
        <f t="shared" si="5"/>
        <v>1625</v>
      </c>
      <c r="P14" s="274">
        <f t="shared" si="6"/>
        <v>11477.5</v>
      </c>
      <c r="Q14" s="275" t="s">
        <v>1606</v>
      </c>
      <c r="R14" s="284" t="s">
        <v>1607</v>
      </c>
      <c r="S14" s="275">
        <v>850</v>
      </c>
      <c r="T14" s="275">
        <v>275</v>
      </c>
      <c r="U14" s="288">
        <f t="shared" si="7"/>
        <v>1125</v>
      </c>
      <c r="V14" s="284" t="s">
        <v>1607</v>
      </c>
      <c r="W14" s="275">
        <v>850</v>
      </c>
      <c r="X14" s="275">
        <v>275</v>
      </c>
      <c r="Y14" s="288">
        <f>SUM(W14:X14)</f>
        <v>1125</v>
      </c>
      <c r="Z14" s="284" t="s">
        <v>1607</v>
      </c>
      <c r="AA14" s="275">
        <v>850</v>
      </c>
      <c r="AB14" s="275">
        <v>275</v>
      </c>
      <c r="AC14" s="288">
        <f>SUM(AA14:AB14)</f>
        <v>1125</v>
      </c>
      <c r="AD14" s="284" t="s">
        <v>1607</v>
      </c>
      <c r="AE14" s="275">
        <v>850</v>
      </c>
      <c r="AF14" s="275">
        <v>275</v>
      </c>
      <c r="AG14" s="288">
        <f>SUM(AE14:AF14)</f>
        <v>1125</v>
      </c>
      <c r="AH14" s="349" t="s">
        <v>1608</v>
      </c>
      <c r="AI14" s="350">
        <v>1475</v>
      </c>
      <c r="AJ14" s="350">
        <v>225</v>
      </c>
      <c r="AK14" s="288">
        <f t="shared" si="9"/>
        <v>1700</v>
      </c>
      <c r="AL14" s="350" t="s">
        <v>1609</v>
      </c>
      <c r="AM14" s="350">
        <v>1700</v>
      </c>
      <c r="AN14" s="350">
        <v>300</v>
      </c>
      <c r="AO14" s="288">
        <f t="shared" si="10"/>
        <v>2000</v>
      </c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50"/>
      <c r="BW14" s="350"/>
      <c r="BX14" s="350"/>
      <c r="BY14" s="350"/>
      <c r="BZ14" s="350"/>
      <c r="CA14" s="350"/>
      <c r="CB14" s="350"/>
      <c r="CC14" s="350"/>
      <c r="CD14" s="350"/>
      <c r="CE14" s="350"/>
      <c r="CF14" s="350"/>
      <c r="CG14" s="350"/>
      <c r="CH14" s="350"/>
      <c r="CI14" s="350"/>
      <c r="CJ14" s="350"/>
      <c r="CK14" s="350"/>
      <c r="CL14" s="350"/>
      <c r="CM14" s="350"/>
      <c r="CN14" s="350"/>
      <c r="CO14" s="350"/>
      <c r="CP14" s="350"/>
      <c r="CQ14" s="350"/>
      <c r="CR14" s="350"/>
      <c r="CS14" s="350"/>
      <c r="CT14" s="290">
        <v>1</v>
      </c>
      <c r="CU14" s="275">
        <v>17000</v>
      </c>
      <c r="CV14" s="275"/>
      <c r="CW14" s="275"/>
      <c r="CX14" s="275"/>
      <c r="CY14" s="275"/>
      <c r="CZ14" s="275"/>
      <c r="DA14" s="275"/>
      <c r="DB14" s="275">
        <v>1</v>
      </c>
      <c r="DC14" s="275">
        <v>17000</v>
      </c>
      <c r="DD14" s="275"/>
      <c r="DE14" s="275"/>
      <c r="DF14" s="275"/>
      <c r="DG14" s="275"/>
      <c r="DH14" s="275"/>
      <c r="DI14" s="352"/>
      <c r="DJ14" s="353">
        <f t="shared" si="11"/>
        <v>1</v>
      </c>
      <c r="DK14" s="353">
        <f t="shared" si="11"/>
        <v>17000</v>
      </c>
      <c r="DL14" s="128">
        <v>1</v>
      </c>
      <c r="DM14" s="128">
        <v>17000</v>
      </c>
      <c r="DN14" s="128"/>
      <c r="DO14" s="128"/>
      <c r="DP14" s="128"/>
      <c r="DQ14" s="372">
        <v>1</v>
      </c>
      <c r="DR14" s="330">
        <v>17000</v>
      </c>
      <c r="DS14" s="128"/>
      <c r="DT14" s="128"/>
      <c r="DU14" s="128"/>
      <c r="DV14" s="128"/>
      <c r="DW14" s="128"/>
    </row>
    <row r="15" spans="1:127" ht="38.25">
      <c r="A15" s="281">
        <v>8</v>
      </c>
      <c r="B15" s="282" t="s">
        <v>1652</v>
      </c>
      <c r="C15" s="282"/>
      <c r="D15" s="282" t="s">
        <v>1650</v>
      </c>
      <c r="E15" s="275">
        <v>17000</v>
      </c>
      <c r="F15" s="275">
        <v>20</v>
      </c>
      <c r="G15" s="275">
        <f t="shared" si="0"/>
        <v>133.875</v>
      </c>
      <c r="H15" s="274">
        <f t="shared" si="2"/>
        <v>983.875</v>
      </c>
      <c r="I15" s="275" t="s">
        <v>1653</v>
      </c>
      <c r="J15" s="275">
        <v>20</v>
      </c>
      <c r="K15" s="274">
        <f t="shared" si="1"/>
        <v>2677.5</v>
      </c>
      <c r="L15" s="274">
        <f t="shared" si="3"/>
        <v>19677.5</v>
      </c>
      <c r="M15" s="275">
        <f t="shared" si="4"/>
        <v>3498</v>
      </c>
      <c r="N15" s="275">
        <f t="shared" si="5"/>
        <v>2550</v>
      </c>
      <c r="O15" s="275">
        <f t="shared" si="5"/>
        <v>948</v>
      </c>
      <c r="P15" s="274">
        <f t="shared" si="6"/>
        <v>16179.5</v>
      </c>
      <c r="Q15" s="275" t="s">
        <v>1606</v>
      </c>
      <c r="R15" s="284" t="s">
        <v>1607</v>
      </c>
      <c r="S15" s="275">
        <v>850</v>
      </c>
      <c r="T15" s="275">
        <v>316</v>
      </c>
      <c r="U15" s="288">
        <f t="shared" si="7"/>
        <v>1166</v>
      </c>
      <c r="V15" s="284" t="s">
        <v>1607</v>
      </c>
      <c r="W15" s="275">
        <v>850</v>
      </c>
      <c r="X15" s="275">
        <v>316</v>
      </c>
      <c r="Y15" s="288">
        <f>SUM(W15:X15)</f>
        <v>1166</v>
      </c>
      <c r="Z15" s="284" t="s">
        <v>1607</v>
      </c>
      <c r="AA15" s="275">
        <v>850</v>
      </c>
      <c r="AB15" s="275">
        <v>316</v>
      </c>
      <c r="AC15" s="288">
        <f>SUM(AA15:AB15)</f>
        <v>1166</v>
      </c>
      <c r="AD15" s="284"/>
      <c r="AE15" s="275"/>
      <c r="AF15" s="275"/>
      <c r="AG15" s="286"/>
      <c r="AH15" s="350"/>
      <c r="AI15" s="350"/>
      <c r="AJ15" s="350"/>
      <c r="AK15" s="288">
        <f t="shared" si="9"/>
        <v>0</v>
      </c>
      <c r="AL15" s="350"/>
      <c r="AM15" s="350"/>
      <c r="AN15" s="350"/>
      <c r="AO15" s="288">
        <f t="shared" si="10"/>
        <v>0</v>
      </c>
      <c r="AP15" s="350"/>
      <c r="AQ15" s="350"/>
      <c r="AR15" s="350"/>
      <c r="AS15" s="350"/>
      <c r="AT15" s="350"/>
      <c r="AU15" s="350"/>
      <c r="AV15" s="350"/>
      <c r="AW15" s="350"/>
      <c r="AX15" s="350"/>
      <c r="AY15" s="350"/>
      <c r="AZ15" s="350"/>
      <c r="BA15" s="350"/>
      <c r="BB15" s="350"/>
      <c r="BC15" s="350"/>
      <c r="BD15" s="350"/>
      <c r="BE15" s="350"/>
      <c r="BF15" s="350"/>
      <c r="BG15" s="350"/>
      <c r="BH15" s="350"/>
      <c r="BI15" s="350"/>
      <c r="BJ15" s="350"/>
      <c r="BK15" s="350"/>
      <c r="BL15" s="350"/>
      <c r="BM15" s="350"/>
      <c r="BN15" s="350"/>
      <c r="BO15" s="350"/>
      <c r="BP15" s="350"/>
      <c r="BQ15" s="350"/>
      <c r="BR15" s="350"/>
      <c r="BS15" s="350"/>
      <c r="BT15" s="350"/>
      <c r="BU15" s="350"/>
      <c r="BV15" s="350"/>
      <c r="BW15" s="350"/>
      <c r="BX15" s="350"/>
      <c r="BY15" s="350"/>
      <c r="BZ15" s="350"/>
      <c r="CA15" s="350"/>
      <c r="CB15" s="350"/>
      <c r="CC15" s="350"/>
      <c r="CD15" s="350"/>
      <c r="CE15" s="350"/>
      <c r="CF15" s="350"/>
      <c r="CG15" s="350"/>
      <c r="CH15" s="350"/>
      <c r="CI15" s="350"/>
      <c r="CJ15" s="350"/>
      <c r="CK15" s="350"/>
      <c r="CL15" s="350"/>
      <c r="CM15" s="350"/>
      <c r="CN15" s="350"/>
      <c r="CO15" s="350"/>
      <c r="CP15" s="350"/>
      <c r="CQ15" s="350"/>
      <c r="CR15" s="350"/>
      <c r="CS15" s="350"/>
      <c r="CT15" s="290"/>
      <c r="CU15" s="275" t="s">
        <v>225</v>
      </c>
      <c r="CV15" s="275">
        <v>1</v>
      </c>
      <c r="CW15" s="275">
        <v>17000</v>
      </c>
      <c r="CX15" s="275"/>
      <c r="CY15" s="275"/>
      <c r="CZ15" s="275"/>
      <c r="DA15" s="275"/>
      <c r="DB15" s="275">
        <v>1</v>
      </c>
      <c r="DC15" s="275">
        <v>17000</v>
      </c>
      <c r="DD15" s="275"/>
      <c r="DE15" s="275"/>
      <c r="DF15" s="275"/>
      <c r="DG15" s="275"/>
      <c r="DH15" s="275"/>
      <c r="DI15" s="352"/>
      <c r="DJ15" s="353">
        <f t="shared" si="11"/>
        <v>1</v>
      </c>
      <c r="DK15" s="353">
        <f t="shared" si="11"/>
        <v>17000</v>
      </c>
      <c r="DL15" s="128">
        <v>1</v>
      </c>
      <c r="DM15" s="128">
        <v>17000</v>
      </c>
      <c r="DN15" s="128"/>
      <c r="DO15" s="128"/>
      <c r="DP15" s="128"/>
      <c r="DQ15" s="372">
        <v>1</v>
      </c>
      <c r="DR15" s="330">
        <v>17000</v>
      </c>
      <c r="DS15" s="128"/>
      <c r="DT15" s="128"/>
      <c r="DU15" s="128"/>
      <c r="DV15" s="128"/>
      <c r="DW15" s="128"/>
    </row>
    <row r="16" spans="1:127" ht="63.75">
      <c r="A16" s="281">
        <v>9</v>
      </c>
      <c r="B16" s="282" t="s">
        <v>1654</v>
      </c>
      <c r="C16" s="282" t="s">
        <v>1655</v>
      </c>
      <c r="D16" s="282" t="s">
        <v>1616</v>
      </c>
      <c r="E16" s="275">
        <v>17000</v>
      </c>
      <c r="F16" s="275">
        <v>20</v>
      </c>
      <c r="G16" s="275">
        <f t="shared" si="0"/>
        <v>133.875</v>
      </c>
      <c r="H16" s="274">
        <f t="shared" si="2"/>
        <v>983.875</v>
      </c>
      <c r="I16" s="275" t="s">
        <v>1656</v>
      </c>
      <c r="J16" s="275">
        <v>20</v>
      </c>
      <c r="K16" s="274">
        <f t="shared" si="1"/>
        <v>2677.5</v>
      </c>
      <c r="L16" s="274">
        <f t="shared" si="3"/>
        <v>19677.5</v>
      </c>
      <c r="M16" s="275">
        <f t="shared" si="4"/>
        <v>1000</v>
      </c>
      <c r="N16" s="275">
        <f t="shared" si="5"/>
        <v>865</v>
      </c>
      <c r="O16" s="275">
        <f t="shared" si="5"/>
        <v>135</v>
      </c>
      <c r="P16" s="274">
        <f t="shared" si="6"/>
        <v>18677.5</v>
      </c>
      <c r="Q16" s="275" t="s">
        <v>1618</v>
      </c>
      <c r="R16" s="291" t="s">
        <v>1609</v>
      </c>
      <c r="S16" s="275">
        <v>865</v>
      </c>
      <c r="T16" s="275">
        <v>135</v>
      </c>
      <c r="U16" s="288">
        <f t="shared" si="7"/>
        <v>1000</v>
      </c>
      <c r="V16" s="284"/>
      <c r="W16" s="275"/>
      <c r="X16" s="275"/>
      <c r="Y16" s="288">
        <f t="shared" ref="Y16:Y22" si="12">SUM(W16:X16)</f>
        <v>0</v>
      </c>
      <c r="Z16" s="284"/>
      <c r="AA16" s="275"/>
      <c r="AB16" s="275"/>
      <c r="AC16" s="288"/>
      <c r="AD16" s="284"/>
      <c r="AE16" s="275"/>
      <c r="AF16" s="275"/>
      <c r="AG16" s="286"/>
      <c r="AH16" s="350"/>
      <c r="AI16" s="350"/>
      <c r="AJ16" s="350"/>
      <c r="AK16" s="288">
        <f t="shared" si="9"/>
        <v>0</v>
      </c>
      <c r="AL16" s="350"/>
      <c r="AM16" s="350"/>
      <c r="AN16" s="350"/>
      <c r="AO16" s="288">
        <f t="shared" si="10"/>
        <v>0</v>
      </c>
      <c r="AP16" s="350"/>
      <c r="AQ16" s="350"/>
      <c r="AR16" s="350"/>
      <c r="AS16" s="350"/>
      <c r="AT16" s="350"/>
      <c r="AU16" s="350"/>
      <c r="AV16" s="350"/>
      <c r="AW16" s="350"/>
      <c r="AX16" s="350"/>
      <c r="AY16" s="350"/>
      <c r="AZ16" s="350"/>
      <c r="BA16" s="350"/>
      <c r="BB16" s="350"/>
      <c r="BC16" s="350"/>
      <c r="BD16" s="350"/>
      <c r="BE16" s="350"/>
      <c r="BF16" s="350"/>
      <c r="BG16" s="350"/>
      <c r="BH16" s="350"/>
      <c r="BI16" s="350"/>
      <c r="BJ16" s="350"/>
      <c r="BK16" s="350"/>
      <c r="BL16" s="350"/>
      <c r="BM16" s="350"/>
      <c r="BN16" s="350"/>
      <c r="BO16" s="350"/>
      <c r="BP16" s="350"/>
      <c r="BQ16" s="350"/>
      <c r="BR16" s="350"/>
      <c r="BS16" s="350"/>
      <c r="BT16" s="350"/>
      <c r="BU16" s="350"/>
      <c r="BV16" s="350"/>
      <c r="BW16" s="350"/>
      <c r="BX16" s="350"/>
      <c r="BY16" s="350"/>
      <c r="BZ16" s="350"/>
      <c r="CA16" s="350"/>
      <c r="CB16" s="350"/>
      <c r="CC16" s="350"/>
      <c r="CD16" s="350"/>
      <c r="CE16" s="350"/>
      <c r="CF16" s="350"/>
      <c r="CG16" s="350"/>
      <c r="CH16" s="350"/>
      <c r="CI16" s="350"/>
      <c r="CJ16" s="350"/>
      <c r="CK16" s="350"/>
      <c r="CL16" s="350"/>
      <c r="CM16" s="350"/>
      <c r="CN16" s="350"/>
      <c r="CO16" s="350"/>
      <c r="CP16" s="350"/>
      <c r="CQ16" s="350"/>
      <c r="CR16" s="350"/>
      <c r="CS16" s="350"/>
      <c r="CT16" s="290">
        <v>1</v>
      </c>
      <c r="CU16" s="275">
        <v>17000</v>
      </c>
      <c r="CV16" s="275"/>
      <c r="CW16" s="275"/>
      <c r="CX16" s="275"/>
      <c r="CY16" s="275"/>
      <c r="CZ16" s="275">
        <v>1</v>
      </c>
      <c r="DA16" s="275">
        <v>17000</v>
      </c>
      <c r="DB16" s="275"/>
      <c r="DC16" s="275"/>
      <c r="DD16" s="275"/>
      <c r="DE16" s="275"/>
      <c r="DF16" s="275"/>
      <c r="DG16" s="275"/>
      <c r="DH16" s="275"/>
      <c r="DI16" s="352"/>
      <c r="DJ16" s="353">
        <f t="shared" si="11"/>
        <v>1</v>
      </c>
      <c r="DK16" s="353">
        <f t="shared" si="11"/>
        <v>17000</v>
      </c>
      <c r="DL16" s="128">
        <v>1</v>
      </c>
      <c r="DM16" s="128">
        <v>17000</v>
      </c>
      <c r="DN16" s="128"/>
      <c r="DO16" s="128"/>
      <c r="DP16" s="128"/>
      <c r="DQ16" s="372">
        <v>1</v>
      </c>
      <c r="DR16" s="330">
        <v>17000</v>
      </c>
      <c r="DS16" s="128"/>
      <c r="DT16" s="128"/>
      <c r="DU16" s="128"/>
      <c r="DV16" s="128"/>
      <c r="DW16" s="128"/>
    </row>
    <row r="17" spans="1:127" ht="38.25">
      <c r="A17" s="281">
        <v>10</v>
      </c>
      <c r="B17" s="282" t="s">
        <v>1657</v>
      </c>
      <c r="C17" s="282" t="s">
        <v>1658</v>
      </c>
      <c r="D17" s="282" t="s">
        <v>1616</v>
      </c>
      <c r="E17" s="275">
        <v>17000</v>
      </c>
      <c r="F17" s="275">
        <v>20</v>
      </c>
      <c r="G17" s="275">
        <f t="shared" si="0"/>
        <v>133.875</v>
      </c>
      <c r="H17" s="274">
        <f t="shared" si="2"/>
        <v>983.875</v>
      </c>
      <c r="I17" s="275" t="s">
        <v>1659</v>
      </c>
      <c r="J17" s="275">
        <v>20</v>
      </c>
      <c r="K17" s="274">
        <f t="shared" si="1"/>
        <v>2677.5</v>
      </c>
      <c r="L17" s="274">
        <f t="shared" si="3"/>
        <v>19677.5</v>
      </c>
      <c r="M17" s="275">
        <f t="shared" si="4"/>
        <v>20000</v>
      </c>
      <c r="N17" s="275">
        <f t="shared" si="5"/>
        <v>17000</v>
      </c>
      <c r="O17" s="275">
        <f t="shared" si="5"/>
        <v>3000</v>
      </c>
      <c r="P17" s="274">
        <f t="shared" si="6"/>
        <v>-322.5</v>
      </c>
      <c r="Q17" s="275" t="s">
        <v>1618</v>
      </c>
      <c r="R17" s="291" t="s">
        <v>1609</v>
      </c>
      <c r="S17" s="275">
        <v>17000</v>
      </c>
      <c r="T17" s="275">
        <v>3000</v>
      </c>
      <c r="U17" s="288">
        <f t="shared" si="7"/>
        <v>20000</v>
      </c>
      <c r="V17" s="284"/>
      <c r="W17" s="275"/>
      <c r="X17" s="275"/>
      <c r="Y17" s="288">
        <f t="shared" si="12"/>
        <v>0</v>
      </c>
      <c r="Z17" s="284"/>
      <c r="AA17" s="275"/>
      <c r="AB17" s="275"/>
      <c r="AC17" s="288"/>
      <c r="AD17" s="284"/>
      <c r="AE17" s="275"/>
      <c r="AF17" s="275"/>
      <c r="AG17" s="286"/>
      <c r="AH17" s="350"/>
      <c r="AI17" s="350"/>
      <c r="AJ17" s="350"/>
      <c r="AK17" s="288">
        <f t="shared" si="9"/>
        <v>0</v>
      </c>
      <c r="AL17" s="350"/>
      <c r="AM17" s="350"/>
      <c r="AN17" s="350"/>
      <c r="AO17" s="288">
        <f t="shared" si="10"/>
        <v>0</v>
      </c>
      <c r="AP17" s="350"/>
      <c r="AQ17" s="350"/>
      <c r="AR17" s="350"/>
      <c r="AS17" s="350"/>
      <c r="AT17" s="350"/>
      <c r="AU17" s="350"/>
      <c r="AV17" s="350"/>
      <c r="AW17" s="350"/>
      <c r="AX17" s="350"/>
      <c r="AY17" s="350"/>
      <c r="AZ17" s="350"/>
      <c r="BA17" s="350"/>
      <c r="BB17" s="350"/>
      <c r="BC17" s="350"/>
      <c r="BD17" s="350"/>
      <c r="BE17" s="350"/>
      <c r="BF17" s="350"/>
      <c r="BG17" s="350"/>
      <c r="BH17" s="350"/>
      <c r="BI17" s="350"/>
      <c r="BJ17" s="350"/>
      <c r="BK17" s="350"/>
      <c r="BL17" s="350"/>
      <c r="BM17" s="350"/>
      <c r="BN17" s="350"/>
      <c r="BO17" s="350"/>
      <c r="BP17" s="350"/>
      <c r="BQ17" s="350"/>
      <c r="BR17" s="350"/>
      <c r="BS17" s="350"/>
      <c r="BT17" s="350"/>
      <c r="BU17" s="350"/>
      <c r="BV17" s="350"/>
      <c r="BW17" s="350"/>
      <c r="BX17" s="350"/>
      <c r="BY17" s="350"/>
      <c r="BZ17" s="350"/>
      <c r="CA17" s="350"/>
      <c r="CB17" s="350"/>
      <c r="CC17" s="350"/>
      <c r="CD17" s="350"/>
      <c r="CE17" s="350"/>
      <c r="CF17" s="350"/>
      <c r="CG17" s="350"/>
      <c r="CH17" s="350"/>
      <c r="CI17" s="350"/>
      <c r="CJ17" s="350"/>
      <c r="CK17" s="350"/>
      <c r="CL17" s="350"/>
      <c r="CM17" s="350"/>
      <c r="CN17" s="350"/>
      <c r="CO17" s="350"/>
      <c r="CP17" s="350"/>
      <c r="CQ17" s="350"/>
      <c r="CR17" s="350"/>
      <c r="CS17" s="350"/>
      <c r="CT17" s="290">
        <v>1</v>
      </c>
      <c r="CU17" s="275">
        <v>17000</v>
      </c>
      <c r="CV17" s="275"/>
      <c r="CW17" s="275"/>
      <c r="CX17" s="275"/>
      <c r="CY17" s="275"/>
      <c r="CZ17" s="275">
        <v>1</v>
      </c>
      <c r="DA17" s="275">
        <v>17000</v>
      </c>
      <c r="DB17" s="275"/>
      <c r="DC17" s="275"/>
      <c r="DD17" s="275"/>
      <c r="DE17" s="275"/>
      <c r="DF17" s="275"/>
      <c r="DG17" s="275"/>
      <c r="DH17" s="275"/>
      <c r="DI17" s="352"/>
      <c r="DJ17" s="353">
        <f t="shared" si="11"/>
        <v>1</v>
      </c>
      <c r="DK17" s="353">
        <f t="shared" si="11"/>
        <v>17000</v>
      </c>
      <c r="DL17" s="128">
        <v>1</v>
      </c>
      <c r="DM17" s="128">
        <v>17000</v>
      </c>
      <c r="DN17" s="128"/>
      <c r="DO17" s="128"/>
      <c r="DP17" s="128"/>
      <c r="DQ17" s="372">
        <v>1</v>
      </c>
      <c r="DR17" s="330">
        <v>17000</v>
      </c>
      <c r="DS17" s="128"/>
      <c r="DT17" s="128"/>
      <c r="DU17" s="128"/>
      <c r="DV17" s="128"/>
      <c r="DW17" s="128"/>
    </row>
    <row r="18" spans="1:127" ht="38.25">
      <c r="A18" s="281">
        <v>11</v>
      </c>
      <c r="B18" s="282" t="s">
        <v>1660</v>
      </c>
      <c r="C18" s="282" t="s">
        <v>1661</v>
      </c>
      <c r="D18" s="282" t="s">
        <v>1616</v>
      </c>
      <c r="E18" s="275">
        <v>17000</v>
      </c>
      <c r="F18" s="275">
        <v>20</v>
      </c>
      <c r="G18" s="275">
        <f t="shared" si="0"/>
        <v>133.875</v>
      </c>
      <c r="H18" s="274">
        <f t="shared" si="2"/>
        <v>983.875</v>
      </c>
      <c r="I18" s="275" t="s">
        <v>1662</v>
      </c>
      <c r="J18" s="275">
        <v>20</v>
      </c>
      <c r="K18" s="274">
        <f t="shared" si="1"/>
        <v>2677.5</v>
      </c>
      <c r="L18" s="274">
        <f t="shared" si="3"/>
        <v>19677.5</v>
      </c>
      <c r="M18" s="275">
        <f t="shared" si="4"/>
        <v>5350</v>
      </c>
      <c r="N18" s="275">
        <f t="shared" si="5"/>
        <v>4550</v>
      </c>
      <c r="O18" s="275">
        <f t="shared" si="5"/>
        <v>800</v>
      </c>
      <c r="P18" s="274">
        <f t="shared" si="6"/>
        <v>14327.5</v>
      </c>
      <c r="Q18" s="357" t="s">
        <v>1618</v>
      </c>
      <c r="R18" s="284" t="s">
        <v>1607</v>
      </c>
      <c r="S18" s="275">
        <v>350</v>
      </c>
      <c r="T18" s="275"/>
      <c r="U18" s="288">
        <f t="shared" si="7"/>
        <v>350</v>
      </c>
      <c r="V18" s="291" t="s">
        <v>1609</v>
      </c>
      <c r="W18" s="275">
        <v>4200</v>
      </c>
      <c r="X18" s="275">
        <v>800</v>
      </c>
      <c r="Y18" s="288">
        <f t="shared" si="12"/>
        <v>5000</v>
      </c>
      <c r="Z18" s="284"/>
      <c r="AA18" s="275"/>
      <c r="AB18" s="275"/>
      <c r="AC18" s="288"/>
      <c r="AD18" s="284"/>
      <c r="AE18" s="275"/>
      <c r="AF18" s="275"/>
      <c r="AG18" s="286"/>
      <c r="AH18" s="350"/>
      <c r="AI18" s="350"/>
      <c r="AJ18" s="350"/>
      <c r="AK18" s="288">
        <f t="shared" si="9"/>
        <v>0</v>
      </c>
      <c r="AL18" s="350"/>
      <c r="AM18" s="350"/>
      <c r="AN18" s="350"/>
      <c r="AO18" s="288">
        <f t="shared" si="10"/>
        <v>0</v>
      </c>
      <c r="AP18" s="350"/>
      <c r="AQ18" s="350"/>
      <c r="AR18" s="350"/>
      <c r="AS18" s="350"/>
      <c r="AT18" s="350"/>
      <c r="AU18" s="350"/>
      <c r="AV18" s="350"/>
      <c r="AW18" s="350"/>
      <c r="AX18" s="350"/>
      <c r="AY18" s="350"/>
      <c r="AZ18" s="350"/>
      <c r="BA18" s="350"/>
      <c r="BB18" s="350"/>
      <c r="BC18" s="350"/>
      <c r="BD18" s="350"/>
      <c r="BE18" s="350"/>
      <c r="BF18" s="350"/>
      <c r="BG18" s="350"/>
      <c r="BH18" s="350"/>
      <c r="BI18" s="350"/>
      <c r="BJ18" s="350"/>
      <c r="BK18" s="350"/>
      <c r="BL18" s="350"/>
      <c r="BM18" s="350"/>
      <c r="BN18" s="350"/>
      <c r="BO18" s="350"/>
      <c r="BP18" s="350"/>
      <c r="BQ18" s="350"/>
      <c r="BR18" s="350"/>
      <c r="BS18" s="350"/>
      <c r="BT18" s="350"/>
      <c r="BU18" s="350"/>
      <c r="BV18" s="350"/>
      <c r="BW18" s="350"/>
      <c r="BX18" s="350"/>
      <c r="BY18" s="350"/>
      <c r="BZ18" s="350"/>
      <c r="CA18" s="350"/>
      <c r="CB18" s="350"/>
      <c r="CC18" s="350"/>
      <c r="CD18" s="350"/>
      <c r="CE18" s="350"/>
      <c r="CF18" s="350"/>
      <c r="CG18" s="350"/>
      <c r="CH18" s="350"/>
      <c r="CI18" s="350"/>
      <c r="CJ18" s="350"/>
      <c r="CK18" s="350"/>
      <c r="CL18" s="350"/>
      <c r="CM18" s="350"/>
      <c r="CN18" s="350"/>
      <c r="CO18" s="350"/>
      <c r="CP18" s="350"/>
      <c r="CQ18" s="350"/>
      <c r="CR18" s="350"/>
      <c r="CS18" s="350"/>
      <c r="CT18" s="290">
        <v>1</v>
      </c>
      <c r="CU18" s="275">
        <v>17000</v>
      </c>
      <c r="CV18" s="275"/>
      <c r="CW18" s="275"/>
      <c r="CX18" s="275"/>
      <c r="CY18" s="275"/>
      <c r="CZ18" s="275">
        <v>1</v>
      </c>
      <c r="DA18" s="275">
        <v>17000</v>
      </c>
      <c r="DB18" s="275"/>
      <c r="DC18" s="275"/>
      <c r="DD18" s="275"/>
      <c r="DE18" s="275"/>
      <c r="DF18" s="275"/>
      <c r="DG18" s="275"/>
      <c r="DH18" s="275"/>
      <c r="DI18" s="352"/>
      <c r="DJ18" s="353">
        <f t="shared" si="11"/>
        <v>1</v>
      </c>
      <c r="DK18" s="353">
        <f t="shared" si="11"/>
        <v>17000</v>
      </c>
      <c r="DL18" s="128">
        <v>1</v>
      </c>
      <c r="DM18" s="128">
        <v>17000</v>
      </c>
      <c r="DN18" s="128"/>
      <c r="DO18" s="128"/>
      <c r="DP18" s="128"/>
      <c r="DQ18" s="372">
        <v>1</v>
      </c>
      <c r="DR18" s="330">
        <v>17000</v>
      </c>
      <c r="DS18" s="128"/>
      <c r="DT18" s="128"/>
      <c r="DU18" s="128"/>
      <c r="DV18" s="128"/>
      <c r="DW18" s="128"/>
    </row>
    <row r="19" spans="1:127" ht="51">
      <c r="A19" s="281">
        <v>12</v>
      </c>
      <c r="B19" s="282" t="s">
        <v>1663</v>
      </c>
      <c r="C19" s="282" t="s">
        <v>1664</v>
      </c>
      <c r="D19" s="282" t="s">
        <v>1616</v>
      </c>
      <c r="E19" s="275">
        <v>17000</v>
      </c>
      <c r="F19" s="275">
        <v>20</v>
      </c>
      <c r="G19" s="275">
        <f t="shared" si="0"/>
        <v>133.875</v>
      </c>
      <c r="H19" s="274">
        <f t="shared" si="2"/>
        <v>983.875</v>
      </c>
      <c r="I19" s="275" t="s">
        <v>1665</v>
      </c>
      <c r="J19" s="275">
        <v>20</v>
      </c>
      <c r="K19" s="274">
        <f t="shared" si="1"/>
        <v>2677.5</v>
      </c>
      <c r="L19" s="274">
        <f t="shared" si="3"/>
        <v>19677.5</v>
      </c>
      <c r="M19" s="275">
        <f t="shared" si="4"/>
        <v>10100</v>
      </c>
      <c r="N19" s="275">
        <f t="shared" si="5"/>
        <v>8660</v>
      </c>
      <c r="O19" s="275">
        <f t="shared" si="5"/>
        <v>1440</v>
      </c>
      <c r="P19" s="274">
        <f t="shared" si="6"/>
        <v>9577.5</v>
      </c>
      <c r="Q19" s="357" t="s">
        <v>1618</v>
      </c>
      <c r="R19" s="284" t="s">
        <v>1607</v>
      </c>
      <c r="S19" s="275">
        <v>850</v>
      </c>
      <c r="T19" s="275">
        <v>150</v>
      </c>
      <c r="U19" s="288">
        <f t="shared" si="7"/>
        <v>1000</v>
      </c>
      <c r="V19" s="284" t="s">
        <v>1607</v>
      </c>
      <c r="W19" s="275">
        <v>850</v>
      </c>
      <c r="X19" s="275">
        <v>150</v>
      </c>
      <c r="Y19" s="288">
        <f t="shared" si="12"/>
        <v>1000</v>
      </c>
      <c r="Z19" s="284" t="s">
        <v>1607</v>
      </c>
      <c r="AA19" s="275">
        <v>850</v>
      </c>
      <c r="AB19" s="275">
        <v>150</v>
      </c>
      <c r="AC19" s="288">
        <f>SUM(AA19:AB19)</f>
        <v>1000</v>
      </c>
      <c r="AD19" s="284" t="s">
        <v>1607</v>
      </c>
      <c r="AE19" s="275">
        <v>850</v>
      </c>
      <c r="AF19" s="275">
        <v>150</v>
      </c>
      <c r="AG19" s="288">
        <f>SUM(AE19:AF19)</f>
        <v>1000</v>
      </c>
      <c r="AH19" s="349" t="s">
        <v>1608</v>
      </c>
      <c r="AI19" s="350">
        <v>3460</v>
      </c>
      <c r="AJ19" s="350">
        <v>540</v>
      </c>
      <c r="AK19" s="288">
        <f t="shared" si="9"/>
        <v>4000</v>
      </c>
      <c r="AL19" s="350" t="s">
        <v>1609</v>
      </c>
      <c r="AM19" s="350">
        <v>1800</v>
      </c>
      <c r="AN19" s="350">
        <v>300</v>
      </c>
      <c r="AO19" s="288">
        <f t="shared" si="10"/>
        <v>2100</v>
      </c>
      <c r="AP19" s="350"/>
      <c r="AQ19" s="350"/>
      <c r="AR19" s="350"/>
      <c r="AS19" s="350"/>
      <c r="AT19" s="350"/>
      <c r="AU19" s="350"/>
      <c r="AV19" s="350"/>
      <c r="AW19" s="350"/>
      <c r="AX19" s="350"/>
      <c r="AY19" s="350"/>
      <c r="AZ19" s="350"/>
      <c r="BA19" s="350"/>
      <c r="BB19" s="350"/>
      <c r="BC19" s="350"/>
      <c r="BD19" s="350"/>
      <c r="BE19" s="350"/>
      <c r="BF19" s="350"/>
      <c r="BG19" s="350"/>
      <c r="BH19" s="350"/>
      <c r="BI19" s="350"/>
      <c r="BJ19" s="350"/>
      <c r="BK19" s="350"/>
      <c r="BL19" s="350"/>
      <c r="BM19" s="350"/>
      <c r="BN19" s="350"/>
      <c r="BO19" s="350"/>
      <c r="BP19" s="350"/>
      <c r="BQ19" s="350"/>
      <c r="BR19" s="350"/>
      <c r="BS19" s="350"/>
      <c r="BT19" s="350"/>
      <c r="BU19" s="350"/>
      <c r="BV19" s="350"/>
      <c r="BW19" s="350"/>
      <c r="BX19" s="350"/>
      <c r="BY19" s="350"/>
      <c r="BZ19" s="350"/>
      <c r="CA19" s="350"/>
      <c r="CB19" s="350"/>
      <c r="CC19" s="350"/>
      <c r="CD19" s="350"/>
      <c r="CE19" s="350"/>
      <c r="CF19" s="350"/>
      <c r="CG19" s="350"/>
      <c r="CH19" s="350"/>
      <c r="CI19" s="350"/>
      <c r="CJ19" s="350"/>
      <c r="CK19" s="350"/>
      <c r="CL19" s="350"/>
      <c r="CM19" s="350"/>
      <c r="CN19" s="350"/>
      <c r="CO19" s="350"/>
      <c r="CP19" s="350"/>
      <c r="CQ19" s="350"/>
      <c r="CR19" s="350"/>
      <c r="CS19" s="350"/>
      <c r="CT19" s="290">
        <v>1</v>
      </c>
      <c r="CU19" s="275">
        <v>17000</v>
      </c>
      <c r="CV19" s="275"/>
      <c r="CW19" s="275"/>
      <c r="CX19" s="275"/>
      <c r="CY19" s="275"/>
      <c r="CZ19" s="275">
        <v>1</v>
      </c>
      <c r="DA19" s="275">
        <v>17000</v>
      </c>
      <c r="DB19" s="275"/>
      <c r="DC19" s="275"/>
      <c r="DD19" s="275"/>
      <c r="DE19" s="275"/>
      <c r="DF19" s="275"/>
      <c r="DG19" s="275"/>
      <c r="DH19" s="275"/>
      <c r="DI19" s="352"/>
      <c r="DJ19" s="353">
        <f t="shared" si="11"/>
        <v>1</v>
      </c>
      <c r="DK19" s="353">
        <f t="shared" si="11"/>
        <v>17000</v>
      </c>
      <c r="DL19" s="128">
        <v>1</v>
      </c>
      <c r="DM19" s="128">
        <v>17000</v>
      </c>
      <c r="DN19" s="128"/>
      <c r="DO19" s="128"/>
      <c r="DP19" s="128"/>
      <c r="DQ19" s="372">
        <v>1</v>
      </c>
      <c r="DR19" s="330">
        <v>17000</v>
      </c>
      <c r="DS19" s="128"/>
      <c r="DT19" s="128"/>
      <c r="DU19" s="128"/>
      <c r="DV19" s="128"/>
      <c r="DW19" s="128"/>
    </row>
    <row r="20" spans="1:127" ht="38.25">
      <c r="A20" s="281">
        <v>13</v>
      </c>
      <c r="B20" s="282" t="s">
        <v>1666</v>
      </c>
      <c r="C20" s="282" t="s">
        <v>96</v>
      </c>
      <c r="D20" s="282" t="s">
        <v>1650</v>
      </c>
      <c r="E20" s="275">
        <v>17000</v>
      </c>
      <c r="F20" s="275">
        <v>20</v>
      </c>
      <c r="G20" s="275">
        <f t="shared" si="0"/>
        <v>133.875</v>
      </c>
      <c r="H20" s="274">
        <f t="shared" si="2"/>
        <v>983.875</v>
      </c>
      <c r="I20" s="275" t="s">
        <v>1667</v>
      </c>
      <c r="J20" s="275">
        <v>20</v>
      </c>
      <c r="K20" s="274">
        <f t="shared" si="1"/>
        <v>2677.5</v>
      </c>
      <c r="L20" s="274">
        <f t="shared" si="3"/>
        <v>19677.5</v>
      </c>
      <c r="M20" s="275">
        <f t="shared" si="4"/>
        <v>8000</v>
      </c>
      <c r="N20" s="275">
        <f t="shared" si="5"/>
        <v>6845</v>
      </c>
      <c r="O20" s="275">
        <f t="shared" si="5"/>
        <v>1155</v>
      </c>
      <c r="P20" s="274">
        <f t="shared" si="6"/>
        <v>11677.5</v>
      </c>
      <c r="Q20" s="275" t="s">
        <v>1668</v>
      </c>
      <c r="R20" s="284" t="s">
        <v>1607</v>
      </c>
      <c r="S20" s="275">
        <v>850</v>
      </c>
      <c r="T20" s="275">
        <v>150</v>
      </c>
      <c r="U20" s="288">
        <f t="shared" si="7"/>
        <v>1000</v>
      </c>
      <c r="V20" s="284" t="s">
        <v>1607</v>
      </c>
      <c r="W20" s="275">
        <v>850</v>
      </c>
      <c r="X20" s="275">
        <v>150</v>
      </c>
      <c r="Y20" s="288">
        <f t="shared" si="12"/>
        <v>1000</v>
      </c>
      <c r="Z20" s="284" t="s">
        <v>1607</v>
      </c>
      <c r="AA20" s="275">
        <v>850</v>
      </c>
      <c r="AB20" s="275">
        <v>150</v>
      </c>
      <c r="AC20" s="288">
        <f>SUM(AA20:AB20)</f>
        <v>1000</v>
      </c>
      <c r="AD20" s="284" t="s">
        <v>1607</v>
      </c>
      <c r="AE20" s="275">
        <v>850</v>
      </c>
      <c r="AF20" s="275">
        <v>150</v>
      </c>
      <c r="AG20" s="288">
        <f>SUM(AE20:AF20)</f>
        <v>1000</v>
      </c>
      <c r="AH20" s="284" t="s">
        <v>1607</v>
      </c>
      <c r="AI20" s="275">
        <v>850</v>
      </c>
      <c r="AJ20" s="275">
        <v>150</v>
      </c>
      <c r="AK20" s="288">
        <f>SUM(AI20:AJ20)</f>
        <v>1000</v>
      </c>
      <c r="AL20" s="349" t="s">
        <v>1608</v>
      </c>
      <c r="AM20" s="350">
        <v>2595</v>
      </c>
      <c r="AN20" s="350">
        <v>405</v>
      </c>
      <c r="AO20" s="288">
        <f t="shared" si="10"/>
        <v>3000</v>
      </c>
      <c r="AP20" s="350"/>
      <c r="AQ20" s="350"/>
      <c r="AR20" s="350"/>
      <c r="AS20" s="350"/>
      <c r="AT20" s="350"/>
      <c r="AU20" s="350"/>
      <c r="AV20" s="350"/>
      <c r="AW20" s="350"/>
      <c r="AX20" s="350"/>
      <c r="AY20" s="350"/>
      <c r="AZ20" s="350"/>
      <c r="BA20" s="350"/>
      <c r="BB20" s="350"/>
      <c r="BC20" s="350"/>
      <c r="BD20" s="350"/>
      <c r="BE20" s="350"/>
      <c r="BF20" s="350"/>
      <c r="BG20" s="350"/>
      <c r="BH20" s="350"/>
      <c r="BI20" s="350"/>
      <c r="BJ20" s="350"/>
      <c r="BK20" s="350"/>
      <c r="BL20" s="350"/>
      <c r="BM20" s="350"/>
      <c r="BN20" s="350"/>
      <c r="BO20" s="350"/>
      <c r="BP20" s="350"/>
      <c r="BQ20" s="350"/>
      <c r="BR20" s="350"/>
      <c r="BS20" s="350"/>
      <c r="BT20" s="350"/>
      <c r="BU20" s="350"/>
      <c r="BV20" s="350"/>
      <c r="BW20" s="350"/>
      <c r="BX20" s="350"/>
      <c r="BY20" s="350"/>
      <c r="BZ20" s="350"/>
      <c r="CA20" s="350"/>
      <c r="CB20" s="350"/>
      <c r="CC20" s="350"/>
      <c r="CD20" s="350"/>
      <c r="CE20" s="350"/>
      <c r="CF20" s="350"/>
      <c r="CG20" s="350"/>
      <c r="CH20" s="350"/>
      <c r="CI20" s="350"/>
      <c r="CJ20" s="350"/>
      <c r="CK20" s="350"/>
      <c r="CL20" s="350"/>
      <c r="CM20" s="350"/>
      <c r="CN20" s="350"/>
      <c r="CO20" s="350"/>
      <c r="CP20" s="350"/>
      <c r="CQ20" s="350"/>
      <c r="CR20" s="350"/>
      <c r="CS20" s="350"/>
      <c r="CT20" s="290">
        <v>1</v>
      </c>
      <c r="CU20" s="275">
        <v>17000</v>
      </c>
      <c r="CV20" s="275"/>
      <c r="CW20" s="275"/>
      <c r="CX20" s="275"/>
      <c r="CY20" s="275"/>
      <c r="CZ20" s="275"/>
      <c r="DA20" s="275"/>
      <c r="DB20" s="275">
        <v>1</v>
      </c>
      <c r="DC20" s="275">
        <v>17000</v>
      </c>
      <c r="DD20" s="275"/>
      <c r="DE20" s="275"/>
      <c r="DF20" s="275"/>
      <c r="DG20" s="275"/>
      <c r="DH20" s="275"/>
      <c r="DI20" s="352"/>
      <c r="DJ20" s="353">
        <f t="shared" si="11"/>
        <v>1</v>
      </c>
      <c r="DK20" s="353">
        <f t="shared" si="11"/>
        <v>17000</v>
      </c>
      <c r="DL20" s="128"/>
      <c r="DM20" s="128"/>
      <c r="DN20" s="128">
        <v>1</v>
      </c>
      <c r="DO20" s="128">
        <v>17000</v>
      </c>
      <c r="DP20" s="128"/>
      <c r="DQ20" s="372">
        <v>1</v>
      </c>
      <c r="DR20" s="330">
        <v>17000</v>
      </c>
      <c r="DS20" s="128"/>
      <c r="DT20" s="128"/>
      <c r="DU20" s="128"/>
      <c r="DV20" s="128"/>
      <c r="DW20" s="128"/>
    </row>
    <row r="21" spans="1:127" ht="38.25">
      <c r="A21" s="281">
        <v>14</v>
      </c>
      <c r="B21" s="282" t="s">
        <v>1669</v>
      </c>
      <c r="C21" s="282" t="s">
        <v>96</v>
      </c>
      <c r="D21" s="282" t="s">
        <v>1616</v>
      </c>
      <c r="E21" s="275">
        <v>17000</v>
      </c>
      <c r="F21" s="275">
        <v>20</v>
      </c>
      <c r="G21" s="275">
        <f t="shared" si="0"/>
        <v>133.875</v>
      </c>
      <c r="H21" s="274">
        <f t="shared" si="2"/>
        <v>983.875</v>
      </c>
      <c r="I21" s="275" t="s">
        <v>1670</v>
      </c>
      <c r="J21" s="275">
        <v>20</v>
      </c>
      <c r="K21" s="274">
        <f t="shared" si="1"/>
        <v>2677.5</v>
      </c>
      <c r="L21" s="274">
        <f t="shared" si="3"/>
        <v>19677.5</v>
      </c>
      <c r="M21" s="275">
        <f t="shared" si="4"/>
        <v>3000</v>
      </c>
      <c r="N21" s="275">
        <f t="shared" si="5"/>
        <v>2550</v>
      </c>
      <c r="O21" s="275">
        <f t="shared" si="5"/>
        <v>450</v>
      </c>
      <c r="P21" s="274">
        <f t="shared" si="6"/>
        <v>16677.5</v>
      </c>
      <c r="Q21" s="357" t="s">
        <v>1671</v>
      </c>
      <c r="R21" s="284" t="s">
        <v>1607</v>
      </c>
      <c r="S21" s="275">
        <v>850</v>
      </c>
      <c r="T21" s="275">
        <v>150</v>
      </c>
      <c r="U21" s="288">
        <f t="shared" si="7"/>
        <v>1000</v>
      </c>
      <c r="V21" s="284" t="s">
        <v>1607</v>
      </c>
      <c r="W21" s="275">
        <v>850</v>
      </c>
      <c r="X21" s="275">
        <v>150</v>
      </c>
      <c r="Y21" s="288">
        <f t="shared" si="12"/>
        <v>1000</v>
      </c>
      <c r="Z21" s="284" t="s">
        <v>1607</v>
      </c>
      <c r="AA21" s="275">
        <v>850</v>
      </c>
      <c r="AB21" s="275">
        <v>150</v>
      </c>
      <c r="AC21" s="288">
        <f>SUM(AA21:AB21)</f>
        <v>1000</v>
      </c>
      <c r="AD21" s="284"/>
      <c r="AE21" s="275"/>
      <c r="AF21" s="275"/>
      <c r="AG21" s="286"/>
      <c r="AH21" s="350"/>
      <c r="AI21" s="350"/>
      <c r="AJ21" s="350"/>
      <c r="AK21" s="288">
        <f>SUM(AI21:AJ21)</f>
        <v>0</v>
      </c>
      <c r="AL21" s="350"/>
      <c r="AM21" s="350"/>
      <c r="AN21" s="350"/>
      <c r="AO21" s="288">
        <f t="shared" si="10"/>
        <v>0</v>
      </c>
      <c r="AP21" s="350"/>
      <c r="AQ21" s="350"/>
      <c r="AR21" s="350"/>
      <c r="AS21" s="350"/>
      <c r="AT21" s="350"/>
      <c r="AU21" s="350"/>
      <c r="AV21" s="350"/>
      <c r="AW21" s="350"/>
      <c r="AX21" s="350"/>
      <c r="AY21" s="350"/>
      <c r="AZ21" s="350"/>
      <c r="BA21" s="350"/>
      <c r="BB21" s="350"/>
      <c r="BC21" s="350"/>
      <c r="BD21" s="350"/>
      <c r="BE21" s="350"/>
      <c r="BF21" s="350"/>
      <c r="BG21" s="350"/>
      <c r="BH21" s="350"/>
      <c r="BI21" s="350"/>
      <c r="BJ21" s="350"/>
      <c r="BK21" s="350"/>
      <c r="BL21" s="350"/>
      <c r="BM21" s="350"/>
      <c r="BN21" s="350"/>
      <c r="BO21" s="350"/>
      <c r="BP21" s="350"/>
      <c r="BQ21" s="350"/>
      <c r="BR21" s="350"/>
      <c r="BS21" s="350"/>
      <c r="BT21" s="350"/>
      <c r="BU21" s="350"/>
      <c r="BV21" s="350"/>
      <c r="BW21" s="350"/>
      <c r="BX21" s="350"/>
      <c r="BY21" s="350"/>
      <c r="BZ21" s="350"/>
      <c r="CA21" s="350"/>
      <c r="CB21" s="350"/>
      <c r="CC21" s="350"/>
      <c r="CD21" s="350"/>
      <c r="CE21" s="350"/>
      <c r="CF21" s="350"/>
      <c r="CG21" s="350"/>
      <c r="CH21" s="350"/>
      <c r="CI21" s="350"/>
      <c r="CJ21" s="350"/>
      <c r="CK21" s="350"/>
      <c r="CL21" s="350"/>
      <c r="CM21" s="350"/>
      <c r="CN21" s="350"/>
      <c r="CO21" s="350"/>
      <c r="CP21" s="350"/>
      <c r="CQ21" s="350"/>
      <c r="CR21" s="350"/>
      <c r="CS21" s="350"/>
      <c r="CT21" s="290">
        <v>1</v>
      </c>
      <c r="CU21" s="275">
        <v>17000</v>
      </c>
      <c r="CV21" s="275"/>
      <c r="CW21" s="275"/>
      <c r="CX21" s="275"/>
      <c r="CY21" s="275"/>
      <c r="CZ21" s="275">
        <v>1</v>
      </c>
      <c r="DA21" s="275">
        <v>17000</v>
      </c>
      <c r="DB21" s="275"/>
      <c r="DC21" s="275"/>
      <c r="DD21" s="275"/>
      <c r="DE21" s="275"/>
      <c r="DF21" s="275"/>
      <c r="DG21" s="275"/>
      <c r="DH21" s="275"/>
      <c r="DI21" s="352"/>
      <c r="DJ21" s="353">
        <f t="shared" si="11"/>
        <v>1</v>
      </c>
      <c r="DK21" s="353">
        <f t="shared" si="11"/>
        <v>17000</v>
      </c>
      <c r="DL21" s="128"/>
      <c r="DM21" s="128"/>
      <c r="DN21" s="128">
        <v>1</v>
      </c>
      <c r="DO21" s="128">
        <v>17000</v>
      </c>
      <c r="DP21" s="128"/>
      <c r="DQ21" s="372">
        <v>1</v>
      </c>
      <c r="DR21" s="330">
        <v>17000</v>
      </c>
      <c r="DS21" s="128"/>
      <c r="DT21" s="128"/>
      <c r="DU21" s="128"/>
      <c r="DV21" s="128"/>
      <c r="DW21" s="128"/>
    </row>
    <row r="22" spans="1:127" ht="51">
      <c r="A22" s="281">
        <v>15</v>
      </c>
      <c r="B22" s="282" t="s">
        <v>1672</v>
      </c>
      <c r="C22" s="282" t="s">
        <v>96</v>
      </c>
      <c r="D22" s="282" t="s">
        <v>1616</v>
      </c>
      <c r="E22" s="275">
        <v>17000</v>
      </c>
      <c r="F22" s="275">
        <v>20</v>
      </c>
      <c r="G22" s="275">
        <f t="shared" si="0"/>
        <v>133.875</v>
      </c>
      <c r="H22" s="274">
        <f t="shared" si="2"/>
        <v>983.875</v>
      </c>
      <c r="I22" s="275" t="s">
        <v>1673</v>
      </c>
      <c r="J22" s="275">
        <v>20</v>
      </c>
      <c r="K22" s="274">
        <f t="shared" si="1"/>
        <v>2677.5</v>
      </c>
      <c r="L22" s="274">
        <f t="shared" si="3"/>
        <v>19677.5</v>
      </c>
      <c r="M22" s="275">
        <f t="shared" si="4"/>
        <v>5600</v>
      </c>
      <c r="N22" s="275">
        <f t="shared" si="5"/>
        <v>4860</v>
      </c>
      <c r="O22" s="275">
        <f t="shared" si="5"/>
        <v>740</v>
      </c>
      <c r="P22" s="274">
        <f t="shared" si="6"/>
        <v>14077.5</v>
      </c>
      <c r="Q22" s="357" t="s">
        <v>1671</v>
      </c>
      <c r="R22" s="291" t="s">
        <v>1608</v>
      </c>
      <c r="S22" s="275">
        <v>3460</v>
      </c>
      <c r="T22" s="275">
        <v>540</v>
      </c>
      <c r="U22" s="288">
        <f t="shared" si="7"/>
        <v>4000</v>
      </c>
      <c r="V22" s="291" t="s">
        <v>1609</v>
      </c>
      <c r="W22" s="275">
        <v>1400</v>
      </c>
      <c r="X22" s="275">
        <v>200</v>
      </c>
      <c r="Y22" s="288">
        <f t="shared" si="12"/>
        <v>1600</v>
      </c>
      <c r="Z22" s="284"/>
      <c r="AA22" s="275"/>
      <c r="AB22" s="275"/>
      <c r="AC22" s="288"/>
      <c r="AD22" s="284"/>
      <c r="AE22" s="275"/>
      <c r="AF22" s="275"/>
      <c r="AG22" s="286"/>
      <c r="AH22" s="350"/>
      <c r="AI22" s="350"/>
      <c r="AJ22" s="350"/>
      <c r="AK22" s="288">
        <f>SUM(AI22:AJ22)</f>
        <v>0</v>
      </c>
      <c r="AL22" s="350"/>
      <c r="AM22" s="350"/>
      <c r="AN22" s="350"/>
      <c r="AO22" s="288">
        <f t="shared" si="10"/>
        <v>0</v>
      </c>
      <c r="AP22" s="350"/>
      <c r="AQ22" s="350"/>
      <c r="AR22" s="350"/>
      <c r="AS22" s="350"/>
      <c r="AT22" s="350"/>
      <c r="AU22" s="350"/>
      <c r="AV22" s="350"/>
      <c r="AW22" s="350"/>
      <c r="AX22" s="350"/>
      <c r="AY22" s="350"/>
      <c r="AZ22" s="350"/>
      <c r="BA22" s="350"/>
      <c r="BB22" s="350"/>
      <c r="BC22" s="350"/>
      <c r="BD22" s="350"/>
      <c r="BE22" s="350"/>
      <c r="BF22" s="350"/>
      <c r="BG22" s="350"/>
      <c r="BH22" s="350"/>
      <c r="BI22" s="350"/>
      <c r="BJ22" s="350"/>
      <c r="BK22" s="350"/>
      <c r="BL22" s="350"/>
      <c r="BM22" s="350"/>
      <c r="BN22" s="350"/>
      <c r="BO22" s="350"/>
      <c r="BP22" s="350"/>
      <c r="BQ22" s="350"/>
      <c r="BR22" s="350"/>
      <c r="BS22" s="350"/>
      <c r="BT22" s="350"/>
      <c r="BU22" s="350"/>
      <c r="BV22" s="350"/>
      <c r="BW22" s="350"/>
      <c r="BX22" s="350"/>
      <c r="BY22" s="350"/>
      <c r="BZ22" s="350"/>
      <c r="CA22" s="350"/>
      <c r="CB22" s="350"/>
      <c r="CC22" s="350"/>
      <c r="CD22" s="350"/>
      <c r="CE22" s="350"/>
      <c r="CF22" s="350"/>
      <c r="CG22" s="350"/>
      <c r="CH22" s="350"/>
      <c r="CI22" s="350"/>
      <c r="CJ22" s="350"/>
      <c r="CK22" s="350"/>
      <c r="CL22" s="350"/>
      <c r="CM22" s="350"/>
      <c r="CN22" s="350"/>
      <c r="CO22" s="350"/>
      <c r="CP22" s="350"/>
      <c r="CQ22" s="350"/>
      <c r="CR22" s="350"/>
      <c r="CS22" s="350"/>
      <c r="CT22" s="290"/>
      <c r="CU22" s="275"/>
      <c r="CV22" s="275">
        <v>1</v>
      </c>
      <c r="CW22" s="275">
        <v>17000</v>
      </c>
      <c r="CX22" s="275"/>
      <c r="CY22" s="275"/>
      <c r="CZ22" s="275">
        <v>1</v>
      </c>
      <c r="DA22" s="275">
        <v>17000</v>
      </c>
      <c r="DB22" s="275"/>
      <c r="DC22" s="275"/>
      <c r="DD22" s="275"/>
      <c r="DE22" s="275"/>
      <c r="DF22" s="275"/>
      <c r="DG22" s="275"/>
      <c r="DH22" s="275"/>
      <c r="DI22" s="352"/>
      <c r="DJ22" s="353">
        <f t="shared" si="11"/>
        <v>1</v>
      </c>
      <c r="DK22" s="353">
        <f t="shared" si="11"/>
        <v>17000</v>
      </c>
      <c r="DL22" s="128"/>
      <c r="DM22" s="128"/>
      <c r="DN22" s="128">
        <v>1</v>
      </c>
      <c r="DO22" s="128">
        <v>17000</v>
      </c>
      <c r="DP22" s="128"/>
      <c r="DQ22" s="372">
        <v>1</v>
      </c>
      <c r="DR22" s="330">
        <v>17000</v>
      </c>
      <c r="DS22" s="128"/>
      <c r="DT22" s="128"/>
      <c r="DU22" s="128"/>
      <c r="DV22" s="128"/>
      <c r="DW22" s="128"/>
    </row>
    <row r="23" spans="1:127">
      <c r="A23" s="270"/>
      <c r="B23" s="271"/>
      <c r="C23" s="271"/>
      <c r="D23" s="272"/>
      <c r="E23" s="285"/>
      <c r="F23" s="273"/>
      <c r="G23" s="275">
        <f t="shared" si="0"/>
        <v>0</v>
      </c>
      <c r="H23" s="274"/>
      <c r="I23" s="273"/>
      <c r="J23" s="273"/>
      <c r="K23" s="274">
        <f t="shared" si="1"/>
        <v>0</v>
      </c>
      <c r="L23" s="307"/>
      <c r="M23" s="275">
        <f t="shared" si="4"/>
        <v>0</v>
      </c>
      <c r="N23" s="275">
        <f t="shared" si="5"/>
        <v>0</v>
      </c>
      <c r="O23" s="275">
        <f t="shared" si="5"/>
        <v>0</v>
      </c>
      <c r="P23" s="307"/>
      <c r="Q23" s="273"/>
      <c r="R23" s="273"/>
      <c r="S23" s="285"/>
      <c r="T23" s="285"/>
      <c r="U23" s="288">
        <f t="shared" si="7"/>
        <v>0</v>
      </c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308"/>
      <c r="AH23" s="373"/>
      <c r="AI23" s="373"/>
      <c r="AJ23" s="373"/>
      <c r="AK23" s="373"/>
      <c r="AL23" s="373"/>
      <c r="AM23" s="373"/>
      <c r="AN23" s="373"/>
      <c r="AO23" s="288">
        <f t="shared" si="10"/>
        <v>0</v>
      </c>
      <c r="AP23" s="373"/>
      <c r="AQ23" s="373"/>
      <c r="AR23" s="373"/>
      <c r="AS23" s="373"/>
      <c r="AT23" s="373"/>
      <c r="AU23" s="373"/>
      <c r="AV23" s="373"/>
      <c r="AW23" s="373"/>
      <c r="AX23" s="373"/>
      <c r="AY23" s="373"/>
      <c r="AZ23" s="373"/>
      <c r="BA23" s="373"/>
      <c r="BB23" s="373"/>
      <c r="BC23" s="373"/>
      <c r="BD23" s="373"/>
      <c r="BE23" s="373"/>
      <c r="BF23" s="373"/>
      <c r="BG23" s="373"/>
      <c r="BH23" s="373"/>
      <c r="BI23" s="373"/>
      <c r="BJ23" s="373"/>
      <c r="BK23" s="373"/>
      <c r="BL23" s="373"/>
      <c r="BM23" s="373"/>
      <c r="BN23" s="373"/>
      <c r="BO23" s="373"/>
      <c r="BP23" s="373"/>
      <c r="BQ23" s="373"/>
      <c r="BR23" s="373"/>
      <c r="BS23" s="373"/>
      <c r="BT23" s="373"/>
      <c r="BU23" s="373"/>
      <c r="BV23" s="373"/>
      <c r="BW23" s="373"/>
      <c r="BX23" s="373"/>
      <c r="BY23" s="373"/>
      <c r="BZ23" s="373"/>
      <c r="CA23" s="373"/>
      <c r="CB23" s="373"/>
      <c r="CC23" s="373"/>
      <c r="CD23" s="373"/>
      <c r="CE23" s="373"/>
      <c r="CF23" s="373"/>
      <c r="CG23" s="373"/>
      <c r="CH23" s="373"/>
      <c r="CI23" s="373"/>
      <c r="CJ23" s="373"/>
      <c r="CK23" s="278"/>
      <c r="CL23" s="278"/>
      <c r="CM23" s="278"/>
      <c r="CN23" s="278"/>
      <c r="CO23" s="278"/>
      <c r="CP23" s="278"/>
      <c r="CQ23" s="278"/>
      <c r="CR23" s="278"/>
      <c r="CS23" s="278"/>
      <c r="CT23" s="280"/>
      <c r="CU23" s="273"/>
      <c r="CV23" s="273"/>
      <c r="CW23" s="273"/>
      <c r="CX23" s="273"/>
      <c r="CY23" s="273"/>
      <c r="CZ23" s="273"/>
      <c r="DA23" s="273"/>
      <c r="DB23" s="273"/>
      <c r="DC23" s="273"/>
      <c r="DD23" s="273"/>
      <c r="DE23" s="273"/>
      <c r="DF23" s="273"/>
      <c r="DG23" s="273"/>
      <c r="DH23" s="273"/>
      <c r="DI23" s="347"/>
      <c r="DJ23" s="353">
        <f t="shared" si="11"/>
        <v>0</v>
      </c>
      <c r="DK23" s="353">
        <f t="shared" si="11"/>
        <v>0</v>
      </c>
      <c r="DQ23" s="321"/>
      <c r="DR23" s="251"/>
    </row>
    <row r="24" spans="1:127">
      <c r="A24" s="270"/>
      <c r="B24" s="271" t="s">
        <v>1511</v>
      </c>
      <c r="C24" s="271"/>
      <c r="D24" s="272"/>
      <c r="E24" s="285">
        <f>SUM(E8:E23)</f>
        <v>255000</v>
      </c>
      <c r="F24" s="273"/>
      <c r="G24" s="275">
        <f t="shared" si="0"/>
        <v>2008.125</v>
      </c>
      <c r="H24" s="285">
        <f>SUM(H8:H23)</f>
        <v>14758.125</v>
      </c>
      <c r="I24" s="273"/>
      <c r="J24" s="307">
        <f t="shared" ref="J24:BW24" si="13">SUM(J8:J23)</f>
        <v>300</v>
      </c>
      <c r="K24" s="307">
        <f t="shared" si="13"/>
        <v>40162.5</v>
      </c>
      <c r="L24" s="307">
        <f t="shared" si="13"/>
        <v>295162.5</v>
      </c>
      <c r="M24" s="285">
        <f t="shared" si="13"/>
        <v>74498</v>
      </c>
      <c r="N24" s="285">
        <f t="shared" si="13"/>
        <v>63095</v>
      </c>
      <c r="O24" s="285">
        <f t="shared" si="13"/>
        <v>11403</v>
      </c>
      <c r="P24" s="285">
        <f t="shared" si="13"/>
        <v>220664.5</v>
      </c>
      <c r="Q24" s="285">
        <f t="shared" si="13"/>
        <v>0</v>
      </c>
      <c r="R24" s="285">
        <f t="shared" si="13"/>
        <v>0</v>
      </c>
      <c r="S24" s="285">
        <f t="shared" si="13"/>
        <v>30270</v>
      </c>
      <c r="T24" s="285">
        <f t="shared" si="13"/>
        <v>5121</v>
      </c>
      <c r="U24" s="285">
        <f t="shared" si="13"/>
        <v>35391</v>
      </c>
      <c r="V24" s="285">
        <f t="shared" si="13"/>
        <v>0</v>
      </c>
      <c r="W24" s="285">
        <f t="shared" si="13"/>
        <v>14145</v>
      </c>
      <c r="X24" s="285">
        <f t="shared" si="13"/>
        <v>2746</v>
      </c>
      <c r="Y24" s="285">
        <f t="shared" si="13"/>
        <v>16891</v>
      </c>
      <c r="Z24" s="285">
        <f t="shared" si="13"/>
        <v>0</v>
      </c>
      <c r="AA24" s="285">
        <f t="shared" si="13"/>
        <v>4250</v>
      </c>
      <c r="AB24" s="285">
        <f t="shared" si="13"/>
        <v>1041</v>
      </c>
      <c r="AC24" s="285">
        <f t="shared" si="13"/>
        <v>5291</v>
      </c>
      <c r="AD24" s="285">
        <f t="shared" si="13"/>
        <v>0</v>
      </c>
      <c r="AE24" s="285">
        <f t="shared" si="13"/>
        <v>2550</v>
      </c>
      <c r="AF24" s="285">
        <f t="shared" si="13"/>
        <v>575</v>
      </c>
      <c r="AG24" s="285">
        <f t="shared" si="13"/>
        <v>3125</v>
      </c>
      <c r="AH24" s="285">
        <f t="shared" si="13"/>
        <v>0</v>
      </c>
      <c r="AI24" s="285">
        <f t="shared" si="13"/>
        <v>5785</v>
      </c>
      <c r="AJ24" s="285">
        <f t="shared" si="13"/>
        <v>915</v>
      </c>
      <c r="AK24" s="285">
        <f t="shared" si="13"/>
        <v>6700</v>
      </c>
      <c r="AL24" s="285">
        <f t="shared" si="13"/>
        <v>0</v>
      </c>
      <c r="AM24" s="285">
        <f t="shared" si="13"/>
        <v>6095</v>
      </c>
      <c r="AN24" s="285">
        <f t="shared" si="13"/>
        <v>1005</v>
      </c>
      <c r="AO24" s="288">
        <f t="shared" si="10"/>
        <v>7100</v>
      </c>
      <c r="AP24" s="285">
        <f t="shared" si="13"/>
        <v>0</v>
      </c>
      <c r="AQ24" s="285">
        <f t="shared" si="13"/>
        <v>0</v>
      </c>
      <c r="AR24" s="285">
        <f t="shared" si="13"/>
        <v>0</v>
      </c>
      <c r="AS24" s="285">
        <f t="shared" si="13"/>
        <v>0</v>
      </c>
      <c r="AT24" s="285">
        <f t="shared" si="13"/>
        <v>0</v>
      </c>
      <c r="AU24" s="285">
        <f t="shared" si="13"/>
        <v>0</v>
      </c>
      <c r="AV24" s="285">
        <f t="shared" si="13"/>
        <v>0</v>
      </c>
      <c r="AW24" s="285">
        <f t="shared" si="13"/>
        <v>0</v>
      </c>
      <c r="AX24" s="285">
        <f t="shared" si="13"/>
        <v>0</v>
      </c>
      <c r="AY24" s="285">
        <f t="shared" si="13"/>
        <v>0</v>
      </c>
      <c r="AZ24" s="285">
        <f t="shared" si="13"/>
        <v>0</v>
      </c>
      <c r="BA24" s="285">
        <f t="shared" si="13"/>
        <v>0</v>
      </c>
      <c r="BB24" s="285">
        <f t="shared" si="13"/>
        <v>0</v>
      </c>
      <c r="BC24" s="285">
        <f t="shared" si="13"/>
        <v>0</v>
      </c>
      <c r="BD24" s="285">
        <f t="shared" si="13"/>
        <v>0</v>
      </c>
      <c r="BE24" s="285">
        <f t="shared" si="13"/>
        <v>0</v>
      </c>
      <c r="BF24" s="285">
        <f t="shared" si="13"/>
        <v>0</v>
      </c>
      <c r="BG24" s="285">
        <f t="shared" si="13"/>
        <v>0</v>
      </c>
      <c r="BH24" s="285">
        <f t="shared" si="13"/>
        <v>0</v>
      </c>
      <c r="BI24" s="285">
        <f t="shared" si="13"/>
        <v>0</v>
      </c>
      <c r="BJ24" s="285">
        <f t="shared" si="13"/>
        <v>0</v>
      </c>
      <c r="BK24" s="285">
        <f t="shared" si="13"/>
        <v>0</v>
      </c>
      <c r="BL24" s="285">
        <f t="shared" si="13"/>
        <v>0</v>
      </c>
      <c r="BM24" s="285">
        <f t="shared" si="13"/>
        <v>0</v>
      </c>
      <c r="BN24" s="285">
        <f t="shared" si="13"/>
        <v>0</v>
      </c>
      <c r="BO24" s="285">
        <f t="shared" si="13"/>
        <v>0</v>
      </c>
      <c r="BP24" s="285">
        <f t="shared" si="13"/>
        <v>0</v>
      </c>
      <c r="BQ24" s="285">
        <f t="shared" si="13"/>
        <v>0</v>
      </c>
      <c r="BR24" s="285">
        <f t="shared" si="13"/>
        <v>0</v>
      </c>
      <c r="BS24" s="285">
        <f t="shared" si="13"/>
        <v>0</v>
      </c>
      <c r="BT24" s="285">
        <f t="shared" si="13"/>
        <v>0</v>
      </c>
      <c r="BU24" s="285">
        <f t="shared" si="13"/>
        <v>0</v>
      </c>
      <c r="BV24" s="285">
        <f t="shared" si="13"/>
        <v>0</v>
      </c>
      <c r="BW24" s="285">
        <f t="shared" si="13"/>
        <v>0</v>
      </c>
      <c r="BX24" s="285">
        <f t="shared" ref="BX24:DI24" si="14">SUM(BX8:BX23)</f>
        <v>0</v>
      </c>
      <c r="BY24" s="285">
        <f t="shared" si="14"/>
        <v>0</v>
      </c>
      <c r="BZ24" s="285">
        <f t="shared" si="14"/>
        <v>0</v>
      </c>
      <c r="CA24" s="285">
        <f t="shared" si="14"/>
        <v>0</v>
      </c>
      <c r="CB24" s="285">
        <f t="shared" si="14"/>
        <v>0</v>
      </c>
      <c r="CC24" s="285">
        <f t="shared" si="14"/>
        <v>0</v>
      </c>
      <c r="CD24" s="285">
        <f t="shared" si="14"/>
        <v>0</v>
      </c>
      <c r="CE24" s="285">
        <f t="shared" si="14"/>
        <v>0</v>
      </c>
      <c r="CF24" s="285">
        <f t="shared" si="14"/>
        <v>0</v>
      </c>
      <c r="CG24" s="285">
        <f t="shared" si="14"/>
        <v>0</v>
      </c>
      <c r="CH24" s="285">
        <f t="shared" si="14"/>
        <v>0</v>
      </c>
      <c r="CI24" s="285">
        <f t="shared" si="14"/>
        <v>0</v>
      </c>
      <c r="CJ24" s="285">
        <f t="shared" si="14"/>
        <v>0</v>
      </c>
      <c r="CK24" s="285">
        <f t="shared" si="14"/>
        <v>0</v>
      </c>
      <c r="CL24" s="285">
        <f t="shared" si="14"/>
        <v>0</v>
      </c>
      <c r="CM24" s="285">
        <f t="shared" si="14"/>
        <v>0</v>
      </c>
      <c r="CN24" s="285">
        <f t="shared" si="14"/>
        <v>0</v>
      </c>
      <c r="CO24" s="285">
        <f t="shared" si="14"/>
        <v>0</v>
      </c>
      <c r="CP24" s="285">
        <f t="shared" si="14"/>
        <v>0</v>
      </c>
      <c r="CQ24" s="285">
        <f t="shared" si="14"/>
        <v>0</v>
      </c>
      <c r="CR24" s="285">
        <f t="shared" si="14"/>
        <v>0</v>
      </c>
      <c r="CS24" s="308">
        <f t="shared" si="14"/>
        <v>0</v>
      </c>
      <c r="CT24" s="374">
        <f t="shared" si="14"/>
        <v>13</v>
      </c>
      <c r="CU24" s="285">
        <f t="shared" si="14"/>
        <v>221000</v>
      </c>
      <c r="CV24" s="285">
        <f t="shared" si="14"/>
        <v>2</v>
      </c>
      <c r="CW24" s="285">
        <f t="shared" si="14"/>
        <v>34000</v>
      </c>
      <c r="CX24" s="285">
        <f t="shared" si="14"/>
        <v>0</v>
      </c>
      <c r="CY24" s="285">
        <f t="shared" si="14"/>
        <v>0</v>
      </c>
      <c r="CZ24" s="285">
        <f t="shared" si="14"/>
        <v>7</v>
      </c>
      <c r="DA24" s="285">
        <f t="shared" si="14"/>
        <v>119000</v>
      </c>
      <c r="DB24" s="285">
        <f t="shared" si="14"/>
        <v>8</v>
      </c>
      <c r="DC24" s="285">
        <f t="shared" si="14"/>
        <v>136000</v>
      </c>
      <c r="DD24" s="285">
        <f t="shared" si="14"/>
        <v>0</v>
      </c>
      <c r="DE24" s="285">
        <f t="shared" si="14"/>
        <v>0</v>
      </c>
      <c r="DF24" s="285">
        <f t="shared" si="14"/>
        <v>0</v>
      </c>
      <c r="DG24" s="285">
        <f t="shared" si="14"/>
        <v>0</v>
      </c>
      <c r="DH24" s="285">
        <f t="shared" si="14"/>
        <v>0</v>
      </c>
      <c r="DI24" s="285">
        <f t="shared" si="14"/>
        <v>0</v>
      </c>
      <c r="DJ24" s="353">
        <f t="shared" si="11"/>
        <v>15</v>
      </c>
      <c r="DK24" s="353">
        <f t="shared" si="11"/>
        <v>255000</v>
      </c>
      <c r="DL24" s="285">
        <f>SUM(DL8:DL23)</f>
        <v>6</v>
      </c>
      <c r="DM24" s="285">
        <f>SUM(DM8:DM23)</f>
        <v>102000</v>
      </c>
      <c r="DN24" s="285">
        <f>SUM(DN8:DN23)</f>
        <v>9</v>
      </c>
      <c r="DO24" s="285">
        <f>SUM(DO8:DO23)</f>
        <v>153000</v>
      </c>
      <c r="DQ24" s="321"/>
      <c r="DR24" s="251"/>
    </row>
    <row r="27" spans="1:127">
      <c r="E27">
        <f>E24/85*100</f>
        <v>300000</v>
      </c>
    </row>
    <row r="28" spans="1:127">
      <c r="E28">
        <f>E27*0.1</f>
        <v>30000</v>
      </c>
    </row>
    <row r="29" spans="1:127">
      <c r="E29">
        <f>E28+E24</f>
        <v>285000</v>
      </c>
    </row>
  </sheetData>
  <mergeCells count="40">
    <mergeCell ref="M3:O4"/>
    <mergeCell ref="A1:I1"/>
    <mergeCell ref="CT1:DH1"/>
    <mergeCell ref="A2:I2"/>
    <mergeCell ref="K2:K5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L3:L5"/>
    <mergeCell ref="BB4:BE4"/>
    <mergeCell ref="P3:P5"/>
    <mergeCell ref="Q3:AG3"/>
    <mergeCell ref="Q4:U4"/>
    <mergeCell ref="V4:Y4"/>
    <mergeCell ref="Z4:AC4"/>
    <mergeCell ref="AD4:AG4"/>
    <mergeCell ref="AH4:AK4"/>
    <mergeCell ref="AL4:AO4"/>
    <mergeCell ref="AP4:AS4"/>
    <mergeCell ref="AT4:AW4"/>
    <mergeCell ref="AX4:BA4"/>
    <mergeCell ref="CX4:DI4"/>
    <mergeCell ref="BF4:BI4"/>
    <mergeCell ref="BJ4:BM4"/>
    <mergeCell ref="BN4:BQ4"/>
    <mergeCell ref="BR4:BU4"/>
    <mergeCell ref="BV4:BY4"/>
    <mergeCell ref="BZ4:CC4"/>
    <mergeCell ref="CD4:CG4"/>
    <mergeCell ref="CH4:CK4"/>
    <mergeCell ref="CL4:CO4"/>
    <mergeCell ref="CP4:CS4"/>
    <mergeCell ref="CT4:CW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S72"/>
  <sheetViews>
    <sheetView topLeftCell="A70" workbookViewId="0">
      <selection activeCell="G72" sqref="G72"/>
    </sheetView>
  </sheetViews>
  <sheetFormatPr defaultRowHeight="15"/>
  <sheetData>
    <row r="1" spans="1:149" ht="26.25">
      <c r="A1" s="683" t="s">
        <v>1477</v>
      </c>
      <c r="B1" s="683"/>
      <c r="C1" s="683"/>
      <c r="D1" s="683"/>
      <c r="E1" s="683"/>
      <c r="F1" s="683"/>
      <c r="G1" s="683"/>
      <c r="H1" s="683"/>
      <c r="I1" s="683"/>
      <c r="J1" s="683"/>
      <c r="K1" s="683"/>
      <c r="L1" s="310"/>
      <c r="M1" s="310"/>
      <c r="N1" s="311"/>
      <c r="O1" s="310"/>
      <c r="P1" s="310"/>
      <c r="Q1" s="310"/>
      <c r="R1" s="310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3"/>
      <c r="AE1" s="312"/>
      <c r="AF1" s="312"/>
      <c r="AG1" s="312"/>
      <c r="AH1" s="312"/>
      <c r="AI1" s="312"/>
      <c r="AJ1" s="312"/>
      <c r="AK1" s="312"/>
      <c r="AL1" s="312"/>
      <c r="AM1" s="312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248"/>
      <c r="BF1" s="248"/>
      <c r="BG1" s="248"/>
      <c r="BH1" s="248"/>
      <c r="BI1" s="248"/>
      <c r="BJ1" s="248"/>
      <c r="BK1" s="248"/>
      <c r="BL1" s="248"/>
      <c r="BM1" s="248"/>
      <c r="BN1" s="248"/>
      <c r="BO1" s="248"/>
      <c r="BP1" s="248"/>
      <c r="BQ1" s="248"/>
      <c r="BR1" s="248"/>
      <c r="BS1" s="248"/>
      <c r="BT1" s="248"/>
      <c r="BU1" s="248"/>
      <c r="BV1" s="248"/>
      <c r="BW1" s="375"/>
      <c r="BX1" s="248"/>
      <c r="BY1" s="248"/>
      <c r="BZ1" s="248"/>
      <c r="CA1" s="248"/>
      <c r="CB1" s="248"/>
      <c r="CC1" s="248"/>
      <c r="CD1" s="248"/>
      <c r="CE1" s="248"/>
      <c r="CF1" s="248"/>
      <c r="CG1" s="248"/>
      <c r="CH1" s="248"/>
      <c r="CI1" s="248"/>
      <c r="CJ1" s="248"/>
      <c r="CK1" s="248"/>
      <c r="CL1" s="376"/>
      <c r="CM1" s="248"/>
      <c r="CN1" s="248"/>
      <c r="CO1" s="248"/>
      <c r="CP1" s="248"/>
      <c r="CQ1" s="248"/>
      <c r="CR1" s="248"/>
      <c r="CS1" s="248"/>
      <c r="CT1" s="248"/>
      <c r="CU1" s="248"/>
      <c r="CV1" s="248"/>
      <c r="CW1" s="248"/>
      <c r="CX1" s="248"/>
      <c r="CY1" s="248"/>
      <c r="CZ1" s="248"/>
      <c r="DA1" s="248"/>
      <c r="DB1" s="248"/>
      <c r="DC1" s="248"/>
      <c r="DD1" s="248"/>
      <c r="DE1" s="248"/>
      <c r="DF1" s="248"/>
      <c r="DG1" s="248"/>
      <c r="DH1" s="248"/>
      <c r="DI1" s="248"/>
      <c r="DJ1" s="248"/>
      <c r="DK1" s="248"/>
      <c r="DL1" s="248"/>
      <c r="DM1" s="248"/>
      <c r="DN1" s="248"/>
      <c r="DO1" s="248"/>
      <c r="DP1" s="699" t="s">
        <v>1478</v>
      </c>
      <c r="DQ1" s="700"/>
      <c r="DR1" s="683"/>
      <c r="DS1" s="683"/>
      <c r="DT1" s="683"/>
      <c r="DU1" s="683"/>
      <c r="DV1" s="683"/>
      <c r="DW1" s="683"/>
      <c r="DX1" s="683"/>
      <c r="DY1" s="683"/>
      <c r="DZ1" s="683"/>
      <c r="EA1" s="683"/>
      <c r="EB1" s="683"/>
      <c r="EC1" s="683"/>
      <c r="ED1" s="683"/>
      <c r="EE1" s="248"/>
      <c r="EF1" s="248"/>
      <c r="EG1" s="248"/>
      <c r="EH1" s="314"/>
      <c r="EI1" s="248"/>
      <c r="EJ1" s="248"/>
      <c r="EK1" s="248"/>
      <c r="EL1" s="248"/>
      <c r="EM1" s="314"/>
      <c r="EN1" s="248"/>
      <c r="EO1" s="248"/>
      <c r="EP1" s="248"/>
      <c r="EQ1" s="248"/>
      <c r="ER1" s="248"/>
      <c r="ES1" s="248"/>
    </row>
    <row r="2" spans="1:149" ht="19.5" thickBot="1">
      <c r="A2" s="684" t="s">
        <v>1479</v>
      </c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315"/>
      <c r="M2" s="315"/>
      <c r="N2" s="316"/>
      <c r="O2" s="315"/>
      <c r="P2" s="315"/>
      <c r="Q2" s="315"/>
      <c r="R2" s="315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240"/>
      <c r="AE2" s="317"/>
      <c r="AF2" s="317"/>
      <c r="AG2" s="317"/>
      <c r="AH2" s="317"/>
      <c r="AI2" s="317"/>
      <c r="AJ2" s="317"/>
      <c r="AK2" s="317"/>
      <c r="AL2" s="317"/>
      <c r="AM2" s="317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241"/>
      <c r="BW2" s="377"/>
      <c r="BX2" s="241"/>
      <c r="BY2" s="241"/>
      <c r="BZ2" s="241"/>
      <c r="CA2" s="241"/>
      <c r="CB2" s="241"/>
      <c r="CC2" s="241"/>
      <c r="CD2" s="241"/>
      <c r="CE2" s="241"/>
      <c r="CF2" s="241"/>
      <c r="CG2" s="241"/>
      <c r="CH2" s="241"/>
      <c r="CI2" s="241"/>
      <c r="CJ2" s="241"/>
      <c r="CK2" s="241"/>
      <c r="CL2" s="378"/>
      <c r="CM2" s="241"/>
      <c r="CN2" s="241"/>
      <c r="CO2" s="241"/>
      <c r="CP2" s="241"/>
      <c r="CQ2" s="241"/>
      <c r="CR2" s="241"/>
      <c r="CS2" s="241"/>
      <c r="CT2" s="241"/>
      <c r="CU2" s="241"/>
      <c r="CV2" s="241"/>
      <c r="CW2" s="241"/>
      <c r="CX2" s="241"/>
      <c r="CY2" s="241"/>
      <c r="CZ2" s="241"/>
      <c r="DA2" s="241"/>
      <c r="DB2" s="241"/>
      <c r="DC2" s="241"/>
      <c r="DD2" s="241"/>
      <c r="DE2" s="241"/>
      <c r="DF2" s="241"/>
      <c r="DG2" s="241"/>
      <c r="DH2" s="241"/>
      <c r="DI2" s="241"/>
      <c r="DJ2" s="241"/>
      <c r="DK2" s="241"/>
      <c r="DL2" s="241"/>
      <c r="DM2" s="241"/>
      <c r="DN2" s="241"/>
      <c r="DO2" s="241"/>
      <c r="DP2" s="318"/>
      <c r="DQ2" s="319"/>
      <c r="DR2" s="241"/>
      <c r="DS2" s="241"/>
      <c r="DT2" s="320" t="s">
        <v>1577</v>
      </c>
      <c r="DU2" s="320"/>
      <c r="DV2" s="241"/>
      <c r="DW2" s="241"/>
      <c r="DX2" s="241"/>
      <c r="DY2" s="241"/>
      <c r="DZ2" s="241"/>
      <c r="EA2" s="241"/>
      <c r="EB2" s="241"/>
      <c r="EC2" s="241"/>
      <c r="ED2" s="241"/>
      <c r="EE2" s="248"/>
      <c r="EF2" s="248"/>
      <c r="EG2" s="248"/>
      <c r="EH2" s="314"/>
      <c r="EI2" s="248"/>
      <c r="EJ2" s="248"/>
      <c r="EK2" s="248"/>
      <c r="EL2" s="248"/>
      <c r="EM2" s="314"/>
      <c r="EN2" s="248"/>
      <c r="EO2" s="248"/>
      <c r="EP2" s="248"/>
      <c r="EQ2" s="248"/>
      <c r="ER2" s="248"/>
      <c r="ES2" s="248"/>
    </row>
    <row r="3" spans="1:149" ht="16.5" thickBot="1">
      <c r="A3" s="713" t="s">
        <v>1480</v>
      </c>
      <c r="B3" s="703" t="s">
        <v>1578</v>
      </c>
      <c r="C3" s="703" t="s">
        <v>1481</v>
      </c>
      <c r="D3" s="703" t="s">
        <v>1482</v>
      </c>
      <c r="E3" s="703" t="s">
        <v>1483</v>
      </c>
      <c r="F3" s="703" t="s">
        <v>1674</v>
      </c>
      <c r="G3" s="703" t="s">
        <v>1675</v>
      </c>
      <c r="H3" s="714" t="s">
        <v>1484</v>
      </c>
      <c r="I3" s="669" t="s">
        <v>1629</v>
      </c>
      <c r="J3" s="716" t="s">
        <v>1485</v>
      </c>
      <c r="K3" s="687" t="s">
        <v>1486</v>
      </c>
      <c r="L3" s="669" t="s">
        <v>1676</v>
      </c>
      <c r="M3" s="669" t="s">
        <v>1488</v>
      </c>
      <c r="N3" s="672" t="s">
        <v>1677</v>
      </c>
      <c r="O3" s="675" t="s">
        <v>1490</v>
      </c>
      <c r="P3" s="676"/>
      <c r="Q3" s="677"/>
      <c r="R3" s="709" t="s">
        <v>1674</v>
      </c>
      <c r="S3" s="681" t="s">
        <v>1492</v>
      </c>
      <c r="T3" s="681"/>
      <c r="U3" s="681"/>
      <c r="V3" s="681"/>
      <c r="W3" s="681"/>
      <c r="X3" s="681"/>
      <c r="Y3" s="681"/>
      <c r="Z3" s="681"/>
      <c r="AA3" s="681"/>
      <c r="AB3" s="681"/>
      <c r="AC3" s="681"/>
      <c r="AD3" s="681"/>
      <c r="AE3" s="681"/>
      <c r="AF3" s="681"/>
      <c r="AG3" s="681"/>
      <c r="AH3" s="681"/>
      <c r="AI3" s="681"/>
      <c r="AJ3" s="681"/>
      <c r="AK3" s="681"/>
      <c r="AL3" s="712"/>
      <c r="AM3" s="682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377"/>
      <c r="BX3" s="241"/>
      <c r="BY3" s="241"/>
      <c r="BZ3" s="241"/>
      <c r="CA3" s="241"/>
      <c r="CB3" s="241"/>
      <c r="CC3" s="241"/>
      <c r="CD3" s="241"/>
      <c r="CE3" s="241"/>
      <c r="CF3" s="241"/>
      <c r="CG3" s="241"/>
      <c r="CH3" s="241"/>
      <c r="CI3" s="241"/>
      <c r="CJ3" s="241"/>
      <c r="CK3" s="241"/>
      <c r="CL3" s="378"/>
      <c r="CM3" s="241"/>
      <c r="CN3" s="241"/>
      <c r="CO3" s="241"/>
      <c r="CP3" s="241"/>
      <c r="CQ3" s="241"/>
      <c r="CR3" s="241"/>
      <c r="CS3" s="241"/>
      <c r="CT3" s="241"/>
      <c r="CU3" s="241"/>
      <c r="CV3" s="241"/>
      <c r="CW3" s="241"/>
      <c r="CX3" s="241"/>
      <c r="CY3" s="241"/>
      <c r="CZ3" s="241"/>
      <c r="DA3" s="241"/>
      <c r="DB3" s="241"/>
      <c r="DC3" s="241"/>
      <c r="DD3" s="241"/>
      <c r="DE3" s="241"/>
      <c r="DF3" s="241"/>
      <c r="DG3" s="241"/>
      <c r="DH3" s="241"/>
      <c r="DI3" s="241"/>
      <c r="DJ3" s="241"/>
      <c r="DK3" s="241"/>
      <c r="DL3" s="241"/>
      <c r="DM3" s="241"/>
      <c r="DN3" s="241"/>
      <c r="DO3" s="241"/>
      <c r="DP3" s="321"/>
      <c r="DQ3" s="251"/>
      <c r="EH3" s="321"/>
      <c r="EM3" s="321"/>
    </row>
    <row r="4" spans="1:149" ht="26.25" thickBot="1">
      <c r="A4" s="686"/>
      <c r="B4" s="688"/>
      <c r="C4" s="703"/>
      <c r="D4" s="688"/>
      <c r="E4" s="688"/>
      <c r="F4" s="703"/>
      <c r="G4" s="703"/>
      <c r="H4" s="715"/>
      <c r="I4" s="670"/>
      <c r="J4" s="717"/>
      <c r="K4" s="688"/>
      <c r="L4" s="670"/>
      <c r="M4" s="670"/>
      <c r="N4" s="673"/>
      <c r="O4" s="678"/>
      <c r="P4" s="679"/>
      <c r="Q4" s="680"/>
      <c r="R4" s="710"/>
      <c r="S4" s="664" t="s">
        <v>1258</v>
      </c>
      <c r="T4" s="664"/>
      <c r="U4" s="664"/>
      <c r="V4" s="664"/>
      <c r="W4" s="664"/>
      <c r="X4" s="664"/>
      <c r="Y4" s="664" t="s">
        <v>1493</v>
      </c>
      <c r="Z4" s="664"/>
      <c r="AA4" s="664"/>
      <c r="AB4" s="664"/>
      <c r="AC4" s="664"/>
      <c r="AD4" s="664" t="s">
        <v>1274</v>
      </c>
      <c r="AE4" s="664"/>
      <c r="AF4" s="664"/>
      <c r="AG4" s="664"/>
      <c r="AH4" s="664"/>
      <c r="AI4" s="664" t="s">
        <v>1236</v>
      </c>
      <c r="AJ4" s="664"/>
      <c r="AK4" s="664"/>
      <c r="AL4" s="708"/>
      <c r="AM4" s="665"/>
      <c r="AN4" s="664" t="s">
        <v>1494</v>
      </c>
      <c r="AO4" s="664"/>
      <c r="AP4" s="664"/>
      <c r="AQ4" s="708"/>
      <c r="AR4" s="665"/>
      <c r="AS4" s="664" t="s">
        <v>1495</v>
      </c>
      <c r="AT4" s="664"/>
      <c r="AU4" s="664"/>
      <c r="AV4" s="708"/>
      <c r="AW4" s="665"/>
      <c r="AX4" s="664" t="s">
        <v>1496</v>
      </c>
      <c r="AY4" s="664"/>
      <c r="AZ4" s="664"/>
      <c r="BA4" s="708"/>
      <c r="BB4" s="665"/>
      <c r="BC4" s="664" t="s">
        <v>1497</v>
      </c>
      <c r="BD4" s="664"/>
      <c r="BE4" s="664"/>
      <c r="BF4" s="708"/>
      <c r="BG4" s="665"/>
      <c r="BH4" s="664" t="s">
        <v>1498</v>
      </c>
      <c r="BI4" s="664"/>
      <c r="BJ4" s="664"/>
      <c r="BK4" s="708"/>
      <c r="BL4" s="665"/>
      <c r="BM4" s="664" t="s">
        <v>1499</v>
      </c>
      <c r="BN4" s="664"/>
      <c r="BO4" s="664"/>
      <c r="BP4" s="708"/>
      <c r="BQ4" s="665"/>
      <c r="BR4" s="664" t="s">
        <v>1500</v>
      </c>
      <c r="BS4" s="664"/>
      <c r="BT4" s="664"/>
      <c r="BU4" s="708"/>
      <c r="BV4" s="665"/>
      <c r="BW4" s="664" t="s">
        <v>1501</v>
      </c>
      <c r="BX4" s="664"/>
      <c r="BY4" s="664"/>
      <c r="BZ4" s="708"/>
      <c r="CA4" s="665"/>
      <c r="CB4" s="664" t="s">
        <v>1502</v>
      </c>
      <c r="CC4" s="664"/>
      <c r="CD4" s="664"/>
      <c r="CE4" s="708"/>
      <c r="CF4" s="665"/>
      <c r="CG4" s="664" t="s">
        <v>1503</v>
      </c>
      <c r="CH4" s="664"/>
      <c r="CI4" s="664"/>
      <c r="CJ4" s="708"/>
      <c r="CK4" s="665"/>
      <c r="CL4" s="664" t="s">
        <v>1504</v>
      </c>
      <c r="CM4" s="664"/>
      <c r="CN4" s="664"/>
      <c r="CO4" s="708"/>
      <c r="CP4" s="665"/>
      <c r="CQ4" s="664" t="s">
        <v>1505</v>
      </c>
      <c r="CR4" s="664"/>
      <c r="CS4" s="664"/>
      <c r="CT4" s="708"/>
      <c r="CU4" s="665"/>
      <c r="CV4" s="664" t="s">
        <v>1506</v>
      </c>
      <c r="CW4" s="664"/>
      <c r="CX4" s="664"/>
      <c r="CY4" s="708"/>
      <c r="CZ4" s="665"/>
      <c r="DA4" s="664" t="s">
        <v>1507</v>
      </c>
      <c r="DB4" s="664"/>
      <c r="DC4" s="664"/>
      <c r="DD4" s="708"/>
      <c r="DE4" s="665"/>
      <c r="DF4" s="664" t="s">
        <v>1508</v>
      </c>
      <c r="DG4" s="664"/>
      <c r="DH4" s="664"/>
      <c r="DI4" s="708"/>
      <c r="DJ4" s="665"/>
      <c r="DK4" s="664" t="s">
        <v>1509</v>
      </c>
      <c r="DL4" s="664"/>
      <c r="DM4" s="664"/>
      <c r="DN4" s="708"/>
      <c r="DO4" s="665"/>
      <c r="DP4" s="666" t="s">
        <v>1510</v>
      </c>
      <c r="DQ4" s="667"/>
      <c r="DR4" s="667"/>
      <c r="DS4" s="668"/>
      <c r="DT4" s="693" t="s">
        <v>1586</v>
      </c>
      <c r="DU4" s="667"/>
      <c r="DV4" s="667"/>
      <c r="DW4" s="667"/>
      <c r="DX4" s="667"/>
      <c r="DY4" s="667"/>
      <c r="DZ4" s="667"/>
      <c r="EA4" s="667"/>
      <c r="EB4" s="667"/>
      <c r="EC4" s="667"/>
      <c r="ED4" s="667"/>
      <c r="EE4" s="694"/>
      <c r="EF4" s="322"/>
      <c r="EG4" s="322"/>
      <c r="EH4" s="362"/>
      <c r="EI4" s="322"/>
      <c r="EJ4" s="322"/>
      <c r="EK4" s="322"/>
      <c r="EL4" s="322"/>
      <c r="EM4" s="324" t="s">
        <v>1588</v>
      </c>
      <c r="EN4" s="325"/>
      <c r="EO4" s="325"/>
      <c r="EP4" s="325"/>
      <c r="EQ4" s="325"/>
      <c r="ER4" s="325"/>
      <c r="ES4" s="325"/>
    </row>
    <row r="5" spans="1:149" ht="26.25" thickBot="1">
      <c r="A5" s="686"/>
      <c r="B5" s="688"/>
      <c r="C5" s="703"/>
      <c r="D5" s="688"/>
      <c r="E5" s="688"/>
      <c r="F5" s="703"/>
      <c r="G5" s="703"/>
      <c r="H5" s="715"/>
      <c r="I5" s="671"/>
      <c r="J5" s="718"/>
      <c r="K5" s="688"/>
      <c r="L5" s="671"/>
      <c r="M5" s="670"/>
      <c r="N5" s="674"/>
      <c r="O5" s="254" t="s">
        <v>1511</v>
      </c>
      <c r="P5" s="255" t="s">
        <v>1512</v>
      </c>
      <c r="Q5" s="255" t="s">
        <v>1513</v>
      </c>
      <c r="R5" s="711"/>
      <c r="S5" s="256" t="s">
        <v>1514</v>
      </c>
      <c r="T5" s="256" t="s">
        <v>1515</v>
      </c>
      <c r="U5" s="257" t="s">
        <v>1512</v>
      </c>
      <c r="V5" s="257" t="s">
        <v>1513</v>
      </c>
      <c r="W5" s="257" t="s">
        <v>1674</v>
      </c>
      <c r="X5" s="255" t="s">
        <v>1511</v>
      </c>
      <c r="Y5" s="256" t="s">
        <v>1515</v>
      </c>
      <c r="Z5" s="257" t="s">
        <v>1516</v>
      </c>
      <c r="AA5" s="257" t="s">
        <v>1513</v>
      </c>
      <c r="AB5" s="257" t="s">
        <v>1674</v>
      </c>
      <c r="AC5" s="255" t="s">
        <v>1511</v>
      </c>
      <c r="AD5" s="256" t="s">
        <v>1515</v>
      </c>
      <c r="AE5" s="257" t="s">
        <v>1516</v>
      </c>
      <c r="AF5" s="257" t="s">
        <v>1513</v>
      </c>
      <c r="AG5" s="257" t="s">
        <v>1674</v>
      </c>
      <c r="AH5" s="255" t="s">
        <v>1511</v>
      </c>
      <c r="AI5" s="256" t="s">
        <v>1515</v>
      </c>
      <c r="AJ5" s="257" t="s">
        <v>1516</v>
      </c>
      <c r="AK5" s="257" t="s">
        <v>1513</v>
      </c>
      <c r="AL5" s="257" t="s">
        <v>1674</v>
      </c>
      <c r="AM5" s="258" t="s">
        <v>1511</v>
      </c>
      <c r="AN5" s="256" t="s">
        <v>1515</v>
      </c>
      <c r="AO5" s="257" t="s">
        <v>1516</v>
      </c>
      <c r="AP5" s="257" t="s">
        <v>1513</v>
      </c>
      <c r="AQ5" s="257" t="s">
        <v>1674</v>
      </c>
      <c r="AR5" s="258" t="s">
        <v>1511</v>
      </c>
      <c r="AS5" s="256" t="s">
        <v>1515</v>
      </c>
      <c r="AT5" s="257" t="s">
        <v>1516</v>
      </c>
      <c r="AU5" s="257" t="s">
        <v>1513</v>
      </c>
      <c r="AV5" s="257" t="s">
        <v>1674</v>
      </c>
      <c r="AW5" s="258" t="s">
        <v>1511</v>
      </c>
      <c r="AX5" s="256" t="s">
        <v>1515</v>
      </c>
      <c r="AY5" s="257" t="s">
        <v>1516</v>
      </c>
      <c r="AZ5" s="257" t="s">
        <v>1513</v>
      </c>
      <c r="BA5" s="257" t="s">
        <v>1674</v>
      </c>
      <c r="BB5" s="258" t="s">
        <v>1511</v>
      </c>
      <c r="BC5" s="256" t="s">
        <v>1515</v>
      </c>
      <c r="BD5" s="257" t="s">
        <v>1516</v>
      </c>
      <c r="BE5" s="257" t="s">
        <v>1513</v>
      </c>
      <c r="BF5" s="257" t="s">
        <v>1674</v>
      </c>
      <c r="BG5" s="258" t="s">
        <v>1511</v>
      </c>
      <c r="BH5" s="256" t="s">
        <v>1515</v>
      </c>
      <c r="BI5" s="257" t="s">
        <v>1516</v>
      </c>
      <c r="BJ5" s="257" t="s">
        <v>1513</v>
      </c>
      <c r="BK5" s="257" t="s">
        <v>1674</v>
      </c>
      <c r="BL5" s="258" t="s">
        <v>1511</v>
      </c>
      <c r="BM5" s="256" t="s">
        <v>1515</v>
      </c>
      <c r="BN5" s="257" t="s">
        <v>1516</v>
      </c>
      <c r="BO5" s="257" t="s">
        <v>1513</v>
      </c>
      <c r="BP5" s="257" t="s">
        <v>1674</v>
      </c>
      <c r="BQ5" s="258" t="s">
        <v>1511</v>
      </c>
      <c r="BR5" s="256" t="s">
        <v>1515</v>
      </c>
      <c r="BS5" s="257" t="s">
        <v>1516</v>
      </c>
      <c r="BT5" s="257" t="s">
        <v>1513</v>
      </c>
      <c r="BU5" s="257" t="s">
        <v>1674</v>
      </c>
      <c r="BV5" s="258" t="s">
        <v>1511</v>
      </c>
      <c r="BW5" s="257" t="s">
        <v>1515</v>
      </c>
      <c r="BX5" s="257" t="s">
        <v>1516</v>
      </c>
      <c r="BY5" s="257" t="s">
        <v>1513</v>
      </c>
      <c r="BZ5" s="257" t="s">
        <v>1674</v>
      </c>
      <c r="CA5" s="258" t="s">
        <v>1511</v>
      </c>
      <c r="CB5" s="256" t="s">
        <v>1515</v>
      </c>
      <c r="CC5" s="257" t="s">
        <v>1516</v>
      </c>
      <c r="CD5" s="257" t="s">
        <v>1513</v>
      </c>
      <c r="CE5" s="257" t="s">
        <v>1674</v>
      </c>
      <c r="CF5" s="258" t="s">
        <v>1511</v>
      </c>
      <c r="CG5" s="256" t="s">
        <v>1515</v>
      </c>
      <c r="CH5" s="257" t="s">
        <v>1516</v>
      </c>
      <c r="CI5" s="257" t="s">
        <v>1513</v>
      </c>
      <c r="CJ5" s="257" t="s">
        <v>1674</v>
      </c>
      <c r="CK5" s="258" t="s">
        <v>1511</v>
      </c>
      <c r="CL5" s="256" t="s">
        <v>1515</v>
      </c>
      <c r="CM5" s="257" t="s">
        <v>1516</v>
      </c>
      <c r="CN5" s="257" t="s">
        <v>1513</v>
      </c>
      <c r="CO5" s="257" t="s">
        <v>1674</v>
      </c>
      <c r="CP5" s="258" t="s">
        <v>1511</v>
      </c>
      <c r="CQ5" s="256" t="s">
        <v>1515</v>
      </c>
      <c r="CR5" s="257" t="s">
        <v>1516</v>
      </c>
      <c r="CS5" s="257" t="s">
        <v>1513</v>
      </c>
      <c r="CT5" s="257" t="s">
        <v>1674</v>
      </c>
      <c r="CU5" s="258" t="s">
        <v>1511</v>
      </c>
      <c r="CV5" s="256" t="s">
        <v>1515</v>
      </c>
      <c r="CW5" s="257" t="s">
        <v>1516</v>
      </c>
      <c r="CX5" s="257" t="s">
        <v>1513</v>
      </c>
      <c r="CY5" s="257" t="s">
        <v>1674</v>
      </c>
      <c r="CZ5" s="258" t="s">
        <v>1511</v>
      </c>
      <c r="DA5" s="256" t="s">
        <v>1515</v>
      </c>
      <c r="DB5" s="257" t="s">
        <v>1516</v>
      </c>
      <c r="DC5" s="257" t="s">
        <v>1513</v>
      </c>
      <c r="DD5" s="257" t="s">
        <v>1674</v>
      </c>
      <c r="DE5" s="258" t="s">
        <v>1511</v>
      </c>
      <c r="DF5" s="256" t="s">
        <v>1515</v>
      </c>
      <c r="DG5" s="257" t="s">
        <v>1516</v>
      </c>
      <c r="DH5" s="257" t="s">
        <v>1513</v>
      </c>
      <c r="DI5" s="257" t="s">
        <v>1674</v>
      </c>
      <c r="DJ5" s="258" t="s">
        <v>1511</v>
      </c>
      <c r="DK5" s="256" t="s">
        <v>1515</v>
      </c>
      <c r="DL5" s="257" t="s">
        <v>1516</v>
      </c>
      <c r="DM5" s="257" t="s">
        <v>1513</v>
      </c>
      <c r="DN5" s="257" t="s">
        <v>1674</v>
      </c>
      <c r="DO5" s="259" t="s">
        <v>1511</v>
      </c>
      <c r="DP5" s="326" t="s">
        <v>5</v>
      </c>
      <c r="DQ5" s="262" t="s">
        <v>1517</v>
      </c>
      <c r="DR5" s="262" t="s">
        <v>13</v>
      </c>
      <c r="DS5" s="262" t="s">
        <v>1517</v>
      </c>
      <c r="DT5" s="327" t="s">
        <v>1589</v>
      </c>
      <c r="DU5" s="262" t="s">
        <v>1517</v>
      </c>
      <c r="DV5" s="327" t="s">
        <v>1590</v>
      </c>
      <c r="DW5" s="262" t="s">
        <v>1517</v>
      </c>
      <c r="DX5" s="327" t="s">
        <v>1591</v>
      </c>
      <c r="DY5" s="262" t="s">
        <v>1517</v>
      </c>
      <c r="DZ5" s="327" t="s">
        <v>1592</v>
      </c>
      <c r="EA5" s="262" t="s">
        <v>1517</v>
      </c>
      <c r="EB5" s="327" t="s">
        <v>1593</v>
      </c>
      <c r="EC5" s="262" t="s">
        <v>1517</v>
      </c>
      <c r="ED5" s="327" t="s">
        <v>1594</v>
      </c>
      <c r="EE5" s="328" t="s">
        <v>1517</v>
      </c>
      <c r="EF5" s="329" t="s">
        <v>1595</v>
      </c>
      <c r="EG5" s="329" t="s">
        <v>1595</v>
      </c>
      <c r="EH5" s="372" t="s">
        <v>792</v>
      </c>
      <c r="EI5" s="128" t="s">
        <v>1517</v>
      </c>
      <c r="EJ5" s="128" t="s">
        <v>811</v>
      </c>
      <c r="EK5" s="128" t="s">
        <v>1517</v>
      </c>
      <c r="EL5" s="128"/>
      <c r="EM5" s="331" t="s">
        <v>4</v>
      </c>
      <c r="EN5" s="332" t="s">
        <v>1598</v>
      </c>
      <c r="EO5" s="332" t="s">
        <v>1599</v>
      </c>
      <c r="EP5" s="332" t="s">
        <v>1598</v>
      </c>
      <c r="EQ5" s="332" t="s">
        <v>894</v>
      </c>
      <c r="ER5" s="332" t="s">
        <v>1600</v>
      </c>
      <c r="ES5" s="332" t="s">
        <v>911</v>
      </c>
    </row>
    <row r="6" spans="1:149">
      <c r="A6" s="365">
        <v>1</v>
      </c>
      <c r="B6" s="366">
        <v>2</v>
      </c>
      <c r="C6" s="366"/>
      <c r="D6" s="366">
        <v>3</v>
      </c>
      <c r="E6" s="367">
        <v>4</v>
      </c>
      <c r="F6" s="367">
        <v>5</v>
      </c>
      <c r="G6" s="367">
        <v>6</v>
      </c>
      <c r="H6" s="379">
        <v>5</v>
      </c>
      <c r="I6" s="379"/>
      <c r="J6" s="380">
        <v>6</v>
      </c>
      <c r="K6" s="367">
        <v>7</v>
      </c>
      <c r="L6" s="367">
        <v>8</v>
      </c>
      <c r="M6" s="381"/>
      <c r="N6" s="368">
        <v>9</v>
      </c>
      <c r="O6" s="367">
        <v>10</v>
      </c>
      <c r="P6" s="367"/>
      <c r="Q6" s="367"/>
      <c r="R6" s="367">
        <v>11</v>
      </c>
      <c r="S6" s="367">
        <v>6</v>
      </c>
      <c r="T6" s="367">
        <v>7</v>
      </c>
      <c r="U6" s="367">
        <v>8</v>
      </c>
      <c r="V6" s="367">
        <v>9</v>
      </c>
      <c r="W6" s="367"/>
      <c r="X6" s="367">
        <v>10</v>
      </c>
      <c r="Y6" s="367">
        <v>11</v>
      </c>
      <c r="Z6" s="367">
        <v>12</v>
      </c>
      <c r="AA6" s="367">
        <v>13</v>
      </c>
      <c r="AB6" s="367"/>
      <c r="AC6" s="367">
        <v>14</v>
      </c>
      <c r="AD6" s="367">
        <v>15</v>
      </c>
      <c r="AE6" s="367">
        <v>16</v>
      </c>
      <c r="AF6" s="367">
        <v>17</v>
      </c>
      <c r="AG6" s="367"/>
      <c r="AH6" s="367">
        <v>18</v>
      </c>
      <c r="AI6" s="367">
        <v>19</v>
      </c>
      <c r="AJ6" s="367">
        <v>20</v>
      </c>
      <c r="AK6" s="367">
        <v>21</v>
      </c>
      <c r="AL6" s="370"/>
      <c r="AM6" s="369">
        <v>22</v>
      </c>
      <c r="AN6" s="367">
        <v>19</v>
      </c>
      <c r="AO6" s="367">
        <v>20</v>
      </c>
      <c r="AP6" s="367">
        <v>21</v>
      </c>
      <c r="AQ6" s="370"/>
      <c r="AR6" s="369">
        <v>22</v>
      </c>
      <c r="AS6" s="367">
        <v>19</v>
      </c>
      <c r="AT6" s="367">
        <v>20</v>
      </c>
      <c r="AU6" s="367">
        <v>21</v>
      </c>
      <c r="AV6" s="370"/>
      <c r="AW6" s="369">
        <v>22</v>
      </c>
      <c r="AX6" s="367">
        <v>19</v>
      </c>
      <c r="AY6" s="367">
        <v>20</v>
      </c>
      <c r="AZ6" s="367">
        <v>21</v>
      </c>
      <c r="BA6" s="370"/>
      <c r="BB6" s="369">
        <v>22</v>
      </c>
      <c r="BC6" s="367">
        <v>19</v>
      </c>
      <c r="BD6" s="367">
        <v>20</v>
      </c>
      <c r="BE6" s="367">
        <v>21</v>
      </c>
      <c r="BF6" s="370"/>
      <c r="BG6" s="369">
        <v>22</v>
      </c>
      <c r="BH6" s="367">
        <v>19</v>
      </c>
      <c r="BI6" s="367">
        <v>20</v>
      </c>
      <c r="BJ6" s="367">
        <v>21</v>
      </c>
      <c r="BK6" s="370"/>
      <c r="BL6" s="369">
        <v>22</v>
      </c>
      <c r="BM6" s="367">
        <v>19</v>
      </c>
      <c r="BN6" s="367">
        <v>20</v>
      </c>
      <c r="BO6" s="367">
        <v>21</v>
      </c>
      <c r="BP6" s="370"/>
      <c r="BQ6" s="369">
        <v>22</v>
      </c>
      <c r="BR6" s="367">
        <v>19</v>
      </c>
      <c r="BS6" s="367">
        <v>20</v>
      </c>
      <c r="BT6" s="367">
        <v>21</v>
      </c>
      <c r="BU6" s="370"/>
      <c r="BV6" s="369">
        <v>22</v>
      </c>
      <c r="BW6" s="367">
        <v>19</v>
      </c>
      <c r="BX6" s="367">
        <v>20</v>
      </c>
      <c r="BY6" s="367">
        <v>21</v>
      </c>
      <c r="BZ6" s="370"/>
      <c r="CA6" s="369">
        <v>22</v>
      </c>
      <c r="CB6" s="367">
        <v>19</v>
      </c>
      <c r="CC6" s="367">
        <v>20</v>
      </c>
      <c r="CD6" s="367">
        <v>21</v>
      </c>
      <c r="CE6" s="370"/>
      <c r="CF6" s="369">
        <v>22</v>
      </c>
      <c r="CG6" s="367">
        <v>19</v>
      </c>
      <c r="CH6" s="367">
        <v>20</v>
      </c>
      <c r="CI6" s="367">
        <v>21</v>
      </c>
      <c r="CJ6" s="370"/>
      <c r="CK6" s="369">
        <v>22</v>
      </c>
      <c r="CL6" s="382">
        <v>19</v>
      </c>
      <c r="CM6" s="367">
        <v>20</v>
      </c>
      <c r="CN6" s="367">
        <v>21</v>
      </c>
      <c r="CO6" s="370"/>
      <c r="CP6" s="369">
        <v>22</v>
      </c>
      <c r="CQ6" s="367">
        <v>19</v>
      </c>
      <c r="CR6" s="367">
        <v>20</v>
      </c>
      <c r="CS6" s="367">
        <v>21</v>
      </c>
      <c r="CT6" s="370"/>
      <c r="CU6" s="369">
        <v>22</v>
      </c>
      <c r="CV6" s="367">
        <v>19</v>
      </c>
      <c r="CW6" s="367">
        <v>20</v>
      </c>
      <c r="CX6" s="367">
        <v>21</v>
      </c>
      <c r="CY6" s="370"/>
      <c r="CZ6" s="369">
        <v>22</v>
      </c>
      <c r="DA6" s="367">
        <v>19</v>
      </c>
      <c r="DB6" s="367">
        <v>20</v>
      </c>
      <c r="DC6" s="367">
        <v>21</v>
      </c>
      <c r="DD6" s="370"/>
      <c r="DE6" s="369">
        <v>22</v>
      </c>
      <c r="DF6" s="367">
        <v>19</v>
      </c>
      <c r="DG6" s="367">
        <v>20</v>
      </c>
      <c r="DH6" s="367">
        <v>21</v>
      </c>
      <c r="DI6" s="370"/>
      <c r="DJ6" s="369">
        <v>22</v>
      </c>
      <c r="DK6" s="367">
        <v>19</v>
      </c>
      <c r="DL6" s="367">
        <v>20</v>
      </c>
      <c r="DM6" s="367">
        <v>21</v>
      </c>
      <c r="DN6" s="370"/>
      <c r="DO6" s="370">
        <v>22</v>
      </c>
      <c r="DP6" s="340">
        <v>8</v>
      </c>
      <c r="DQ6" s="341">
        <v>9</v>
      </c>
      <c r="DR6" s="341">
        <v>10</v>
      </c>
      <c r="DS6" s="341">
        <v>11</v>
      </c>
      <c r="DT6" s="341">
        <v>12</v>
      </c>
      <c r="DU6" s="341">
        <v>13</v>
      </c>
      <c r="DV6" s="341">
        <v>14</v>
      </c>
      <c r="DW6" s="341">
        <v>15</v>
      </c>
      <c r="DX6" s="341">
        <v>16</v>
      </c>
      <c r="DY6" s="341">
        <v>17</v>
      </c>
      <c r="DZ6" s="341">
        <v>18</v>
      </c>
      <c r="EA6" s="341">
        <v>19</v>
      </c>
      <c r="EB6" s="341">
        <v>20</v>
      </c>
      <c r="EC6" s="341">
        <v>21</v>
      </c>
      <c r="ED6" s="341">
        <v>22</v>
      </c>
      <c r="EE6" s="342">
        <v>23</v>
      </c>
      <c r="EH6" s="321"/>
      <c r="EM6" s="321"/>
    </row>
    <row r="7" spans="1:149" ht="25.5">
      <c r="A7" s="383"/>
      <c r="B7" s="271" t="s">
        <v>1678</v>
      </c>
      <c r="C7" s="271"/>
      <c r="D7" s="384"/>
      <c r="E7" s="385" t="s">
        <v>225</v>
      </c>
      <c r="F7" s="385"/>
      <c r="G7" s="385"/>
      <c r="H7" s="386"/>
      <c r="I7" s="387">
        <f t="shared" ref="I7:I70" si="0">SUM(J7-G7/20)</f>
        <v>0</v>
      </c>
      <c r="J7" s="388">
        <f t="shared" ref="J7:J68" si="1">SUM((G7*6*21)/(8*20*100))+(G7/20)</f>
        <v>0</v>
      </c>
      <c r="K7" s="385"/>
      <c r="L7" s="389" t="s">
        <v>225</v>
      </c>
      <c r="M7" s="387" t="e">
        <f t="shared" ref="M7:M70" si="2">SUM(L7*I7)</f>
        <v>#VALUE!</v>
      </c>
      <c r="N7" s="274" t="s">
        <v>225</v>
      </c>
      <c r="O7" s="275" t="s">
        <v>225</v>
      </c>
      <c r="P7" s="275"/>
      <c r="Q7" s="275"/>
      <c r="R7" s="274" t="s">
        <v>225</v>
      </c>
      <c r="S7" s="385"/>
      <c r="T7" s="385"/>
      <c r="U7" s="385"/>
      <c r="V7" s="385"/>
      <c r="W7" s="385"/>
      <c r="X7" s="390"/>
      <c r="Y7" s="385"/>
      <c r="Z7" s="385"/>
      <c r="AA7" s="385"/>
      <c r="AB7" s="385"/>
      <c r="AC7" s="390"/>
      <c r="AD7" s="385"/>
      <c r="AE7" s="385"/>
      <c r="AF7" s="385"/>
      <c r="AG7" s="385"/>
      <c r="AH7" s="390"/>
      <c r="AI7" s="385"/>
      <c r="AJ7" s="385"/>
      <c r="AK7" s="385"/>
      <c r="AL7" s="391"/>
      <c r="AM7" s="392"/>
      <c r="AN7" s="301"/>
      <c r="AO7" s="301"/>
      <c r="AP7" s="301"/>
      <c r="AQ7" s="301"/>
      <c r="AR7" s="301"/>
      <c r="AS7" s="301"/>
      <c r="AT7" s="301"/>
      <c r="AU7" s="301"/>
      <c r="AV7" s="301"/>
      <c r="AW7" s="301"/>
      <c r="AX7" s="301"/>
      <c r="AY7" s="301"/>
      <c r="AZ7" s="301"/>
      <c r="BA7" s="301"/>
      <c r="BB7" s="301"/>
      <c r="BC7" s="301"/>
      <c r="BD7" s="301"/>
      <c r="BE7" s="301"/>
      <c r="BF7" s="301"/>
      <c r="BG7" s="301"/>
      <c r="BH7" s="301"/>
      <c r="BI7" s="301"/>
      <c r="BJ7" s="301"/>
      <c r="BK7" s="301"/>
      <c r="BL7" s="301"/>
      <c r="BM7" s="301"/>
      <c r="BN7" s="301"/>
      <c r="BO7" s="301"/>
      <c r="BP7" s="301"/>
      <c r="BQ7" s="301"/>
      <c r="BR7" s="301"/>
      <c r="BS7" s="301"/>
      <c r="BT7" s="301"/>
      <c r="BU7" s="301"/>
      <c r="BV7" s="301"/>
      <c r="BW7" s="393"/>
      <c r="BX7" s="301"/>
      <c r="BY7" s="301"/>
      <c r="BZ7" s="301"/>
      <c r="CA7" s="301"/>
      <c r="CB7" s="301"/>
      <c r="CC7" s="301"/>
      <c r="CD7" s="301"/>
      <c r="CE7" s="301"/>
      <c r="CF7" s="301"/>
      <c r="CG7" s="301"/>
      <c r="CH7" s="301"/>
      <c r="CI7" s="301"/>
      <c r="CJ7" s="301"/>
      <c r="CK7" s="301"/>
      <c r="CL7" s="350"/>
      <c r="CM7" s="301"/>
      <c r="CN7" s="301"/>
      <c r="CO7" s="301"/>
      <c r="CP7" s="301"/>
      <c r="CQ7" s="301"/>
      <c r="CR7" s="301"/>
      <c r="CS7" s="301"/>
      <c r="CT7" s="301"/>
      <c r="CU7" s="301"/>
      <c r="CV7" s="301"/>
      <c r="CW7" s="301"/>
      <c r="CX7" s="301"/>
      <c r="CY7" s="301"/>
      <c r="CZ7" s="301"/>
      <c r="DA7" s="301"/>
      <c r="DB7" s="301"/>
      <c r="DC7" s="301"/>
      <c r="DD7" s="301"/>
      <c r="DE7" s="301"/>
      <c r="DF7" s="301"/>
      <c r="DG7" s="301"/>
      <c r="DH7" s="301"/>
      <c r="DI7" s="301"/>
      <c r="DJ7" s="301"/>
      <c r="DK7" s="301"/>
      <c r="DL7" s="301"/>
      <c r="DM7" s="301"/>
      <c r="DN7" s="301"/>
      <c r="DO7" s="301"/>
      <c r="DP7" s="394"/>
      <c r="DQ7" s="385"/>
      <c r="DR7" s="385"/>
      <c r="DS7" s="385"/>
      <c r="DT7" s="385"/>
      <c r="DU7" s="385"/>
      <c r="DV7" s="385"/>
      <c r="DW7" s="385"/>
      <c r="DX7" s="385"/>
      <c r="DY7" s="385"/>
      <c r="DZ7" s="385"/>
      <c r="EA7" s="385"/>
      <c r="EB7" s="385"/>
      <c r="EC7" s="385"/>
      <c r="ED7" s="385"/>
      <c r="EE7" s="395"/>
      <c r="EF7" s="301"/>
      <c r="EG7" s="301"/>
      <c r="EH7" s="396"/>
      <c r="EI7" s="119"/>
      <c r="EJ7" s="119"/>
      <c r="EK7" s="119"/>
      <c r="EL7" s="119"/>
      <c r="EM7" s="396"/>
      <c r="EN7" s="119"/>
      <c r="EO7" s="119"/>
      <c r="EP7" s="119"/>
      <c r="EQ7" s="119"/>
      <c r="ER7" s="119"/>
      <c r="ES7" s="119"/>
    </row>
    <row r="8" spans="1:149" ht="51">
      <c r="A8" s="397">
        <v>1</v>
      </c>
      <c r="B8" s="398" t="s">
        <v>1679</v>
      </c>
      <c r="C8" s="398" t="s">
        <v>1680</v>
      </c>
      <c r="D8" s="398" t="s">
        <v>1681</v>
      </c>
      <c r="E8" s="399">
        <v>17000</v>
      </c>
      <c r="F8" s="399"/>
      <c r="G8" s="399">
        <f t="shared" ref="G8:G71" si="3">SUM(E8:F8)</f>
        <v>17000</v>
      </c>
      <c r="H8" s="400">
        <v>20</v>
      </c>
      <c r="I8" s="387">
        <f t="shared" si="0"/>
        <v>133.875</v>
      </c>
      <c r="J8" s="388">
        <f t="shared" si="1"/>
        <v>983.875</v>
      </c>
      <c r="K8" s="401" t="s">
        <v>1682</v>
      </c>
      <c r="L8" s="402">
        <v>20</v>
      </c>
      <c r="M8" s="387">
        <f t="shared" si="2"/>
        <v>2677.5</v>
      </c>
      <c r="N8" s="274">
        <f t="shared" ref="N8:N68" si="4">SUM(L8*J8)</f>
        <v>19677.5</v>
      </c>
      <c r="O8" s="275">
        <f t="shared" ref="O8:O70" si="5">SUM(P8:R8)</f>
        <v>21125</v>
      </c>
      <c r="P8" s="275">
        <f t="shared" ref="P8:R70" si="6">SUM(U8,Z8,AE8,AJ8,AO8,AT8,AY8,BD8,BI8,BN8,BS8,BX8,CC8,CH8,CM8,CR8,CW8,DB8,DG8,DL8)</f>
        <v>16365</v>
      </c>
      <c r="Q8" s="275">
        <f t="shared" si="6"/>
        <v>4760</v>
      </c>
      <c r="R8" s="275">
        <f t="shared" si="6"/>
        <v>0</v>
      </c>
      <c r="S8" s="403" t="s">
        <v>1683</v>
      </c>
      <c r="T8" s="283" t="s">
        <v>1607</v>
      </c>
      <c r="U8" s="404">
        <v>850</v>
      </c>
      <c r="V8" s="404">
        <v>350</v>
      </c>
      <c r="W8" s="404"/>
      <c r="X8" s="288">
        <f t="shared" ref="X8:X70" si="7">SUM(U8:V8)</f>
        <v>1200</v>
      </c>
      <c r="Y8" s="283" t="s">
        <v>1607</v>
      </c>
      <c r="Z8" s="404">
        <v>850</v>
      </c>
      <c r="AA8" s="404">
        <v>350</v>
      </c>
      <c r="AB8" s="404"/>
      <c r="AC8" s="288">
        <f>SUM(Z8:AA8)</f>
        <v>1200</v>
      </c>
      <c r="AD8" s="283" t="s">
        <v>1607</v>
      </c>
      <c r="AE8" s="404">
        <v>850</v>
      </c>
      <c r="AF8" s="404">
        <v>350</v>
      </c>
      <c r="AG8" s="404"/>
      <c r="AH8" s="288">
        <f>SUM(AE8:AF8)</f>
        <v>1200</v>
      </c>
      <c r="AI8" s="283" t="s">
        <v>1607</v>
      </c>
      <c r="AJ8" s="404">
        <v>850</v>
      </c>
      <c r="AK8" s="404">
        <v>350</v>
      </c>
      <c r="AL8" s="404"/>
      <c r="AM8" s="288">
        <f>SUM(AJ8:AK8)</f>
        <v>1200</v>
      </c>
      <c r="AN8" s="283" t="s">
        <v>1607</v>
      </c>
      <c r="AO8" s="404">
        <v>850</v>
      </c>
      <c r="AP8" s="404">
        <v>350</v>
      </c>
      <c r="AQ8" s="404"/>
      <c r="AR8" s="288">
        <f t="shared" ref="AR8:AR70" si="8">SUM(AO8:AP8)</f>
        <v>1200</v>
      </c>
      <c r="AS8" s="283" t="s">
        <v>1607</v>
      </c>
      <c r="AT8" s="404">
        <v>850</v>
      </c>
      <c r="AU8" s="404">
        <v>350</v>
      </c>
      <c r="AV8" s="404"/>
      <c r="AW8" s="288">
        <f>SUM(AT8:AU8)</f>
        <v>1200</v>
      </c>
      <c r="AX8" s="283" t="s">
        <v>1607</v>
      </c>
      <c r="AY8" s="404">
        <v>850</v>
      </c>
      <c r="AZ8" s="404">
        <v>350</v>
      </c>
      <c r="BA8" s="404"/>
      <c r="BB8" s="288">
        <f>SUM(AY8:AZ8)</f>
        <v>1200</v>
      </c>
      <c r="BC8" s="283" t="s">
        <v>1607</v>
      </c>
      <c r="BD8" s="404">
        <v>850</v>
      </c>
      <c r="BE8" s="404">
        <v>350</v>
      </c>
      <c r="BF8" s="404"/>
      <c r="BG8" s="288">
        <f>SUM(BD8:BE8)</f>
        <v>1200</v>
      </c>
      <c r="BH8" s="283" t="s">
        <v>1607</v>
      </c>
      <c r="BI8" s="404">
        <v>850</v>
      </c>
      <c r="BJ8" s="404">
        <v>350</v>
      </c>
      <c r="BK8" s="404"/>
      <c r="BL8" s="288">
        <f>SUM(BI8:BJ8)</f>
        <v>1200</v>
      </c>
      <c r="BM8" s="283" t="s">
        <v>1607</v>
      </c>
      <c r="BN8" s="404">
        <v>850</v>
      </c>
      <c r="BO8" s="404">
        <v>350</v>
      </c>
      <c r="BP8" s="404"/>
      <c r="BQ8" s="288">
        <f>SUM(BN8:BO8)</f>
        <v>1200</v>
      </c>
      <c r="BR8" s="405" t="s">
        <v>1608</v>
      </c>
      <c r="BS8" s="405">
        <v>7865</v>
      </c>
      <c r="BT8" s="405">
        <v>1260</v>
      </c>
      <c r="BU8" s="405"/>
      <c r="BV8" s="288">
        <f>SUM(BS8:BT8)</f>
        <v>9125</v>
      </c>
      <c r="BW8" s="406"/>
      <c r="BX8" s="405"/>
      <c r="BY8" s="288">
        <f>SUM(BW8:BX8)</f>
        <v>0</v>
      </c>
      <c r="BZ8" s="407"/>
      <c r="CA8" s="405"/>
      <c r="CB8" s="405"/>
      <c r="CC8" s="405"/>
      <c r="CD8" s="405"/>
      <c r="CE8" s="405"/>
      <c r="CF8" s="405"/>
      <c r="CG8" s="405"/>
      <c r="CH8" s="405"/>
      <c r="CI8" s="405"/>
      <c r="CJ8" s="405"/>
      <c r="CK8" s="405"/>
      <c r="CL8" s="405"/>
      <c r="CM8" s="405"/>
      <c r="CN8" s="405"/>
      <c r="CO8" s="405"/>
      <c r="CP8" s="405"/>
      <c r="CQ8" s="405"/>
      <c r="CR8" s="405"/>
      <c r="CS8" s="405"/>
      <c r="CT8" s="405"/>
      <c r="CU8" s="405"/>
      <c r="CV8" s="405"/>
      <c r="CW8" s="405"/>
      <c r="CX8" s="405"/>
      <c r="CY8" s="405"/>
      <c r="CZ8" s="405"/>
      <c r="DA8" s="405"/>
      <c r="DB8" s="405"/>
      <c r="DC8" s="405"/>
      <c r="DD8" s="405"/>
      <c r="DE8" s="405"/>
      <c r="DF8" s="405"/>
      <c r="DG8" s="405"/>
      <c r="DH8" s="405"/>
      <c r="DI8" s="405"/>
      <c r="DJ8" s="405"/>
      <c r="DK8" s="405"/>
      <c r="DL8" s="405"/>
      <c r="DM8" s="405"/>
      <c r="DN8" s="405"/>
      <c r="DO8" s="405"/>
      <c r="DP8" s="408"/>
      <c r="DQ8" s="409"/>
      <c r="DR8" s="409">
        <v>1</v>
      </c>
      <c r="DS8" s="409">
        <v>17000</v>
      </c>
      <c r="DT8" s="409"/>
      <c r="DU8" s="409"/>
      <c r="DV8" s="409">
        <v>1</v>
      </c>
      <c r="DW8" s="409">
        <v>17000</v>
      </c>
      <c r="DX8" s="409"/>
      <c r="DY8" s="409"/>
      <c r="DZ8" s="409"/>
      <c r="EA8" s="409"/>
      <c r="EB8" s="409"/>
      <c r="EC8" s="409"/>
      <c r="ED8" s="409"/>
      <c r="EE8" s="410"/>
      <c r="EF8" s="353">
        <f>SUM(ED8,EB8,DZ8,DX8,DV8,DT8)</f>
        <v>1</v>
      </c>
      <c r="EG8" s="353">
        <f>SUM(EE8,EC8,EA8,DY8,DW8,DU8)</f>
        <v>17000</v>
      </c>
      <c r="EH8" s="411">
        <v>1</v>
      </c>
      <c r="EI8" s="412">
        <v>17000</v>
      </c>
      <c r="EJ8" s="412"/>
      <c r="EK8" s="412"/>
      <c r="EL8" s="412"/>
      <c r="EM8" s="411">
        <v>1</v>
      </c>
      <c r="EN8" s="412"/>
      <c r="EO8" s="412"/>
      <c r="EP8" s="412"/>
      <c r="EQ8" s="412"/>
      <c r="ER8" s="412"/>
      <c r="ES8" s="412"/>
    </row>
    <row r="9" spans="1:149" ht="51">
      <c r="A9" s="397">
        <v>2</v>
      </c>
      <c r="B9" s="398" t="s">
        <v>1684</v>
      </c>
      <c r="C9" s="398" t="s">
        <v>1685</v>
      </c>
      <c r="D9" s="398" t="s">
        <v>1686</v>
      </c>
      <c r="E9" s="399">
        <v>12750</v>
      </c>
      <c r="F9" s="399"/>
      <c r="G9" s="399">
        <f t="shared" si="3"/>
        <v>12750</v>
      </c>
      <c r="H9" s="413">
        <v>20</v>
      </c>
      <c r="I9" s="387">
        <f t="shared" si="0"/>
        <v>100.40625</v>
      </c>
      <c r="J9" s="388">
        <f t="shared" si="1"/>
        <v>737.90625</v>
      </c>
      <c r="K9" s="414" t="s">
        <v>1687</v>
      </c>
      <c r="L9" s="415">
        <v>20</v>
      </c>
      <c r="M9" s="387">
        <f t="shared" si="2"/>
        <v>2008.125</v>
      </c>
      <c r="N9" s="274">
        <f t="shared" si="4"/>
        <v>14758.125</v>
      </c>
      <c r="O9" s="275">
        <f t="shared" si="5"/>
        <v>1600</v>
      </c>
      <c r="P9" s="275">
        <f t="shared" si="6"/>
        <v>1385</v>
      </c>
      <c r="Q9" s="275">
        <f t="shared" si="6"/>
        <v>215</v>
      </c>
      <c r="R9" s="275">
        <f t="shared" si="6"/>
        <v>0</v>
      </c>
      <c r="S9" s="403" t="s">
        <v>1688</v>
      </c>
      <c r="T9" s="416" t="s">
        <v>1608</v>
      </c>
      <c r="U9" s="404">
        <v>865</v>
      </c>
      <c r="V9" s="404">
        <v>135</v>
      </c>
      <c r="W9" s="409"/>
      <c r="X9" s="288">
        <f t="shared" si="7"/>
        <v>1000</v>
      </c>
      <c r="Y9" s="409" t="s">
        <v>1689</v>
      </c>
      <c r="Z9" s="409">
        <v>520</v>
      </c>
      <c r="AA9" s="409">
        <v>80</v>
      </c>
      <c r="AB9" s="409"/>
      <c r="AC9" s="288">
        <f t="shared" ref="AC9:AC70" si="9">SUM(Z9:AA9)</f>
        <v>600</v>
      </c>
      <c r="AD9" s="409"/>
      <c r="AE9" s="409"/>
      <c r="AF9" s="409"/>
      <c r="AG9" s="409"/>
      <c r="AH9" s="288">
        <f t="shared" ref="AH9:AH70" si="10">SUM(AE9:AF9)</f>
        <v>0</v>
      </c>
      <c r="AI9" s="409"/>
      <c r="AJ9" s="409"/>
      <c r="AK9" s="409"/>
      <c r="AL9" s="410"/>
      <c r="AM9" s="288">
        <f t="shared" ref="AM9:AM70" si="11">SUM(AJ9:AK9)</f>
        <v>0</v>
      </c>
      <c r="AN9" s="405"/>
      <c r="AO9" s="405"/>
      <c r="AP9" s="405"/>
      <c r="AQ9" s="405"/>
      <c r="AR9" s="288">
        <f t="shared" si="8"/>
        <v>0</v>
      </c>
      <c r="AS9" s="405"/>
      <c r="AT9" s="405"/>
      <c r="AU9" s="405"/>
      <c r="AV9" s="405"/>
      <c r="AW9" s="405"/>
      <c r="AX9" s="405"/>
      <c r="AY9" s="405"/>
      <c r="AZ9" s="405"/>
      <c r="BA9" s="405"/>
      <c r="BB9" s="405"/>
      <c r="BC9" s="405"/>
      <c r="BD9" s="405"/>
      <c r="BE9" s="405"/>
      <c r="BF9" s="405"/>
      <c r="BG9" s="405"/>
      <c r="BH9" s="405"/>
      <c r="BI9" s="405"/>
      <c r="BJ9" s="405"/>
      <c r="BK9" s="405"/>
      <c r="BL9" s="405"/>
      <c r="BM9" s="405"/>
      <c r="BN9" s="405"/>
      <c r="BO9" s="405"/>
      <c r="BP9" s="405"/>
      <c r="BQ9" s="405"/>
      <c r="BR9" s="405"/>
      <c r="BS9" s="405"/>
      <c r="BT9" s="405"/>
      <c r="BU9" s="405"/>
      <c r="BV9" s="405"/>
      <c r="BW9" s="406"/>
      <c r="BX9" s="405"/>
      <c r="BY9" s="405"/>
      <c r="BZ9" s="405"/>
      <c r="CA9" s="405"/>
      <c r="CB9" s="405"/>
      <c r="CC9" s="405"/>
      <c r="CD9" s="405"/>
      <c r="CE9" s="405"/>
      <c r="CF9" s="405"/>
      <c r="CG9" s="405"/>
      <c r="CH9" s="405"/>
      <c r="CI9" s="405"/>
      <c r="CJ9" s="405"/>
      <c r="CK9" s="405"/>
      <c r="CL9" s="405"/>
      <c r="CM9" s="405"/>
      <c r="CN9" s="405"/>
      <c r="CO9" s="405"/>
      <c r="CP9" s="405"/>
      <c r="CQ9" s="405"/>
      <c r="CR9" s="405"/>
      <c r="CS9" s="405"/>
      <c r="CT9" s="405"/>
      <c r="CU9" s="405"/>
      <c r="CV9" s="405"/>
      <c r="CW9" s="405"/>
      <c r="CX9" s="405"/>
      <c r="CY9" s="405"/>
      <c r="CZ9" s="405"/>
      <c r="DA9" s="405"/>
      <c r="DB9" s="405"/>
      <c r="DC9" s="405"/>
      <c r="DD9" s="405"/>
      <c r="DE9" s="405"/>
      <c r="DF9" s="405"/>
      <c r="DG9" s="405"/>
      <c r="DH9" s="405"/>
      <c r="DI9" s="405"/>
      <c r="DJ9" s="405"/>
      <c r="DK9" s="405"/>
      <c r="DL9" s="405"/>
      <c r="DM9" s="405"/>
      <c r="DN9" s="405"/>
      <c r="DO9" s="405"/>
      <c r="DP9" s="408">
        <v>1</v>
      </c>
      <c r="DQ9" s="409">
        <v>12750</v>
      </c>
      <c r="DR9" s="409"/>
      <c r="DS9" s="409"/>
      <c r="DT9" s="409"/>
      <c r="DU9" s="409"/>
      <c r="DV9" s="409">
        <v>1</v>
      </c>
      <c r="DW9" s="409">
        <v>12750</v>
      </c>
      <c r="DX9" s="409"/>
      <c r="DY9" s="409"/>
      <c r="DZ9" s="409"/>
      <c r="EA9" s="409"/>
      <c r="EB9" s="409"/>
      <c r="EC9" s="409"/>
      <c r="ED9" s="409"/>
      <c r="EE9" s="410"/>
      <c r="EF9" s="353">
        <f>SUM(ED9,EB9,DZ9,DX9,DV9,DT9)</f>
        <v>1</v>
      </c>
      <c r="EG9" s="353">
        <f>SUM(EE9,EC9,EA9,DY9,DW9,DU9)</f>
        <v>12750</v>
      </c>
      <c r="EH9" s="411">
        <v>1</v>
      </c>
      <c r="EI9" s="412">
        <v>12750</v>
      </c>
      <c r="EJ9" s="412"/>
      <c r="EK9" s="412"/>
      <c r="EL9" s="412"/>
      <c r="EM9" s="411">
        <v>1</v>
      </c>
      <c r="EN9" s="412"/>
      <c r="EO9" s="412"/>
      <c r="EP9" s="412"/>
      <c r="EQ9" s="412"/>
      <c r="ER9" s="412"/>
      <c r="ES9" s="412"/>
    </row>
    <row r="10" spans="1:149" ht="51">
      <c r="A10" s="397">
        <v>3</v>
      </c>
      <c r="B10" s="398" t="s">
        <v>1690</v>
      </c>
      <c r="C10" s="398" t="s">
        <v>1691</v>
      </c>
      <c r="D10" s="398" t="s">
        <v>1692</v>
      </c>
      <c r="E10" s="399">
        <v>17000</v>
      </c>
      <c r="F10" s="399"/>
      <c r="G10" s="399">
        <f t="shared" si="3"/>
        <v>17000</v>
      </c>
      <c r="H10" s="413">
        <v>20</v>
      </c>
      <c r="I10" s="387">
        <f t="shared" si="0"/>
        <v>133.875</v>
      </c>
      <c r="J10" s="388">
        <f t="shared" si="1"/>
        <v>983.875</v>
      </c>
      <c r="K10" s="414" t="s">
        <v>1693</v>
      </c>
      <c r="L10" s="415">
        <v>20</v>
      </c>
      <c r="M10" s="387">
        <f t="shared" si="2"/>
        <v>2677.5</v>
      </c>
      <c r="N10" s="274">
        <f t="shared" si="4"/>
        <v>19677.5</v>
      </c>
      <c r="O10" s="275">
        <f t="shared" si="5"/>
        <v>900</v>
      </c>
      <c r="P10" s="275">
        <f t="shared" si="6"/>
        <v>800</v>
      </c>
      <c r="Q10" s="275">
        <f t="shared" si="6"/>
        <v>100</v>
      </c>
      <c r="R10" s="275">
        <f t="shared" si="6"/>
        <v>0</v>
      </c>
      <c r="S10" s="403" t="s">
        <v>1694</v>
      </c>
      <c r="T10" s="409" t="s">
        <v>1609</v>
      </c>
      <c r="U10" s="409">
        <v>800</v>
      </c>
      <c r="V10" s="409">
        <v>100</v>
      </c>
      <c r="W10" s="409"/>
      <c r="X10" s="288">
        <f t="shared" si="7"/>
        <v>900</v>
      </c>
      <c r="Y10" s="409"/>
      <c r="Z10" s="409"/>
      <c r="AA10" s="409"/>
      <c r="AB10" s="409"/>
      <c r="AC10" s="288">
        <f t="shared" si="9"/>
        <v>0</v>
      </c>
      <c r="AD10" s="409"/>
      <c r="AE10" s="409"/>
      <c r="AF10" s="409"/>
      <c r="AG10" s="409"/>
      <c r="AH10" s="288">
        <f t="shared" si="10"/>
        <v>0</v>
      </c>
      <c r="AI10" s="409"/>
      <c r="AJ10" s="409"/>
      <c r="AK10" s="409"/>
      <c r="AL10" s="410"/>
      <c r="AM10" s="288">
        <f t="shared" si="11"/>
        <v>0</v>
      </c>
      <c r="AN10" s="405"/>
      <c r="AO10" s="405"/>
      <c r="AP10" s="405"/>
      <c r="AQ10" s="405"/>
      <c r="AR10" s="288">
        <f t="shared" si="8"/>
        <v>0</v>
      </c>
      <c r="AS10" s="405"/>
      <c r="AT10" s="405"/>
      <c r="AU10" s="405"/>
      <c r="AV10" s="405"/>
      <c r="AW10" s="405"/>
      <c r="AX10" s="405"/>
      <c r="AY10" s="405"/>
      <c r="AZ10" s="405"/>
      <c r="BA10" s="405"/>
      <c r="BB10" s="405"/>
      <c r="BC10" s="405"/>
      <c r="BD10" s="405"/>
      <c r="BE10" s="405"/>
      <c r="BF10" s="405"/>
      <c r="BG10" s="405"/>
      <c r="BH10" s="405"/>
      <c r="BI10" s="405"/>
      <c r="BJ10" s="405"/>
      <c r="BK10" s="405"/>
      <c r="BL10" s="405"/>
      <c r="BM10" s="405"/>
      <c r="BN10" s="405"/>
      <c r="BO10" s="405"/>
      <c r="BP10" s="405"/>
      <c r="BQ10" s="405"/>
      <c r="BR10" s="405"/>
      <c r="BS10" s="405"/>
      <c r="BT10" s="405"/>
      <c r="BU10" s="405"/>
      <c r="BV10" s="405"/>
      <c r="BW10" s="406"/>
      <c r="BX10" s="405"/>
      <c r="BY10" s="405"/>
      <c r="BZ10" s="405"/>
      <c r="CA10" s="405"/>
      <c r="CB10" s="405"/>
      <c r="CC10" s="405"/>
      <c r="CD10" s="405"/>
      <c r="CE10" s="405"/>
      <c r="CF10" s="405"/>
      <c r="CG10" s="405"/>
      <c r="CH10" s="405"/>
      <c r="CI10" s="405"/>
      <c r="CJ10" s="405"/>
      <c r="CK10" s="405"/>
      <c r="CL10" s="405"/>
      <c r="CM10" s="405"/>
      <c r="CN10" s="405"/>
      <c r="CO10" s="405"/>
      <c r="CP10" s="405"/>
      <c r="CQ10" s="405"/>
      <c r="CR10" s="405"/>
      <c r="CS10" s="405"/>
      <c r="CT10" s="405"/>
      <c r="CU10" s="405"/>
      <c r="CV10" s="405"/>
      <c r="CW10" s="405"/>
      <c r="CX10" s="405"/>
      <c r="CY10" s="405"/>
      <c r="CZ10" s="405"/>
      <c r="DA10" s="405"/>
      <c r="DB10" s="405"/>
      <c r="DC10" s="405"/>
      <c r="DD10" s="405"/>
      <c r="DE10" s="405"/>
      <c r="DF10" s="405"/>
      <c r="DG10" s="405"/>
      <c r="DH10" s="405"/>
      <c r="DI10" s="405"/>
      <c r="DJ10" s="405"/>
      <c r="DK10" s="405"/>
      <c r="DL10" s="405"/>
      <c r="DM10" s="405"/>
      <c r="DN10" s="405"/>
      <c r="DO10" s="405"/>
      <c r="DP10" s="408"/>
      <c r="DQ10" s="409"/>
      <c r="DR10" s="409">
        <v>1</v>
      </c>
      <c r="DS10" s="409">
        <v>17000</v>
      </c>
      <c r="DT10" s="409"/>
      <c r="DU10" s="409"/>
      <c r="DV10" s="409">
        <v>1</v>
      </c>
      <c r="DW10" s="409">
        <v>17000</v>
      </c>
      <c r="DX10" s="409"/>
      <c r="DY10" s="409"/>
      <c r="DZ10" s="409"/>
      <c r="EA10" s="409"/>
      <c r="EB10" s="409"/>
      <c r="EC10" s="409"/>
      <c r="ED10" s="409"/>
      <c r="EE10" s="410"/>
      <c r="EF10" s="353">
        <f t="shared" ref="EF10:EG71" si="12">SUM(ED10,EB10,DZ10,DX10,DV10,DT10)</f>
        <v>1</v>
      </c>
      <c r="EG10" s="353">
        <f t="shared" si="12"/>
        <v>17000</v>
      </c>
      <c r="EH10" s="411">
        <v>1</v>
      </c>
      <c r="EI10" s="412">
        <v>17000</v>
      </c>
      <c r="EJ10" s="412"/>
      <c r="EK10" s="412"/>
      <c r="EL10" s="412"/>
      <c r="EM10" s="411">
        <v>1</v>
      </c>
      <c r="EN10" s="412"/>
      <c r="EO10" s="412"/>
      <c r="EP10" s="412"/>
      <c r="EQ10" s="412"/>
      <c r="ER10" s="412"/>
      <c r="ES10" s="412"/>
    </row>
    <row r="11" spans="1:149" ht="38.25">
      <c r="A11" s="397">
        <v>4</v>
      </c>
      <c r="B11" s="417" t="s">
        <v>1695</v>
      </c>
      <c r="C11" s="417" t="s">
        <v>1696</v>
      </c>
      <c r="D11" s="417" t="s">
        <v>1697</v>
      </c>
      <c r="E11" s="418">
        <v>17000</v>
      </c>
      <c r="F11" s="418"/>
      <c r="G11" s="399">
        <f t="shared" si="3"/>
        <v>17000</v>
      </c>
      <c r="H11" s="419">
        <v>20</v>
      </c>
      <c r="I11" s="387">
        <f t="shared" si="0"/>
        <v>133.875</v>
      </c>
      <c r="J11" s="388">
        <f t="shared" si="1"/>
        <v>983.875</v>
      </c>
      <c r="K11" s="420" t="s">
        <v>1698</v>
      </c>
      <c r="L11" s="421">
        <v>20</v>
      </c>
      <c r="M11" s="387">
        <f t="shared" si="2"/>
        <v>2677.5</v>
      </c>
      <c r="N11" s="274">
        <f t="shared" si="4"/>
        <v>19677.5</v>
      </c>
      <c r="O11" s="275">
        <f t="shared" si="5"/>
        <v>10000</v>
      </c>
      <c r="P11" s="275">
        <f t="shared" si="6"/>
        <v>8450</v>
      </c>
      <c r="Q11" s="275">
        <f t="shared" si="6"/>
        <v>1550</v>
      </c>
      <c r="R11" s="275">
        <f t="shared" si="6"/>
        <v>0</v>
      </c>
      <c r="S11" s="403" t="s">
        <v>1699</v>
      </c>
      <c r="T11" s="403" t="s">
        <v>1607</v>
      </c>
      <c r="U11" s="404">
        <v>850</v>
      </c>
      <c r="V11" s="404">
        <v>150</v>
      </c>
      <c r="W11" s="404"/>
      <c r="X11" s="288">
        <f t="shared" si="7"/>
        <v>1000</v>
      </c>
      <c r="Y11" s="403" t="s">
        <v>1607</v>
      </c>
      <c r="Z11" s="404">
        <v>850</v>
      </c>
      <c r="AA11" s="404">
        <v>150</v>
      </c>
      <c r="AB11" s="404"/>
      <c r="AC11" s="288">
        <f t="shared" si="9"/>
        <v>1000</v>
      </c>
      <c r="AD11" s="416" t="s">
        <v>1608</v>
      </c>
      <c r="AE11" s="404">
        <v>2550</v>
      </c>
      <c r="AF11" s="404">
        <v>450</v>
      </c>
      <c r="AG11" s="404"/>
      <c r="AH11" s="288">
        <f t="shared" si="10"/>
        <v>3000</v>
      </c>
      <c r="AI11" s="409" t="s">
        <v>1609</v>
      </c>
      <c r="AJ11" s="409">
        <v>4200</v>
      </c>
      <c r="AK11" s="409">
        <v>800</v>
      </c>
      <c r="AL11" s="410"/>
      <c r="AM11" s="288">
        <f t="shared" si="11"/>
        <v>5000</v>
      </c>
      <c r="AN11" s="405"/>
      <c r="AO11" s="405"/>
      <c r="AP11" s="405"/>
      <c r="AQ11" s="405"/>
      <c r="AR11" s="288">
        <f t="shared" si="8"/>
        <v>0</v>
      </c>
      <c r="AS11" s="405"/>
      <c r="AT11" s="405"/>
      <c r="AU11" s="405"/>
      <c r="AV11" s="405"/>
      <c r="AW11" s="405"/>
      <c r="AX11" s="405"/>
      <c r="AY11" s="405"/>
      <c r="AZ11" s="405"/>
      <c r="BA11" s="405"/>
      <c r="BB11" s="405"/>
      <c r="BC11" s="405"/>
      <c r="BD11" s="405"/>
      <c r="BE11" s="405"/>
      <c r="BF11" s="405"/>
      <c r="BG11" s="405"/>
      <c r="BH11" s="405"/>
      <c r="BI11" s="405"/>
      <c r="BJ11" s="405"/>
      <c r="BK11" s="405"/>
      <c r="BL11" s="405"/>
      <c r="BM11" s="405"/>
      <c r="BN11" s="405"/>
      <c r="BO11" s="405"/>
      <c r="BP11" s="405"/>
      <c r="BQ11" s="405"/>
      <c r="BR11" s="405"/>
      <c r="BS11" s="405"/>
      <c r="BT11" s="405"/>
      <c r="BU11" s="405"/>
      <c r="BV11" s="405"/>
      <c r="BW11" s="406"/>
      <c r="BX11" s="405"/>
      <c r="BY11" s="405"/>
      <c r="BZ11" s="405"/>
      <c r="CA11" s="405"/>
      <c r="CB11" s="405"/>
      <c r="CC11" s="405"/>
      <c r="CD11" s="405"/>
      <c r="CE11" s="405"/>
      <c r="CF11" s="405"/>
      <c r="CG11" s="405"/>
      <c r="CH11" s="405"/>
      <c r="CI11" s="405"/>
      <c r="CJ11" s="405"/>
      <c r="CK11" s="405"/>
      <c r="CL11" s="405"/>
      <c r="CM11" s="405"/>
      <c r="CN11" s="405"/>
      <c r="CO11" s="405"/>
      <c r="CP11" s="405"/>
      <c r="CQ11" s="405"/>
      <c r="CR11" s="405"/>
      <c r="CS11" s="405"/>
      <c r="CT11" s="405"/>
      <c r="CU11" s="405"/>
      <c r="CV11" s="405"/>
      <c r="CW11" s="405"/>
      <c r="CX11" s="405"/>
      <c r="CY11" s="405"/>
      <c r="CZ11" s="405"/>
      <c r="DA11" s="405"/>
      <c r="DB11" s="405"/>
      <c r="DC11" s="405"/>
      <c r="DD11" s="405"/>
      <c r="DE11" s="405"/>
      <c r="DF11" s="405"/>
      <c r="DG11" s="405"/>
      <c r="DH11" s="405"/>
      <c r="DI11" s="405"/>
      <c r="DJ11" s="405"/>
      <c r="DK11" s="405"/>
      <c r="DL11" s="405"/>
      <c r="DM11" s="405"/>
      <c r="DN11" s="405"/>
      <c r="DO11" s="405"/>
      <c r="DP11" s="408">
        <v>1</v>
      </c>
      <c r="DQ11" s="409">
        <v>17000</v>
      </c>
      <c r="DR11" s="409"/>
      <c r="DS11" s="409"/>
      <c r="DT11" s="409"/>
      <c r="DU11" s="409"/>
      <c r="DV11" s="409">
        <v>1</v>
      </c>
      <c r="DW11" s="409">
        <v>17000</v>
      </c>
      <c r="DX11" s="409"/>
      <c r="DY11" s="409"/>
      <c r="DZ11" s="409"/>
      <c r="EA11" s="409"/>
      <c r="EB11" s="409"/>
      <c r="EC11" s="409"/>
      <c r="ED11" s="409"/>
      <c r="EE11" s="410"/>
      <c r="EF11" s="353">
        <f t="shared" si="12"/>
        <v>1</v>
      </c>
      <c r="EG11" s="353">
        <f t="shared" si="12"/>
        <v>17000</v>
      </c>
      <c r="EH11" s="411">
        <v>1</v>
      </c>
      <c r="EI11" s="412">
        <v>17000</v>
      </c>
      <c r="EJ11" s="412"/>
      <c r="EK11" s="412"/>
      <c r="EL11" s="412"/>
      <c r="EM11" s="411">
        <v>1</v>
      </c>
      <c r="EN11" s="412"/>
      <c r="EO11" s="412"/>
      <c r="EP11" s="412"/>
      <c r="EQ11" s="412"/>
      <c r="ER11" s="412"/>
      <c r="ES11" s="412"/>
    </row>
    <row r="12" spans="1:149" ht="51">
      <c r="A12" s="397">
        <v>5</v>
      </c>
      <c r="B12" s="398" t="s">
        <v>1700</v>
      </c>
      <c r="C12" s="398" t="s">
        <v>1701</v>
      </c>
      <c r="D12" s="398" t="s">
        <v>203</v>
      </c>
      <c r="E12" s="399">
        <v>17000</v>
      </c>
      <c r="F12" s="399"/>
      <c r="G12" s="399">
        <f t="shared" si="3"/>
        <v>17000</v>
      </c>
      <c r="H12" s="413">
        <v>20</v>
      </c>
      <c r="I12" s="387">
        <f t="shared" si="0"/>
        <v>133.875</v>
      </c>
      <c r="J12" s="388">
        <f t="shared" si="1"/>
        <v>983.875</v>
      </c>
      <c r="K12" s="414" t="s">
        <v>1702</v>
      </c>
      <c r="L12" s="415">
        <v>20</v>
      </c>
      <c r="M12" s="387">
        <f t="shared" si="2"/>
        <v>2677.5</v>
      </c>
      <c r="N12" s="274">
        <f t="shared" si="4"/>
        <v>19677.5</v>
      </c>
      <c r="O12" s="275">
        <f t="shared" si="5"/>
        <v>3540</v>
      </c>
      <c r="P12" s="275">
        <f t="shared" si="6"/>
        <v>2920</v>
      </c>
      <c r="Q12" s="275">
        <f t="shared" si="6"/>
        <v>620</v>
      </c>
      <c r="R12" s="275">
        <f t="shared" si="6"/>
        <v>0</v>
      </c>
      <c r="S12" s="403" t="s">
        <v>1703</v>
      </c>
      <c r="T12" s="283" t="s">
        <v>1607</v>
      </c>
      <c r="U12" s="404">
        <v>850</v>
      </c>
      <c r="V12" s="404">
        <v>220</v>
      </c>
      <c r="W12" s="404"/>
      <c r="X12" s="288">
        <f t="shared" si="7"/>
        <v>1070</v>
      </c>
      <c r="Y12" s="283" t="s">
        <v>1607</v>
      </c>
      <c r="Z12" s="404">
        <v>850</v>
      </c>
      <c r="AA12" s="404">
        <v>220</v>
      </c>
      <c r="AB12" s="404"/>
      <c r="AC12" s="288">
        <f t="shared" si="9"/>
        <v>1070</v>
      </c>
      <c r="AD12" s="416" t="s">
        <v>1608</v>
      </c>
      <c r="AE12" s="404">
        <v>1220</v>
      </c>
      <c r="AF12" s="404">
        <v>180</v>
      </c>
      <c r="AG12" s="404"/>
      <c r="AH12" s="305">
        <f t="shared" si="10"/>
        <v>1400</v>
      </c>
      <c r="AI12" s="409"/>
      <c r="AJ12" s="409"/>
      <c r="AK12" s="409"/>
      <c r="AL12" s="410"/>
      <c r="AM12" s="288">
        <f t="shared" si="11"/>
        <v>0</v>
      </c>
      <c r="AN12" s="405"/>
      <c r="AO12" s="405"/>
      <c r="AP12" s="405"/>
      <c r="AQ12" s="405"/>
      <c r="AR12" s="288">
        <f t="shared" si="8"/>
        <v>0</v>
      </c>
      <c r="AS12" s="405"/>
      <c r="AT12" s="405"/>
      <c r="AU12" s="405"/>
      <c r="AV12" s="405"/>
      <c r="AW12" s="405"/>
      <c r="AX12" s="405"/>
      <c r="AY12" s="405"/>
      <c r="AZ12" s="405"/>
      <c r="BA12" s="405"/>
      <c r="BB12" s="405"/>
      <c r="BC12" s="405"/>
      <c r="BD12" s="405"/>
      <c r="BE12" s="405"/>
      <c r="BF12" s="405"/>
      <c r="BG12" s="405"/>
      <c r="BH12" s="405"/>
      <c r="BI12" s="405"/>
      <c r="BJ12" s="405"/>
      <c r="BK12" s="405"/>
      <c r="BL12" s="405"/>
      <c r="BM12" s="405"/>
      <c r="BN12" s="405"/>
      <c r="BO12" s="405"/>
      <c r="BP12" s="405"/>
      <c r="BQ12" s="405"/>
      <c r="BR12" s="405"/>
      <c r="BS12" s="405"/>
      <c r="BT12" s="405"/>
      <c r="BU12" s="405"/>
      <c r="BV12" s="405"/>
      <c r="BW12" s="406"/>
      <c r="BX12" s="405"/>
      <c r="BY12" s="405"/>
      <c r="BZ12" s="405"/>
      <c r="CA12" s="405"/>
      <c r="CB12" s="405"/>
      <c r="CC12" s="405"/>
      <c r="CD12" s="405"/>
      <c r="CE12" s="405"/>
      <c r="CF12" s="405"/>
      <c r="CG12" s="405"/>
      <c r="CH12" s="405"/>
      <c r="CI12" s="405"/>
      <c r="CJ12" s="405"/>
      <c r="CK12" s="405"/>
      <c r="CL12" s="405"/>
      <c r="CM12" s="405"/>
      <c r="CN12" s="405"/>
      <c r="CO12" s="405"/>
      <c r="CP12" s="405"/>
      <c r="CQ12" s="405"/>
      <c r="CR12" s="405"/>
      <c r="CS12" s="405"/>
      <c r="CT12" s="405"/>
      <c r="CU12" s="405"/>
      <c r="CV12" s="405"/>
      <c r="CW12" s="405"/>
      <c r="CX12" s="405"/>
      <c r="CY12" s="405"/>
      <c r="CZ12" s="405"/>
      <c r="DA12" s="405"/>
      <c r="DB12" s="405"/>
      <c r="DC12" s="405"/>
      <c r="DD12" s="405"/>
      <c r="DE12" s="405"/>
      <c r="DF12" s="405"/>
      <c r="DG12" s="405"/>
      <c r="DH12" s="405"/>
      <c r="DI12" s="405"/>
      <c r="DJ12" s="405"/>
      <c r="DK12" s="405"/>
      <c r="DL12" s="405"/>
      <c r="DM12" s="405"/>
      <c r="DN12" s="405"/>
      <c r="DO12" s="405"/>
      <c r="DP12" s="408"/>
      <c r="DQ12" s="409"/>
      <c r="DR12" s="409">
        <v>1</v>
      </c>
      <c r="DS12" s="409">
        <v>17000</v>
      </c>
      <c r="DT12" s="409"/>
      <c r="DU12" s="409"/>
      <c r="DV12" s="409">
        <v>1</v>
      </c>
      <c r="DW12" s="409">
        <v>17000</v>
      </c>
      <c r="DX12" s="409"/>
      <c r="DY12" s="409"/>
      <c r="DZ12" s="409"/>
      <c r="EA12" s="409"/>
      <c r="EB12" s="409"/>
      <c r="EC12" s="409"/>
      <c r="ED12" s="409"/>
      <c r="EE12" s="410"/>
      <c r="EF12" s="353">
        <f t="shared" si="12"/>
        <v>1</v>
      </c>
      <c r="EG12" s="353">
        <f t="shared" si="12"/>
        <v>17000</v>
      </c>
      <c r="EH12" s="411">
        <v>1</v>
      </c>
      <c r="EI12" s="412">
        <v>17000</v>
      </c>
      <c r="EJ12" s="412"/>
      <c r="EK12" s="412"/>
      <c r="EL12" s="412"/>
      <c r="EM12" s="411">
        <v>1</v>
      </c>
      <c r="EN12" s="412"/>
      <c r="EO12" s="412"/>
      <c r="EP12" s="412"/>
      <c r="EQ12" s="412"/>
      <c r="ER12" s="412"/>
      <c r="ES12" s="412"/>
    </row>
    <row r="13" spans="1:149" ht="51">
      <c r="A13" s="397">
        <v>6</v>
      </c>
      <c r="B13" s="398" t="s">
        <v>1704</v>
      </c>
      <c r="C13" s="398" t="s">
        <v>1705</v>
      </c>
      <c r="D13" s="398" t="s">
        <v>1706</v>
      </c>
      <c r="E13" s="399">
        <v>17000</v>
      </c>
      <c r="F13" s="399"/>
      <c r="G13" s="399">
        <f t="shared" si="3"/>
        <v>17000</v>
      </c>
      <c r="H13" s="413">
        <v>20</v>
      </c>
      <c r="I13" s="387">
        <f t="shared" si="0"/>
        <v>133.875</v>
      </c>
      <c r="J13" s="388">
        <f t="shared" si="1"/>
        <v>983.875</v>
      </c>
      <c r="K13" s="414" t="s">
        <v>1707</v>
      </c>
      <c r="L13" s="415">
        <v>20</v>
      </c>
      <c r="M13" s="387">
        <f t="shared" si="2"/>
        <v>2677.5</v>
      </c>
      <c r="N13" s="274">
        <f t="shared" si="4"/>
        <v>19677.5</v>
      </c>
      <c r="O13" s="275">
        <f t="shared" si="5"/>
        <v>500</v>
      </c>
      <c r="P13" s="275">
        <f t="shared" si="6"/>
        <v>450</v>
      </c>
      <c r="Q13" s="275">
        <f t="shared" si="6"/>
        <v>50</v>
      </c>
      <c r="R13" s="275">
        <f t="shared" si="6"/>
        <v>0</v>
      </c>
      <c r="S13" s="403" t="s">
        <v>1708</v>
      </c>
      <c r="T13" s="409" t="s">
        <v>1609</v>
      </c>
      <c r="U13" s="409">
        <v>450</v>
      </c>
      <c r="V13" s="409">
        <v>50</v>
      </c>
      <c r="W13" s="409"/>
      <c r="X13" s="288">
        <f t="shared" si="7"/>
        <v>500</v>
      </c>
      <c r="Y13" s="409"/>
      <c r="Z13" s="409"/>
      <c r="AA13" s="409"/>
      <c r="AB13" s="409"/>
      <c r="AC13" s="288">
        <f t="shared" si="9"/>
        <v>0</v>
      </c>
      <c r="AD13" s="409"/>
      <c r="AE13" s="409"/>
      <c r="AF13" s="409"/>
      <c r="AG13" s="409"/>
      <c r="AH13" s="288">
        <f t="shared" si="10"/>
        <v>0</v>
      </c>
      <c r="AI13" s="409"/>
      <c r="AJ13" s="409"/>
      <c r="AK13" s="409"/>
      <c r="AL13" s="410"/>
      <c r="AM13" s="288">
        <f t="shared" si="11"/>
        <v>0</v>
      </c>
      <c r="AN13" s="405"/>
      <c r="AO13" s="405"/>
      <c r="AP13" s="405"/>
      <c r="AQ13" s="405"/>
      <c r="AR13" s="288">
        <f t="shared" si="8"/>
        <v>0</v>
      </c>
      <c r="AS13" s="405"/>
      <c r="AT13" s="405"/>
      <c r="AU13" s="405"/>
      <c r="AV13" s="405"/>
      <c r="AW13" s="405"/>
      <c r="AX13" s="405"/>
      <c r="AY13" s="405"/>
      <c r="AZ13" s="405"/>
      <c r="BA13" s="405"/>
      <c r="BB13" s="405"/>
      <c r="BC13" s="405"/>
      <c r="BD13" s="405"/>
      <c r="BE13" s="405"/>
      <c r="BF13" s="405"/>
      <c r="BG13" s="405"/>
      <c r="BH13" s="405"/>
      <c r="BI13" s="405"/>
      <c r="BJ13" s="405"/>
      <c r="BK13" s="405"/>
      <c r="BL13" s="405"/>
      <c r="BM13" s="405"/>
      <c r="BN13" s="405"/>
      <c r="BO13" s="405"/>
      <c r="BP13" s="405"/>
      <c r="BQ13" s="405"/>
      <c r="BR13" s="405"/>
      <c r="BS13" s="405"/>
      <c r="BT13" s="405"/>
      <c r="BU13" s="405"/>
      <c r="BV13" s="405"/>
      <c r="BW13" s="406"/>
      <c r="BX13" s="405"/>
      <c r="BY13" s="405"/>
      <c r="BZ13" s="405"/>
      <c r="CA13" s="405"/>
      <c r="CB13" s="405"/>
      <c r="CC13" s="405"/>
      <c r="CD13" s="405"/>
      <c r="CE13" s="405"/>
      <c r="CF13" s="405"/>
      <c r="CG13" s="405"/>
      <c r="CH13" s="405"/>
      <c r="CI13" s="405"/>
      <c r="CJ13" s="405"/>
      <c r="CK13" s="405"/>
      <c r="CL13" s="405"/>
      <c r="CM13" s="405"/>
      <c r="CN13" s="405"/>
      <c r="CO13" s="405"/>
      <c r="CP13" s="405"/>
      <c r="CQ13" s="405"/>
      <c r="CR13" s="405"/>
      <c r="CS13" s="405"/>
      <c r="CT13" s="405"/>
      <c r="CU13" s="405"/>
      <c r="CV13" s="405"/>
      <c r="CW13" s="405"/>
      <c r="CX13" s="405"/>
      <c r="CY13" s="405"/>
      <c r="CZ13" s="405"/>
      <c r="DA13" s="405"/>
      <c r="DB13" s="405"/>
      <c r="DC13" s="405"/>
      <c r="DD13" s="405"/>
      <c r="DE13" s="405"/>
      <c r="DF13" s="405"/>
      <c r="DG13" s="405"/>
      <c r="DH13" s="405"/>
      <c r="DI13" s="405"/>
      <c r="DJ13" s="405"/>
      <c r="DK13" s="405"/>
      <c r="DL13" s="405"/>
      <c r="DM13" s="405"/>
      <c r="DN13" s="405"/>
      <c r="DO13" s="405"/>
      <c r="DP13" s="408">
        <v>1</v>
      </c>
      <c r="DQ13" s="409">
        <v>17000</v>
      </c>
      <c r="DR13" s="409"/>
      <c r="DS13" s="409"/>
      <c r="DT13" s="409"/>
      <c r="DU13" s="409"/>
      <c r="DV13" s="409">
        <v>1</v>
      </c>
      <c r="DW13" s="409">
        <v>17000</v>
      </c>
      <c r="DX13" s="409"/>
      <c r="DY13" s="409"/>
      <c r="DZ13" s="409"/>
      <c r="EA13" s="409"/>
      <c r="EB13" s="409"/>
      <c r="EC13" s="409"/>
      <c r="ED13" s="409"/>
      <c r="EE13" s="410"/>
      <c r="EF13" s="353">
        <f t="shared" si="12"/>
        <v>1</v>
      </c>
      <c r="EG13" s="353">
        <f t="shared" si="12"/>
        <v>17000</v>
      </c>
      <c r="EH13" s="411">
        <v>1</v>
      </c>
      <c r="EI13" s="412">
        <v>17000</v>
      </c>
      <c r="EJ13" s="412"/>
      <c r="EK13" s="412"/>
      <c r="EL13" s="412"/>
      <c r="EM13" s="411">
        <v>1</v>
      </c>
      <c r="EN13" s="412"/>
      <c r="EO13" s="412"/>
      <c r="EP13" s="412"/>
      <c r="EQ13" s="412"/>
      <c r="ER13" s="412"/>
      <c r="ES13" s="412"/>
    </row>
    <row r="14" spans="1:149" ht="51">
      <c r="A14" s="397">
        <v>7</v>
      </c>
      <c r="B14" s="398" t="s">
        <v>1709</v>
      </c>
      <c r="C14" s="398" t="s">
        <v>1710</v>
      </c>
      <c r="D14" s="398" t="s">
        <v>1711</v>
      </c>
      <c r="E14" s="399">
        <v>17000</v>
      </c>
      <c r="F14" s="399"/>
      <c r="G14" s="399">
        <f t="shared" si="3"/>
        <v>17000</v>
      </c>
      <c r="H14" s="413">
        <v>20</v>
      </c>
      <c r="I14" s="387">
        <f t="shared" si="0"/>
        <v>133.875</v>
      </c>
      <c r="J14" s="388">
        <f t="shared" si="1"/>
        <v>983.875</v>
      </c>
      <c r="K14" s="414" t="s">
        <v>1712</v>
      </c>
      <c r="L14" s="415">
        <v>20</v>
      </c>
      <c r="M14" s="387">
        <f t="shared" si="2"/>
        <v>2677.5</v>
      </c>
      <c r="N14" s="274">
        <f t="shared" si="4"/>
        <v>19677.5</v>
      </c>
      <c r="O14" s="275">
        <f t="shared" si="5"/>
        <v>10800</v>
      </c>
      <c r="P14" s="275">
        <f t="shared" si="6"/>
        <v>9318</v>
      </c>
      <c r="Q14" s="275">
        <f t="shared" si="6"/>
        <v>1482</v>
      </c>
      <c r="R14" s="275">
        <f t="shared" si="6"/>
        <v>0</v>
      </c>
      <c r="S14" s="403" t="s">
        <v>1713</v>
      </c>
      <c r="T14" s="283" t="s">
        <v>1607</v>
      </c>
      <c r="U14" s="404">
        <v>850</v>
      </c>
      <c r="V14" s="404">
        <v>150</v>
      </c>
      <c r="W14" s="404"/>
      <c r="X14" s="288">
        <f t="shared" si="7"/>
        <v>1000</v>
      </c>
      <c r="Y14" s="283" t="s">
        <v>1607</v>
      </c>
      <c r="Z14" s="404">
        <v>850</v>
      </c>
      <c r="AA14" s="404">
        <v>150</v>
      </c>
      <c r="AB14" s="404"/>
      <c r="AC14" s="288">
        <f t="shared" si="9"/>
        <v>1000</v>
      </c>
      <c r="AD14" s="416" t="s">
        <v>1608</v>
      </c>
      <c r="AE14" s="404">
        <v>2418</v>
      </c>
      <c r="AF14" s="404">
        <v>382</v>
      </c>
      <c r="AG14" s="404"/>
      <c r="AH14" s="305">
        <f t="shared" si="10"/>
        <v>2800</v>
      </c>
      <c r="AI14" s="409" t="s">
        <v>1609</v>
      </c>
      <c r="AJ14" s="409">
        <v>1700</v>
      </c>
      <c r="AK14" s="409">
        <v>300</v>
      </c>
      <c r="AL14" s="410"/>
      <c r="AM14" s="288">
        <f t="shared" si="11"/>
        <v>2000</v>
      </c>
      <c r="AN14" s="405" t="s">
        <v>1689</v>
      </c>
      <c r="AO14" s="405">
        <v>3500</v>
      </c>
      <c r="AP14" s="405">
        <v>500</v>
      </c>
      <c r="AQ14" s="405"/>
      <c r="AR14" s="288">
        <f t="shared" si="8"/>
        <v>4000</v>
      </c>
      <c r="AS14" s="405"/>
      <c r="AT14" s="405"/>
      <c r="AU14" s="405"/>
      <c r="AV14" s="405"/>
      <c r="AW14" s="405"/>
      <c r="AX14" s="405"/>
      <c r="AY14" s="405"/>
      <c r="AZ14" s="405"/>
      <c r="BA14" s="405"/>
      <c r="BB14" s="405"/>
      <c r="BC14" s="405"/>
      <c r="BD14" s="405"/>
      <c r="BE14" s="405"/>
      <c r="BF14" s="405"/>
      <c r="BG14" s="405"/>
      <c r="BH14" s="405"/>
      <c r="BI14" s="405"/>
      <c r="BJ14" s="405"/>
      <c r="BK14" s="405"/>
      <c r="BL14" s="405"/>
      <c r="BM14" s="405"/>
      <c r="BN14" s="405"/>
      <c r="BO14" s="405"/>
      <c r="BP14" s="405"/>
      <c r="BQ14" s="405"/>
      <c r="BR14" s="405"/>
      <c r="BS14" s="405"/>
      <c r="BT14" s="405"/>
      <c r="BU14" s="405"/>
      <c r="BV14" s="405"/>
      <c r="BW14" s="406"/>
      <c r="BX14" s="405"/>
      <c r="BY14" s="405"/>
      <c r="BZ14" s="405"/>
      <c r="CA14" s="405"/>
      <c r="CB14" s="405"/>
      <c r="CC14" s="405"/>
      <c r="CD14" s="405"/>
      <c r="CE14" s="405"/>
      <c r="CF14" s="405"/>
      <c r="CG14" s="405"/>
      <c r="CH14" s="405"/>
      <c r="CI14" s="405"/>
      <c r="CJ14" s="405"/>
      <c r="CK14" s="405"/>
      <c r="CL14" s="405"/>
      <c r="CM14" s="405"/>
      <c r="CN14" s="405"/>
      <c r="CO14" s="405"/>
      <c r="CP14" s="405"/>
      <c r="CQ14" s="405"/>
      <c r="CR14" s="405"/>
      <c r="CS14" s="405"/>
      <c r="CT14" s="405"/>
      <c r="CU14" s="405"/>
      <c r="CV14" s="405"/>
      <c r="CW14" s="405"/>
      <c r="CX14" s="405"/>
      <c r="CY14" s="405"/>
      <c r="CZ14" s="405"/>
      <c r="DA14" s="405"/>
      <c r="DB14" s="405"/>
      <c r="DC14" s="405"/>
      <c r="DD14" s="405"/>
      <c r="DE14" s="405"/>
      <c r="DF14" s="405"/>
      <c r="DG14" s="405"/>
      <c r="DH14" s="405"/>
      <c r="DI14" s="405"/>
      <c r="DJ14" s="405"/>
      <c r="DK14" s="405"/>
      <c r="DL14" s="405"/>
      <c r="DM14" s="405"/>
      <c r="DN14" s="405"/>
      <c r="DO14" s="405"/>
      <c r="DP14" s="408"/>
      <c r="DQ14" s="409"/>
      <c r="DR14" s="409">
        <v>1</v>
      </c>
      <c r="DS14" s="409">
        <v>17000</v>
      </c>
      <c r="DT14" s="409"/>
      <c r="DU14" s="409"/>
      <c r="DV14" s="409">
        <v>1</v>
      </c>
      <c r="DW14" s="409">
        <v>17000</v>
      </c>
      <c r="DX14" s="409"/>
      <c r="DY14" s="409"/>
      <c r="DZ14" s="409"/>
      <c r="EA14" s="409"/>
      <c r="EB14" s="409"/>
      <c r="EC14" s="409"/>
      <c r="ED14" s="409"/>
      <c r="EE14" s="410"/>
      <c r="EF14" s="353">
        <f t="shared" si="12"/>
        <v>1</v>
      </c>
      <c r="EG14" s="353">
        <f t="shared" si="12"/>
        <v>17000</v>
      </c>
      <c r="EH14" s="411">
        <v>1</v>
      </c>
      <c r="EI14" s="412">
        <v>17000</v>
      </c>
      <c r="EJ14" s="412"/>
      <c r="EK14" s="412"/>
      <c r="EL14" s="412"/>
      <c r="EM14" s="411">
        <v>1</v>
      </c>
      <c r="EN14" s="412"/>
      <c r="EO14" s="412"/>
      <c r="EP14" s="412"/>
      <c r="EQ14" s="412"/>
      <c r="ER14" s="412"/>
      <c r="ES14" s="412"/>
    </row>
    <row r="15" spans="1:149" ht="51">
      <c r="A15" s="397">
        <v>8</v>
      </c>
      <c r="B15" s="398" t="s">
        <v>1714</v>
      </c>
      <c r="C15" s="398" t="s">
        <v>1715</v>
      </c>
      <c r="D15" s="398" t="s">
        <v>1716</v>
      </c>
      <c r="E15" s="399">
        <v>17000</v>
      </c>
      <c r="F15" s="399"/>
      <c r="G15" s="399">
        <f t="shared" si="3"/>
        <v>17000</v>
      </c>
      <c r="H15" s="413">
        <v>20</v>
      </c>
      <c r="I15" s="387">
        <f t="shared" si="0"/>
        <v>133.875</v>
      </c>
      <c r="J15" s="388">
        <f t="shared" si="1"/>
        <v>983.875</v>
      </c>
      <c r="K15" s="414" t="s">
        <v>1717</v>
      </c>
      <c r="L15" s="415">
        <v>20</v>
      </c>
      <c r="M15" s="387">
        <f t="shared" si="2"/>
        <v>2677.5</v>
      </c>
      <c r="N15" s="274">
        <f t="shared" si="4"/>
        <v>19677.5</v>
      </c>
      <c r="O15" s="275">
        <f t="shared" si="5"/>
        <v>0</v>
      </c>
      <c r="P15" s="275">
        <f t="shared" si="6"/>
        <v>0</v>
      </c>
      <c r="Q15" s="275">
        <f t="shared" si="6"/>
        <v>0</v>
      </c>
      <c r="R15" s="275">
        <f t="shared" si="6"/>
        <v>0</v>
      </c>
      <c r="S15" s="403" t="s">
        <v>1713</v>
      </c>
      <c r="T15" s="409"/>
      <c r="U15" s="409"/>
      <c r="V15" s="409"/>
      <c r="W15" s="409"/>
      <c r="X15" s="288">
        <f t="shared" si="7"/>
        <v>0</v>
      </c>
      <c r="Y15" s="409"/>
      <c r="Z15" s="409"/>
      <c r="AA15" s="409"/>
      <c r="AB15" s="409"/>
      <c r="AC15" s="288">
        <f t="shared" si="9"/>
        <v>0</v>
      </c>
      <c r="AD15" s="409"/>
      <c r="AE15" s="409"/>
      <c r="AF15" s="409"/>
      <c r="AG15" s="409"/>
      <c r="AH15" s="288">
        <f t="shared" si="10"/>
        <v>0</v>
      </c>
      <c r="AI15" s="409"/>
      <c r="AJ15" s="409"/>
      <c r="AK15" s="409"/>
      <c r="AL15" s="410"/>
      <c r="AM15" s="288">
        <f t="shared" si="11"/>
        <v>0</v>
      </c>
      <c r="AN15" s="405"/>
      <c r="AO15" s="405"/>
      <c r="AP15" s="405"/>
      <c r="AQ15" s="405"/>
      <c r="AR15" s="288">
        <f t="shared" si="8"/>
        <v>0</v>
      </c>
      <c r="AS15" s="405"/>
      <c r="AT15" s="405"/>
      <c r="AU15" s="405"/>
      <c r="AV15" s="405"/>
      <c r="AW15" s="405"/>
      <c r="AX15" s="405"/>
      <c r="AY15" s="405"/>
      <c r="AZ15" s="405"/>
      <c r="BA15" s="405"/>
      <c r="BB15" s="405"/>
      <c r="BC15" s="405"/>
      <c r="BD15" s="405"/>
      <c r="BE15" s="405"/>
      <c r="BF15" s="405"/>
      <c r="BG15" s="405"/>
      <c r="BH15" s="405"/>
      <c r="BI15" s="405"/>
      <c r="BJ15" s="405"/>
      <c r="BK15" s="405"/>
      <c r="BL15" s="405"/>
      <c r="BM15" s="405"/>
      <c r="BN15" s="405"/>
      <c r="BO15" s="405"/>
      <c r="BP15" s="405"/>
      <c r="BQ15" s="405"/>
      <c r="BR15" s="405"/>
      <c r="BS15" s="405"/>
      <c r="BT15" s="405"/>
      <c r="BU15" s="405"/>
      <c r="BV15" s="405"/>
      <c r="BW15" s="406"/>
      <c r="BX15" s="405"/>
      <c r="BY15" s="405"/>
      <c r="BZ15" s="405"/>
      <c r="CA15" s="405"/>
      <c r="CB15" s="405"/>
      <c r="CC15" s="405"/>
      <c r="CD15" s="405"/>
      <c r="CE15" s="405"/>
      <c r="CF15" s="405"/>
      <c r="CG15" s="405"/>
      <c r="CH15" s="405"/>
      <c r="CI15" s="405"/>
      <c r="CJ15" s="405"/>
      <c r="CK15" s="405"/>
      <c r="CL15" s="405"/>
      <c r="CM15" s="405"/>
      <c r="CN15" s="405"/>
      <c r="CO15" s="405"/>
      <c r="CP15" s="405"/>
      <c r="CQ15" s="405"/>
      <c r="CR15" s="405"/>
      <c r="CS15" s="405"/>
      <c r="CT15" s="405"/>
      <c r="CU15" s="405"/>
      <c r="CV15" s="405"/>
      <c r="CW15" s="405"/>
      <c r="CX15" s="405"/>
      <c r="CY15" s="405"/>
      <c r="CZ15" s="405"/>
      <c r="DA15" s="405"/>
      <c r="DB15" s="405"/>
      <c r="DC15" s="405"/>
      <c r="DD15" s="405"/>
      <c r="DE15" s="405"/>
      <c r="DF15" s="405"/>
      <c r="DG15" s="405"/>
      <c r="DH15" s="405"/>
      <c r="DI15" s="405"/>
      <c r="DJ15" s="405"/>
      <c r="DK15" s="405"/>
      <c r="DL15" s="405"/>
      <c r="DM15" s="405"/>
      <c r="DN15" s="405"/>
      <c r="DO15" s="405"/>
      <c r="DP15" s="408">
        <v>1</v>
      </c>
      <c r="DQ15" s="409">
        <v>17000</v>
      </c>
      <c r="DR15" s="409"/>
      <c r="DS15" s="409"/>
      <c r="DT15" s="409"/>
      <c r="DU15" s="409"/>
      <c r="DV15" s="409">
        <v>1</v>
      </c>
      <c r="DW15" s="409">
        <v>17000</v>
      </c>
      <c r="DX15" s="409"/>
      <c r="DY15" s="409"/>
      <c r="DZ15" s="409"/>
      <c r="EA15" s="409"/>
      <c r="EB15" s="409"/>
      <c r="EC15" s="409"/>
      <c r="ED15" s="409"/>
      <c r="EE15" s="410"/>
      <c r="EF15" s="353">
        <f t="shared" si="12"/>
        <v>1</v>
      </c>
      <c r="EG15" s="353">
        <f t="shared" si="12"/>
        <v>17000</v>
      </c>
      <c r="EH15" s="411">
        <v>1</v>
      </c>
      <c r="EI15" s="412">
        <v>17000</v>
      </c>
      <c r="EJ15" s="412"/>
      <c r="EK15" s="412"/>
      <c r="EL15" s="412"/>
      <c r="EM15" s="411">
        <v>1</v>
      </c>
      <c r="EN15" s="412"/>
      <c r="EO15" s="412"/>
      <c r="EP15" s="412"/>
      <c r="EQ15" s="412"/>
      <c r="ER15" s="412"/>
      <c r="ES15" s="412"/>
    </row>
    <row r="16" spans="1:149" ht="51">
      <c r="A16" s="397">
        <v>9</v>
      </c>
      <c r="B16" s="422" t="s">
        <v>1718</v>
      </c>
      <c r="C16" s="398" t="s">
        <v>1719</v>
      </c>
      <c r="D16" s="398" t="s">
        <v>1720</v>
      </c>
      <c r="E16" s="399">
        <v>17000</v>
      </c>
      <c r="F16" s="399"/>
      <c r="G16" s="399">
        <f t="shared" si="3"/>
        <v>17000</v>
      </c>
      <c r="H16" s="413">
        <v>20</v>
      </c>
      <c r="I16" s="387">
        <f t="shared" si="0"/>
        <v>133.875</v>
      </c>
      <c r="J16" s="388">
        <f t="shared" si="1"/>
        <v>983.875</v>
      </c>
      <c r="K16" s="414" t="s">
        <v>1721</v>
      </c>
      <c r="L16" s="415">
        <v>20</v>
      </c>
      <c r="M16" s="387">
        <f t="shared" si="2"/>
        <v>2677.5</v>
      </c>
      <c r="N16" s="274">
        <f t="shared" si="4"/>
        <v>19677.5</v>
      </c>
      <c r="O16" s="275">
        <f t="shared" si="5"/>
        <v>3000</v>
      </c>
      <c r="P16" s="275">
        <f t="shared" si="6"/>
        <v>2600</v>
      </c>
      <c r="Q16" s="275">
        <f t="shared" si="6"/>
        <v>400</v>
      </c>
      <c r="R16" s="275">
        <f t="shared" si="6"/>
        <v>0</v>
      </c>
      <c r="S16" s="403" t="s">
        <v>1722</v>
      </c>
      <c r="T16" s="409" t="s">
        <v>1609</v>
      </c>
      <c r="U16" s="409">
        <v>2600</v>
      </c>
      <c r="V16" s="409">
        <v>400</v>
      </c>
      <c r="W16" s="409"/>
      <c r="X16" s="288">
        <f t="shared" si="7"/>
        <v>3000</v>
      </c>
      <c r="Y16" s="409"/>
      <c r="Z16" s="409"/>
      <c r="AA16" s="409"/>
      <c r="AB16" s="409"/>
      <c r="AC16" s="288">
        <f t="shared" si="9"/>
        <v>0</v>
      </c>
      <c r="AD16" s="409"/>
      <c r="AE16" s="409"/>
      <c r="AF16" s="409"/>
      <c r="AG16" s="409"/>
      <c r="AH16" s="288">
        <f t="shared" si="10"/>
        <v>0</v>
      </c>
      <c r="AI16" s="409"/>
      <c r="AJ16" s="409"/>
      <c r="AK16" s="409"/>
      <c r="AL16" s="410"/>
      <c r="AM16" s="288">
        <f t="shared" si="11"/>
        <v>0</v>
      </c>
      <c r="AN16" s="405"/>
      <c r="AO16" s="405"/>
      <c r="AP16" s="405"/>
      <c r="AQ16" s="405"/>
      <c r="AR16" s="288">
        <f t="shared" si="8"/>
        <v>0</v>
      </c>
      <c r="AS16" s="405"/>
      <c r="AT16" s="405"/>
      <c r="AU16" s="405"/>
      <c r="AV16" s="405"/>
      <c r="AW16" s="405"/>
      <c r="AX16" s="405"/>
      <c r="AY16" s="405"/>
      <c r="AZ16" s="405"/>
      <c r="BA16" s="405"/>
      <c r="BB16" s="405"/>
      <c r="BC16" s="405"/>
      <c r="BD16" s="405"/>
      <c r="BE16" s="405"/>
      <c r="BF16" s="405"/>
      <c r="BG16" s="405"/>
      <c r="BH16" s="405"/>
      <c r="BI16" s="405"/>
      <c r="BJ16" s="405"/>
      <c r="BK16" s="405"/>
      <c r="BL16" s="405"/>
      <c r="BM16" s="405"/>
      <c r="BN16" s="405"/>
      <c r="BO16" s="405"/>
      <c r="BP16" s="405"/>
      <c r="BQ16" s="405"/>
      <c r="BR16" s="405"/>
      <c r="BS16" s="405"/>
      <c r="BT16" s="405"/>
      <c r="BU16" s="405"/>
      <c r="BV16" s="405"/>
      <c r="BW16" s="406"/>
      <c r="BX16" s="405"/>
      <c r="BY16" s="405"/>
      <c r="BZ16" s="405"/>
      <c r="CA16" s="405"/>
      <c r="CB16" s="405"/>
      <c r="CC16" s="405"/>
      <c r="CD16" s="405"/>
      <c r="CE16" s="405"/>
      <c r="CF16" s="405"/>
      <c r="CG16" s="405"/>
      <c r="CH16" s="405"/>
      <c r="CI16" s="405"/>
      <c r="CJ16" s="405"/>
      <c r="CK16" s="405"/>
      <c r="CL16" s="405"/>
      <c r="CM16" s="405"/>
      <c r="CN16" s="405"/>
      <c r="CO16" s="405"/>
      <c r="CP16" s="405"/>
      <c r="CQ16" s="405"/>
      <c r="CR16" s="405"/>
      <c r="CS16" s="405"/>
      <c r="CT16" s="405"/>
      <c r="CU16" s="405"/>
      <c r="CV16" s="405"/>
      <c r="CW16" s="405"/>
      <c r="CX16" s="405"/>
      <c r="CY16" s="405"/>
      <c r="CZ16" s="405"/>
      <c r="DA16" s="405"/>
      <c r="DB16" s="405"/>
      <c r="DC16" s="405"/>
      <c r="DD16" s="405"/>
      <c r="DE16" s="405"/>
      <c r="DF16" s="405"/>
      <c r="DG16" s="405"/>
      <c r="DH16" s="405"/>
      <c r="DI16" s="405"/>
      <c r="DJ16" s="405"/>
      <c r="DK16" s="405"/>
      <c r="DL16" s="405"/>
      <c r="DM16" s="405"/>
      <c r="DN16" s="405"/>
      <c r="DO16" s="405"/>
      <c r="DP16" s="408">
        <v>1</v>
      </c>
      <c r="DQ16" s="409">
        <v>17000</v>
      </c>
      <c r="DR16" s="409"/>
      <c r="DS16" s="409"/>
      <c r="DT16" s="409"/>
      <c r="DU16" s="409"/>
      <c r="DV16" s="409">
        <v>1</v>
      </c>
      <c r="DW16" s="409">
        <v>17000</v>
      </c>
      <c r="DX16" s="409"/>
      <c r="DY16" s="409"/>
      <c r="DZ16" s="409"/>
      <c r="EA16" s="409"/>
      <c r="EB16" s="409"/>
      <c r="EC16" s="409"/>
      <c r="ED16" s="409"/>
      <c r="EE16" s="410"/>
      <c r="EF16" s="353">
        <f t="shared" si="12"/>
        <v>1</v>
      </c>
      <c r="EG16" s="353">
        <f t="shared" si="12"/>
        <v>17000</v>
      </c>
      <c r="EH16" s="411"/>
      <c r="EI16" s="412"/>
      <c r="EJ16" s="412">
        <v>1</v>
      </c>
      <c r="EK16" s="412">
        <v>17000</v>
      </c>
      <c r="EL16" s="412"/>
      <c r="EM16" s="411">
        <v>1</v>
      </c>
      <c r="EN16" s="412"/>
      <c r="EO16" s="412"/>
      <c r="EP16" s="412"/>
      <c r="EQ16" s="412"/>
      <c r="ER16" s="412"/>
      <c r="ES16" s="412"/>
    </row>
    <row r="17" spans="1:149" ht="51">
      <c r="A17" s="397">
        <v>10</v>
      </c>
      <c r="B17" s="398" t="s">
        <v>1723</v>
      </c>
      <c r="C17" s="398" t="s">
        <v>1724</v>
      </c>
      <c r="D17" s="398" t="s">
        <v>203</v>
      </c>
      <c r="E17" s="399">
        <v>17000</v>
      </c>
      <c r="F17" s="399"/>
      <c r="G17" s="399">
        <f t="shared" si="3"/>
        <v>17000</v>
      </c>
      <c r="H17" s="413">
        <v>20</v>
      </c>
      <c r="I17" s="387">
        <f t="shared" si="0"/>
        <v>133.875</v>
      </c>
      <c r="J17" s="388">
        <f t="shared" si="1"/>
        <v>983.875</v>
      </c>
      <c r="K17" s="414" t="s">
        <v>1725</v>
      </c>
      <c r="L17" s="415">
        <v>20</v>
      </c>
      <c r="M17" s="387">
        <f t="shared" si="2"/>
        <v>2677.5</v>
      </c>
      <c r="N17" s="274">
        <f t="shared" si="4"/>
        <v>19677.5</v>
      </c>
      <c r="O17" s="275">
        <f t="shared" si="5"/>
        <v>4000</v>
      </c>
      <c r="P17" s="275">
        <f t="shared" si="6"/>
        <v>3400</v>
      </c>
      <c r="Q17" s="275">
        <f t="shared" si="6"/>
        <v>600</v>
      </c>
      <c r="R17" s="275">
        <f t="shared" si="6"/>
        <v>0</v>
      </c>
      <c r="S17" s="403" t="s">
        <v>1726</v>
      </c>
      <c r="T17" s="283" t="s">
        <v>1607</v>
      </c>
      <c r="U17" s="404">
        <v>850</v>
      </c>
      <c r="V17" s="404">
        <v>150</v>
      </c>
      <c r="W17" s="404"/>
      <c r="X17" s="288">
        <f t="shared" si="7"/>
        <v>1000</v>
      </c>
      <c r="Y17" s="283" t="s">
        <v>1607</v>
      </c>
      <c r="Z17" s="404">
        <v>850</v>
      </c>
      <c r="AA17" s="404">
        <v>150</v>
      </c>
      <c r="AB17" s="404"/>
      <c r="AC17" s="288">
        <f t="shared" si="9"/>
        <v>1000</v>
      </c>
      <c r="AD17" s="409" t="s">
        <v>1609</v>
      </c>
      <c r="AE17" s="409">
        <v>1700</v>
      </c>
      <c r="AF17" s="409">
        <v>300</v>
      </c>
      <c r="AG17" s="409"/>
      <c r="AH17" s="288">
        <f t="shared" si="10"/>
        <v>2000</v>
      </c>
      <c r="AI17" s="409"/>
      <c r="AJ17" s="409"/>
      <c r="AK17" s="409"/>
      <c r="AL17" s="410"/>
      <c r="AM17" s="288">
        <f t="shared" si="11"/>
        <v>0</v>
      </c>
      <c r="AN17" s="405"/>
      <c r="AO17" s="405"/>
      <c r="AP17" s="405"/>
      <c r="AQ17" s="405"/>
      <c r="AR17" s="288">
        <f t="shared" si="8"/>
        <v>0</v>
      </c>
      <c r="AS17" s="405"/>
      <c r="AT17" s="405"/>
      <c r="AU17" s="405"/>
      <c r="AV17" s="405"/>
      <c r="AW17" s="405"/>
      <c r="AX17" s="405"/>
      <c r="AY17" s="405"/>
      <c r="AZ17" s="405"/>
      <c r="BA17" s="405"/>
      <c r="BB17" s="405"/>
      <c r="BC17" s="405"/>
      <c r="BD17" s="405"/>
      <c r="BE17" s="405"/>
      <c r="BF17" s="405"/>
      <c r="BG17" s="405"/>
      <c r="BH17" s="405"/>
      <c r="BI17" s="405"/>
      <c r="BJ17" s="405"/>
      <c r="BK17" s="405"/>
      <c r="BL17" s="405"/>
      <c r="BM17" s="405"/>
      <c r="BN17" s="405"/>
      <c r="BO17" s="405"/>
      <c r="BP17" s="405"/>
      <c r="BQ17" s="405"/>
      <c r="BR17" s="405"/>
      <c r="BS17" s="405"/>
      <c r="BT17" s="405"/>
      <c r="BU17" s="405"/>
      <c r="BV17" s="405"/>
      <c r="BW17" s="406"/>
      <c r="BX17" s="405"/>
      <c r="BY17" s="405"/>
      <c r="BZ17" s="405"/>
      <c r="CA17" s="405"/>
      <c r="CB17" s="405"/>
      <c r="CC17" s="405"/>
      <c r="CD17" s="405"/>
      <c r="CE17" s="405"/>
      <c r="CF17" s="405"/>
      <c r="CG17" s="405"/>
      <c r="CH17" s="405"/>
      <c r="CI17" s="405"/>
      <c r="CJ17" s="405"/>
      <c r="CK17" s="405"/>
      <c r="CL17" s="405"/>
      <c r="CM17" s="405"/>
      <c r="CN17" s="405"/>
      <c r="CO17" s="405"/>
      <c r="CP17" s="405"/>
      <c r="CQ17" s="405"/>
      <c r="CR17" s="405"/>
      <c r="CS17" s="405"/>
      <c r="CT17" s="405"/>
      <c r="CU17" s="405"/>
      <c r="CV17" s="405"/>
      <c r="CW17" s="405"/>
      <c r="CX17" s="405"/>
      <c r="CY17" s="405"/>
      <c r="CZ17" s="405"/>
      <c r="DA17" s="405"/>
      <c r="DB17" s="405"/>
      <c r="DC17" s="405"/>
      <c r="DD17" s="405"/>
      <c r="DE17" s="405"/>
      <c r="DF17" s="405"/>
      <c r="DG17" s="405"/>
      <c r="DH17" s="405"/>
      <c r="DI17" s="405"/>
      <c r="DJ17" s="405"/>
      <c r="DK17" s="405"/>
      <c r="DL17" s="405"/>
      <c r="DM17" s="405"/>
      <c r="DN17" s="405"/>
      <c r="DO17" s="405"/>
      <c r="DP17" s="408">
        <v>1</v>
      </c>
      <c r="DQ17" s="409">
        <v>17000</v>
      </c>
      <c r="DR17" s="409"/>
      <c r="DS17" s="409"/>
      <c r="DT17" s="409"/>
      <c r="DU17" s="409"/>
      <c r="DV17" s="409">
        <v>1</v>
      </c>
      <c r="DW17" s="409">
        <v>17000</v>
      </c>
      <c r="DX17" s="409"/>
      <c r="DY17" s="409"/>
      <c r="DZ17" s="409"/>
      <c r="EA17" s="409"/>
      <c r="EB17" s="409"/>
      <c r="EC17" s="409"/>
      <c r="ED17" s="409"/>
      <c r="EE17" s="410"/>
      <c r="EF17" s="353">
        <f t="shared" si="12"/>
        <v>1</v>
      </c>
      <c r="EG17" s="353">
        <f t="shared" si="12"/>
        <v>17000</v>
      </c>
      <c r="EH17" s="411">
        <v>1</v>
      </c>
      <c r="EI17" s="412">
        <v>17000</v>
      </c>
      <c r="EJ17" s="412"/>
      <c r="EK17" s="412"/>
      <c r="EL17" s="412"/>
      <c r="EM17" s="411">
        <v>1</v>
      </c>
      <c r="EN17" s="412"/>
      <c r="EO17" s="412"/>
      <c r="EP17" s="412"/>
      <c r="EQ17" s="412"/>
      <c r="ER17" s="412"/>
      <c r="ES17" s="412"/>
    </row>
    <row r="18" spans="1:149" ht="51">
      <c r="A18" s="397">
        <v>11</v>
      </c>
      <c r="B18" s="398" t="s">
        <v>1727</v>
      </c>
      <c r="C18" s="398" t="s">
        <v>1728</v>
      </c>
      <c r="D18" s="398" t="s">
        <v>1729</v>
      </c>
      <c r="E18" s="399">
        <v>17000</v>
      </c>
      <c r="F18" s="399"/>
      <c r="G18" s="399">
        <f t="shared" si="3"/>
        <v>17000</v>
      </c>
      <c r="H18" s="413">
        <v>20</v>
      </c>
      <c r="I18" s="387">
        <f t="shared" si="0"/>
        <v>133.875</v>
      </c>
      <c r="J18" s="388">
        <f t="shared" si="1"/>
        <v>983.875</v>
      </c>
      <c r="K18" s="414" t="s">
        <v>1730</v>
      </c>
      <c r="L18" s="415">
        <v>20</v>
      </c>
      <c r="M18" s="387">
        <f t="shared" si="2"/>
        <v>2677.5</v>
      </c>
      <c r="N18" s="274">
        <f t="shared" si="4"/>
        <v>19677.5</v>
      </c>
      <c r="O18" s="275">
        <f t="shared" si="5"/>
        <v>1900</v>
      </c>
      <c r="P18" s="275">
        <f t="shared" si="6"/>
        <v>1665</v>
      </c>
      <c r="Q18" s="275">
        <f t="shared" si="6"/>
        <v>235</v>
      </c>
      <c r="R18" s="275">
        <f t="shared" si="6"/>
        <v>0</v>
      </c>
      <c r="S18" s="403" t="s">
        <v>1731</v>
      </c>
      <c r="T18" s="404" t="s">
        <v>1608</v>
      </c>
      <c r="U18" s="416">
        <v>865</v>
      </c>
      <c r="V18" s="404">
        <v>135</v>
      </c>
      <c r="W18" s="404"/>
      <c r="X18" s="288">
        <f t="shared" si="7"/>
        <v>1000</v>
      </c>
      <c r="Y18" s="404" t="s">
        <v>1609</v>
      </c>
      <c r="Z18" s="404">
        <v>800</v>
      </c>
      <c r="AA18" s="404">
        <v>100</v>
      </c>
      <c r="AB18" s="404"/>
      <c r="AC18" s="288">
        <f t="shared" si="9"/>
        <v>900</v>
      </c>
      <c r="AD18" s="409"/>
      <c r="AE18" s="409"/>
      <c r="AF18" s="409"/>
      <c r="AG18" s="409"/>
      <c r="AH18" s="288">
        <f t="shared" si="10"/>
        <v>0</v>
      </c>
      <c r="AI18" s="409"/>
      <c r="AJ18" s="409"/>
      <c r="AK18" s="409"/>
      <c r="AL18" s="410"/>
      <c r="AM18" s="288">
        <f t="shared" si="11"/>
        <v>0</v>
      </c>
      <c r="AN18" s="405"/>
      <c r="AO18" s="405"/>
      <c r="AP18" s="405"/>
      <c r="AQ18" s="405"/>
      <c r="AR18" s="288">
        <f t="shared" si="8"/>
        <v>0</v>
      </c>
      <c r="AS18" s="405"/>
      <c r="AT18" s="405"/>
      <c r="AU18" s="405"/>
      <c r="AV18" s="405"/>
      <c r="AW18" s="405"/>
      <c r="AX18" s="405"/>
      <c r="AY18" s="405"/>
      <c r="AZ18" s="405"/>
      <c r="BA18" s="405"/>
      <c r="BB18" s="405"/>
      <c r="BC18" s="405"/>
      <c r="BD18" s="405"/>
      <c r="BE18" s="405"/>
      <c r="BF18" s="405"/>
      <c r="BG18" s="405"/>
      <c r="BH18" s="405"/>
      <c r="BI18" s="405"/>
      <c r="BJ18" s="405"/>
      <c r="BK18" s="405"/>
      <c r="BL18" s="405"/>
      <c r="BM18" s="405"/>
      <c r="BN18" s="405"/>
      <c r="BO18" s="405"/>
      <c r="BP18" s="405"/>
      <c r="BQ18" s="405"/>
      <c r="BR18" s="405"/>
      <c r="BS18" s="405"/>
      <c r="BT18" s="405"/>
      <c r="BU18" s="405"/>
      <c r="BV18" s="405"/>
      <c r="BW18" s="406"/>
      <c r="BX18" s="405"/>
      <c r="BY18" s="405"/>
      <c r="BZ18" s="405"/>
      <c r="CA18" s="405"/>
      <c r="CB18" s="405"/>
      <c r="CC18" s="405"/>
      <c r="CD18" s="405"/>
      <c r="CE18" s="405"/>
      <c r="CF18" s="405"/>
      <c r="CG18" s="405"/>
      <c r="CH18" s="405"/>
      <c r="CI18" s="405"/>
      <c r="CJ18" s="405"/>
      <c r="CK18" s="405"/>
      <c r="CL18" s="405"/>
      <c r="CM18" s="405"/>
      <c r="CN18" s="405"/>
      <c r="CO18" s="405"/>
      <c r="CP18" s="405"/>
      <c r="CQ18" s="405"/>
      <c r="CR18" s="405"/>
      <c r="CS18" s="405"/>
      <c r="CT18" s="405"/>
      <c r="CU18" s="405"/>
      <c r="CV18" s="405"/>
      <c r="CW18" s="405"/>
      <c r="CX18" s="405"/>
      <c r="CY18" s="405"/>
      <c r="CZ18" s="405"/>
      <c r="DA18" s="405"/>
      <c r="DB18" s="405"/>
      <c r="DC18" s="405"/>
      <c r="DD18" s="405"/>
      <c r="DE18" s="405"/>
      <c r="DF18" s="405"/>
      <c r="DG18" s="405"/>
      <c r="DH18" s="405"/>
      <c r="DI18" s="405"/>
      <c r="DJ18" s="405"/>
      <c r="DK18" s="405"/>
      <c r="DL18" s="405"/>
      <c r="DM18" s="405"/>
      <c r="DN18" s="405"/>
      <c r="DO18" s="405"/>
      <c r="DP18" s="408"/>
      <c r="DQ18" s="409"/>
      <c r="DR18" s="409">
        <v>1</v>
      </c>
      <c r="DS18" s="409">
        <v>17000</v>
      </c>
      <c r="DT18" s="409"/>
      <c r="DU18" s="409"/>
      <c r="DV18" s="409">
        <v>1</v>
      </c>
      <c r="DW18" s="409">
        <v>17000</v>
      </c>
      <c r="DX18" s="409"/>
      <c r="DY18" s="409"/>
      <c r="DZ18" s="409"/>
      <c r="EA18" s="409"/>
      <c r="EB18" s="409"/>
      <c r="EC18" s="409"/>
      <c r="ED18" s="409"/>
      <c r="EE18" s="410"/>
      <c r="EF18" s="353">
        <f t="shared" si="12"/>
        <v>1</v>
      </c>
      <c r="EG18" s="353">
        <f t="shared" si="12"/>
        <v>17000</v>
      </c>
      <c r="EH18" s="411">
        <v>1</v>
      </c>
      <c r="EI18" s="412">
        <v>17000</v>
      </c>
      <c r="EJ18" s="412"/>
      <c r="EK18" s="412"/>
      <c r="EL18" s="412"/>
      <c r="EM18" s="411">
        <v>1</v>
      </c>
      <c r="EN18" s="412"/>
      <c r="EO18" s="412"/>
      <c r="EP18" s="412"/>
      <c r="EQ18" s="412"/>
      <c r="ER18" s="412"/>
      <c r="ES18" s="412"/>
    </row>
    <row r="19" spans="1:149" ht="63.75">
      <c r="A19" s="397">
        <v>12</v>
      </c>
      <c r="B19" s="398" t="s">
        <v>1732</v>
      </c>
      <c r="C19" s="398" t="s">
        <v>1733</v>
      </c>
      <c r="D19" s="398" t="s">
        <v>1734</v>
      </c>
      <c r="E19" s="399">
        <v>42500</v>
      </c>
      <c r="F19" s="399"/>
      <c r="G19" s="399">
        <f t="shared" si="3"/>
        <v>42500</v>
      </c>
      <c r="H19" s="400">
        <v>20</v>
      </c>
      <c r="I19" s="387">
        <f t="shared" si="0"/>
        <v>334.6875</v>
      </c>
      <c r="J19" s="388">
        <f t="shared" si="1"/>
        <v>2459.6875</v>
      </c>
      <c r="K19" s="423" t="s">
        <v>1735</v>
      </c>
      <c r="L19" s="402">
        <v>19</v>
      </c>
      <c r="M19" s="387">
        <f t="shared" si="2"/>
        <v>6359.0625</v>
      </c>
      <c r="N19" s="424">
        <f t="shared" si="4"/>
        <v>46734.0625</v>
      </c>
      <c r="O19" s="275">
        <f t="shared" si="5"/>
        <v>4500</v>
      </c>
      <c r="P19" s="275">
        <f t="shared" si="6"/>
        <v>3928</v>
      </c>
      <c r="Q19" s="275">
        <f t="shared" si="6"/>
        <v>572</v>
      </c>
      <c r="R19" s="275">
        <f t="shared" si="6"/>
        <v>0</v>
      </c>
      <c r="S19" s="416" t="s">
        <v>1736</v>
      </c>
      <c r="T19" s="416" t="s">
        <v>1608</v>
      </c>
      <c r="U19" s="404">
        <v>1728</v>
      </c>
      <c r="V19" s="404">
        <v>272</v>
      </c>
      <c r="W19" s="409"/>
      <c r="X19" s="288">
        <f t="shared" si="7"/>
        <v>2000</v>
      </c>
      <c r="Y19" s="404" t="s">
        <v>1609</v>
      </c>
      <c r="Z19" s="404">
        <v>2200</v>
      </c>
      <c r="AA19" s="404">
        <v>300</v>
      </c>
      <c r="AB19" s="404"/>
      <c r="AC19" s="288">
        <f t="shared" si="9"/>
        <v>2500</v>
      </c>
      <c r="AD19" s="409"/>
      <c r="AE19" s="409"/>
      <c r="AF19" s="409"/>
      <c r="AG19" s="409"/>
      <c r="AH19" s="288">
        <f t="shared" si="10"/>
        <v>0</v>
      </c>
      <c r="AI19" s="409"/>
      <c r="AJ19" s="409"/>
      <c r="AK19" s="409"/>
      <c r="AL19" s="410"/>
      <c r="AM19" s="288">
        <f t="shared" si="11"/>
        <v>0</v>
      </c>
      <c r="AN19" s="405"/>
      <c r="AO19" s="405"/>
      <c r="AP19" s="405"/>
      <c r="AQ19" s="405"/>
      <c r="AR19" s="288">
        <f t="shared" si="8"/>
        <v>0</v>
      </c>
      <c r="AS19" s="405"/>
      <c r="AT19" s="405"/>
      <c r="AU19" s="405"/>
      <c r="AV19" s="405"/>
      <c r="AW19" s="405"/>
      <c r="AX19" s="405"/>
      <c r="AY19" s="405"/>
      <c r="AZ19" s="405"/>
      <c r="BA19" s="405"/>
      <c r="BB19" s="405"/>
      <c r="BC19" s="405"/>
      <c r="BD19" s="405"/>
      <c r="BE19" s="405"/>
      <c r="BF19" s="405"/>
      <c r="BG19" s="405"/>
      <c r="BH19" s="405"/>
      <c r="BI19" s="405"/>
      <c r="BJ19" s="405"/>
      <c r="BK19" s="405"/>
      <c r="BL19" s="405"/>
      <c r="BM19" s="405"/>
      <c r="BN19" s="405"/>
      <c r="BO19" s="405"/>
      <c r="BP19" s="405"/>
      <c r="BQ19" s="405"/>
      <c r="BR19" s="405"/>
      <c r="BS19" s="405"/>
      <c r="BT19" s="405"/>
      <c r="BU19" s="405"/>
      <c r="BV19" s="405"/>
      <c r="BW19" s="406"/>
      <c r="BX19" s="405"/>
      <c r="BY19" s="405"/>
      <c r="BZ19" s="405"/>
      <c r="CA19" s="405"/>
      <c r="CB19" s="405"/>
      <c r="CC19" s="405"/>
      <c r="CD19" s="405"/>
      <c r="CE19" s="405"/>
      <c r="CF19" s="405"/>
      <c r="CG19" s="405"/>
      <c r="CH19" s="405"/>
      <c r="CI19" s="405"/>
      <c r="CJ19" s="405"/>
      <c r="CK19" s="405"/>
      <c r="CL19" s="405"/>
      <c r="CM19" s="405"/>
      <c r="CN19" s="405"/>
      <c r="CO19" s="405"/>
      <c r="CP19" s="405"/>
      <c r="CQ19" s="405"/>
      <c r="CR19" s="405"/>
      <c r="CS19" s="405"/>
      <c r="CT19" s="405"/>
      <c r="CU19" s="405"/>
      <c r="CV19" s="405"/>
      <c r="CW19" s="405"/>
      <c r="CX19" s="405"/>
      <c r="CY19" s="405"/>
      <c r="CZ19" s="405"/>
      <c r="DA19" s="405"/>
      <c r="DB19" s="405"/>
      <c r="DC19" s="405"/>
      <c r="DD19" s="405"/>
      <c r="DE19" s="405"/>
      <c r="DF19" s="405"/>
      <c r="DG19" s="405"/>
      <c r="DH19" s="405"/>
      <c r="DI19" s="405"/>
      <c r="DJ19" s="405"/>
      <c r="DK19" s="405"/>
      <c r="DL19" s="405"/>
      <c r="DM19" s="405"/>
      <c r="DN19" s="405"/>
      <c r="DO19" s="405"/>
      <c r="DP19" s="408">
        <v>1</v>
      </c>
      <c r="DQ19" s="409">
        <v>42500</v>
      </c>
      <c r="DR19" s="409"/>
      <c r="DS19" s="409"/>
      <c r="DT19" s="409"/>
      <c r="DU19" s="409"/>
      <c r="DV19" s="409" t="s">
        <v>225</v>
      </c>
      <c r="DW19" s="409" t="s">
        <v>225</v>
      </c>
      <c r="DX19" s="409"/>
      <c r="DY19" s="409"/>
      <c r="DZ19" s="409">
        <v>1</v>
      </c>
      <c r="EA19" s="409">
        <v>42500</v>
      </c>
      <c r="EB19" s="409"/>
      <c r="EC19" s="409"/>
      <c r="ED19" s="409"/>
      <c r="EE19" s="410"/>
      <c r="EF19" s="353">
        <f t="shared" si="12"/>
        <v>1</v>
      </c>
      <c r="EG19" s="353">
        <f t="shared" si="12"/>
        <v>42500</v>
      </c>
      <c r="EH19" s="411">
        <v>1</v>
      </c>
      <c r="EI19" s="412">
        <v>42500</v>
      </c>
      <c r="EJ19" s="412"/>
      <c r="EK19" s="412"/>
      <c r="EL19" s="412"/>
      <c r="EM19" s="411">
        <v>1</v>
      </c>
      <c r="EN19" s="412"/>
      <c r="EO19" s="412"/>
      <c r="EP19" s="412"/>
      <c r="EQ19" s="412"/>
      <c r="ER19" s="412"/>
      <c r="ES19" s="412"/>
    </row>
    <row r="20" spans="1:149" ht="63.75">
      <c r="A20" s="397">
        <v>13</v>
      </c>
      <c r="B20" s="398" t="s">
        <v>1737</v>
      </c>
      <c r="C20" s="398" t="s">
        <v>1738</v>
      </c>
      <c r="D20" s="398" t="s">
        <v>1739</v>
      </c>
      <c r="E20" s="399">
        <v>34000</v>
      </c>
      <c r="F20" s="399"/>
      <c r="G20" s="399">
        <f t="shared" si="3"/>
        <v>34000</v>
      </c>
      <c r="H20" s="413">
        <v>20</v>
      </c>
      <c r="I20" s="387">
        <f t="shared" si="0"/>
        <v>267.75</v>
      </c>
      <c r="J20" s="388">
        <f t="shared" si="1"/>
        <v>1967.75</v>
      </c>
      <c r="K20" s="425" t="s">
        <v>1740</v>
      </c>
      <c r="L20" s="415">
        <v>20</v>
      </c>
      <c r="M20" s="387">
        <f t="shared" si="2"/>
        <v>5355</v>
      </c>
      <c r="N20" s="424">
        <f t="shared" si="4"/>
        <v>39355</v>
      </c>
      <c r="O20" s="275">
        <f t="shared" si="5"/>
        <v>3800</v>
      </c>
      <c r="P20" s="275">
        <f t="shared" si="6"/>
        <v>3228</v>
      </c>
      <c r="Q20" s="275">
        <f t="shared" si="6"/>
        <v>572</v>
      </c>
      <c r="R20" s="275">
        <f t="shared" si="6"/>
        <v>0</v>
      </c>
      <c r="S20" s="416" t="s">
        <v>1741</v>
      </c>
      <c r="T20" s="416" t="s">
        <v>1608</v>
      </c>
      <c r="U20" s="404">
        <v>1728</v>
      </c>
      <c r="V20" s="404">
        <v>272</v>
      </c>
      <c r="W20" s="404"/>
      <c r="X20" s="305">
        <f t="shared" si="7"/>
        <v>2000</v>
      </c>
      <c r="Y20" s="404" t="s">
        <v>1609</v>
      </c>
      <c r="Z20" s="404">
        <v>1500</v>
      </c>
      <c r="AA20" s="404">
        <v>300</v>
      </c>
      <c r="AB20" s="404"/>
      <c r="AC20" s="288">
        <f t="shared" si="9"/>
        <v>1800</v>
      </c>
      <c r="AD20" s="409"/>
      <c r="AE20" s="409"/>
      <c r="AF20" s="409"/>
      <c r="AG20" s="409"/>
      <c r="AH20" s="288">
        <f t="shared" si="10"/>
        <v>0</v>
      </c>
      <c r="AI20" s="409"/>
      <c r="AJ20" s="409"/>
      <c r="AK20" s="409"/>
      <c r="AL20" s="410"/>
      <c r="AM20" s="288">
        <f t="shared" si="11"/>
        <v>0</v>
      </c>
      <c r="AN20" s="405"/>
      <c r="AO20" s="405"/>
      <c r="AP20" s="405"/>
      <c r="AQ20" s="405"/>
      <c r="AR20" s="288">
        <f t="shared" si="8"/>
        <v>0</v>
      </c>
      <c r="AS20" s="405"/>
      <c r="AT20" s="405"/>
      <c r="AU20" s="405"/>
      <c r="AV20" s="405"/>
      <c r="AW20" s="405"/>
      <c r="AX20" s="405"/>
      <c r="AY20" s="405"/>
      <c r="AZ20" s="405"/>
      <c r="BA20" s="405"/>
      <c r="BB20" s="405"/>
      <c r="BC20" s="405"/>
      <c r="BD20" s="405"/>
      <c r="BE20" s="405"/>
      <c r="BF20" s="405"/>
      <c r="BG20" s="405"/>
      <c r="BH20" s="405"/>
      <c r="BI20" s="405"/>
      <c r="BJ20" s="405"/>
      <c r="BK20" s="405"/>
      <c r="BL20" s="405"/>
      <c r="BM20" s="405"/>
      <c r="BN20" s="405"/>
      <c r="BO20" s="405"/>
      <c r="BP20" s="405"/>
      <c r="BQ20" s="405"/>
      <c r="BR20" s="405"/>
      <c r="BS20" s="405"/>
      <c r="BT20" s="405"/>
      <c r="BU20" s="405"/>
      <c r="BV20" s="405"/>
      <c r="BW20" s="406"/>
      <c r="BX20" s="405"/>
      <c r="BY20" s="405"/>
      <c r="BZ20" s="405"/>
      <c r="CA20" s="405"/>
      <c r="CB20" s="405"/>
      <c r="CC20" s="405"/>
      <c r="CD20" s="405"/>
      <c r="CE20" s="405"/>
      <c r="CF20" s="405"/>
      <c r="CG20" s="405"/>
      <c r="CH20" s="405"/>
      <c r="CI20" s="405"/>
      <c r="CJ20" s="405"/>
      <c r="CK20" s="405"/>
      <c r="CL20" s="405"/>
      <c r="CM20" s="405"/>
      <c r="CN20" s="405"/>
      <c r="CO20" s="405"/>
      <c r="CP20" s="405"/>
      <c r="CQ20" s="405"/>
      <c r="CR20" s="405"/>
      <c r="CS20" s="405"/>
      <c r="CT20" s="405"/>
      <c r="CU20" s="405"/>
      <c r="CV20" s="405"/>
      <c r="CW20" s="405"/>
      <c r="CX20" s="405"/>
      <c r="CY20" s="405"/>
      <c r="CZ20" s="405"/>
      <c r="DA20" s="405"/>
      <c r="DB20" s="405"/>
      <c r="DC20" s="405"/>
      <c r="DD20" s="405"/>
      <c r="DE20" s="405"/>
      <c r="DF20" s="405"/>
      <c r="DG20" s="405"/>
      <c r="DH20" s="405"/>
      <c r="DI20" s="405"/>
      <c r="DJ20" s="405"/>
      <c r="DK20" s="405"/>
      <c r="DL20" s="405"/>
      <c r="DM20" s="405"/>
      <c r="DN20" s="405"/>
      <c r="DO20" s="405"/>
      <c r="DP20" s="408">
        <v>1</v>
      </c>
      <c r="DQ20" s="409">
        <v>34000</v>
      </c>
      <c r="DR20" s="409"/>
      <c r="DS20" s="409"/>
      <c r="DT20" s="409"/>
      <c r="DU20" s="409"/>
      <c r="DV20" s="409">
        <v>1</v>
      </c>
      <c r="DW20" s="409">
        <v>34000</v>
      </c>
      <c r="DX20" s="409"/>
      <c r="DY20" s="409"/>
      <c r="DZ20" s="409"/>
      <c r="EA20" s="409"/>
      <c r="EB20" s="409"/>
      <c r="EC20" s="409"/>
      <c r="ED20" s="409"/>
      <c r="EE20" s="410"/>
      <c r="EF20" s="353">
        <f t="shared" si="12"/>
        <v>1</v>
      </c>
      <c r="EG20" s="353">
        <f t="shared" si="12"/>
        <v>34000</v>
      </c>
      <c r="EH20" s="411">
        <v>1</v>
      </c>
      <c r="EI20" s="412">
        <v>34000</v>
      </c>
      <c r="EJ20" s="412"/>
      <c r="EK20" s="412"/>
      <c r="EL20" s="412"/>
      <c r="EM20" s="411">
        <v>1</v>
      </c>
      <c r="EN20" s="412"/>
      <c r="EO20" s="412"/>
      <c r="EP20" s="412"/>
      <c r="EQ20" s="412"/>
      <c r="ER20" s="412"/>
      <c r="ES20" s="412"/>
    </row>
    <row r="21" spans="1:149" ht="51">
      <c r="A21" s="397">
        <v>14</v>
      </c>
      <c r="B21" s="398" t="s">
        <v>1742</v>
      </c>
      <c r="C21" s="398" t="s">
        <v>1743</v>
      </c>
      <c r="D21" s="398" t="s">
        <v>1744</v>
      </c>
      <c r="E21" s="399">
        <v>25500</v>
      </c>
      <c r="F21" s="399"/>
      <c r="G21" s="399">
        <f t="shared" si="3"/>
        <v>25500</v>
      </c>
      <c r="H21" s="413">
        <v>20</v>
      </c>
      <c r="I21" s="387">
        <f t="shared" si="0"/>
        <v>200.8125</v>
      </c>
      <c r="J21" s="388">
        <f t="shared" si="1"/>
        <v>1475.8125</v>
      </c>
      <c r="K21" s="425" t="s">
        <v>1745</v>
      </c>
      <c r="L21" s="415">
        <v>20</v>
      </c>
      <c r="M21" s="387">
        <f t="shared" si="2"/>
        <v>4016.25</v>
      </c>
      <c r="N21" s="424">
        <f t="shared" si="4"/>
        <v>29516.25</v>
      </c>
      <c r="O21" s="275">
        <f t="shared" si="5"/>
        <v>0</v>
      </c>
      <c r="P21" s="275">
        <f t="shared" si="6"/>
        <v>0</v>
      </c>
      <c r="Q21" s="275">
        <f t="shared" si="6"/>
        <v>0</v>
      </c>
      <c r="R21" s="275">
        <f t="shared" si="6"/>
        <v>0</v>
      </c>
      <c r="S21" s="416" t="s">
        <v>1746</v>
      </c>
      <c r="T21" s="409"/>
      <c r="U21" s="409"/>
      <c r="V21" s="409"/>
      <c r="W21" s="409"/>
      <c r="X21" s="288">
        <f t="shared" si="7"/>
        <v>0</v>
      </c>
      <c r="Y21" s="404"/>
      <c r="Z21" s="404"/>
      <c r="AA21" s="404"/>
      <c r="AB21" s="404"/>
      <c r="AC21" s="288">
        <f t="shared" si="9"/>
        <v>0</v>
      </c>
      <c r="AD21" s="409"/>
      <c r="AE21" s="409"/>
      <c r="AF21" s="409"/>
      <c r="AG21" s="409"/>
      <c r="AH21" s="288">
        <f t="shared" si="10"/>
        <v>0</v>
      </c>
      <c r="AI21" s="409"/>
      <c r="AJ21" s="409"/>
      <c r="AK21" s="409"/>
      <c r="AL21" s="410"/>
      <c r="AM21" s="288">
        <f t="shared" si="11"/>
        <v>0</v>
      </c>
      <c r="AN21" s="405"/>
      <c r="AO21" s="405"/>
      <c r="AP21" s="405"/>
      <c r="AQ21" s="405"/>
      <c r="AR21" s="288">
        <f t="shared" si="8"/>
        <v>0</v>
      </c>
      <c r="AS21" s="405"/>
      <c r="AT21" s="405"/>
      <c r="AU21" s="405"/>
      <c r="AV21" s="405"/>
      <c r="AW21" s="405"/>
      <c r="AX21" s="405"/>
      <c r="AY21" s="405"/>
      <c r="AZ21" s="405"/>
      <c r="BA21" s="405"/>
      <c r="BB21" s="405"/>
      <c r="BC21" s="405"/>
      <c r="BD21" s="405"/>
      <c r="BE21" s="405"/>
      <c r="BF21" s="405"/>
      <c r="BG21" s="405"/>
      <c r="BH21" s="405"/>
      <c r="BI21" s="405"/>
      <c r="BJ21" s="405"/>
      <c r="BK21" s="405"/>
      <c r="BL21" s="405"/>
      <c r="BM21" s="405"/>
      <c r="BN21" s="405"/>
      <c r="BO21" s="405"/>
      <c r="BP21" s="405"/>
      <c r="BQ21" s="405"/>
      <c r="BR21" s="405"/>
      <c r="BS21" s="405"/>
      <c r="BT21" s="405"/>
      <c r="BU21" s="405"/>
      <c r="BV21" s="405"/>
      <c r="BW21" s="406"/>
      <c r="BX21" s="405"/>
      <c r="BY21" s="405"/>
      <c r="BZ21" s="405"/>
      <c r="CA21" s="405"/>
      <c r="CB21" s="405"/>
      <c r="CC21" s="405"/>
      <c r="CD21" s="405"/>
      <c r="CE21" s="405"/>
      <c r="CF21" s="405"/>
      <c r="CG21" s="405"/>
      <c r="CH21" s="405"/>
      <c r="CI21" s="405"/>
      <c r="CJ21" s="405"/>
      <c r="CK21" s="405"/>
      <c r="CL21" s="405"/>
      <c r="CM21" s="405"/>
      <c r="CN21" s="405"/>
      <c r="CO21" s="405"/>
      <c r="CP21" s="405"/>
      <c r="CQ21" s="405"/>
      <c r="CR21" s="405"/>
      <c r="CS21" s="405"/>
      <c r="CT21" s="405"/>
      <c r="CU21" s="405"/>
      <c r="CV21" s="405"/>
      <c r="CW21" s="405"/>
      <c r="CX21" s="405"/>
      <c r="CY21" s="405"/>
      <c r="CZ21" s="405"/>
      <c r="DA21" s="405"/>
      <c r="DB21" s="405"/>
      <c r="DC21" s="405"/>
      <c r="DD21" s="405"/>
      <c r="DE21" s="405"/>
      <c r="DF21" s="405"/>
      <c r="DG21" s="405"/>
      <c r="DH21" s="405"/>
      <c r="DI21" s="405"/>
      <c r="DJ21" s="405"/>
      <c r="DK21" s="405"/>
      <c r="DL21" s="405"/>
      <c r="DM21" s="405"/>
      <c r="DN21" s="405"/>
      <c r="DO21" s="405"/>
      <c r="DP21" s="408">
        <v>1</v>
      </c>
      <c r="DQ21" s="409">
        <v>25500</v>
      </c>
      <c r="DR21" s="409"/>
      <c r="DS21" s="409"/>
      <c r="DT21" s="409"/>
      <c r="DU21" s="409"/>
      <c r="DV21" s="409">
        <v>1</v>
      </c>
      <c r="DW21" s="409">
        <v>25500</v>
      </c>
      <c r="DX21" s="409"/>
      <c r="DY21" s="409"/>
      <c r="DZ21" s="409"/>
      <c r="EA21" s="409"/>
      <c r="EB21" s="409"/>
      <c r="EC21" s="409"/>
      <c r="ED21" s="409"/>
      <c r="EE21" s="410"/>
      <c r="EF21" s="353">
        <f t="shared" si="12"/>
        <v>1</v>
      </c>
      <c r="EG21" s="353">
        <f t="shared" si="12"/>
        <v>25500</v>
      </c>
      <c r="EH21" s="411">
        <v>1</v>
      </c>
      <c r="EI21" s="412">
        <v>25500</v>
      </c>
      <c r="EJ21" s="412"/>
      <c r="EK21" s="412"/>
      <c r="EL21" s="412"/>
      <c r="EM21" s="411">
        <v>1</v>
      </c>
      <c r="EN21" s="412"/>
      <c r="EO21" s="412"/>
      <c r="EP21" s="412"/>
      <c r="EQ21" s="412"/>
      <c r="ER21" s="412"/>
      <c r="ES21" s="412"/>
    </row>
    <row r="22" spans="1:149" ht="63.75">
      <c r="A22" s="397">
        <v>15</v>
      </c>
      <c r="B22" s="398" t="s">
        <v>1747</v>
      </c>
      <c r="C22" s="398" t="s">
        <v>1748</v>
      </c>
      <c r="D22" s="398" t="s">
        <v>1744</v>
      </c>
      <c r="E22" s="399">
        <v>25500</v>
      </c>
      <c r="F22" s="399"/>
      <c r="G22" s="399">
        <f t="shared" si="3"/>
        <v>25500</v>
      </c>
      <c r="H22" s="426">
        <v>20</v>
      </c>
      <c r="I22" s="387">
        <f t="shared" si="0"/>
        <v>200.8125</v>
      </c>
      <c r="J22" s="388">
        <f t="shared" si="1"/>
        <v>1475.8125</v>
      </c>
      <c r="K22" s="427" t="s">
        <v>1749</v>
      </c>
      <c r="L22" s="428">
        <v>20</v>
      </c>
      <c r="M22" s="387">
        <f t="shared" si="2"/>
        <v>4016.25</v>
      </c>
      <c r="N22" s="424">
        <f t="shared" si="4"/>
        <v>29516.25</v>
      </c>
      <c r="O22" s="275">
        <f t="shared" si="5"/>
        <v>0</v>
      </c>
      <c r="P22" s="275">
        <f t="shared" si="6"/>
        <v>0</v>
      </c>
      <c r="Q22" s="275">
        <f t="shared" si="6"/>
        <v>0</v>
      </c>
      <c r="R22" s="275">
        <f t="shared" si="6"/>
        <v>0</v>
      </c>
      <c r="S22" s="416" t="s">
        <v>1750</v>
      </c>
      <c r="T22" s="409"/>
      <c r="U22" s="409"/>
      <c r="V22" s="409"/>
      <c r="W22" s="409"/>
      <c r="X22" s="288">
        <f t="shared" si="7"/>
        <v>0</v>
      </c>
      <c r="Y22" s="404"/>
      <c r="Z22" s="404"/>
      <c r="AA22" s="404"/>
      <c r="AB22" s="404"/>
      <c r="AC22" s="288">
        <f t="shared" si="9"/>
        <v>0</v>
      </c>
      <c r="AD22" s="409"/>
      <c r="AE22" s="409"/>
      <c r="AF22" s="409"/>
      <c r="AG22" s="409"/>
      <c r="AH22" s="288">
        <f t="shared" si="10"/>
        <v>0</v>
      </c>
      <c r="AI22" s="409"/>
      <c r="AJ22" s="409"/>
      <c r="AK22" s="409"/>
      <c r="AL22" s="410"/>
      <c r="AM22" s="288">
        <f t="shared" si="11"/>
        <v>0</v>
      </c>
      <c r="AN22" s="405"/>
      <c r="AO22" s="405"/>
      <c r="AP22" s="405"/>
      <c r="AQ22" s="405"/>
      <c r="AR22" s="288">
        <f t="shared" si="8"/>
        <v>0</v>
      </c>
      <c r="AS22" s="405"/>
      <c r="AT22" s="405"/>
      <c r="AU22" s="405"/>
      <c r="AV22" s="405"/>
      <c r="AW22" s="405"/>
      <c r="AX22" s="405"/>
      <c r="AY22" s="405"/>
      <c r="AZ22" s="405"/>
      <c r="BA22" s="405"/>
      <c r="BB22" s="405"/>
      <c r="BC22" s="405"/>
      <c r="BD22" s="405"/>
      <c r="BE22" s="405"/>
      <c r="BF22" s="405"/>
      <c r="BG22" s="405"/>
      <c r="BH22" s="405"/>
      <c r="BI22" s="405"/>
      <c r="BJ22" s="405"/>
      <c r="BK22" s="405"/>
      <c r="BL22" s="405"/>
      <c r="BM22" s="405"/>
      <c r="BN22" s="405"/>
      <c r="BO22" s="405"/>
      <c r="BP22" s="405"/>
      <c r="BQ22" s="405"/>
      <c r="BR22" s="405"/>
      <c r="BS22" s="405"/>
      <c r="BT22" s="405"/>
      <c r="BU22" s="405"/>
      <c r="BV22" s="405"/>
      <c r="BW22" s="406"/>
      <c r="BX22" s="405"/>
      <c r="BY22" s="405"/>
      <c r="BZ22" s="405"/>
      <c r="CA22" s="405"/>
      <c r="CB22" s="405"/>
      <c r="CC22" s="405"/>
      <c r="CD22" s="405"/>
      <c r="CE22" s="405"/>
      <c r="CF22" s="405"/>
      <c r="CG22" s="405"/>
      <c r="CH22" s="405"/>
      <c r="CI22" s="405"/>
      <c r="CJ22" s="405"/>
      <c r="CK22" s="405"/>
      <c r="CL22" s="405"/>
      <c r="CM22" s="405"/>
      <c r="CN22" s="405"/>
      <c r="CO22" s="405"/>
      <c r="CP22" s="405"/>
      <c r="CQ22" s="405"/>
      <c r="CR22" s="405"/>
      <c r="CS22" s="405"/>
      <c r="CT22" s="405"/>
      <c r="CU22" s="405"/>
      <c r="CV22" s="405"/>
      <c r="CW22" s="405"/>
      <c r="CX22" s="405"/>
      <c r="CY22" s="405"/>
      <c r="CZ22" s="405"/>
      <c r="DA22" s="405"/>
      <c r="DB22" s="405"/>
      <c r="DC22" s="405"/>
      <c r="DD22" s="405"/>
      <c r="DE22" s="405"/>
      <c r="DF22" s="405"/>
      <c r="DG22" s="405"/>
      <c r="DH22" s="405"/>
      <c r="DI22" s="405"/>
      <c r="DJ22" s="405"/>
      <c r="DK22" s="405"/>
      <c r="DL22" s="405"/>
      <c r="DM22" s="405"/>
      <c r="DN22" s="405"/>
      <c r="DO22" s="405"/>
      <c r="DP22" s="408">
        <v>1</v>
      </c>
      <c r="DQ22" s="409">
        <v>25500</v>
      </c>
      <c r="DR22" s="409"/>
      <c r="DS22" s="409"/>
      <c r="DT22" s="409"/>
      <c r="DU22" s="409"/>
      <c r="DV22" s="409">
        <v>1</v>
      </c>
      <c r="DW22" s="409">
        <v>25500</v>
      </c>
      <c r="DX22" s="409"/>
      <c r="DY22" s="409"/>
      <c r="DZ22" s="409"/>
      <c r="EA22" s="409"/>
      <c r="EB22" s="409"/>
      <c r="EC22" s="409"/>
      <c r="ED22" s="409"/>
      <c r="EE22" s="410"/>
      <c r="EF22" s="353">
        <f t="shared" si="12"/>
        <v>1</v>
      </c>
      <c r="EG22" s="353">
        <f t="shared" si="12"/>
        <v>25500</v>
      </c>
      <c r="EH22" s="411">
        <v>1</v>
      </c>
      <c r="EI22" s="412">
        <v>25500</v>
      </c>
      <c r="EJ22" s="412"/>
      <c r="EK22" s="412"/>
      <c r="EL22" s="412"/>
      <c r="EM22" s="411">
        <v>1</v>
      </c>
      <c r="EN22" s="412"/>
      <c r="EO22" s="412"/>
      <c r="EP22" s="412"/>
      <c r="EQ22" s="412"/>
      <c r="ER22" s="412"/>
      <c r="ES22" s="412"/>
    </row>
    <row r="23" spans="1:149" ht="51">
      <c r="A23" s="397">
        <v>16</v>
      </c>
      <c r="B23" s="398" t="s">
        <v>1751</v>
      </c>
      <c r="C23" s="398" t="s">
        <v>1752</v>
      </c>
      <c r="D23" s="429" t="s">
        <v>54</v>
      </c>
      <c r="E23" s="399">
        <v>21250</v>
      </c>
      <c r="F23" s="399"/>
      <c r="G23" s="399">
        <f t="shared" si="3"/>
        <v>21250</v>
      </c>
      <c r="H23" s="400">
        <v>20</v>
      </c>
      <c r="I23" s="387">
        <f t="shared" si="0"/>
        <v>167.34375</v>
      </c>
      <c r="J23" s="388">
        <f t="shared" si="1"/>
        <v>1229.84375</v>
      </c>
      <c r="K23" s="423" t="s">
        <v>1753</v>
      </c>
      <c r="L23" s="402">
        <v>20</v>
      </c>
      <c r="M23" s="387">
        <f t="shared" si="2"/>
        <v>3346.875</v>
      </c>
      <c r="N23" s="424">
        <f t="shared" si="4"/>
        <v>24596.875</v>
      </c>
      <c r="O23" s="275">
        <f t="shared" si="5"/>
        <v>0</v>
      </c>
      <c r="P23" s="275">
        <f t="shared" si="6"/>
        <v>0</v>
      </c>
      <c r="Q23" s="275">
        <f t="shared" si="6"/>
        <v>0</v>
      </c>
      <c r="R23" s="275">
        <f t="shared" si="6"/>
        <v>0</v>
      </c>
      <c r="S23" s="416" t="s">
        <v>1754</v>
      </c>
      <c r="T23" s="409"/>
      <c r="U23" s="409"/>
      <c r="V23" s="409"/>
      <c r="W23" s="409"/>
      <c r="X23" s="288">
        <f t="shared" si="7"/>
        <v>0</v>
      </c>
      <c r="Y23" s="404"/>
      <c r="Z23" s="404"/>
      <c r="AA23" s="404"/>
      <c r="AB23" s="404"/>
      <c r="AC23" s="288">
        <f t="shared" si="9"/>
        <v>0</v>
      </c>
      <c r="AD23" s="409"/>
      <c r="AE23" s="409"/>
      <c r="AF23" s="409"/>
      <c r="AG23" s="409"/>
      <c r="AH23" s="288">
        <f t="shared" si="10"/>
        <v>0</v>
      </c>
      <c r="AI23" s="409"/>
      <c r="AJ23" s="409"/>
      <c r="AK23" s="409"/>
      <c r="AL23" s="410"/>
      <c r="AM23" s="288">
        <f t="shared" si="11"/>
        <v>0</v>
      </c>
      <c r="AN23" s="405"/>
      <c r="AO23" s="405"/>
      <c r="AP23" s="405"/>
      <c r="AQ23" s="405"/>
      <c r="AR23" s="288">
        <f t="shared" si="8"/>
        <v>0</v>
      </c>
      <c r="AS23" s="405"/>
      <c r="AT23" s="405"/>
      <c r="AU23" s="405"/>
      <c r="AV23" s="405"/>
      <c r="AW23" s="405"/>
      <c r="AX23" s="405"/>
      <c r="AY23" s="405"/>
      <c r="AZ23" s="405"/>
      <c r="BA23" s="405"/>
      <c r="BB23" s="405"/>
      <c r="BC23" s="405"/>
      <c r="BD23" s="405"/>
      <c r="BE23" s="405"/>
      <c r="BF23" s="405"/>
      <c r="BG23" s="405"/>
      <c r="BH23" s="405"/>
      <c r="BI23" s="405"/>
      <c r="BJ23" s="405"/>
      <c r="BK23" s="405"/>
      <c r="BL23" s="405"/>
      <c r="BM23" s="405"/>
      <c r="BN23" s="405"/>
      <c r="BO23" s="405"/>
      <c r="BP23" s="405"/>
      <c r="BQ23" s="405"/>
      <c r="BR23" s="405"/>
      <c r="BS23" s="405"/>
      <c r="BT23" s="405"/>
      <c r="BU23" s="405"/>
      <c r="BV23" s="405"/>
      <c r="BW23" s="406"/>
      <c r="BX23" s="405"/>
      <c r="BY23" s="405"/>
      <c r="BZ23" s="405"/>
      <c r="CA23" s="405"/>
      <c r="CB23" s="405"/>
      <c r="CC23" s="405"/>
      <c r="CD23" s="405"/>
      <c r="CE23" s="405"/>
      <c r="CF23" s="405"/>
      <c r="CG23" s="405"/>
      <c r="CH23" s="405"/>
      <c r="CI23" s="405"/>
      <c r="CJ23" s="405"/>
      <c r="CK23" s="405"/>
      <c r="CL23" s="405"/>
      <c r="CM23" s="405"/>
      <c r="CN23" s="405"/>
      <c r="CO23" s="405"/>
      <c r="CP23" s="405"/>
      <c r="CQ23" s="405"/>
      <c r="CR23" s="405"/>
      <c r="CS23" s="405"/>
      <c r="CT23" s="405"/>
      <c r="CU23" s="405"/>
      <c r="CV23" s="405"/>
      <c r="CW23" s="405"/>
      <c r="CX23" s="405"/>
      <c r="CY23" s="405"/>
      <c r="CZ23" s="405"/>
      <c r="DA23" s="405"/>
      <c r="DB23" s="405"/>
      <c r="DC23" s="405"/>
      <c r="DD23" s="405"/>
      <c r="DE23" s="405"/>
      <c r="DF23" s="405"/>
      <c r="DG23" s="405"/>
      <c r="DH23" s="405"/>
      <c r="DI23" s="405"/>
      <c r="DJ23" s="405"/>
      <c r="DK23" s="405"/>
      <c r="DL23" s="405"/>
      <c r="DM23" s="405"/>
      <c r="DN23" s="405"/>
      <c r="DO23" s="405"/>
      <c r="DP23" s="408">
        <v>1</v>
      </c>
      <c r="DQ23" s="409">
        <v>21250</v>
      </c>
      <c r="DR23" s="409"/>
      <c r="DS23" s="409"/>
      <c r="DT23" s="409"/>
      <c r="DU23" s="409"/>
      <c r="DV23" s="409"/>
      <c r="DW23" s="409"/>
      <c r="DX23" s="409">
        <v>1</v>
      </c>
      <c r="DY23" s="409">
        <v>21250</v>
      </c>
      <c r="DZ23" s="409"/>
      <c r="EA23" s="409"/>
      <c r="EB23" s="409"/>
      <c r="EC23" s="409"/>
      <c r="ED23" s="409"/>
      <c r="EE23" s="410"/>
      <c r="EF23" s="353">
        <f t="shared" si="12"/>
        <v>1</v>
      </c>
      <c r="EG23" s="353">
        <f t="shared" si="12"/>
        <v>21250</v>
      </c>
      <c r="EH23" s="356">
        <v>1</v>
      </c>
      <c r="EI23" s="354">
        <v>21250</v>
      </c>
      <c r="EJ23" s="354"/>
      <c r="EK23" s="354"/>
      <c r="EL23" s="354"/>
      <c r="EM23" s="356">
        <v>1</v>
      </c>
      <c r="EN23" s="354"/>
      <c r="EO23" s="354"/>
      <c r="EP23" s="354"/>
      <c r="EQ23" s="354"/>
      <c r="ER23" s="354"/>
      <c r="ES23" s="354"/>
    </row>
    <row r="24" spans="1:149" ht="51">
      <c r="A24" s="397">
        <v>17</v>
      </c>
      <c r="B24" s="398" t="s">
        <v>1755</v>
      </c>
      <c r="C24" s="398" t="s">
        <v>1756</v>
      </c>
      <c r="D24" s="429" t="s">
        <v>1757</v>
      </c>
      <c r="E24" s="399">
        <v>25500</v>
      </c>
      <c r="F24" s="399"/>
      <c r="G24" s="399">
        <f t="shared" si="3"/>
        <v>25500</v>
      </c>
      <c r="H24" s="413">
        <v>20</v>
      </c>
      <c r="I24" s="387">
        <f t="shared" si="0"/>
        <v>200.8125</v>
      </c>
      <c r="J24" s="388">
        <f t="shared" si="1"/>
        <v>1475.8125</v>
      </c>
      <c r="K24" s="425" t="s">
        <v>1758</v>
      </c>
      <c r="L24" s="415">
        <v>20</v>
      </c>
      <c r="M24" s="387">
        <f t="shared" si="2"/>
        <v>4016.25</v>
      </c>
      <c r="N24" s="424">
        <f t="shared" si="4"/>
        <v>29516.25</v>
      </c>
      <c r="O24" s="275">
        <f t="shared" si="5"/>
        <v>1600</v>
      </c>
      <c r="P24" s="275">
        <f t="shared" si="6"/>
        <v>1375</v>
      </c>
      <c r="Q24" s="275">
        <f t="shared" si="6"/>
        <v>225</v>
      </c>
      <c r="R24" s="275">
        <f t="shared" si="6"/>
        <v>0</v>
      </c>
      <c r="S24" s="416" t="s">
        <v>1759</v>
      </c>
      <c r="T24" s="416" t="s">
        <v>1608</v>
      </c>
      <c r="U24" s="404">
        <v>1375</v>
      </c>
      <c r="V24" s="404">
        <v>225</v>
      </c>
      <c r="W24" s="404"/>
      <c r="X24" s="288">
        <f t="shared" si="7"/>
        <v>1600</v>
      </c>
      <c r="Y24" s="404"/>
      <c r="Z24" s="404"/>
      <c r="AA24" s="404"/>
      <c r="AB24" s="404"/>
      <c r="AC24" s="288">
        <f t="shared" si="9"/>
        <v>0</v>
      </c>
      <c r="AD24" s="409"/>
      <c r="AE24" s="409"/>
      <c r="AF24" s="409"/>
      <c r="AG24" s="409"/>
      <c r="AH24" s="288">
        <f t="shared" si="10"/>
        <v>0</v>
      </c>
      <c r="AI24" s="409"/>
      <c r="AJ24" s="409"/>
      <c r="AK24" s="409"/>
      <c r="AL24" s="410"/>
      <c r="AM24" s="288">
        <f t="shared" si="11"/>
        <v>0</v>
      </c>
      <c r="AN24" s="405"/>
      <c r="AO24" s="405"/>
      <c r="AP24" s="405"/>
      <c r="AQ24" s="405"/>
      <c r="AR24" s="288">
        <f t="shared" si="8"/>
        <v>0</v>
      </c>
      <c r="AS24" s="405"/>
      <c r="AT24" s="405"/>
      <c r="AU24" s="405"/>
      <c r="AV24" s="405"/>
      <c r="AW24" s="405"/>
      <c r="AX24" s="405"/>
      <c r="AY24" s="405"/>
      <c r="AZ24" s="405"/>
      <c r="BA24" s="405"/>
      <c r="BB24" s="405"/>
      <c r="BC24" s="405"/>
      <c r="BD24" s="405"/>
      <c r="BE24" s="405"/>
      <c r="BF24" s="405"/>
      <c r="BG24" s="405"/>
      <c r="BH24" s="405"/>
      <c r="BI24" s="405"/>
      <c r="BJ24" s="405"/>
      <c r="BK24" s="405"/>
      <c r="BL24" s="405"/>
      <c r="BM24" s="405"/>
      <c r="BN24" s="405"/>
      <c r="BO24" s="405"/>
      <c r="BP24" s="405"/>
      <c r="BQ24" s="405"/>
      <c r="BR24" s="405"/>
      <c r="BS24" s="405"/>
      <c r="BT24" s="405"/>
      <c r="BU24" s="405"/>
      <c r="BV24" s="405"/>
      <c r="BW24" s="406"/>
      <c r="BX24" s="405"/>
      <c r="BY24" s="405"/>
      <c r="BZ24" s="405"/>
      <c r="CA24" s="405"/>
      <c r="CB24" s="405"/>
      <c r="CC24" s="405"/>
      <c r="CD24" s="405"/>
      <c r="CE24" s="405"/>
      <c r="CF24" s="405"/>
      <c r="CG24" s="405"/>
      <c r="CH24" s="405"/>
      <c r="CI24" s="405"/>
      <c r="CJ24" s="405"/>
      <c r="CK24" s="405"/>
      <c r="CL24" s="405"/>
      <c r="CM24" s="405"/>
      <c r="CN24" s="405"/>
      <c r="CO24" s="405"/>
      <c r="CP24" s="405"/>
      <c r="CQ24" s="405"/>
      <c r="CR24" s="405"/>
      <c r="CS24" s="405"/>
      <c r="CT24" s="405"/>
      <c r="CU24" s="405"/>
      <c r="CV24" s="405"/>
      <c r="CW24" s="405"/>
      <c r="CX24" s="405"/>
      <c r="CY24" s="405"/>
      <c r="CZ24" s="405"/>
      <c r="DA24" s="405"/>
      <c r="DB24" s="405"/>
      <c r="DC24" s="405"/>
      <c r="DD24" s="405"/>
      <c r="DE24" s="405"/>
      <c r="DF24" s="405"/>
      <c r="DG24" s="405"/>
      <c r="DH24" s="405"/>
      <c r="DI24" s="405"/>
      <c r="DJ24" s="405"/>
      <c r="DK24" s="405"/>
      <c r="DL24" s="405"/>
      <c r="DM24" s="405"/>
      <c r="DN24" s="405"/>
      <c r="DO24" s="405"/>
      <c r="DP24" s="408">
        <v>1</v>
      </c>
      <c r="DQ24" s="409">
        <v>25500</v>
      </c>
      <c r="DR24" s="409"/>
      <c r="DS24" s="409"/>
      <c r="DT24" s="409"/>
      <c r="DU24" s="409"/>
      <c r="DV24" s="409">
        <v>1</v>
      </c>
      <c r="DW24" s="409">
        <v>25500</v>
      </c>
      <c r="DX24" s="409"/>
      <c r="DY24" s="409"/>
      <c r="DZ24" s="409"/>
      <c r="EA24" s="409"/>
      <c r="EB24" s="409"/>
      <c r="EC24" s="409"/>
      <c r="ED24" s="409"/>
      <c r="EE24" s="410"/>
      <c r="EF24" s="353">
        <f t="shared" si="12"/>
        <v>1</v>
      </c>
      <c r="EG24" s="353">
        <f t="shared" si="12"/>
        <v>25500</v>
      </c>
      <c r="EH24" s="356">
        <v>1</v>
      </c>
      <c r="EI24" s="354">
        <v>25500</v>
      </c>
      <c r="EJ24" s="354"/>
      <c r="EK24" s="354"/>
      <c r="EL24" s="354"/>
      <c r="EM24" s="356">
        <v>1</v>
      </c>
      <c r="EN24" s="354"/>
      <c r="EO24" s="354"/>
      <c r="EP24" s="354"/>
      <c r="EQ24" s="354"/>
      <c r="ER24" s="354"/>
      <c r="ES24" s="354"/>
    </row>
    <row r="25" spans="1:149" ht="51">
      <c r="A25" s="397">
        <v>18</v>
      </c>
      <c r="B25" s="398" t="s">
        <v>1760</v>
      </c>
      <c r="C25" s="398" t="s">
        <v>1761</v>
      </c>
      <c r="D25" s="398" t="s">
        <v>1757</v>
      </c>
      <c r="E25" s="399">
        <v>25500</v>
      </c>
      <c r="F25" s="399"/>
      <c r="G25" s="399">
        <f t="shared" si="3"/>
        <v>25500</v>
      </c>
      <c r="H25" s="413">
        <v>20</v>
      </c>
      <c r="I25" s="387">
        <f t="shared" si="0"/>
        <v>200.8125</v>
      </c>
      <c r="J25" s="388">
        <f t="shared" si="1"/>
        <v>1475.8125</v>
      </c>
      <c r="K25" s="425" t="s">
        <v>1762</v>
      </c>
      <c r="L25" s="415">
        <v>20</v>
      </c>
      <c r="M25" s="387">
        <f t="shared" si="2"/>
        <v>4016.25</v>
      </c>
      <c r="N25" s="424">
        <f t="shared" si="4"/>
        <v>29516.25</v>
      </c>
      <c r="O25" s="275">
        <f t="shared" si="5"/>
        <v>3000</v>
      </c>
      <c r="P25" s="275">
        <f t="shared" si="6"/>
        <v>2565</v>
      </c>
      <c r="Q25" s="275">
        <f t="shared" si="6"/>
        <v>435</v>
      </c>
      <c r="R25" s="275">
        <f t="shared" si="6"/>
        <v>0</v>
      </c>
      <c r="S25" s="416" t="s">
        <v>1754</v>
      </c>
      <c r="T25" s="409" t="s">
        <v>1609</v>
      </c>
      <c r="U25" s="409">
        <v>1700</v>
      </c>
      <c r="V25" s="409">
        <v>300</v>
      </c>
      <c r="W25" s="409"/>
      <c r="X25" s="288">
        <f t="shared" si="7"/>
        <v>2000</v>
      </c>
      <c r="Y25" s="404" t="s">
        <v>1689</v>
      </c>
      <c r="Z25" s="404">
        <v>865</v>
      </c>
      <c r="AA25" s="404">
        <v>135</v>
      </c>
      <c r="AB25" s="404"/>
      <c r="AC25" s="288">
        <f t="shared" si="9"/>
        <v>1000</v>
      </c>
      <c r="AD25" s="409"/>
      <c r="AE25" s="409"/>
      <c r="AF25" s="409"/>
      <c r="AG25" s="409"/>
      <c r="AH25" s="288">
        <f t="shared" si="10"/>
        <v>0</v>
      </c>
      <c r="AI25" s="409"/>
      <c r="AJ25" s="409"/>
      <c r="AK25" s="409"/>
      <c r="AL25" s="410"/>
      <c r="AM25" s="288">
        <f t="shared" si="11"/>
        <v>0</v>
      </c>
      <c r="AN25" s="405"/>
      <c r="AO25" s="405"/>
      <c r="AP25" s="405"/>
      <c r="AQ25" s="405"/>
      <c r="AR25" s="288">
        <f t="shared" si="8"/>
        <v>0</v>
      </c>
      <c r="AS25" s="405"/>
      <c r="AT25" s="405"/>
      <c r="AU25" s="405"/>
      <c r="AV25" s="405"/>
      <c r="AW25" s="405"/>
      <c r="AX25" s="405"/>
      <c r="AY25" s="405"/>
      <c r="AZ25" s="405"/>
      <c r="BA25" s="405"/>
      <c r="BB25" s="405"/>
      <c r="BC25" s="405"/>
      <c r="BD25" s="405"/>
      <c r="BE25" s="405"/>
      <c r="BF25" s="405"/>
      <c r="BG25" s="405"/>
      <c r="BH25" s="405"/>
      <c r="BI25" s="405"/>
      <c r="BJ25" s="405"/>
      <c r="BK25" s="405"/>
      <c r="BL25" s="405"/>
      <c r="BM25" s="405"/>
      <c r="BN25" s="405"/>
      <c r="BO25" s="405"/>
      <c r="BP25" s="405"/>
      <c r="BQ25" s="405"/>
      <c r="BR25" s="405"/>
      <c r="BS25" s="405"/>
      <c r="BT25" s="405"/>
      <c r="BU25" s="405"/>
      <c r="BV25" s="405"/>
      <c r="BW25" s="406"/>
      <c r="BX25" s="405"/>
      <c r="BY25" s="405"/>
      <c r="BZ25" s="405"/>
      <c r="CA25" s="405"/>
      <c r="CB25" s="405"/>
      <c r="CC25" s="405"/>
      <c r="CD25" s="405"/>
      <c r="CE25" s="405"/>
      <c r="CF25" s="405"/>
      <c r="CG25" s="405"/>
      <c r="CH25" s="405"/>
      <c r="CI25" s="405"/>
      <c r="CJ25" s="405"/>
      <c r="CK25" s="405"/>
      <c r="CL25" s="405"/>
      <c r="CM25" s="405"/>
      <c r="CN25" s="405"/>
      <c r="CO25" s="405"/>
      <c r="CP25" s="405"/>
      <c r="CQ25" s="405"/>
      <c r="CR25" s="405"/>
      <c r="CS25" s="405"/>
      <c r="CT25" s="405"/>
      <c r="CU25" s="405"/>
      <c r="CV25" s="405"/>
      <c r="CW25" s="405"/>
      <c r="CX25" s="405"/>
      <c r="CY25" s="405"/>
      <c r="CZ25" s="405"/>
      <c r="DA25" s="405"/>
      <c r="DB25" s="405"/>
      <c r="DC25" s="405"/>
      <c r="DD25" s="405"/>
      <c r="DE25" s="405"/>
      <c r="DF25" s="405"/>
      <c r="DG25" s="405"/>
      <c r="DH25" s="405"/>
      <c r="DI25" s="405"/>
      <c r="DJ25" s="405"/>
      <c r="DK25" s="405"/>
      <c r="DL25" s="405"/>
      <c r="DM25" s="405"/>
      <c r="DN25" s="405"/>
      <c r="DO25" s="405"/>
      <c r="DP25" s="408">
        <v>1</v>
      </c>
      <c r="DQ25" s="409">
        <v>25500</v>
      </c>
      <c r="DR25" s="409"/>
      <c r="DS25" s="409"/>
      <c r="DT25" s="409"/>
      <c r="DU25" s="409"/>
      <c r="DV25" s="409">
        <v>1</v>
      </c>
      <c r="DW25" s="409">
        <v>25500</v>
      </c>
      <c r="DX25" s="409"/>
      <c r="DY25" s="409"/>
      <c r="DZ25" s="409"/>
      <c r="EA25" s="409"/>
      <c r="EB25" s="409"/>
      <c r="EC25" s="409"/>
      <c r="ED25" s="409"/>
      <c r="EE25" s="410"/>
      <c r="EF25" s="353">
        <f t="shared" si="12"/>
        <v>1</v>
      </c>
      <c r="EG25" s="353">
        <f t="shared" si="12"/>
        <v>25500</v>
      </c>
      <c r="EH25" s="356">
        <v>1</v>
      </c>
      <c r="EI25" s="354">
        <v>25500</v>
      </c>
      <c r="EJ25" s="354"/>
      <c r="EK25" s="354"/>
      <c r="EL25" s="354"/>
      <c r="EM25" s="356">
        <v>1</v>
      </c>
      <c r="EN25" s="354"/>
      <c r="EO25" s="354"/>
      <c r="EP25" s="354"/>
      <c r="EQ25" s="354"/>
      <c r="ER25" s="354"/>
      <c r="ES25" s="354"/>
    </row>
    <row r="26" spans="1:149" ht="63.75">
      <c r="A26" s="397">
        <v>19</v>
      </c>
      <c r="B26" s="398" t="s">
        <v>1763</v>
      </c>
      <c r="C26" s="398" t="s">
        <v>1764</v>
      </c>
      <c r="D26" s="398" t="s">
        <v>1765</v>
      </c>
      <c r="E26" s="399">
        <v>42500</v>
      </c>
      <c r="F26" s="399"/>
      <c r="G26" s="399">
        <f t="shared" si="3"/>
        <v>42500</v>
      </c>
      <c r="H26" s="426">
        <v>20</v>
      </c>
      <c r="I26" s="387">
        <f t="shared" si="0"/>
        <v>334.6875</v>
      </c>
      <c r="J26" s="388">
        <f t="shared" si="1"/>
        <v>2459.6875</v>
      </c>
      <c r="K26" s="430" t="s">
        <v>1766</v>
      </c>
      <c r="L26" s="428">
        <v>20</v>
      </c>
      <c r="M26" s="387">
        <f t="shared" si="2"/>
        <v>6693.75</v>
      </c>
      <c r="N26" s="424">
        <f t="shared" si="4"/>
        <v>49193.75</v>
      </c>
      <c r="O26" s="275">
        <f t="shared" si="5"/>
        <v>3000</v>
      </c>
      <c r="P26" s="275">
        <f t="shared" si="6"/>
        <v>2593</v>
      </c>
      <c r="Q26" s="275">
        <f t="shared" si="6"/>
        <v>407</v>
      </c>
      <c r="R26" s="275">
        <f t="shared" si="6"/>
        <v>0</v>
      </c>
      <c r="S26" s="416" t="s">
        <v>1767</v>
      </c>
      <c r="T26" s="416" t="s">
        <v>1608</v>
      </c>
      <c r="U26" s="404">
        <v>1728</v>
      </c>
      <c r="V26" s="404">
        <v>272</v>
      </c>
      <c r="W26" s="404"/>
      <c r="X26" s="288">
        <f t="shared" si="7"/>
        <v>2000</v>
      </c>
      <c r="Y26" s="404" t="s">
        <v>1609</v>
      </c>
      <c r="Z26" s="404">
        <v>865</v>
      </c>
      <c r="AA26" s="404">
        <v>135</v>
      </c>
      <c r="AB26" s="404"/>
      <c r="AC26" s="288">
        <f t="shared" si="9"/>
        <v>1000</v>
      </c>
      <c r="AD26" s="409"/>
      <c r="AE26" s="409"/>
      <c r="AF26" s="409"/>
      <c r="AG26" s="409"/>
      <c r="AH26" s="288">
        <f t="shared" si="10"/>
        <v>0</v>
      </c>
      <c r="AI26" s="409"/>
      <c r="AJ26" s="409"/>
      <c r="AK26" s="409"/>
      <c r="AL26" s="410"/>
      <c r="AM26" s="288">
        <f t="shared" si="11"/>
        <v>0</v>
      </c>
      <c r="AN26" s="405"/>
      <c r="AO26" s="405"/>
      <c r="AP26" s="405"/>
      <c r="AQ26" s="405"/>
      <c r="AR26" s="288">
        <f t="shared" si="8"/>
        <v>0</v>
      </c>
      <c r="AS26" s="405"/>
      <c r="AT26" s="405"/>
      <c r="AU26" s="405"/>
      <c r="AV26" s="405"/>
      <c r="AW26" s="405"/>
      <c r="AX26" s="405"/>
      <c r="AY26" s="405"/>
      <c r="AZ26" s="405"/>
      <c r="BA26" s="405"/>
      <c r="BB26" s="405"/>
      <c r="BC26" s="405"/>
      <c r="BD26" s="405"/>
      <c r="BE26" s="405"/>
      <c r="BF26" s="405"/>
      <c r="BG26" s="405"/>
      <c r="BH26" s="405"/>
      <c r="BI26" s="405"/>
      <c r="BJ26" s="405"/>
      <c r="BK26" s="405"/>
      <c r="BL26" s="405"/>
      <c r="BM26" s="405"/>
      <c r="BN26" s="405"/>
      <c r="BO26" s="405"/>
      <c r="BP26" s="405"/>
      <c r="BQ26" s="405"/>
      <c r="BR26" s="405"/>
      <c r="BS26" s="405"/>
      <c r="BT26" s="405"/>
      <c r="BU26" s="405"/>
      <c r="BV26" s="405"/>
      <c r="BW26" s="406"/>
      <c r="BX26" s="405"/>
      <c r="BY26" s="405"/>
      <c r="BZ26" s="405"/>
      <c r="CA26" s="405"/>
      <c r="CB26" s="405"/>
      <c r="CC26" s="405"/>
      <c r="CD26" s="405"/>
      <c r="CE26" s="405"/>
      <c r="CF26" s="405"/>
      <c r="CG26" s="405"/>
      <c r="CH26" s="405"/>
      <c r="CI26" s="405"/>
      <c r="CJ26" s="405"/>
      <c r="CK26" s="405"/>
      <c r="CL26" s="405"/>
      <c r="CM26" s="405"/>
      <c r="CN26" s="405"/>
      <c r="CO26" s="405"/>
      <c r="CP26" s="405"/>
      <c r="CQ26" s="405"/>
      <c r="CR26" s="405"/>
      <c r="CS26" s="405"/>
      <c r="CT26" s="405"/>
      <c r="CU26" s="405"/>
      <c r="CV26" s="405"/>
      <c r="CW26" s="405"/>
      <c r="CX26" s="405"/>
      <c r="CY26" s="405"/>
      <c r="CZ26" s="405"/>
      <c r="DA26" s="405"/>
      <c r="DB26" s="405"/>
      <c r="DC26" s="405"/>
      <c r="DD26" s="405"/>
      <c r="DE26" s="405"/>
      <c r="DF26" s="405"/>
      <c r="DG26" s="405"/>
      <c r="DH26" s="405"/>
      <c r="DI26" s="405"/>
      <c r="DJ26" s="405"/>
      <c r="DK26" s="405"/>
      <c r="DL26" s="405"/>
      <c r="DM26" s="405"/>
      <c r="DN26" s="405"/>
      <c r="DO26" s="405"/>
      <c r="DP26" s="408">
        <v>1</v>
      </c>
      <c r="DQ26" s="409">
        <v>42500</v>
      </c>
      <c r="DR26" s="409"/>
      <c r="DS26" s="409"/>
      <c r="DT26" s="409">
        <v>1</v>
      </c>
      <c r="DU26" s="409">
        <v>42500</v>
      </c>
      <c r="DV26" s="409"/>
      <c r="DW26" s="409"/>
      <c r="DX26" s="409"/>
      <c r="DY26" s="409"/>
      <c r="DZ26" s="409"/>
      <c r="EA26" s="409"/>
      <c r="EB26" s="409"/>
      <c r="EC26" s="409"/>
      <c r="ED26" s="409"/>
      <c r="EE26" s="410"/>
      <c r="EF26" s="353">
        <f t="shared" si="12"/>
        <v>1</v>
      </c>
      <c r="EG26" s="353">
        <f t="shared" si="12"/>
        <v>42500</v>
      </c>
      <c r="EH26" s="411"/>
      <c r="EI26" s="412"/>
      <c r="EJ26" s="412">
        <v>1</v>
      </c>
      <c r="EK26" s="412">
        <v>42500</v>
      </c>
      <c r="EL26" s="412"/>
      <c r="EM26" s="411">
        <v>1</v>
      </c>
      <c r="EN26" s="412"/>
      <c r="EO26" s="412"/>
      <c r="EP26" s="412"/>
      <c r="EQ26" s="412"/>
      <c r="ER26" s="412"/>
      <c r="ES26" s="412"/>
    </row>
    <row r="27" spans="1:149" ht="48">
      <c r="A27" s="397">
        <v>20</v>
      </c>
      <c r="B27" s="398" t="s">
        <v>1768</v>
      </c>
      <c r="C27" s="398" t="s">
        <v>1769</v>
      </c>
      <c r="D27" s="398" t="s">
        <v>1770</v>
      </c>
      <c r="E27" s="399">
        <v>42500</v>
      </c>
      <c r="F27" s="399"/>
      <c r="G27" s="399">
        <f t="shared" si="3"/>
        <v>42500</v>
      </c>
      <c r="H27" s="426">
        <v>20</v>
      </c>
      <c r="I27" s="387">
        <f t="shared" si="0"/>
        <v>334.6875</v>
      </c>
      <c r="J27" s="388">
        <f t="shared" si="1"/>
        <v>2459.6875</v>
      </c>
      <c r="K27" s="430" t="s">
        <v>1771</v>
      </c>
      <c r="L27" s="428">
        <v>20</v>
      </c>
      <c r="M27" s="387">
        <f t="shared" si="2"/>
        <v>6693.75</v>
      </c>
      <c r="N27" s="424">
        <f t="shared" si="4"/>
        <v>49193.75</v>
      </c>
      <c r="O27" s="275">
        <f t="shared" si="5"/>
        <v>3000</v>
      </c>
      <c r="P27" s="275">
        <f t="shared" si="6"/>
        <v>2595</v>
      </c>
      <c r="Q27" s="275">
        <f t="shared" si="6"/>
        <v>405</v>
      </c>
      <c r="R27" s="275">
        <f t="shared" si="6"/>
        <v>0</v>
      </c>
      <c r="S27" s="431" t="s">
        <v>1772</v>
      </c>
      <c r="T27" s="416" t="s">
        <v>1608</v>
      </c>
      <c r="U27" s="404">
        <v>2595</v>
      </c>
      <c r="V27" s="404">
        <v>405</v>
      </c>
      <c r="W27" s="404"/>
      <c r="X27" s="305">
        <f t="shared" si="7"/>
        <v>3000</v>
      </c>
      <c r="Y27" s="404"/>
      <c r="Z27" s="404"/>
      <c r="AA27" s="404"/>
      <c r="AB27" s="404"/>
      <c r="AC27" s="288">
        <f t="shared" si="9"/>
        <v>0</v>
      </c>
      <c r="AD27" s="409"/>
      <c r="AE27" s="409"/>
      <c r="AF27" s="409"/>
      <c r="AG27" s="409"/>
      <c r="AH27" s="288">
        <f t="shared" si="10"/>
        <v>0</v>
      </c>
      <c r="AI27" s="409"/>
      <c r="AJ27" s="409"/>
      <c r="AK27" s="409"/>
      <c r="AL27" s="410"/>
      <c r="AM27" s="288">
        <f t="shared" si="11"/>
        <v>0</v>
      </c>
      <c r="AN27" s="405"/>
      <c r="AO27" s="405"/>
      <c r="AP27" s="405"/>
      <c r="AQ27" s="405"/>
      <c r="AR27" s="288">
        <f t="shared" si="8"/>
        <v>0</v>
      </c>
      <c r="AS27" s="405"/>
      <c r="AT27" s="405"/>
      <c r="AU27" s="405"/>
      <c r="AV27" s="405"/>
      <c r="AW27" s="405"/>
      <c r="AX27" s="405"/>
      <c r="AY27" s="405"/>
      <c r="AZ27" s="405"/>
      <c r="BA27" s="405"/>
      <c r="BB27" s="405"/>
      <c r="BC27" s="405"/>
      <c r="BD27" s="405"/>
      <c r="BE27" s="405"/>
      <c r="BF27" s="405"/>
      <c r="BG27" s="405"/>
      <c r="BH27" s="405"/>
      <c r="BI27" s="405"/>
      <c r="BJ27" s="405"/>
      <c r="BK27" s="405"/>
      <c r="BL27" s="405"/>
      <c r="BM27" s="405"/>
      <c r="BN27" s="405"/>
      <c r="BO27" s="405"/>
      <c r="BP27" s="405"/>
      <c r="BQ27" s="405"/>
      <c r="BR27" s="405"/>
      <c r="BS27" s="405"/>
      <c r="BT27" s="405"/>
      <c r="BU27" s="405"/>
      <c r="BV27" s="405"/>
      <c r="BW27" s="406"/>
      <c r="BX27" s="405"/>
      <c r="BY27" s="405"/>
      <c r="BZ27" s="405"/>
      <c r="CA27" s="405"/>
      <c r="CB27" s="405"/>
      <c r="CC27" s="405"/>
      <c r="CD27" s="405"/>
      <c r="CE27" s="405"/>
      <c r="CF27" s="405"/>
      <c r="CG27" s="405"/>
      <c r="CH27" s="405"/>
      <c r="CI27" s="405"/>
      <c r="CJ27" s="405"/>
      <c r="CK27" s="405"/>
      <c r="CL27" s="405"/>
      <c r="CM27" s="405"/>
      <c r="CN27" s="405"/>
      <c r="CO27" s="405"/>
      <c r="CP27" s="405"/>
      <c r="CQ27" s="405"/>
      <c r="CR27" s="405"/>
      <c r="CS27" s="405"/>
      <c r="CT27" s="405"/>
      <c r="CU27" s="405"/>
      <c r="CV27" s="405"/>
      <c r="CW27" s="405"/>
      <c r="CX27" s="405"/>
      <c r="CY27" s="405"/>
      <c r="CZ27" s="405"/>
      <c r="DA27" s="405"/>
      <c r="DB27" s="405"/>
      <c r="DC27" s="405"/>
      <c r="DD27" s="405"/>
      <c r="DE27" s="405"/>
      <c r="DF27" s="405"/>
      <c r="DG27" s="405"/>
      <c r="DH27" s="405"/>
      <c r="DI27" s="405"/>
      <c r="DJ27" s="405"/>
      <c r="DK27" s="405"/>
      <c r="DL27" s="405"/>
      <c r="DM27" s="405"/>
      <c r="DN27" s="405"/>
      <c r="DO27" s="405"/>
      <c r="DP27" s="408">
        <v>1</v>
      </c>
      <c r="DQ27" s="409">
        <v>42500</v>
      </c>
      <c r="DR27" s="409"/>
      <c r="DS27" s="409"/>
      <c r="DT27" s="409"/>
      <c r="DU27" s="409"/>
      <c r="DV27" s="409">
        <v>1</v>
      </c>
      <c r="DW27" s="409">
        <v>42500</v>
      </c>
      <c r="DX27" s="409"/>
      <c r="DY27" s="409"/>
      <c r="DZ27" s="409"/>
      <c r="EA27" s="409"/>
      <c r="EB27" s="409"/>
      <c r="EC27" s="409"/>
      <c r="ED27" s="409"/>
      <c r="EE27" s="410"/>
      <c r="EF27" s="353">
        <f t="shared" si="12"/>
        <v>1</v>
      </c>
      <c r="EG27" s="353">
        <f t="shared" si="12"/>
        <v>42500</v>
      </c>
      <c r="EH27" s="411"/>
      <c r="EI27" s="412"/>
      <c r="EJ27" s="412">
        <v>1</v>
      </c>
      <c r="EK27" s="412">
        <v>42500</v>
      </c>
      <c r="EL27" s="412"/>
      <c r="EM27" s="411">
        <v>1</v>
      </c>
      <c r="EN27" s="412"/>
      <c r="EO27" s="412"/>
      <c r="EP27" s="412"/>
      <c r="EQ27" s="412"/>
      <c r="ER27" s="412"/>
      <c r="ES27" s="412"/>
    </row>
    <row r="28" spans="1:149" ht="63.75">
      <c r="A28" s="397">
        <v>21</v>
      </c>
      <c r="B28" s="398" t="s">
        <v>1773</v>
      </c>
      <c r="C28" s="398" t="s">
        <v>1764</v>
      </c>
      <c r="D28" s="398" t="s">
        <v>1774</v>
      </c>
      <c r="E28" s="399">
        <v>34000</v>
      </c>
      <c r="F28" s="399"/>
      <c r="G28" s="399">
        <f t="shared" si="3"/>
        <v>34000</v>
      </c>
      <c r="H28" s="426">
        <v>20</v>
      </c>
      <c r="I28" s="387">
        <f t="shared" si="0"/>
        <v>267.75</v>
      </c>
      <c r="J28" s="388">
        <f t="shared" si="1"/>
        <v>1967.75</v>
      </c>
      <c r="K28" s="430" t="s">
        <v>1775</v>
      </c>
      <c r="L28" s="428">
        <v>20</v>
      </c>
      <c r="M28" s="387">
        <f t="shared" si="2"/>
        <v>5355</v>
      </c>
      <c r="N28" s="424">
        <f t="shared" si="4"/>
        <v>39355</v>
      </c>
      <c r="O28" s="275">
        <f t="shared" si="5"/>
        <v>4000</v>
      </c>
      <c r="P28" s="275">
        <f t="shared" si="6"/>
        <v>3460</v>
      </c>
      <c r="Q28" s="275">
        <f t="shared" si="6"/>
        <v>540</v>
      </c>
      <c r="R28" s="275">
        <f t="shared" si="6"/>
        <v>0</v>
      </c>
      <c r="S28" s="416" t="s">
        <v>1759</v>
      </c>
      <c r="T28" s="404" t="s">
        <v>1608</v>
      </c>
      <c r="U28" s="404">
        <v>2595</v>
      </c>
      <c r="V28" s="404">
        <v>405</v>
      </c>
      <c r="W28" s="409"/>
      <c r="X28" s="305">
        <f t="shared" si="7"/>
        <v>3000</v>
      </c>
      <c r="Y28" s="404" t="s">
        <v>1609</v>
      </c>
      <c r="Z28" s="404">
        <v>865</v>
      </c>
      <c r="AA28" s="404">
        <v>135</v>
      </c>
      <c r="AB28" s="404"/>
      <c r="AC28" s="288">
        <f t="shared" si="9"/>
        <v>1000</v>
      </c>
      <c r="AD28" s="409"/>
      <c r="AE28" s="409"/>
      <c r="AF28" s="409"/>
      <c r="AG28" s="409"/>
      <c r="AH28" s="288">
        <f t="shared" si="10"/>
        <v>0</v>
      </c>
      <c r="AI28" s="409"/>
      <c r="AJ28" s="409"/>
      <c r="AK28" s="409"/>
      <c r="AL28" s="410"/>
      <c r="AM28" s="288">
        <f t="shared" si="11"/>
        <v>0</v>
      </c>
      <c r="AN28" s="405"/>
      <c r="AO28" s="405"/>
      <c r="AP28" s="405"/>
      <c r="AQ28" s="405"/>
      <c r="AR28" s="288">
        <f t="shared" si="8"/>
        <v>0</v>
      </c>
      <c r="AS28" s="405"/>
      <c r="AT28" s="405"/>
      <c r="AU28" s="405"/>
      <c r="AV28" s="405"/>
      <c r="AW28" s="405"/>
      <c r="AX28" s="405"/>
      <c r="AY28" s="405"/>
      <c r="AZ28" s="405"/>
      <c r="BA28" s="405"/>
      <c r="BB28" s="405"/>
      <c r="BC28" s="405"/>
      <c r="BD28" s="405"/>
      <c r="BE28" s="405"/>
      <c r="BF28" s="405"/>
      <c r="BG28" s="405"/>
      <c r="BH28" s="405"/>
      <c r="BI28" s="405"/>
      <c r="BJ28" s="405"/>
      <c r="BK28" s="405"/>
      <c r="BL28" s="405"/>
      <c r="BM28" s="405"/>
      <c r="BN28" s="405"/>
      <c r="BO28" s="405"/>
      <c r="BP28" s="405"/>
      <c r="BQ28" s="405"/>
      <c r="BR28" s="405"/>
      <c r="BS28" s="405"/>
      <c r="BT28" s="405"/>
      <c r="BU28" s="405"/>
      <c r="BV28" s="405"/>
      <c r="BW28" s="406"/>
      <c r="BX28" s="405"/>
      <c r="BY28" s="405"/>
      <c r="BZ28" s="405"/>
      <c r="CA28" s="405"/>
      <c r="CB28" s="405"/>
      <c r="CC28" s="405"/>
      <c r="CD28" s="405"/>
      <c r="CE28" s="405"/>
      <c r="CF28" s="405"/>
      <c r="CG28" s="405"/>
      <c r="CH28" s="405"/>
      <c r="CI28" s="405"/>
      <c r="CJ28" s="405"/>
      <c r="CK28" s="405"/>
      <c r="CL28" s="405"/>
      <c r="CM28" s="405"/>
      <c r="CN28" s="405"/>
      <c r="CO28" s="405"/>
      <c r="CP28" s="405"/>
      <c r="CQ28" s="405"/>
      <c r="CR28" s="405"/>
      <c r="CS28" s="405"/>
      <c r="CT28" s="405"/>
      <c r="CU28" s="405"/>
      <c r="CV28" s="405"/>
      <c r="CW28" s="405"/>
      <c r="CX28" s="405"/>
      <c r="CY28" s="405"/>
      <c r="CZ28" s="405"/>
      <c r="DA28" s="405"/>
      <c r="DB28" s="405"/>
      <c r="DC28" s="405"/>
      <c r="DD28" s="405"/>
      <c r="DE28" s="405"/>
      <c r="DF28" s="405"/>
      <c r="DG28" s="405"/>
      <c r="DH28" s="405"/>
      <c r="DI28" s="405"/>
      <c r="DJ28" s="405"/>
      <c r="DK28" s="405"/>
      <c r="DL28" s="405"/>
      <c r="DM28" s="405"/>
      <c r="DN28" s="405"/>
      <c r="DO28" s="405"/>
      <c r="DP28" s="408">
        <v>1</v>
      </c>
      <c r="DQ28" s="409">
        <v>34000</v>
      </c>
      <c r="DR28" s="409"/>
      <c r="DS28" s="409"/>
      <c r="DT28" s="409">
        <v>1</v>
      </c>
      <c r="DU28" s="409">
        <v>34000</v>
      </c>
      <c r="DV28" s="409"/>
      <c r="DW28" s="409"/>
      <c r="DX28" s="409"/>
      <c r="DY28" s="409"/>
      <c r="DZ28" s="409"/>
      <c r="EA28" s="409"/>
      <c r="EB28" s="409"/>
      <c r="EC28" s="409"/>
      <c r="ED28" s="409"/>
      <c r="EE28" s="410"/>
      <c r="EF28" s="353">
        <f t="shared" si="12"/>
        <v>1</v>
      </c>
      <c r="EG28" s="353">
        <f t="shared" si="12"/>
        <v>34000</v>
      </c>
      <c r="EH28" s="411"/>
      <c r="EI28" s="412"/>
      <c r="EJ28" s="412">
        <v>1</v>
      </c>
      <c r="EK28" s="412">
        <v>34000</v>
      </c>
      <c r="EL28" s="412"/>
      <c r="EM28" s="411">
        <v>1</v>
      </c>
      <c r="EN28" s="412"/>
      <c r="EO28" s="412"/>
      <c r="EP28" s="412"/>
      <c r="EQ28" s="412"/>
      <c r="ER28" s="412"/>
      <c r="ES28" s="412"/>
    </row>
    <row r="29" spans="1:149" ht="48">
      <c r="A29" s="397">
        <v>22</v>
      </c>
      <c r="B29" s="398" t="s">
        <v>1776</v>
      </c>
      <c r="C29" s="398" t="s">
        <v>1777</v>
      </c>
      <c r="D29" s="398" t="s">
        <v>1778</v>
      </c>
      <c r="E29" s="399">
        <v>34000</v>
      </c>
      <c r="F29" s="399"/>
      <c r="G29" s="399">
        <f t="shared" si="3"/>
        <v>34000</v>
      </c>
      <c r="H29" s="426">
        <v>20</v>
      </c>
      <c r="I29" s="387">
        <f t="shared" si="0"/>
        <v>267.75</v>
      </c>
      <c r="J29" s="388">
        <f t="shared" si="1"/>
        <v>1967.75</v>
      </c>
      <c r="K29" s="430" t="s">
        <v>1779</v>
      </c>
      <c r="L29" s="428">
        <v>20</v>
      </c>
      <c r="M29" s="387">
        <f t="shared" si="2"/>
        <v>5355</v>
      </c>
      <c r="N29" s="424">
        <f t="shared" si="4"/>
        <v>39355</v>
      </c>
      <c r="O29" s="275">
        <f t="shared" si="5"/>
        <v>9100</v>
      </c>
      <c r="P29" s="275">
        <f t="shared" si="6"/>
        <v>8028</v>
      </c>
      <c r="Q29" s="275">
        <f t="shared" si="6"/>
        <v>1072</v>
      </c>
      <c r="R29" s="275">
        <f t="shared" si="6"/>
        <v>0</v>
      </c>
      <c r="S29" s="416" t="s">
        <v>1780</v>
      </c>
      <c r="T29" s="416" t="s">
        <v>1608</v>
      </c>
      <c r="U29" s="404">
        <v>3050</v>
      </c>
      <c r="V29" s="404">
        <v>450</v>
      </c>
      <c r="W29" s="404"/>
      <c r="X29" s="288">
        <f t="shared" si="7"/>
        <v>3500</v>
      </c>
      <c r="Y29" s="404" t="s">
        <v>1609</v>
      </c>
      <c r="Z29" s="404">
        <v>3770</v>
      </c>
      <c r="AA29" s="404">
        <v>430</v>
      </c>
      <c r="AB29" s="404"/>
      <c r="AC29" s="288">
        <f t="shared" si="9"/>
        <v>4200</v>
      </c>
      <c r="AD29" s="409" t="s">
        <v>1627</v>
      </c>
      <c r="AE29" s="409">
        <v>1208</v>
      </c>
      <c r="AF29" s="409">
        <v>192</v>
      </c>
      <c r="AG29" s="409"/>
      <c r="AH29" s="288">
        <f t="shared" si="10"/>
        <v>1400</v>
      </c>
      <c r="AI29" s="409"/>
      <c r="AJ29" s="409"/>
      <c r="AK29" s="409"/>
      <c r="AL29" s="410"/>
      <c r="AM29" s="288">
        <f t="shared" si="11"/>
        <v>0</v>
      </c>
      <c r="AN29" s="405"/>
      <c r="AO29" s="405"/>
      <c r="AP29" s="405"/>
      <c r="AQ29" s="405"/>
      <c r="AR29" s="288">
        <f t="shared" si="8"/>
        <v>0</v>
      </c>
      <c r="AS29" s="405"/>
      <c r="AT29" s="405"/>
      <c r="AU29" s="405"/>
      <c r="AV29" s="405"/>
      <c r="AW29" s="405"/>
      <c r="AX29" s="405"/>
      <c r="AY29" s="405"/>
      <c r="AZ29" s="405"/>
      <c r="BA29" s="405"/>
      <c r="BB29" s="405"/>
      <c r="BC29" s="405"/>
      <c r="BD29" s="405"/>
      <c r="BE29" s="405"/>
      <c r="BF29" s="405"/>
      <c r="BG29" s="405"/>
      <c r="BH29" s="405"/>
      <c r="BI29" s="405"/>
      <c r="BJ29" s="405"/>
      <c r="BK29" s="405"/>
      <c r="BL29" s="405"/>
      <c r="BM29" s="405"/>
      <c r="BN29" s="405"/>
      <c r="BO29" s="405"/>
      <c r="BP29" s="405"/>
      <c r="BQ29" s="405"/>
      <c r="BR29" s="405"/>
      <c r="BS29" s="405"/>
      <c r="BT29" s="405"/>
      <c r="BU29" s="405"/>
      <c r="BV29" s="405"/>
      <c r="BW29" s="406"/>
      <c r="BX29" s="405"/>
      <c r="BY29" s="405"/>
      <c r="BZ29" s="405"/>
      <c r="CA29" s="405"/>
      <c r="CB29" s="405"/>
      <c r="CC29" s="405"/>
      <c r="CD29" s="405"/>
      <c r="CE29" s="405"/>
      <c r="CF29" s="405"/>
      <c r="CG29" s="405"/>
      <c r="CH29" s="405"/>
      <c r="CI29" s="405"/>
      <c r="CJ29" s="405"/>
      <c r="CK29" s="405"/>
      <c r="CL29" s="405"/>
      <c r="CM29" s="405"/>
      <c r="CN29" s="405"/>
      <c r="CO29" s="405"/>
      <c r="CP29" s="405"/>
      <c r="CQ29" s="405"/>
      <c r="CR29" s="405"/>
      <c r="CS29" s="405"/>
      <c r="CT29" s="405"/>
      <c r="CU29" s="405"/>
      <c r="CV29" s="405"/>
      <c r="CW29" s="405"/>
      <c r="CX29" s="405"/>
      <c r="CY29" s="405"/>
      <c r="CZ29" s="405"/>
      <c r="DA29" s="405"/>
      <c r="DB29" s="405"/>
      <c r="DC29" s="405"/>
      <c r="DD29" s="405"/>
      <c r="DE29" s="405"/>
      <c r="DF29" s="405"/>
      <c r="DG29" s="405"/>
      <c r="DH29" s="405"/>
      <c r="DI29" s="405"/>
      <c r="DJ29" s="405"/>
      <c r="DK29" s="405"/>
      <c r="DL29" s="405"/>
      <c r="DM29" s="405"/>
      <c r="DN29" s="405"/>
      <c r="DO29" s="405"/>
      <c r="DP29" s="408">
        <v>1</v>
      </c>
      <c r="DQ29" s="409">
        <v>34000</v>
      </c>
      <c r="DR29" s="409"/>
      <c r="DS29" s="409"/>
      <c r="DT29" s="409" t="s">
        <v>225</v>
      </c>
      <c r="DU29" s="409" t="s">
        <v>225</v>
      </c>
      <c r="DV29" s="409">
        <v>1</v>
      </c>
      <c r="DW29" s="409">
        <v>34000</v>
      </c>
      <c r="DX29" s="409"/>
      <c r="DY29" s="409"/>
      <c r="DZ29" s="409"/>
      <c r="EA29" s="409"/>
      <c r="EB29" s="409"/>
      <c r="EC29" s="409"/>
      <c r="ED29" s="409"/>
      <c r="EE29" s="410"/>
      <c r="EF29" s="353">
        <f t="shared" si="12"/>
        <v>1</v>
      </c>
      <c r="EG29" s="353">
        <f t="shared" si="12"/>
        <v>34000</v>
      </c>
      <c r="EH29" s="411"/>
      <c r="EI29" s="412"/>
      <c r="EJ29" s="412">
        <v>1</v>
      </c>
      <c r="EK29" s="412">
        <v>34000</v>
      </c>
      <c r="EL29" s="412"/>
      <c r="EM29" s="411">
        <v>1</v>
      </c>
      <c r="EN29" s="412"/>
      <c r="EO29" s="412"/>
      <c r="EP29" s="412"/>
      <c r="EQ29" s="412"/>
      <c r="ER29" s="412"/>
      <c r="ES29" s="412"/>
    </row>
    <row r="30" spans="1:149" ht="51">
      <c r="A30" s="397">
        <v>23</v>
      </c>
      <c r="B30" s="422" t="s">
        <v>1781</v>
      </c>
      <c r="C30" s="398" t="s">
        <v>1782</v>
      </c>
      <c r="D30" s="398" t="s">
        <v>1783</v>
      </c>
      <c r="E30" s="399">
        <v>34000</v>
      </c>
      <c r="F30" s="399"/>
      <c r="G30" s="399">
        <f t="shared" si="3"/>
        <v>34000</v>
      </c>
      <c r="H30" s="426">
        <v>20</v>
      </c>
      <c r="I30" s="387">
        <f t="shared" si="0"/>
        <v>267.75</v>
      </c>
      <c r="J30" s="388">
        <f t="shared" si="1"/>
        <v>1967.75</v>
      </c>
      <c r="K30" s="430" t="s">
        <v>1784</v>
      </c>
      <c r="L30" s="428">
        <v>20</v>
      </c>
      <c r="M30" s="387">
        <f t="shared" si="2"/>
        <v>5355</v>
      </c>
      <c r="N30" s="424">
        <f t="shared" si="4"/>
        <v>39355</v>
      </c>
      <c r="O30" s="275">
        <f t="shared" si="5"/>
        <v>10000</v>
      </c>
      <c r="P30" s="275">
        <f t="shared" si="6"/>
        <v>8785</v>
      </c>
      <c r="Q30" s="275">
        <f t="shared" si="6"/>
        <v>1215</v>
      </c>
      <c r="R30" s="275">
        <f t="shared" si="6"/>
        <v>0</v>
      </c>
      <c r="S30" s="416" t="s">
        <v>1754</v>
      </c>
      <c r="T30" s="416" t="s">
        <v>1608</v>
      </c>
      <c r="U30" s="404">
        <v>5325</v>
      </c>
      <c r="V30" s="404">
        <v>675</v>
      </c>
      <c r="W30" s="404"/>
      <c r="X30" s="305">
        <f t="shared" si="7"/>
        <v>6000</v>
      </c>
      <c r="Y30" s="404" t="s">
        <v>1609</v>
      </c>
      <c r="Z30" s="404">
        <v>3460</v>
      </c>
      <c r="AA30" s="404">
        <v>540</v>
      </c>
      <c r="AB30" s="404"/>
      <c r="AC30" s="288">
        <f t="shared" si="9"/>
        <v>4000</v>
      </c>
      <c r="AD30" s="409"/>
      <c r="AE30" s="409"/>
      <c r="AF30" s="409"/>
      <c r="AG30" s="409"/>
      <c r="AH30" s="288">
        <f t="shared" si="10"/>
        <v>0</v>
      </c>
      <c r="AI30" s="409"/>
      <c r="AJ30" s="409"/>
      <c r="AK30" s="409"/>
      <c r="AL30" s="410"/>
      <c r="AM30" s="288">
        <f t="shared" si="11"/>
        <v>0</v>
      </c>
      <c r="AN30" s="405"/>
      <c r="AO30" s="405"/>
      <c r="AP30" s="405"/>
      <c r="AQ30" s="405"/>
      <c r="AR30" s="288">
        <f t="shared" si="8"/>
        <v>0</v>
      </c>
      <c r="AS30" s="405"/>
      <c r="AT30" s="405"/>
      <c r="AU30" s="405"/>
      <c r="AV30" s="405"/>
      <c r="AW30" s="405"/>
      <c r="AX30" s="405"/>
      <c r="AY30" s="405"/>
      <c r="AZ30" s="405"/>
      <c r="BA30" s="405"/>
      <c r="BB30" s="405"/>
      <c r="BC30" s="405"/>
      <c r="BD30" s="405"/>
      <c r="BE30" s="405"/>
      <c r="BF30" s="405"/>
      <c r="BG30" s="405"/>
      <c r="BH30" s="405"/>
      <c r="BI30" s="405"/>
      <c r="BJ30" s="405"/>
      <c r="BK30" s="405"/>
      <c r="BL30" s="405"/>
      <c r="BM30" s="405"/>
      <c r="BN30" s="405"/>
      <c r="BO30" s="405"/>
      <c r="BP30" s="405"/>
      <c r="BQ30" s="405"/>
      <c r="BR30" s="405"/>
      <c r="BS30" s="405"/>
      <c r="BT30" s="405"/>
      <c r="BU30" s="405"/>
      <c r="BV30" s="405"/>
      <c r="BW30" s="406"/>
      <c r="BX30" s="405"/>
      <c r="BY30" s="405"/>
      <c r="BZ30" s="405"/>
      <c r="CA30" s="405"/>
      <c r="CB30" s="405"/>
      <c r="CC30" s="405"/>
      <c r="CD30" s="405"/>
      <c r="CE30" s="405"/>
      <c r="CF30" s="405"/>
      <c r="CG30" s="405"/>
      <c r="CH30" s="405"/>
      <c r="CI30" s="405"/>
      <c r="CJ30" s="405"/>
      <c r="CK30" s="405"/>
      <c r="CL30" s="405"/>
      <c r="CM30" s="405"/>
      <c r="CN30" s="405"/>
      <c r="CO30" s="405"/>
      <c r="CP30" s="405"/>
      <c r="CQ30" s="405"/>
      <c r="CR30" s="405"/>
      <c r="CS30" s="405"/>
      <c r="CT30" s="405"/>
      <c r="CU30" s="405"/>
      <c r="CV30" s="405"/>
      <c r="CW30" s="405"/>
      <c r="CX30" s="405"/>
      <c r="CY30" s="405"/>
      <c r="CZ30" s="405"/>
      <c r="DA30" s="405"/>
      <c r="DB30" s="405"/>
      <c r="DC30" s="405"/>
      <c r="DD30" s="405"/>
      <c r="DE30" s="405"/>
      <c r="DF30" s="405"/>
      <c r="DG30" s="405"/>
      <c r="DH30" s="405"/>
      <c r="DI30" s="405"/>
      <c r="DJ30" s="405"/>
      <c r="DK30" s="405"/>
      <c r="DL30" s="405"/>
      <c r="DM30" s="405"/>
      <c r="DN30" s="405"/>
      <c r="DO30" s="405"/>
      <c r="DP30" s="408"/>
      <c r="DQ30" s="409"/>
      <c r="DR30" s="409">
        <v>1</v>
      </c>
      <c r="DS30" s="409">
        <v>34000</v>
      </c>
      <c r="DT30" s="409"/>
      <c r="DU30" s="409"/>
      <c r="DV30" s="409">
        <v>1</v>
      </c>
      <c r="DW30" s="409">
        <v>34000</v>
      </c>
      <c r="DX30" s="409"/>
      <c r="DY30" s="409"/>
      <c r="DZ30" s="409"/>
      <c r="EA30" s="409"/>
      <c r="EB30" s="409"/>
      <c r="EC30" s="409"/>
      <c r="ED30" s="409"/>
      <c r="EE30" s="410"/>
      <c r="EF30" s="353">
        <f t="shared" si="12"/>
        <v>1</v>
      </c>
      <c r="EG30" s="353">
        <f t="shared" si="12"/>
        <v>34000</v>
      </c>
      <c r="EH30" s="411">
        <v>1</v>
      </c>
      <c r="EI30" s="412">
        <v>34000</v>
      </c>
      <c r="EJ30" s="412"/>
      <c r="EK30" s="412"/>
      <c r="EL30" s="412"/>
      <c r="EM30" s="411">
        <v>1</v>
      </c>
      <c r="EN30" s="412"/>
      <c r="EO30" s="412"/>
      <c r="EP30" s="412"/>
      <c r="EQ30" s="412"/>
      <c r="ER30" s="412"/>
      <c r="ES30" s="412"/>
    </row>
    <row r="31" spans="1:149" ht="51">
      <c r="A31" s="397">
        <v>24</v>
      </c>
      <c r="B31" s="398" t="s">
        <v>1785</v>
      </c>
      <c r="C31" s="432" t="s">
        <v>1786</v>
      </c>
      <c r="D31" s="398" t="s">
        <v>1787</v>
      </c>
      <c r="E31" s="399">
        <v>42500</v>
      </c>
      <c r="F31" s="399"/>
      <c r="G31" s="399">
        <f t="shared" si="3"/>
        <v>42500</v>
      </c>
      <c r="H31" s="426">
        <v>20</v>
      </c>
      <c r="I31" s="387">
        <f t="shared" si="0"/>
        <v>334.6875</v>
      </c>
      <c r="J31" s="388">
        <f t="shared" si="1"/>
        <v>2459.6875</v>
      </c>
      <c r="K31" s="430" t="s">
        <v>1788</v>
      </c>
      <c r="L31" s="428">
        <v>20</v>
      </c>
      <c r="M31" s="387">
        <f t="shared" si="2"/>
        <v>6693.75</v>
      </c>
      <c r="N31" s="424">
        <f t="shared" si="4"/>
        <v>49193.75</v>
      </c>
      <c r="O31" s="275">
        <f t="shared" si="5"/>
        <v>2000</v>
      </c>
      <c r="P31" s="275">
        <f t="shared" si="6"/>
        <v>1730</v>
      </c>
      <c r="Q31" s="275">
        <f t="shared" si="6"/>
        <v>270</v>
      </c>
      <c r="R31" s="275">
        <f t="shared" si="6"/>
        <v>0</v>
      </c>
      <c r="S31" s="416" t="s">
        <v>1767</v>
      </c>
      <c r="T31" s="416" t="s">
        <v>1608</v>
      </c>
      <c r="U31" s="404">
        <v>1730</v>
      </c>
      <c r="V31" s="404">
        <v>270</v>
      </c>
      <c r="W31" s="404"/>
      <c r="X31" s="288">
        <f t="shared" si="7"/>
        <v>2000</v>
      </c>
      <c r="Y31" s="404"/>
      <c r="Z31" s="404"/>
      <c r="AA31" s="404"/>
      <c r="AB31" s="404"/>
      <c r="AC31" s="288">
        <f t="shared" si="9"/>
        <v>0</v>
      </c>
      <c r="AD31" s="409"/>
      <c r="AE31" s="409"/>
      <c r="AF31" s="409"/>
      <c r="AG31" s="409"/>
      <c r="AH31" s="288">
        <f t="shared" si="10"/>
        <v>0</v>
      </c>
      <c r="AI31" s="409"/>
      <c r="AJ31" s="409"/>
      <c r="AK31" s="409"/>
      <c r="AL31" s="410"/>
      <c r="AM31" s="288">
        <f t="shared" si="11"/>
        <v>0</v>
      </c>
      <c r="AN31" s="405"/>
      <c r="AO31" s="405"/>
      <c r="AP31" s="405"/>
      <c r="AQ31" s="405"/>
      <c r="AR31" s="288">
        <f t="shared" si="8"/>
        <v>0</v>
      </c>
      <c r="AS31" s="405"/>
      <c r="AT31" s="405"/>
      <c r="AU31" s="405"/>
      <c r="AV31" s="405"/>
      <c r="AW31" s="405"/>
      <c r="AX31" s="405"/>
      <c r="AY31" s="405"/>
      <c r="AZ31" s="405"/>
      <c r="BA31" s="405"/>
      <c r="BB31" s="405"/>
      <c r="BC31" s="405"/>
      <c r="BD31" s="405"/>
      <c r="BE31" s="405"/>
      <c r="BF31" s="405"/>
      <c r="BG31" s="405"/>
      <c r="BH31" s="405"/>
      <c r="BI31" s="405"/>
      <c r="BJ31" s="405"/>
      <c r="BK31" s="405"/>
      <c r="BL31" s="405"/>
      <c r="BM31" s="405"/>
      <c r="BN31" s="405"/>
      <c r="BO31" s="405"/>
      <c r="BP31" s="405"/>
      <c r="BQ31" s="405"/>
      <c r="BR31" s="405"/>
      <c r="BS31" s="405"/>
      <c r="BT31" s="405"/>
      <c r="BU31" s="405"/>
      <c r="BV31" s="405"/>
      <c r="BW31" s="406"/>
      <c r="BX31" s="405"/>
      <c r="BY31" s="405"/>
      <c r="BZ31" s="405"/>
      <c r="CA31" s="405"/>
      <c r="CB31" s="405"/>
      <c r="CC31" s="405"/>
      <c r="CD31" s="405"/>
      <c r="CE31" s="405"/>
      <c r="CF31" s="405"/>
      <c r="CG31" s="405"/>
      <c r="CH31" s="405"/>
      <c r="CI31" s="405"/>
      <c r="CJ31" s="405"/>
      <c r="CK31" s="405"/>
      <c r="CL31" s="405"/>
      <c r="CM31" s="405"/>
      <c r="CN31" s="405"/>
      <c r="CO31" s="405"/>
      <c r="CP31" s="405"/>
      <c r="CQ31" s="405"/>
      <c r="CR31" s="405"/>
      <c r="CS31" s="405"/>
      <c r="CT31" s="405"/>
      <c r="CU31" s="405"/>
      <c r="CV31" s="405"/>
      <c r="CW31" s="405"/>
      <c r="CX31" s="405"/>
      <c r="CY31" s="405"/>
      <c r="CZ31" s="405"/>
      <c r="DA31" s="405"/>
      <c r="DB31" s="405"/>
      <c r="DC31" s="405"/>
      <c r="DD31" s="405"/>
      <c r="DE31" s="405"/>
      <c r="DF31" s="405"/>
      <c r="DG31" s="405"/>
      <c r="DH31" s="405"/>
      <c r="DI31" s="405"/>
      <c r="DJ31" s="405"/>
      <c r="DK31" s="405"/>
      <c r="DL31" s="405"/>
      <c r="DM31" s="405"/>
      <c r="DN31" s="405"/>
      <c r="DO31" s="405"/>
      <c r="DP31" s="408">
        <v>1</v>
      </c>
      <c r="DQ31" s="409">
        <v>42500</v>
      </c>
      <c r="DR31" s="409"/>
      <c r="DS31" s="409"/>
      <c r="DT31" s="409"/>
      <c r="DU31" s="409"/>
      <c r="DV31" s="409">
        <v>1</v>
      </c>
      <c r="DW31" s="409">
        <v>42500</v>
      </c>
      <c r="DX31" s="409"/>
      <c r="DY31" s="409"/>
      <c r="DZ31" s="409"/>
      <c r="EA31" s="409"/>
      <c r="EB31" s="409"/>
      <c r="EC31" s="409"/>
      <c r="ED31" s="409"/>
      <c r="EE31" s="410"/>
      <c r="EF31" s="353">
        <f t="shared" si="12"/>
        <v>1</v>
      </c>
      <c r="EG31" s="353">
        <f t="shared" si="12"/>
        <v>42500</v>
      </c>
      <c r="EH31" s="411">
        <v>1</v>
      </c>
      <c r="EI31" s="412">
        <v>42500</v>
      </c>
      <c r="EJ31" s="412"/>
      <c r="EK31" s="412"/>
      <c r="EL31" s="412"/>
      <c r="EM31" s="411">
        <v>1</v>
      </c>
      <c r="EN31" s="412"/>
      <c r="EO31" s="412"/>
      <c r="EP31" s="412"/>
      <c r="EQ31" s="412"/>
      <c r="ER31" s="412"/>
      <c r="ES31" s="412"/>
    </row>
    <row r="32" spans="1:149" ht="48">
      <c r="A32" s="397">
        <v>25</v>
      </c>
      <c r="B32" s="398" t="s">
        <v>1789</v>
      </c>
      <c r="C32" s="398" t="s">
        <v>1790</v>
      </c>
      <c r="D32" s="398" t="s">
        <v>1757</v>
      </c>
      <c r="E32" s="399">
        <v>25500</v>
      </c>
      <c r="F32" s="399"/>
      <c r="G32" s="399">
        <f t="shared" si="3"/>
        <v>25500</v>
      </c>
      <c r="H32" s="426">
        <v>20</v>
      </c>
      <c r="I32" s="387">
        <f t="shared" si="0"/>
        <v>200.8125</v>
      </c>
      <c r="J32" s="388">
        <f t="shared" si="1"/>
        <v>1475.8125</v>
      </c>
      <c r="K32" s="430" t="s">
        <v>1791</v>
      </c>
      <c r="L32" s="428">
        <v>20</v>
      </c>
      <c r="M32" s="387">
        <f t="shared" si="2"/>
        <v>4016.25</v>
      </c>
      <c r="N32" s="424">
        <f t="shared" si="4"/>
        <v>29516.25</v>
      </c>
      <c r="O32" s="275">
        <f t="shared" si="5"/>
        <v>0</v>
      </c>
      <c r="P32" s="275">
        <f t="shared" si="6"/>
        <v>0</v>
      </c>
      <c r="Q32" s="275">
        <f t="shared" si="6"/>
        <v>0</v>
      </c>
      <c r="R32" s="275">
        <f t="shared" si="6"/>
        <v>0</v>
      </c>
      <c r="S32" s="416" t="s">
        <v>1759</v>
      </c>
      <c r="T32" s="409"/>
      <c r="U32" s="409"/>
      <c r="V32" s="409"/>
      <c r="W32" s="409"/>
      <c r="X32" s="288">
        <f t="shared" si="7"/>
        <v>0</v>
      </c>
      <c r="Y32" s="404"/>
      <c r="Z32" s="404"/>
      <c r="AA32" s="404"/>
      <c r="AB32" s="404"/>
      <c r="AC32" s="288">
        <f t="shared" si="9"/>
        <v>0</v>
      </c>
      <c r="AD32" s="409"/>
      <c r="AE32" s="409"/>
      <c r="AF32" s="409"/>
      <c r="AG32" s="409"/>
      <c r="AH32" s="288">
        <f t="shared" si="10"/>
        <v>0</v>
      </c>
      <c r="AI32" s="409"/>
      <c r="AJ32" s="409"/>
      <c r="AK32" s="409"/>
      <c r="AL32" s="410"/>
      <c r="AM32" s="288">
        <f t="shared" si="11"/>
        <v>0</v>
      </c>
      <c r="AN32" s="405"/>
      <c r="AO32" s="405"/>
      <c r="AP32" s="405"/>
      <c r="AQ32" s="405"/>
      <c r="AR32" s="288">
        <f t="shared" si="8"/>
        <v>0</v>
      </c>
      <c r="AS32" s="405"/>
      <c r="AT32" s="405"/>
      <c r="AU32" s="405"/>
      <c r="AV32" s="405"/>
      <c r="AW32" s="405"/>
      <c r="AX32" s="405"/>
      <c r="AY32" s="405"/>
      <c r="AZ32" s="405"/>
      <c r="BA32" s="405"/>
      <c r="BB32" s="405"/>
      <c r="BC32" s="405"/>
      <c r="BD32" s="405"/>
      <c r="BE32" s="405"/>
      <c r="BF32" s="405"/>
      <c r="BG32" s="405"/>
      <c r="BH32" s="405"/>
      <c r="BI32" s="405"/>
      <c r="BJ32" s="405"/>
      <c r="BK32" s="405"/>
      <c r="BL32" s="405"/>
      <c r="BM32" s="405"/>
      <c r="BN32" s="405"/>
      <c r="BO32" s="405"/>
      <c r="BP32" s="405"/>
      <c r="BQ32" s="405"/>
      <c r="BR32" s="405"/>
      <c r="BS32" s="405"/>
      <c r="BT32" s="405"/>
      <c r="BU32" s="405"/>
      <c r="BV32" s="405"/>
      <c r="BW32" s="406"/>
      <c r="BX32" s="405"/>
      <c r="BY32" s="405"/>
      <c r="BZ32" s="405"/>
      <c r="CA32" s="405"/>
      <c r="CB32" s="405"/>
      <c r="CC32" s="405"/>
      <c r="CD32" s="405"/>
      <c r="CE32" s="405"/>
      <c r="CF32" s="405"/>
      <c r="CG32" s="405"/>
      <c r="CH32" s="405"/>
      <c r="CI32" s="405"/>
      <c r="CJ32" s="405"/>
      <c r="CK32" s="405"/>
      <c r="CL32" s="405"/>
      <c r="CM32" s="405"/>
      <c r="CN32" s="405"/>
      <c r="CO32" s="405"/>
      <c r="CP32" s="405"/>
      <c r="CQ32" s="405"/>
      <c r="CR32" s="405"/>
      <c r="CS32" s="405"/>
      <c r="CT32" s="405"/>
      <c r="CU32" s="405"/>
      <c r="CV32" s="405"/>
      <c r="CW32" s="405"/>
      <c r="CX32" s="405"/>
      <c r="CY32" s="405"/>
      <c r="CZ32" s="405"/>
      <c r="DA32" s="405"/>
      <c r="DB32" s="405"/>
      <c r="DC32" s="405"/>
      <c r="DD32" s="405"/>
      <c r="DE32" s="405"/>
      <c r="DF32" s="405"/>
      <c r="DG32" s="405"/>
      <c r="DH32" s="405"/>
      <c r="DI32" s="405"/>
      <c r="DJ32" s="405"/>
      <c r="DK32" s="405"/>
      <c r="DL32" s="405"/>
      <c r="DM32" s="405"/>
      <c r="DN32" s="405"/>
      <c r="DO32" s="405"/>
      <c r="DP32" s="408"/>
      <c r="DQ32" s="409"/>
      <c r="DR32" s="409">
        <v>1</v>
      </c>
      <c r="DS32" s="409">
        <v>25500</v>
      </c>
      <c r="DT32" s="409"/>
      <c r="DU32" s="409"/>
      <c r="DV32" s="409">
        <v>1</v>
      </c>
      <c r="DW32" s="409">
        <v>25500</v>
      </c>
      <c r="DX32" s="409"/>
      <c r="DY32" s="409"/>
      <c r="DZ32" s="409"/>
      <c r="EA32" s="409"/>
      <c r="EB32" s="409"/>
      <c r="EC32" s="409"/>
      <c r="ED32" s="409"/>
      <c r="EE32" s="410"/>
      <c r="EF32" s="353">
        <f t="shared" si="12"/>
        <v>1</v>
      </c>
      <c r="EG32" s="353">
        <f t="shared" si="12"/>
        <v>25500</v>
      </c>
      <c r="EH32" s="411">
        <v>1</v>
      </c>
      <c r="EI32" s="412">
        <v>25500</v>
      </c>
      <c r="EJ32" s="412"/>
      <c r="EK32" s="412"/>
      <c r="EL32" s="412"/>
      <c r="EM32" s="411">
        <v>1</v>
      </c>
      <c r="EN32" s="412"/>
      <c r="EO32" s="412"/>
      <c r="EP32" s="412"/>
      <c r="EQ32" s="412"/>
      <c r="ER32" s="412"/>
      <c r="ES32" s="412"/>
    </row>
    <row r="33" spans="1:149" ht="38.25">
      <c r="A33" s="397">
        <v>26</v>
      </c>
      <c r="B33" s="398" t="s">
        <v>1792</v>
      </c>
      <c r="C33" s="398" t="s">
        <v>1793</v>
      </c>
      <c r="D33" s="398" t="s">
        <v>1757</v>
      </c>
      <c r="E33" s="399">
        <v>25500</v>
      </c>
      <c r="F33" s="399"/>
      <c r="G33" s="399">
        <f t="shared" si="3"/>
        <v>25500</v>
      </c>
      <c r="H33" s="426">
        <v>20</v>
      </c>
      <c r="I33" s="387">
        <f t="shared" si="0"/>
        <v>200.8125</v>
      </c>
      <c r="J33" s="388">
        <f t="shared" si="1"/>
        <v>1475.8125</v>
      </c>
      <c r="K33" s="430" t="s">
        <v>1794</v>
      </c>
      <c r="L33" s="428">
        <v>20</v>
      </c>
      <c r="M33" s="387">
        <f t="shared" si="2"/>
        <v>4016.25</v>
      </c>
      <c r="N33" s="424">
        <f t="shared" si="4"/>
        <v>29516.25</v>
      </c>
      <c r="O33" s="275">
        <f t="shared" si="5"/>
        <v>3000</v>
      </c>
      <c r="P33" s="275">
        <f t="shared" si="6"/>
        <v>2600</v>
      </c>
      <c r="Q33" s="275">
        <f t="shared" si="6"/>
        <v>400</v>
      </c>
      <c r="R33" s="275">
        <f t="shared" si="6"/>
        <v>0</v>
      </c>
      <c r="S33" s="416" t="s">
        <v>1795</v>
      </c>
      <c r="T33" s="409" t="s">
        <v>1609</v>
      </c>
      <c r="U33" s="409">
        <v>2600</v>
      </c>
      <c r="V33" s="409">
        <v>400</v>
      </c>
      <c r="W33" s="409"/>
      <c r="X33" s="288">
        <f t="shared" si="7"/>
        <v>3000</v>
      </c>
      <c r="Y33" s="404"/>
      <c r="Z33" s="404"/>
      <c r="AA33" s="404"/>
      <c r="AB33" s="404"/>
      <c r="AC33" s="288">
        <f t="shared" si="9"/>
        <v>0</v>
      </c>
      <c r="AD33" s="409"/>
      <c r="AE33" s="409"/>
      <c r="AF33" s="409"/>
      <c r="AG33" s="409"/>
      <c r="AH33" s="288">
        <f t="shared" si="10"/>
        <v>0</v>
      </c>
      <c r="AI33" s="409"/>
      <c r="AJ33" s="409"/>
      <c r="AK33" s="409"/>
      <c r="AL33" s="410"/>
      <c r="AM33" s="288">
        <f t="shared" si="11"/>
        <v>0</v>
      </c>
      <c r="AN33" s="405"/>
      <c r="AO33" s="405"/>
      <c r="AP33" s="405"/>
      <c r="AQ33" s="405"/>
      <c r="AR33" s="288">
        <f t="shared" si="8"/>
        <v>0</v>
      </c>
      <c r="AS33" s="405"/>
      <c r="AT33" s="405"/>
      <c r="AU33" s="405"/>
      <c r="AV33" s="405"/>
      <c r="AW33" s="405"/>
      <c r="AX33" s="405"/>
      <c r="AY33" s="405"/>
      <c r="AZ33" s="405"/>
      <c r="BA33" s="405"/>
      <c r="BB33" s="405"/>
      <c r="BC33" s="405"/>
      <c r="BD33" s="405"/>
      <c r="BE33" s="405"/>
      <c r="BF33" s="405"/>
      <c r="BG33" s="405"/>
      <c r="BH33" s="405"/>
      <c r="BI33" s="405"/>
      <c r="BJ33" s="405"/>
      <c r="BK33" s="405"/>
      <c r="BL33" s="405"/>
      <c r="BM33" s="405"/>
      <c r="BN33" s="405"/>
      <c r="BO33" s="405"/>
      <c r="BP33" s="405"/>
      <c r="BQ33" s="405"/>
      <c r="BR33" s="405"/>
      <c r="BS33" s="405"/>
      <c r="BT33" s="405"/>
      <c r="BU33" s="405"/>
      <c r="BV33" s="405"/>
      <c r="BW33" s="406"/>
      <c r="BX33" s="405"/>
      <c r="BY33" s="405"/>
      <c r="BZ33" s="405"/>
      <c r="CA33" s="405"/>
      <c r="CB33" s="405"/>
      <c r="CC33" s="405"/>
      <c r="CD33" s="405"/>
      <c r="CE33" s="405"/>
      <c r="CF33" s="405"/>
      <c r="CG33" s="405"/>
      <c r="CH33" s="405"/>
      <c r="CI33" s="405"/>
      <c r="CJ33" s="405"/>
      <c r="CK33" s="405"/>
      <c r="CL33" s="405"/>
      <c r="CM33" s="405"/>
      <c r="CN33" s="405"/>
      <c r="CO33" s="405"/>
      <c r="CP33" s="405"/>
      <c r="CQ33" s="405"/>
      <c r="CR33" s="405"/>
      <c r="CS33" s="405"/>
      <c r="CT33" s="405"/>
      <c r="CU33" s="405"/>
      <c r="CV33" s="405"/>
      <c r="CW33" s="405"/>
      <c r="CX33" s="405"/>
      <c r="CY33" s="405"/>
      <c r="CZ33" s="405"/>
      <c r="DA33" s="405"/>
      <c r="DB33" s="405"/>
      <c r="DC33" s="405"/>
      <c r="DD33" s="405"/>
      <c r="DE33" s="405"/>
      <c r="DF33" s="405"/>
      <c r="DG33" s="405"/>
      <c r="DH33" s="405"/>
      <c r="DI33" s="405"/>
      <c r="DJ33" s="405"/>
      <c r="DK33" s="405"/>
      <c r="DL33" s="405"/>
      <c r="DM33" s="405"/>
      <c r="DN33" s="405"/>
      <c r="DO33" s="405"/>
      <c r="DP33" s="408">
        <v>1</v>
      </c>
      <c r="DQ33" s="409">
        <v>25500</v>
      </c>
      <c r="DR33" s="409"/>
      <c r="DS33" s="409"/>
      <c r="DT33" s="409"/>
      <c r="DU33" s="409"/>
      <c r="DV33" s="409">
        <v>1</v>
      </c>
      <c r="DW33" s="409">
        <v>25500</v>
      </c>
      <c r="DX33" s="409"/>
      <c r="DY33" s="409"/>
      <c r="DZ33" s="409"/>
      <c r="EA33" s="409"/>
      <c r="EB33" s="409"/>
      <c r="EC33" s="409"/>
      <c r="ED33" s="409"/>
      <c r="EE33" s="410"/>
      <c r="EF33" s="353">
        <f t="shared" si="12"/>
        <v>1</v>
      </c>
      <c r="EG33" s="353">
        <f t="shared" si="12"/>
        <v>25500</v>
      </c>
      <c r="EH33" s="411"/>
      <c r="EI33" s="412"/>
      <c r="EJ33" s="412">
        <v>1</v>
      </c>
      <c r="EK33" s="412">
        <v>25500</v>
      </c>
      <c r="EL33" s="412"/>
      <c r="EM33" s="411">
        <v>1</v>
      </c>
      <c r="EN33" s="412"/>
      <c r="EO33" s="412"/>
      <c r="EP33" s="412"/>
      <c r="EQ33" s="412"/>
      <c r="ER33" s="412"/>
      <c r="ES33" s="412"/>
    </row>
    <row r="34" spans="1:149" ht="48">
      <c r="A34" s="397">
        <v>27</v>
      </c>
      <c r="B34" s="398" t="s">
        <v>1796</v>
      </c>
      <c r="C34" s="398" t="s">
        <v>1797</v>
      </c>
      <c r="D34" s="398" t="s">
        <v>203</v>
      </c>
      <c r="E34" s="399">
        <v>25500</v>
      </c>
      <c r="F34" s="399">
        <v>3000</v>
      </c>
      <c r="G34" s="399">
        <f t="shared" si="3"/>
        <v>28500</v>
      </c>
      <c r="H34" s="426">
        <v>20</v>
      </c>
      <c r="I34" s="387">
        <f t="shared" si="0"/>
        <v>224.4375</v>
      </c>
      <c r="J34" s="388">
        <f t="shared" si="1"/>
        <v>1649.4375</v>
      </c>
      <c r="K34" s="430" t="s">
        <v>1798</v>
      </c>
      <c r="L34" s="428">
        <v>19</v>
      </c>
      <c r="M34" s="387">
        <f t="shared" si="2"/>
        <v>4264.3125</v>
      </c>
      <c r="N34" s="424">
        <f t="shared" si="4"/>
        <v>31339.3125</v>
      </c>
      <c r="O34" s="275">
        <f t="shared" si="5"/>
        <v>14990</v>
      </c>
      <c r="P34" s="275">
        <f t="shared" si="6"/>
        <v>13304</v>
      </c>
      <c r="Q34" s="275">
        <f t="shared" si="6"/>
        <v>1686</v>
      </c>
      <c r="R34" s="275">
        <f t="shared" si="6"/>
        <v>0</v>
      </c>
      <c r="S34" s="416" t="s">
        <v>1799</v>
      </c>
      <c r="T34" s="416" t="s">
        <v>1608</v>
      </c>
      <c r="U34" s="404">
        <v>3150</v>
      </c>
      <c r="V34" s="404">
        <v>450</v>
      </c>
      <c r="W34" s="404"/>
      <c r="X34" s="288">
        <f t="shared" si="7"/>
        <v>3600</v>
      </c>
      <c r="Y34" s="404" t="s">
        <v>1609</v>
      </c>
      <c r="Z34" s="404">
        <v>6450</v>
      </c>
      <c r="AA34" s="404">
        <v>750</v>
      </c>
      <c r="AB34" s="404"/>
      <c r="AC34" s="288">
        <f t="shared" si="9"/>
        <v>7200</v>
      </c>
      <c r="AD34" s="409" t="s">
        <v>1627</v>
      </c>
      <c r="AE34" s="409">
        <v>1554</v>
      </c>
      <c r="AF34" s="409">
        <v>246</v>
      </c>
      <c r="AG34" s="409"/>
      <c r="AH34" s="288">
        <f t="shared" si="10"/>
        <v>1800</v>
      </c>
      <c r="AI34" s="409" t="s">
        <v>1800</v>
      </c>
      <c r="AJ34" s="409">
        <v>2150</v>
      </c>
      <c r="AK34" s="409">
        <v>240</v>
      </c>
      <c r="AL34" s="410"/>
      <c r="AM34" s="288">
        <f t="shared" si="11"/>
        <v>2390</v>
      </c>
      <c r="AN34" s="405"/>
      <c r="AO34" s="405"/>
      <c r="AP34" s="405"/>
      <c r="AQ34" s="405"/>
      <c r="AR34" s="288">
        <f t="shared" si="8"/>
        <v>0</v>
      </c>
      <c r="AS34" s="405"/>
      <c r="AT34" s="405"/>
      <c r="AU34" s="405"/>
      <c r="AV34" s="405"/>
      <c r="AW34" s="405"/>
      <c r="AX34" s="405"/>
      <c r="AY34" s="405"/>
      <c r="AZ34" s="405"/>
      <c r="BA34" s="405"/>
      <c r="BB34" s="405"/>
      <c r="BC34" s="405"/>
      <c r="BD34" s="405"/>
      <c r="BE34" s="405"/>
      <c r="BF34" s="405"/>
      <c r="BG34" s="405"/>
      <c r="BH34" s="405"/>
      <c r="BI34" s="405"/>
      <c r="BJ34" s="405"/>
      <c r="BK34" s="405"/>
      <c r="BL34" s="405"/>
      <c r="BM34" s="405"/>
      <c r="BN34" s="405"/>
      <c r="BO34" s="405"/>
      <c r="BP34" s="405"/>
      <c r="BQ34" s="405"/>
      <c r="BR34" s="405"/>
      <c r="BS34" s="405"/>
      <c r="BT34" s="405"/>
      <c r="BU34" s="405"/>
      <c r="BV34" s="405"/>
      <c r="BW34" s="406"/>
      <c r="BX34" s="405"/>
      <c r="BY34" s="405"/>
      <c r="BZ34" s="405"/>
      <c r="CA34" s="405"/>
      <c r="CB34" s="405"/>
      <c r="CC34" s="405"/>
      <c r="CD34" s="405"/>
      <c r="CE34" s="405"/>
      <c r="CF34" s="405"/>
      <c r="CG34" s="405"/>
      <c r="CH34" s="405"/>
      <c r="CI34" s="405"/>
      <c r="CJ34" s="405"/>
      <c r="CK34" s="405"/>
      <c r="CL34" s="405"/>
      <c r="CM34" s="405"/>
      <c r="CN34" s="405"/>
      <c r="CO34" s="405"/>
      <c r="CP34" s="405"/>
      <c r="CQ34" s="405"/>
      <c r="CR34" s="405"/>
      <c r="CS34" s="405"/>
      <c r="CT34" s="405"/>
      <c r="CU34" s="405"/>
      <c r="CV34" s="405"/>
      <c r="CW34" s="405"/>
      <c r="CX34" s="405"/>
      <c r="CY34" s="405"/>
      <c r="CZ34" s="405"/>
      <c r="DA34" s="405"/>
      <c r="DB34" s="405"/>
      <c r="DC34" s="405"/>
      <c r="DD34" s="405"/>
      <c r="DE34" s="405"/>
      <c r="DF34" s="405"/>
      <c r="DG34" s="405"/>
      <c r="DH34" s="405"/>
      <c r="DI34" s="405"/>
      <c r="DJ34" s="405"/>
      <c r="DK34" s="405"/>
      <c r="DL34" s="405"/>
      <c r="DM34" s="405"/>
      <c r="DN34" s="405"/>
      <c r="DO34" s="405"/>
      <c r="DP34" s="408">
        <v>1</v>
      </c>
      <c r="DQ34" s="409">
        <v>28500</v>
      </c>
      <c r="DR34" s="409"/>
      <c r="DS34" s="409"/>
      <c r="DT34" s="409"/>
      <c r="DU34" s="409"/>
      <c r="DV34" s="409">
        <v>1</v>
      </c>
      <c r="DW34" s="409">
        <v>28500</v>
      </c>
      <c r="DX34" s="409"/>
      <c r="DY34" s="409"/>
      <c r="DZ34" s="409"/>
      <c r="EA34" s="409"/>
      <c r="EB34" s="409"/>
      <c r="EC34" s="409"/>
      <c r="ED34" s="409"/>
      <c r="EE34" s="410"/>
      <c r="EF34" s="353">
        <f t="shared" si="12"/>
        <v>1</v>
      </c>
      <c r="EG34" s="353">
        <f t="shared" si="12"/>
        <v>28500</v>
      </c>
      <c r="EH34" s="411">
        <v>1</v>
      </c>
      <c r="EI34" s="412">
        <v>28500</v>
      </c>
      <c r="EJ34" s="412"/>
      <c r="EK34" s="412"/>
      <c r="EL34" s="412"/>
      <c r="EM34" s="411">
        <v>1</v>
      </c>
      <c r="EN34" s="412"/>
      <c r="EO34" s="412"/>
      <c r="EP34" s="412"/>
      <c r="EQ34" s="412"/>
      <c r="ER34" s="412"/>
      <c r="ES34" s="412"/>
    </row>
    <row r="35" spans="1:149" ht="63.75">
      <c r="A35" s="397">
        <v>28</v>
      </c>
      <c r="B35" s="422" t="s">
        <v>1801</v>
      </c>
      <c r="C35" s="398" t="s">
        <v>1802</v>
      </c>
      <c r="D35" s="398" t="s">
        <v>203</v>
      </c>
      <c r="E35" s="399">
        <v>25500</v>
      </c>
      <c r="F35" s="399">
        <v>3000</v>
      </c>
      <c r="G35" s="399">
        <f t="shared" si="3"/>
        <v>28500</v>
      </c>
      <c r="H35" s="426">
        <v>20</v>
      </c>
      <c r="I35" s="387">
        <f t="shared" si="0"/>
        <v>224.4375</v>
      </c>
      <c r="J35" s="388">
        <f t="shared" si="1"/>
        <v>1649.4375</v>
      </c>
      <c r="K35" s="430" t="s">
        <v>1803</v>
      </c>
      <c r="L35" s="428">
        <v>19</v>
      </c>
      <c r="M35" s="387">
        <f t="shared" si="2"/>
        <v>4264.3125</v>
      </c>
      <c r="N35" s="424">
        <f t="shared" si="4"/>
        <v>31339.3125</v>
      </c>
      <c r="O35" s="275">
        <f t="shared" si="5"/>
        <v>5000</v>
      </c>
      <c r="P35" s="275">
        <f t="shared" si="6"/>
        <v>4200</v>
      </c>
      <c r="Q35" s="275">
        <f t="shared" si="6"/>
        <v>800</v>
      </c>
      <c r="R35" s="275">
        <f t="shared" si="6"/>
        <v>0</v>
      </c>
      <c r="S35" s="416" t="s">
        <v>1804</v>
      </c>
      <c r="T35" s="409" t="s">
        <v>1609</v>
      </c>
      <c r="U35" s="409">
        <v>4200</v>
      </c>
      <c r="V35" s="409">
        <v>800</v>
      </c>
      <c r="W35" s="409"/>
      <c r="X35" s="288">
        <f t="shared" si="7"/>
        <v>5000</v>
      </c>
      <c r="Y35" s="404"/>
      <c r="Z35" s="404"/>
      <c r="AA35" s="404"/>
      <c r="AB35" s="404"/>
      <c r="AC35" s="288">
        <f t="shared" si="9"/>
        <v>0</v>
      </c>
      <c r="AD35" s="409"/>
      <c r="AE35" s="409"/>
      <c r="AF35" s="409"/>
      <c r="AG35" s="409"/>
      <c r="AH35" s="288">
        <f t="shared" si="10"/>
        <v>0</v>
      </c>
      <c r="AI35" s="409"/>
      <c r="AJ35" s="409"/>
      <c r="AK35" s="409"/>
      <c r="AL35" s="410"/>
      <c r="AM35" s="288">
        <f t="shared" si="11"/>
        <v>0</v>
      </c>
      <c r="AN35" s="405"/>
      <c r="AO35" s="405"/>
      <c r="AP35" s="405"/>
      <c r="AQ35" s="405"/>
      <c r="AR35" s="288">
        <f t="shared" si="8"/>
        <v>0</v>
      </c>
      <c r="AS35" s="405"/>
      <c r="AT35" s="405"/>
      <c r="AU35" s="405"/>
      <c r="AV35" s="405"/>
      <c r="AW35" s="405"/>
      <c r="AX35" s="405"/>
      <c r="AY35" s="405"/>
      <c r="AZ35" s="405"/>
      <c r="BA35" s="405"/>
      <c r="BB35" s="405"/>
      <c r="BC35" s="405"/>
      <c r="BD35" s="405"/>
      <c r="BE35" s="405"/>
      <c r="BF35" s="405"/>
      <c r="BG35" s="405"/>
      <c r="BH35" s="405"/>
      <c r="BI35" s="405"/>
      <c r="BJ35" s="405"/>
      <c r="BK35" s="405"/>
      <c r="BL35" s="405"/>
      <c r="BM35" s="405"/>
      <c r="BN35" s="405"/>
      <c r="BO35" s="405"/>
      <c r="BP35" s="405"/>
      <c r="BQ35" s="405"/>
      <c r="BR35" s="405"/>
      <c r="BS35" s="405"/>
      <c r="BT35" s="405"/>
      <c r="BU35" s="405"/>
      <c r="BV35" s="405"/>
      <c r="BW35" s="406"/>
      <c r="BX35" s="405"/>
      <c r="BY35" s="405"/>
      <c r="BZ35" s="405"/>
      <c r="CA35" s="405"/>
      <c r="CB35" s="405"/>
      <c r="CC35" s="405"/>
      <c r="CD35" s="405"/>
      <c r="CE35" s="405"/>
      <c r="CF35" s="405"/>
      <c r="CG35" s="405"/>
      <c r="CH35" s="405"/>
      <c r="CI35" s="405"/>
      <c r="CJ35" s="405"/>
      <c r="CK35" s="405"/>
      <c r="CL35" s="405"/>
      <c r="CM35" s="405"/>
      <c r="CN35" s="405"/>
      <c r="CO35" s="405"/>
      <c r="CP35" s="405"/>
      <c r="CQ35" s="405"/>
      <c r="CR35" s="405"/>
      <c r="CS35" s="405"/>
      <c r="CT35" s="405"/>
      <c r="CU35" s="405"/>
      <c r="CV35" s="405"/>
      <c r="CW35" s="405"/>
      <c r="CX35" s="405"/>
      <c r="CY35" s="405"/>
      <c r="CZ35" s="405"/>
      <c r="DA35" s="405"/>
      <c r="DB35" s="405"/>
      <c r="DC35" s="405"/>
      <c r="DD35" s="405"/>
      <c r="DE35" s="405"/>
      <c r="DF35" s="405"/>
      <c r="DG35" s="405"/>
      <c r="DH35" s="405"/>
      <c r="DI35" s="405"/>
      <c r="DJ35" s="405"/>
      <c r="DK35" s="405"/>
      <c r="DL35" s="405"/>
      <c r="DM35" s="405"/>
      <c r="DN35" s="405"/>
      <c r="DO35" s="405"/>
      <c r="DP35" s="408">
        <v>1</v>
      </c>
      <c r="DQ35" s="409">
        <v>28500</v>
      </c>
      <c r="DR35" s="409"/>
      <c r="DS35" s="409"/>
      <c r="DT35" s="409"/>
      <c r="DU35" s="409"/>
      <c r="DV35" s="409">
        <v>1</v>
      </c>
      <c r="DW35" s="409">
        <v>28500</v>
      </c>
      <c r="DX35" s="409"/>
      <c r="DY35" s="409"/>
      <c r="DZ35" s="409"/>
      <c r="EA35" s="409"/>
      <c r="EB35" s="409"/>
      <c r="EC35" s="409"/>
      <c r="ED35" s="409"/>
      <c r="EE35" s="410"/>
      <c r="EF35" s="353">
        <f t="shared" si="12"/>
        <v>1</v>
      </c>
      <c r="EG35" s="353">
        <f t="shared" si="12"/>
        <v>28500</v>
      </c>
      <c r="EH35" s="411">
        <v>1</v>
      </c>
      <c r="EI35" s="412">
        <v>28500</v>
      </c>
      <c r="EJ35" s="412"/>
      <c r="EK35" s="412"/>
      <c r="EL35" s="412"/>
      <c r="EM35" s="411">
        <v>1</v>
      </c>
      <c r="EN35" s="412"/>
      <c r="EO35" s="412"/>
      <c r="EP35" s="412"/>
      <c r="EQ35" s="412"/>
      <c r="ER35" s="412"/>
      <c r="ES35" s="412"/>
    </row>
    <row r="36" spans="1:149" ht="48">
      <c r="A36" s="397">
        <v>29</v>
      </c>
      <c r="B36" s="398" t="s">
        <v>1805</v>
      </c>
      <c r="C36" s="398" t="s">
        <v>1806</v>
      </c>
      <c r="D36" s="398" t="s">
        <v>203</v>
      </c>
      <c r="E36" s="399">
        <v>25500</v>
      </c>
      <c r="F36" s="399">
        <v>3000</v>
      </c>
      <c r="G36" s="399">
        <f t="shared" si="3"/>
        <v>28500</v>
      </c>
      <c r="H36" s="426">
        <v>20</v>
      </c>
      <c r="I36" s="387">
        <f t="shared" si="0"/>
        <v>224.4375</v>
      </c>
      <c r="J36" s="388">
        <f t="shared" si="1"/>
        <v>1649.4375</v>
      </c>
      <c r="K36" s="430" t="s">
        <v>1807</v>
      </c>
      <c r="L36" s="428">
        <v>19</v>
      </c>
      <c r="M36" s="387">
        <f t="shared" si="2"/>
        <v>4264.3125</v>
      </c>
      <c r="N36" s="424">
        <f t="shared" si="4"/>
        <v>31339.3125</v>
      </c>
      <c r="O36" s="275">
        <f t="shared" si="5"/>
        <v>2000</v>
      </c>
      <c r="P36" s="275">
        <f t="shared" si="6"/>
        <v>1728</v>
      </c>
      <c r="Q36" s="275">
        <f t="shared" si="6"/>
        <v>272</v>
      </c>
      <c r="R36" s="275">
        <f t="shared" si="6"/>
        <v>0</v>
      </c>
      <c r="S36" s="416" t="s">
        <v>1808</v>
      </c>
      <c r="T36" s="416" t="s">
        <v>1608</v>
      </c>
      <c r="U36" s="404">
        <v>1728</v>
      </c>
      <c r="V36" s="404">
        <v>272</v>
      </c>
      <c r="W36" s="404"/>
      <c r="X36" s="288">
        <f t="shared" si="7"/>
        <v>2000</v>
      </c>
      <c r="Y36" s="404"/>
      <c r="Z36" s="404"/>
      <c r="AA36" s="404"/>
      <c r="AB36" s="404"/>
      <c r="AC36" s="288">
        <f t="shared" si="9"/>
        <v>0</v>
      </c>
      <c r="AD36" s="409"/>
      <c r="AE36" s="409"/>
      <c r="AF36" s="409"/>
      <c r="AG36" s="409"/>
      <c r="AH36" s="288">
        <f t="shared" si="10"/>
        <v>0</v>
      </c>
      <c r="AI36" s="409"/>
      <c r="AJ36" s="409"/>
      <c r="AK36" s="409"/>
      <c r="AL36" s="410"/>
      <c r="AM36" s="288">
        <f t="shared" si="11"/>
        <v>0</v>
      </c>
      <c r="AN36" s="405"/>
      <c r="AO36" s="405"/>
      <c r="AP36" s="405"/>
      <c r="AQ36" s="405"/>
      <c r="AR36" s="288">
        <f t="shared" si="8"/>
        <v>0</v>
      </c>
      <c r="AS36" s="405"/>
      <c r="AT36" s="405"/>
      <c r="AU36" s="405"/>
      <c r="AV36" s="405"/>
      <c r="AW36" s="405"/>
      <c r="AX36" s="405"/>
      <c r="AY36" s="405"/>
      <c r="AZ36" s="405"/>
      <c r="BA36" s="405"/>
      <c r="BB36" s="405"/>
      <c r="BC36" s="405"/>
      <c r="BD36" s="405"/>
      <c r="BE36" s="405"/>
      <c r="BF36" s="405"/>
      <c r="BG36" s="405"/>
      <c r="BH36" s="405"/>
      <c r="BI36" s="405"/>
      <c r="BJ36" s="405"/>
      <c r="BK36" s="405"/>
      <c r="BL36" s="405"/>
      <c r="BM36" s="405"/>
      <c r="BN36" s="405"/>
      <c r="BO36" s="405"/>
      <c r="BP36" s="405"/>
      <c r="BQ36" s="405"/>
      <c r="BR36" s="405"/>
      <c r="BS36" s="405"/>
      <c r="BT36" s="405"/>
      <c r="BU36" s="405"/>
      <c r="BV36" s="405"/>
      <c r="BW36" s="406"/>
      <c r="BX36" s="405"/>
      <c r="BY36" s="405"/>
      <c r="BZ36" s="405"/>
      <c r="CA36" s="405"/>
      <c r="CB36" s="405"/>
      <c r="CC36" s="405"/>
      <c r="CD36" s="405"/>
      <c r="CE36" s="405"/>
      <c r="CF36" s="405"/>
      <c r="CG36" s="405"/>
      <c r="CH36" s="405"/>
      <c r="CI36" s="405"/>
      <c r="CJ36" s="405"/>
      <c r="CK36" s="405"/>
      <c r="CL36" s="405"/>
      <c r="CM36" s="405"/>
      <c r="CN36" s="405"/>
      <c r="CO36" s="405"/>
      <c r="CP36" s="405"/>
      <c r="CQ36" s="405"/>
      <c r="CR36" s="405"/>
      <c r="CS36" s="405"/>
      <c r="CT36" s="405"/>
      <c r="CU36" s="405"/>
      <c r="CV36" s="405"/>
      <c r="CW36" s="405"/>
      <c r="CX36" s="405"/>
      <c r="CY36" s="405"/>
      <c r="CZ36" s="405"/>
      <c r="DA36" s="405"/>
      <c r="DB36" s="405"/>
      <c r="DC36" s="405"/>
      <c r="DD36" s="405"/>
      <c r="DE36" s="405"/>
      <c r="DF36" s="405"/>
      <c r="DG36" s="405"/>
      <c r="DH36" s="405"/>
      <c r="DI36" s="405"/>
      <c r="DJ36" s="405"/>
      <c r="DK36" s="405"/>
      <c r="DL36" s="405"/>
      <c r="DM36" s="405"/>
      <c r="DN36" s="405"/>
      <c r="DO36" s="405"/>
      <c r="DP36" s="408">
        <v>1</v>
      </c>
      <c r="DQ36" s="409">
        <v>28500</v>
      </c>
      <c r="DR36" s="409"/>
      <c r="DS36" s="409"/>
      <c r="DT36" s="409"/>
      <c r="DU36" s="409"/>
      <c r="DV36" s="409">
        <v>1</v>
      </c>
      <c r="DW36" s="409">
        <v>28500</v>
      </c>
      <c r="DX36" s="409"/>
      <c r="DY36" s="409"/>
      <c r="DZ36" s="409"/>
      <c r="EA36" s="409"/>
      <c r="EB36" s="409"/>
      <c r="EC36" s="409"/>
      <c r="ED36" s="409"/>
      <c r="EE36" s="410"/>
      <c r="EF36" s="353">
        <f t="shared" si="12"/>
        <v>1</v>
      </c>
      <c r="EG36" s="353">
        <f t="shared" si="12"/>
        <v>28500</v>
      </c>
      <c r="EH36" s="411">
        <v>1</v>
      </c>
      <c r="EI36" s="412">
        <v>28500</v>
      </c>
      <c r="EJ36" s="412"/>
      <c r="EK36" s="412"/>
      <c r="EL36" s="412"/>
      <c r="EM36" s="411">
        <v>1</v>
      </c>
      <c r="EN36" s="412"/>
      <c r="EO36" s="412"/>
      <c r="EP36" s="412"/>
      <c r="EQ36" s="412"/>
      <c r="ER36" s="412"/>
      <c r="ES36" s="412"/>
    </row>
    <row r="37" spans="1:149" ht="48">
      <c r="A37" s="397">
        <v>30</v>
      </c>
      <c r="B37" s="398" t="s">
        <v>1809</v>
      </c>
      <c r="C37" s="398" t="s">
        <v>1810</v>
      </c>
      <c r="D37" s="398" t="s">
        <v>1811</v>
      </c>
      <c r="E37" s="399">
        <v>42500</v>
      </c>
      <c r="F37" s="399">
        <v>5000</v>
      </c>
      <c r="G37" s="399">
        <f t="shared" si="3"/>
        <v>47500</v>
      </c>
      <c r="H37" s="426">
        <v>20</v>
      </c>
      <c r="I37" s="387">
        <f t="shared" si="0"/>
        <v>374.0625</v>
      </c>
      <c r="J37" s="388">
        <f t="shared" si="1"/>
        <v>2749.0625</v>
      </c>
      <c r="K37" s="430" t="s">
        <v>1812</v>
      </c>
      <c r="L37" s="428">
        <v>19</v>
      </c>
      <c r="M37" s="387">
        <f t="shared" si="2"/>
        <v>7107.1875</v>
      </c>
      <c r="N37" s="424">
        <f t="shared" si="4"/>
        <v>52232.1875</v>
      </c>
      <c r="O37" s="275">
        <f t="shared" si="5"/>
        <v>4500</v>
      </c>
      <c r="P37" s="275">
        <f t="shared" si="6"/>
        <v>3885</v>
      </c>
      <c r="Q37" s="275">
        <f t="shared" si="6"/>
        <v>615</v>
      </c>
      <c r="R37" s="275">
        <f t="shared" si="6"/>
        <v>0</v>
      </c>
      <c r="S37" s="416" t="s">
        <v>1799</v>
      </c>
      <c r="T37" s="416" t="s">
        <v>1608</v>
      </c>
      <c r="U37" s="404">
        <v>2185</v>
      </c>
      <c r="V37" s="404">
        <v>315</v>
      </c>
      <c r="W37" s="404"/>
      <c r="X37" s="288">
        <f t="shared" si="7"/>
        <v>2500</v>
      </c>
      <c r="Y37" s="404" t="s">
        <v>1609</v>
      </c>
      <c r="Z37" s="404">
        <v>1700</v>
      </c>
      <c r="AA37" s="404">
        <v>300</v>
      </c>
      <c r="AB37" s="404"/>
      <c r="AC37" s="288">
        <f t="shared" si="9"/>
        <v>2000</v>
      </c>
      <c r="AD37" s="409"/>
      <c r="AE37" s="409"/>
      <c r="AF37" s="409"/>
      <c r="AG37" s="409"/>
      <c r="AH37" s="288">
        <f t="shared" si="10"/>
        <v>0</v>
      </c>
      <c r="AI37" s="409"/>
      <c r="AJ37" s="409"/>
      <c r="AK37" s="409"/>
      <c r="AL37" s="410"/>
      <c r="AM37" s="288">
        <f t="shared" si="11"/>
        <v>0</v>
      </c>
      <c r="AN37" s="405"/>
      <c r="AO37" s="405"/>
      <c r="AP37" s="405"/>
      <c r="AQ37" s="405"/>
      <c r="AR37" s="288">
        <f t="shared" si="8"/>
        <v>0</v>
      </c>
      <c r="AS37" s="405"/>
      <c r="AT37" s="405"/>
      <c r="AU37" s="405"/>
      <c r="AV37" s="405"/>
      <c r="AW37" s="405"/>
      <c r="AX37" s="405"/>
      <c r="AY37" s="405"/>
      <c r="AZ37" s="405"/>
      <c r="BA37" s="405"/>
      <c r="BB37" s="405"/>
      <c r="BC37" s="405"/>
      <c r="BD37" s="405"/>
      <c r="BE37" s="405"/>
      <c r="BF37" s="405"/>
      <c r="BG37" s="405"/>
      <c r="BH37" s="405"/>
      <c r="BI37" s="405"/>
      <c r="BJ37" s="405"/>
      <c r="BK37" s="405"/>
      <c r="BL37" s="405"/>
      <c r="BM37" s="405"/>
      <c r="BN37" s="405"/>
      <c r="BO37" s="405"/>
      <c r="BP37" s="405"/>
      <c r="BQ37" s="405"/>
      <c r="BR37" s="405"/>
      <c r="BS37" s="405"/>
      <c r="BT37" s="405"/>
      <c r="BU37" s="405"/>
      <c r="BV37" s="405"/>
      <c r="BW37" s="406"/>
      <c r="BX37" s="405"/>
      <c r="BY37" s="405"/>
      <c r="BZ37" s="405"/>
      <c r="CA37" s="405"/>
      <c r="CB37" s="405"/>
      <c r="CC37" s="405"/>
      <c r="CD37" s="405"/>
      <c r="CE37" s="405"/>
      <c r="CF37" s="405"/>
      <c r="CG37" s="405"/>
      <c r="CH37" s="405"/>
      <c r="CI37" s="405"/>
      <c r="CJ37" s="405"/>
      <c r="CK37" s="405"/>
      <c r="CL37" s="405"/>
      <c r="CM37" s="405"/>
      <c r="CN37" s="405"/>
      <c r="CO37" s="405"/>
      <c r="CP37" s="405"/>
      <c r="CQ37" s="405"/>
      <c r="CR37" s="405"/>
      <c r="CS37" s="405"/>
      <c r="CT37" s="405"/>
      <c r="CU37" s="405"/>
      <c r="CV37" s="405"/>
      <c r="CW37" s="405"/>
      <c r="CX37" s="405"/>
      <c r="CY37" s="405"/>
      <c r="CZ37" s="405"/>
      <c r="DA37" s="405"/>
      <c r="DB37" s="405"/>
      <c r="DC37" s="405"/>
      <c r="DD37" s="405"/>
      <c r="DE37" s="405"/>
      <c r="DF37" s="405"/>
      <c r="DG37" s="405"/>
      <c r="DH37" s="405"/>
      <c r="DI37" s="405"/>
      <c r="DJ37" s="405"/>
      <c r="DK37" s="405"/>
      <c r="DL37" s="405"/>
      <c r="DM37" s="405"/>
      <c r="DN37" s="405"/>
      <c r="DO37" s="405"/>
      <c r="DP37" s="408">
        <v>1</v>
      </c>
      <c r="DQ37" s="409">
        <v>47500</v>
      </c>
      <c r="DR37" s="409"/>
      <c r="DS37" s="409"/>
      <c r="DT37" s="409"/>
      <c r="DU37" s="409"/>
      <c r="DV37" s="409">
        <v>1</v>
      </c>
      <c r="DW37" s="409">
        <v>47500</v>
      </c>
      <c r="DX37" s="409"/>
      <c r="DY37" s="409"/>
      <c r="DZ37" s="409"/>
      <c r="EA37" s="409"/>
      <c r="EB37" s="409"/>
      <c r="EC37" s="409"/>
      <c r="ED37" s="409"/>
      <c r="EE37" s="410"/>
      <c r="EF37" s="353">
        <f t="shared" si="12"/>
        <v>1</v>
      </c>
      <c r="EG37" s="353">
        <f t="shared" si="12"/>
        <v>47500</v>
      </c>
      <c r="EH37" s="411">
        <v>1</v>
      </c>
      <c r="EI37" s="412">
        <v>47500</v>
      </c>
      <c r="EJ37" s="412"/>
      <c r="EK37" s="412"/>
      <c r="EL37" s="412"/>
      <c r="EM37" s="411">
        <v>1</v>
      </c>
      <c r="EN37" s="412"/>
      <c r="EO37" s="412"/>
      <c r="EP37" s="412"/>
      <c r="EQ37" s="412"/>
      <c r="ER37" s="412"/>
      <c r="ES37" s="412"/>
    </row>
    <row r="38" spans="1:149" ht="48">
      <c r="A38" s="397">
        <v>31</v>
      </c>
      <c r="B38" s="398" t="s">
        <v>1813</v>
      </c>
      <c r="C38" s="398" t="s">
        <v>1814</v>
      </c>
      <c r="D38" s="398" t="s">
        <v>1815</v>
      </c>
      <c r="E38" s="399">
        <v>21250</v>
      </c>
      <c r="F38" s="399">
        <v>2500</v>
      </c>
      <c r="G38" s="399">
        <f t="shared" si="3"/>
        <v>23750</v>
      </c>
      <c r="H38" s="426">
        <v>20</v>
      </c>
      <c r="I38" s="387">
        <f t="shared" si="0"/>
        <v>187.03125</v>
      </c>
      <c r="J38" s="388">
        <f t="shared" si="1"/>
        <v>1374.53125</v>
      </c>
      <c r="K38" s="430" t="s">
        <v>1816</v>
      </c>
      <c r="L38" s="428">
        <v>19</v>
      </c>
      <c r="M38" s="387">
        <f t="shared" si="2"/>
        <v>3553.59375</v>
      </c>
      <c r="N38" s="424">
        <f t="shared" si="4"/>
        <v>26116.09375</v>
      </c>
      <c r="O38" s="275">
        <f t="shared" si="5"/>
        <v>1500</v>
      </c>
      <c r="P38" s="275">
        <f t="shared" si="6"/>
        <v>1200</v>
      </c>
      <c r="Q38" s="275">
        <f t="shared" si="6"/>
        <v>300</v>
      </c>
      <c r="R38" s="275">
        <f t="shared" si="6"/>
        <v>0</v>
      </c>
      <c r="S38" s="416" t="s">
        <v>1808</v>
      </c>
      <c r="T38" s="409" t="s">
        <v>1609</v>
      </c>
      <c r="U38" s="409">
        <v>1200</v>
      </c>
      <c r="V38" s="409">
        <v>300</v>
      </c>
      <c r="W38" s="409"/>
      <c r="X38" s="288">
        <f t="shared" si="7"/>
        <v>1500</v>
      </c>
      <c r="Y38" s="404"/>
      <c r="Z38" s="404"/>
      <c r="AA38" s="404"/>
      <c r="AB38" s="404"/>
      <c r="AC38" s="288">
        <f t="shared" si="9"/>
        <v>0</v>
      </c>
      <c r="AD38" s="409"/>
      <c r="AE38" s="409"/>
      <c r="AF38" s="409"/>
      <c r="AG38" s="409"/>
      <c r="AH38" s="288">
        <f t="shared" si="10"/>
        <v>0</v>
      </c>
      <c r="AI38" s="409"/>
      <c r="AJ38" s="409"/>
      <c r="AK38" s="409"/>
      <c r="AL38" s="410"/>
      <c r="AM38" s="288">
        <f t="shared" si="11"/>
        <v>0</v>
      </c>
      <c r="AN38" s="405"/>
      <c r="AO38" s="405"/>
      <c r="AP38" s="405"/>
      <c r="AQ38" s="405"/>
      <c r="AR38" s="288">
        <f t="shared" si="8"/>
        <v>0</v>
      </c>
      <c r="AS38" s="405"/>
      <c r="AT38" s="405"/>
      <c r="AU38" s="405"/>
      <c r="AV38" s="405"/>
      <c r="AW38" s="405"/>
      <c r="AX38" s="405"/>
      <c r="AY38" s="405"/>
      <c r="AZ38" s="405"/>
      <c r="BA38" s="405"/>
      <c r="BB38" s="405"/>
      <c r="BC38" s="405"/>
      <c r="BD38" s="405"/>
      <c r="BE38" s="405"/>
      <c r="BF38" s="405"/>
      <c r="BG38" s="405"/>
      <c r="BH38" s="405"/>
      <c r="BI38" s="405"/>
      <c r="BJ38" s="405"/>
      <c r="BK38" s="405"/>
      <c r="BL38" s="405"/>
      <c r="BM38" s="405"/>
      <c r="BN38" s="405"/>
      <c r="BO38" s="405"/>
      <c r="BP38" s="405"/>
      <c r="BQ38" s="405"/>
      <c r="BR38" s="405"/>
      <c r="BS38" s="405"/>
      <c r="BT38" s="405"/>
      <c r="BU38" s="405"/>
      <c r="BV38" s="405"/>
      <c r="BW38" s="406"/>
      <c r="BX38" s="405"/>
      <c r="BY38" s="405"/>
      <c r="BZ38" s="405"/>
      <c r="CA38" s="405"/>
      <c r="CB38" s="405"/>
      <c r="CC38" s="405"/>
      <c r="CD38" s="405"/>
      <c r="CE38" s="405"/>
      <c r="CF38" s="405"/>
      <c r="CG38" s="405"/>
      <c r="CH38" s="405"/>
      <c r="CI38" s="405"/>
      <c r="CJ38" s="405"/>
      <c r="CK38" s="405"/>
      <c r="CL38" s="405"/>
      <c r="CM38" s="405"/>
      <c r="CN38" s="405"/>
      <c r="CO38" s="405"/>
      <c r="CP38" s="405"/>
      <c r="CQ38" s="405"/>
      <c r="CR38" s="405"/>
      <c r="CS38" s="405"/>
      <c r="CT38" s="405"/>
      <c r="CU38" s="405"/>
      <c r="CV38" s="405"/>
      <c r="CW38" s="405"/>
      <c r="CX38" s="405"/>
      <c r="CY38" s="405"/>
      <c r="CZ38" s="405"/>
      <c r="DA38" s="405"/>
      <c r="DB38" s="405"/>
      <c r="DC38" s="405"/>
      <c r="DD38" s="405"/>
      <c r="DE38" s="405"/>
      <c r="DF38" s="405"/>
      <c r="DG38" s="405"/>
      <c r="DH38" s="405"/>
      <c r="DI38" s="405"/>
      <c r="DJ38" s="405"/>
      <c r="DK38" s="405"/>
      <c r="DL38" s="405"/>
      <c r="DM38" s="405"/>
      <c r="DN38" s="405"/>
      <c r="DO38" s="405"/>
      <c r="DP38" s="408">
        <v>1</v>
      </c>
      <c r="DQ38" s="409">
        <v>23750</v>
      </c>
      <c r="DR38" s="409"/>
      <c r="DS38" s="409"/>
      <c r="DT38" s="409"/>
      <c r="DU38" s="409"/>
      <c r="DV38" s="409">
        <v>1</v>
      </c>
      <c r="DW38" s="409">
        <v>23750</v>
      </c>
      <c r="DX38" s="409"/>
      <c r="DY38" s="409"/>
      <c r="DZ38" s="409"/>
      <c r="EA38" s="409"/>
      <c r="EB38" s="409"/>
      <c r="EC38" s="409"/>
      <c r="ED38" s="409"/>
      <c r="EE38" s="410"/>
      <c r="EF38" s="353">
        <f t="shared" si="12"/>
        <v>1</v>
      </c>
      <c r="EG38" s="353">
        <f t="shared" si="12"/>
        <v>23750</v>
      </c>
      <c r="EH38" s="411">
        <v>1</v>
      </c>
      <c r="EI38" s="412">
        <v>23750</v>
      </c>
      <c r="EJ38" s="412"/>
      <c r="EK38" s="412"/>
      <c r="EL38" s="412"/>
      <c r="EM38" s="411">
        <v>1</v>
      </c>
      <c r="EN38" s="412"/>
      <c r="EO38" s="412"/>
      <c r="EP38" s="412"/>
      <c r="EQ38" s="412"/>
      <c r="ER38" s="412"/>
      <c r="ES38" s="412"/>
    </row>
    <row r="39" spans="1:149" ht="63.75">
      <c r="A39" s="397">
        <v>32</v>
      </c>
      <c r="B39" s="422" t="s">
        <v>1817</v>
      </c>
      <c r="C39" s="398" t="s">
        <v>1818</v>
      </c>
      <c r="D39" s="398" t="s">
        <v>1819</v>
      </c>
      <c r="E39" s="399">
        <v>25500</v>
      </c>
      <c r="F39" s="399">
        <v>3000</v>
      </c>
      <c r="G39" s="399">
        <f t="shared" si="3"/>
        <v>28500</v>
      </c>
      <c r="H39" s="426">
        <v>20</v>
      </c>
      <c r="I39" s="387">
        <f t="shared" si="0"/>
        <v>224.4375</v>
      </c>
      <c r="J39" s="388">
        <f t="shared" si="1"/>
        <v>1649.4375</v>
      </c>
      <c r="K39" s="430" t="s">
        <v>1820</v>
      </c>
      <c r="L39" s="428">
        <v>19</v>
      </c>
      <c r="M39" s="387">
        <f t="shared" si="2"/>
        <v>4264.3125</v>
      </c>
      <c r="N39" s="424">
        <f t="shared" si="4"/>
        <v>31339.3125</v>
      </c>
      <c r="O39" s="275">
        <f t="shared" si="5"/>
        <v>7500</v>
      </c>
      <c r="P39" s="275">
        <f t="shared" si="6"/>
        <v>6585</v>
      </c>
      <c r="Q39" s="275">
        <f t="shared" si="6"/>
        <v>915</v>
      </c>
      <c r="R39" s="275">
        <f t="shared" si="6"/>
        <v>0</v>
      </c>
      <c r="S39" s="416" t="s">
        <v>1804</v>
      </c>
      <c r="T39" s="416" t="s">
        <v>1608</v>
      </c>
      <c r="U39" s="404">
        <v>2085</v>
      </c>
      <c r="V39" s="404">
        <v>315</v>
      </c>
      <c r="W39" s="409"/>
      <c r="X39" s="305">
        <f t="shared" si="7"/>
        <v>2400</v>
      </c>
      <c r="Y39" s="404" t="s">
        <v>1609</v>
      </c>
      <c r="Z39" s="404">
        <v>4500</v>
      </c>
      <c r="AA39" s="404">
        <v>600</v>
      </c>
      <c r="AB39" s="404"/>
      <c r="AC39" s="288">
        <f t="shared" si="9"/>
        <v>5100</v>
      </c>
      <c r="AD39" s="409"/>
      <c r="AE39" s="409"/>
      <c r="AF39" s="409"/>
      <c r="AG39" s="409"/>
      <c r="AH39" s="288">
        <f t="shared" si="10"/>
        <v>0</v>
      </c>
      <c r="AI39" s="409"/>
      <c r="AJ39" s="409"/>
      <c r="AK39" s="409"/>
      <c r="AL39" s="410"/>
      <c r="AM39" s="288">
        <f t="shared" si="11"/>
        <v>0</v>
      </c>
      <c r="AN39" s="405"/>
      <c r="AO39" s="405"/>
      <c r="AP39" s="405"/>
      <c r="AQ39" s="405"/>
      <c r="AR39" s="288">
        <f t="shared" si="8"/>
        <v>0</v>
      </c>
      <c r="AS39" s="405"/>
      <c r="AT39" s="405"/>
      <c r="AU39" s="405"/>
      <c r="AV39" s="405"/>
      <c r="AW39" s="405"/>
      <c r="AX39" s="405"/>
      <c r="AY39" s="405"/>
      <c r="AZ39" s="405"/>
      <c r="BA39" s="405"/>
      <c r="BB39" s="405"/>
      <c r="BC39" s="405"/>
      <c r="BD39" s="405"/>
      <c r="BE39" s="405"/>
      <c r="BF39" s="405"/>
      <c r="BG39" s="405"/>
      <c r="BH39" s="405"/>
      <c r="BI39" s="405"/>
      <c r="BJ39" s="405"/>
      <c r="BK39" s="405"/>
      <c r="BL39" s="405"/>
      <c r="BM39" s="405"/>
      <c r="BN39" s="405"/>
      <c r="BO39" s="405"/>
      <c r="BP39" s="405"/>
      <c r="BQ39" s="405"/>
      <c r="BR39" s="405"/>
      <c r="BS39" s="405"/>
      <c r="BT39" s="405"/>
      <c r="BU39" s="405"/>
      <c r="BV39" s="405"/>
      <c r="BW39" s="406"/>
      <c r="BX39" s="405"/>
      <c r="BY39" s="405"/>
      <c r="BZ39" s="405"/>
      <c r="CA39" s="405"/>
      <c r="CB39" s="405"/>
      <c r="CC39" s="405"/>
      <c r="CD39" s="405"/>
      <c r="CE39" s="405"/>
      <c r="CF39" s="405"/>
      <c r="CG39" s="405"/>
      <c r="CH39" s="405"/>
      <c r="CI39" s="405"/>
      <c r="CJ39" s="405"/>
      <c r="CK39" s="405"/>
      <c r="CL39" s="405"/>
      <c r="CM39" s="405"/>
      <c r="CN39" s="405"/>
      <c r="CO39" s="405"/>
      <c r="CP39" s="405"/>
      <c r="CQ39" s="405"/>
      <c r="CR39" s="405"/>
      <c r="CS39" s="405"/>
      <c r="CT39" s="405"/>
      <c r="CU39" s="405"/>
      <c r="CV39" s="405"/>
      <c r="CW39" s="405"/>
      <c r="CX39" s="405"/>
      <c r="CY39" s="405"/>
      <c r="CZ39" s="405"/>
      <c r="DA39" s="405"/>
      <c r="DB39" s="405"/>
      <c r="DC39" s="405"/>
      <c r="DD39" s="405"/>
      <c r="DE39" s="405"/>
      <c r="DF39" s="405"/>
      <c r="DG39" s="405"/>
      <c r="DH39" s="405"/>
      <c r="DI39" s="405"/>
      <c r="DJ39" s="405"/>
      <c r="DK39" s="405"/>
      <c r="DL39" s="405"/>
      <c r="DM39" s="405"/>
      <c r="DN39" s="405"/>
      <c r="DO39" s="405"/>
      <c r="DP39" s="408">
        <v>1</v>
      </c>
      <c r="DQ39" s="409">
        <v>28500</v>
      </c>
      <c r="DR39" s="409"/>
      <c r="DS39" s="409"/>
      <c r="DT39" s="409"/>
      <c r="DU39" s="409"/>
      <c r="DV39" s="409"/>
      <c r="DW39" s="409"/>
      <c r="DX39" s="409">
        <v>1</v>
      </c>
      <c r="DY39" s="409">
        <v>28500</v>
      </c>
      <c r="DZ39" s="409"/>
      <c r="EA39" s="409"/>
      <c r="EB39" s="409"/>
      <c r="EC39" s="409"/>
      <c r="ED39" s="409"/>
      <c r="EE39" s="410"/>
      <c r="EF39" s="353">
        <f t="shared" si="12"/>
        <v>1</v>
      </c>
      <c r="EG39" s="353">
        <f t="shared" si="12"/>
        <v>28500</v>
      </c>
      <c r="EH39" s="411">
        <v>1</v>
      </c>
      <c r="EI39" s="412">
        <v>28500</v>
      </c>
      <c r="EJ39" s="412"/>
      <c r="EK39" s="412"/>
      <c r="EL39" s="412"/>
      <c r="EM39" s="411">
        <v>1</v>
      </c>
      <c r="EN39" s="412"/>
      <c r="EO39" s="412"/>
      <c r="EP39" s="412"/>
      <c r="EQ39" s="412"/>
      <c r="ER39" s="412"/>
      <c r="ES39" s="412"/>
    </row>
    <row r="40" spans="1:149" ht="51">
      <c r="A40" s="397">
        <v>33</v>
      </c>
      <c r="B40" s="398" t="s">
        <v>1821</v>
      </c>
      <c r="C40" s="398" t="s">
        <v>1822</v>
      </c>
      <c r="D40" s="398" t="s">
        <v>1823</v>
      </c>
      <c r="E40" s="399">
        <v>25500</v>
      </c>
      <c r="F40" s="399">
        <v>3000</v>
      </c>
      <c r="G40" s="399">
        <f t="shared" si="3"/>
        <v>28500</v>
      </c>
      <c r="H40" s="426">
        <v>20</v>
      </c>
      <c r="I40" s="387">
        <f t="shared" si="0"/>
        <v>224.4375</v>
      </c>
      <c r="J40" s="388">
        <f t="shared" si="1"/>
        <v>1649.4375</v>
      </c>
      <c r="K40" s="430" t="s">
        <v>1824</v>
      </c>
      <c r="L40" s="428">
        <v>19</v>
      </c>
      <c r="M40" s="387">
        <f t="shared" si="2"/>
        <v>4264.3125</v>
      </c>
      <c r="N40" s="424">
        <f t="shared" si="4"/>
        <v>31339.3125</v>
      </c>
      <c r="O40" s="275">
        <f t="shared" si="5"/>
        <v>3300</v>
      </c>
      <c r="P40" s="275">
        <f t="shared" si="6"/>
        <v>2775</v>
      </c>
      <c r="Q40" s="275">
        <f t="shared" si="6"/>
        <v>525</v>
      </c>
      <c r="R40" s="275">
        <f t="shared" si="6"/>
        <v>0</v>
      </c>
      <c r="S40" s="416" t="s">
        <v>1825</v>
      </c>
      <c r="T40" s="416" t="s">
        <v>1608</v>
      </c>
      <c r="U40" s="404">
        <v>1575</v>
      </c>
      <c r="V40" s="404">
        <v>225</v>
      </c>
      <c r="W40" s="404"/>
      <c r="X40" s="288">
        <f t="shared" si="7"/>
        <v>1800</v>
      </c>
      <c r="Y40" s="404" t="s">
        <v>1609</v>
      </c>
      <c r="Z40" s="404">
        <v>1200</v>
      </c>
      <c r="AA40" s="404">
        <v>300</v>
      </c>
      <c r="AB40" s="404"/>
      <c r="AC40" s="288">
        <f t="shared" si="9"/>
        <v>1500</v>
      </c>
      <c r="AD40" s="409"/>
      <c r="AE40" s="409"/>
      <c r="AF40" s="409"/>
      <c r="AG40" s="409"/>
      <c r="AH40" s="288">
        <f t="shared" si="10"/>
        <v>0</v>
      </c>
      <c r="AI40" s="409"/>
      <c r="AJ40" s="409"/>
      <c r="AK40" s="409"/>
      <c r="AL40" s="410"/>
      <c r="AM40" s="288">
        <f t="shared" si="11"/>
        <v>0</v>
      </c>
      <c r="AN40" s="405"/>
      <c r="AO40" s="405"/>
      <c r="AP40" s="405"/>
      <c r="AQ40" s="405"/>
      <c r="AR40" s="288">
        <f t="shared" si="8"/>
        <v>0</v>
      </c>
      <c r="AS40" s="405"/>
      <c r="AT40" s="405"/>
      <c r="AU40" s="405"/>
      <c r="AV40" s="405"/>
      <c r="AW40" s="405"/>
      <c r="AX40" s="405"/>
      <c r="AY40" s="405"/>
      <c r="AZ40" s="405"/>
      <c r="BA40" s="405"/>
      <c r="BB40" s="405"/>
      <c r="BC40" s="405"/>
      <c r="BD40" s="405"/>
      <c r="BE40" s="405"/>
      <c r="BF40" s="405"/>
      <c r="BG40" s="405"/>
      <c r="BH40" s="405"/>
      <c r="BI40" s="405"/>
      <c r="BJ40" s="405"/>
      <c r="BK40" s="405"/>
      <c r="BL40" s="405"/>
      <c r="BM40" s="405"/>
      <c r="BN40" s="405"/>
      <c r="BO40" s="405"/>
      <c r="BP40" s="405"/>
      <c r="BQ40" s="405"/>
      <c r="BR40" s="405"/>
      <c r="BS40" s="405"/>
      <c r="BT40" s="405"/>
      <c r="BU40" s="405"/>
      <c r="BV40" s="405"/>
      <c r="BW40" s="406"/>
      <c r="BX40" s="405"/>
      <c r="BY40" s="405"/>
      <c r="BZ40" s="405"/>
      <c r="CA40" s="405"/>
      <c r="CB40" s="405"/>
      <c r="CC40" s="405"/>
      <c r="CD40" s="405"/>
      <c r="CE40" s="405"/>
      <c r="CF40" s="405"/>
      <c r="CG40" s="405"/>
      <c r="CH40" s="405"/>
      <c r="CI40" s="405"/>
      <c r="CJ40" s="405"/>
      <c r="CK40" s="405"/>
      <c r="CL40" s="405"/>
      <c r="CM40" s="405"/>
      <c r="CN40" s="405"/>
      <c r="CO40" s="405"/>
      <c r="CP40" s="405"/>
      <c r="CQ40" s="405"/>
      <c r="CR40" s="405"/>
      <c r="CS40" s="405"/>
      <c r="CT40" s="405"/>
      <c r="CU40" s="405"/>
      <c r="CV40" s="405"/>
      <c r="CW40" s="405"/>
      <c r="CX40" s="405"/>
      <c r="CY40" s="405"/>
      <c r="CZ40" s="405"/>
      <c r="DA40" s="405"/>
      <c r="DB40" s="405"/>
      <c r="DC40" s="405"/>
      <c r="DD40" s="405"/>
      <c r="DE40" s="405"/>
      <c r="DF40" s="405"/>
      <c r="DG40" s="405"/>
      <c r="DH40" s="405"/>
      <c r="DI40" s="405"/>
      <c r="DJ40" s="405"/>
      <c r="DK40" s="405"/>
      <c r="DL40" s="405"/>
      <c r="DM40" s="405"/>
      <c r="DN40" s="405"/>
      <c r="DO40" s="405"/>
      <c r="DP40" s="408" t="s">
        <v>225</v>
      </c>
      <c r="DQ40" s="409" t="s">
        <v>225</v>
      </c>
      <c r="DR40" s="409">
        <v>1</v>
      </c>
      <c r="DS40" s="409">
        <v>28500</v>
      </c>
      <c r="DT40" s="409"/>
      <c r="DU40" s="409"/>
      <c r="DV40" s="409"/>
      <c r="DW40" s="409"/>
      <c r="DX40" s="409">
        <v>1</v>
      </c>
      <c r="DY40" s="409">
        <v>28500</v>
      </c>
      <c r="DZ40" s="409"/>
      <c r="EA40" s="409"/>
      <c r="EB40" s="409"/>
      <c r="EC40" s="409"/>
      <c r="ED40" s="409"/>
      <c r="EE40" s="410"/>
      <c r="EF40" s="353">
        <f t="shared" si="12"/>
        <v>1</v>
      </c>
      <c r="EG40" s="353">
        <f t="shared" si="12"/>
        <v>28500</v>
      </c>
      <c r="EH40" s="411">
        <v>1</v>
      </c>
      <c r="EI40" s="412">
        <v>28500</v>
      </c>
      <c r="EJ40" s="412"/>
      <c r="EK40" s="412"/>
      <c r="EL40" s="412"/>
      <c r="EM40" s="411">
        <v>1</v>
      </c>
      <c r="EN40" s="412"/>
      <c r="EO40" s="412"/>
      <c r="EP40" s="412"/>
      <c r="EQ40" s="412"/>
      <c r="ER40" s="412"/>
      <c r="ES40" s="412"/>
    </row>
    <row r="41" spans="1:149" ht="51">
      <c r="A41" s="397">
        <v>34</v>
      </c>
      <c r="B41" s="398" t="s">
        <v>1826</v>
      </c>
      <c r="C41" s="398" t="s">
        <v>1827</v>
      </c>
      <c r="D41" s="398" t="s">
        <v>1828</v>
      </c>
      <c r="E41" s="399">
        <v>42500</v>
      </c>
      <c r="F41" s="399">
        <v>5000</v>
      </c>
      <c r="G41" s="399">
        <f t="shared" si="3"/>
        <v>47500</v>
      </c>
      <c r="H41" s="426">
        <v>20</v>
      </c>
      <c r="I41" s="387">
        <f t="shared" si="0"/>
        <v>374.0625</v>
      </c>
      <c r="J41" s="388">
        <f t="shared" si="1"/>
        <v>2749.0625</v>
      </c>
      <c r="K41" s="430" t="s">
        <v>1829</v>
      </c>
      <c r="L41" s="428">
        <v>19</v>
      </c>
      <c r="M41" s="387">
        <f t="shared" si="2"/>
        <v>7107.1875</v>
      </c>
      <c r="N41" s="424">
        <f t="shared" si="4"/>
        <v>52232.1875</v>
      </c>
      <c r="O41" s="275">
        <f t="shared" si="5"/>
        <v>0</v>
      </c>
      <c r="P41" s="275">
        <f t="shared" si="6"/>
        <v>0</v>
      </c>
      <c r="Q41" s="275">
        <f t="shared" si="6"/>
        <v>0</v>
      </c>
      <c r="R41" s="275">
        <f t="shared" si="6"/>
        <v>0</v>
      </c>
      <c r="S41" s="416" t="s">
        <v>1772</v>
      </c>
      <c r="T41" s="409"/>
      <c r="U41" s="409"/>
      <c r="V41" s="409"/>
      <c r="W41" s="409"/>
      <c r="X41" s="288">
        <f t="shared" si="7"/>
        <v>0</v>
      </c>
      <c r="Y41" s="404"/>
      <c r="Z41" s="404"/>
      <c r="AA41" s="404"/>
      <c r="AB41" s="404"/>
      <c r="AC41" s="288">
        <f t="shared" si="9"/>
        <v>0</v>
      </c>
      <c r="AD41" s="409"/>
      <c r="AE41" s="409"/>
      <c r="AF41" s="409"/>
      <c r="AG41" s="409"/>
      <c r="AH41" s="288">
        <f t="shared" si="10"/>
        <v>0</v>
      </c>
      <c r="AI41" s="409"/>
      <c r="AJ41" s="409"/>
      <c r="AK41" s="409"/>
      <c r="AL41" s="410"/>
      <c r="AM41" s="288">
        <f t="shared" si="11"/>
        <v>0</v>
      </c>
      <c r="AN41" s="405"/>
      <c r="AO41" s="405"/>
      <c r="AP41" s="405"/>
      <c r="AQ41" s="405"/>
      <c r="AR41" s="288">
        <f t="shared" si="8"/>
        <v>0</v>
      </c>
      <c r="AS41" s="405"/>
      <c r="AT41" s="405"/>
      <c r="AU41" s="405"/>
      <c r="AV41" s="405"/>
      <c r="AW41" s="405"/>
      <c r="AX41" s="405"/>
      <c r="AY41" s="405"/>
      <c r="AZ41" s="405"/>
      <c r="BA41" s="405"/>
      <c r="BB41" s="405"/>
      <c r="BC41" s="405"/>
      <c r="BD41" s="405"/>
      <c r="BE41" s="405"/>
      <c r="BF41" s="405"/>
      <c r="BG41" s="405"/>
      <c r="BH41" s="405"/>
      <c r="BI41" s="405"/>
      <c r="BJ41" s="405"/>
      <c r="BK41" s="405"/>
      <c r="BL41" s="405"/>
      <c r="BM41" s="405"/>
      <c r="BN41" s="405"/>
      <c r="BO41" s="405"/>
      <c r="BP41" s="405"/>
      <c r="BQ41" s="405"/>
      <c r="BR41" s="405"/>
      <c r="BS41" s="405"/>
      <c r="BT41" s="405"/>
      <c r="BU41" s="405"/>
      <c r="BV41" s="405"/>
      <c r="BW41" s="406"/>
      <c r="BX41" s="405"/>
      <c r="BY41" s="405"/>
      <c r="BZ41" s="405"/>
      <c r="CA41" s="405"/>
      <c r="CB41" s="405"/>
      <c r="CC41" s="405"/>
      <c r="CD41" s="405"/>
      <c r="CE41" s="405"/>
      <c r="CF41" s="405"/>
      <c r="CG41" s="405"/>
      <c r="CH41" s="405"/>
      <c r="CI41" s="405"/>
      <c r="CJ41" s="405"/>
      <c r="CK41" s="405"/>
      <c r="CL41" s="405"/>
      <c r="CM41" s="405"/>
      <c r="CN41" s="405"/>
      <c r="CO41" s="405"/>
      <c r="CP41" s="405"/>
      <c r="CQ41" s="405"/>
      <c r="CR41" s="405"/>
      <c r="CS41" s="405"/>
      <c r="CT41" s="405"/>
      <c r="CU41" s="405"/>
      <c r="CV41" s="405"/>
      <c r="CW41" s="405"/>
      <c r="CX41" s="405"/>
      <c r="CY41" s="405"/>
      <c r="CZ41" s="405"/>
      <c r="DA41" s="405"/>
      <c r="DB41" s="405"/>
      <c r="DC41" s="405"/>
      <c r="DD41" s="405"/>
      <c r="DE41" s="405"/>
      <c r="DF41" s="405"/>
      <c r="DG41" s="405"/>
      <c r="DH41" s="405"/>
      <c r="DI41" s="405"/>
      <c r="DJ41" s="405"/>
      <c r="DK41" s="405"/>
      <c r="DL41" s="405"/>
      <c r="DM41" s="405"/>
      <c r="DN41" s="405"/>
      <c r="DO41" s="405"/>
      <c r="DP41" s="408">
        <v>1</v>
      </c>
      <c r="DQ41" s="409">
        <v>47500</v>
      </c>
      <c r="DR41" s="409"/>
      <c r="DS41" s="409"/>
      <c r="DT41" s="409"/>
      <c r="DU41" s="409"/>
      <c r="DV41" s="409">
        <v>1</v>
      </c>
      <c r="DW41" s="409">
        <v>47500</v>
      </c>
      <c r="DX41" s="409"/>
      <c r="DY41" s="409"/>
      <c r="DZ41" s="409"/>
      <c r="EA41" s="409"/>
      <c r="EB41" s="409"/>
      <c r="EC41" s="409"/>
      <c r="ED41" s="409"/>
      <c r="EE41" s="410"/>
      <c r="EF41" s="353">
        <f t="shared" si="12"/>
        <v>1</v>
      </c>
      <c r="EG41" s="353">
        <f t="shared" si="12"/>
        <v>47500</v>
      </c>
      <c r="EH41" s="411">
        <v>1</v>
      </c>
      <c r="EI41" s="412">
        <v>47500</v>
      </c>
      <c r="EJ41" s="412"/>
      <c r="EK41" s="412"/>
      <c r="EL41" s="412"/>
      <c r="EM41" s="411">
        <v>1</v>
      </c>
      <c r="EN41" s="412"/>
      <c r="EO41" s="412"/>
      <c r="EP41" s="412"/>
      <c r="EQ41" s="412"/>
      <c r="ER41" s="412"/>
      <c r="ES41" s="412"/>
    </row>
    <row r="42" spans="1:149" ht="48">
      <c r="A42" s="397">
        <v>35</v>
      </c>
      <c r="B42" s="282" t="s">
        <v>1830</v>
      </c>
      <c r="C42" s="398" t="s">
        <v>1793</v>
      </c>
      <c r="D42" s="398" t="s">
        <v>1774</v>
      </c>
      <c r="E42" s="399">
        <v>34000</v>
      </c>
      <c r="F42" s="399">
        <v>4000</v>
      </c>
      <c r="G42" s="399">
        <f t="shared" si="3"/>
        <v>38000</v>
      </c>
      <c r="H42" s="426">
        <v>20</v>
      </c>
      <c r="I42" s="387">
        <f t="shared" si="0"/>
        <v>299.25</v>
      </c>
      <c r="J42" s="388">
        <f t="shared" si="1"/>
        <v>2199.25</v>
      </c>
      <c r="K42" s="430" t="s">
        <v>1831</v>
      </c>
      <c r="L42" s="428">
        <v>19</v>
      </c>
      <c r="M42" s="387">
        <f t="shared" si="2"/>
        <v>5685.75</v>
      </c>
      <c r="N42" s="424">
        <f t="shared" si="4"/>
        <v>41785.75</v>
      </c>
      <c r="O42" s="275">
        <f t="shared" si="5"/>
        <v>0</v>
      </c>
      <c r="P42" s="275">
        <f t="shared" si="6"/>
        <v>0</v>
      </c>
      <c r="Q42" s="275">
        <f t="shared" si="6"/>
        <v>0</v>
      </c>
      <c r="R42" s="275">
        <f t="shared" si="6"/>
        <v>0</v>
      </c>
      <c r="S42" s="416" t="s">
        <v>1832</v>
      </c>
      <c r="T42" s="409"/>
      <c r="U42" s="409"/>
      <c r="V42" s="409"/>
      <c r="W42" s="409"/>
      <c r="X42" s="288">
        <f t="shared" si="7"/>
        <v>0</v>
      </c>
      <c r="Y42" s="404"/>
      <c r="Z42" s="404"/>
      <c r="AA42" s="404"/>
      <c r="AB42" s="404"/>
      <c r="AC42" s="288">
        <f t="shared" si="9"/>
        <v>0</v>
      </c>
      <c r="AD42" s="409"/>
      <c r="AE42" s="409"/>
      <c r="AF42" s="409"/>
      <c r="AG42" s="409"/>
      <c r="AH42" s="288">
        <f t="shared" si="10"/>
        <v>0</v>
      </c>
      <c r="AI42" s="409"/>
      <c r="AJ42" s="409"/>
      <c r="AK42" s="409"/>
      <c r="AL42" s="410"/>
      <c r="AM42" s="288">
        <f t="shared" si="11"/>
        <v>0</v>
      </c>
      <c r="AN42" s="405"/>
      <c r="AO42" s="405"/>
      <c r="AP42" s="405"/>
      <c r="AQ42" s="405"/>
      <c r="AR42" s="288">
        <f t="shared" si="8"/>
        <v>0</v>
      </c>
      <c r="AS42" s="405"/>
      <c r="AT42" s="405"/>
      <c r="AU42" s="405"/>
      <c r="AV42" s="405"/>
      <c r="AW42" s="405"/>
      <c r="AX42" s="405"/>
      <c r="AY42" s="405"/>
      <c r="AZ42" s="405"/>
      <c r="BA42" s="405"/>
      <c r="BB42" s="405"/>
      <c r="BC42" s="405"/>
      <c r="BD42" s="405"/>
      <c r="BE42" s="405"/>
      <c r="BF42" s="405"/>
      <c r="BG42" s="405"/>
      <c r="BH42" s="405"/>
      <c r="BI42" s="405"/>
      <c r="BJ42" s="405"/>
      <c r="BK42" s="405"/>
      <c r="BL42" s="405"/>
      <c r="BM42" s="405"/>
      <c r="BN42" s="405"/>
      <c r="BO42" s="405"/>
      <c r="BP42" s="405"/>
      <c r="BQ42" s="405"/>
      <c r="BR42" s="405"/>
      <c r="BS42" s="405"/>
      <c r="BT42" s="405"/>
      <c r="BU42" s="405"/>
      <c r="BV42" s="405"/>
      <c r="BW42" s="406"/>
      <c r="BX42" s="405"/>
      <c r="BY42" s="405"/>
      <c r="BZ42" s="405"/>
      <c r="CA42" s="405"/>
      <c r="CB42" s="405"/>
      <c r="CC42" s="405"/>
      <c r="CD42" s="405"/>
      <c r="CE42" s="405"/>
      <c r="CF42" s="405"/>
      <c r="CG42" s="405"/>
      <c r="CH42" s="405"/>
      <c r="CI42" s="405"/>
      <c r="CJ42" s="405"/>
      <c r="CK42" s="405"/>
      <c r="CL42" s="405"/>
      <c r="CM42" s="405"/>
      <c r="CN42" s="405"/>
      <c r="CO42" s="405"/>
      <c r="CP42" s="405"/>
      <c r="CQ42" s="405"/>
      <c r="CR42" s="405"/>
      <c r="CS42" s="405"/>
      <c r="CT42" s="405"/>
      <c r="CU42" s="405"/>
      <c r="CV42" s="405"/>
      <c r="CW42" s="405"/>
      <c r="CX42" s="405"/>
      <c r="CY42" s="405"/>
      <c r="CZ42" s="405"/>
      <c r="DA42" s="405"/>
      <c r="DB42" s="405"/>
      <c r="DC42" s="405"/>
      <c r="DD42" s="405"/>
      <c r="DE42" s="405"/>
      <c r="DF42" s="405"/>
      <c r="DG42" s="405"/>
      <c r="DH42" s="405"/>
      <c r="DI42" s="405"/>
      <c r="DJ42" s="405"/>
      <c r="DK42" s="405"/>
      <c r="DL42" s="405"/>
      <c r="DM42" s="405"/>
      <c r="DN42" s="405"/>
      <c r="DO42" s="405"/>
      <c r="DP42" s="408"/>
      <c r="DQ42" s="409"/>
      <c r="DR42" s="409">
        <v>1</v>
      </c>
      <c r="DS42" s="409">
        <v>38000</v>
      </c>
      <c r="DT42" s="409">
        <v>1</v>
      </c>
      <c r="DU42" s="409">
        <v>38000</v>
      </c>
      <c r="DV42" s="409"/>
      <c r="DW42" s="409"/>
      <c r="DX42" s="409"/>
      <c r="DY42" s="409"/>
      <c r="DZ42" s="409"/>
      <c r="EA42" s="409"/>
      <c r="EB42" s="409"/>
      <c r="EC42" s="409"/>
      <c r="ED42" s="409"/>
      <c r="EE42" s="410"/>
      <c r="EF42" s="353">
        <f t="shared" si="12"/>
        <v>1</v>
      </c>
      <c r="EG42" s="353">
        <f t="shared" si="12"/>
        <v>38000</v>
      </c>
      <c r="EH42" s="411"/>
      <c r="EI42" s="412"/>
      <c r="EJ42" s="412">
        <v>1</v>
      </c>
      <c r="EK42" s="412">
        <v>38000</v>
      </c>
      <c r="EL42" s="412"/>
      <c r="EM42" s="411">
        <v>1</v>
      </c>
      <c r="EN42" s="412"/>
      <c r="EO42" s="412"/>
      <c r="EP42" s="412"/>
      <c r="EQ42" s="412"/>
      <c r="ER42" s="412"/>
      <c r="ES42" s="412"/>
    </row>
    <row r="43" spans="1:149" ht="48">
      <c r="A43" s="397">
        <v>36</v>
      </c>
      <c r="B43" s="422" t="s">
        <v>1833</v>
      </c>
      <c r="C43" s="398" t="s">
        <v>1806</v>
      </c>
      <c r="D43" s="398" t="s">
        <v>1834</v>
      </c>
      <c r="E43" s="399">
        <v>34000</v>
      </c>
      <c r="F43" s="399">
        <v>4000</v>
      </c>
      <c r="G43" s="399">
        <f t="shared" si="3"/>
        <v>38000</v>
      </c>
      <c r="H43" s="426">
        <v>20</v>
      </c>
      <c r="I43" s="387">
        <f t="shared" si="0"/>
        <v>299.25</v>
      </c>
      <c r="J43" s="388">
        <f t="shared" si="1"/>
        <v>2199.25</v>
      </c>
      <c r="K43" s="430" t="s">
        <v>1835</v>
      </c>
      <c r="L43" s="428">
        <v>20</v>
      </c>
      <c r="M43" s="387">
        <f t="shared" si="2"/>
        <v>5985</v>
      </c>
      <c r="N43" s="424">
        <f t="shared" si="4"/>
        <v>43985</v>
      </c>
      <c r="O43" s="275">
        <f t="shared" si="5"/>
        <v>0</v>
      </c>
      <c r="P43" s="275">
        <f t="shared" si="6"/>
        <v>0</v>
      </c>
      <c r="Q43" s="275">
        <f t="shared" si="6"/>
        <v>0</v>
      </c>
      <c r="R43" s="275">
        <f t="shared" si="6"/>
        <v>0</v>
      </c>
      <c r="S43" s="416" t="s">
        <v>1836</v>
      </c>
      <c r="T43" s="409"/>
      <c r="U43" s="409"/>
      <c r="V43" s="409"/>
      <c r="W43" s="409"/>
      <c r="X43" s="288">
        <f t="shared" si="7"/>
        <v>0</v>
      </c>
      <c r="Y43" s="404"/>
      <c r="Z43" s="404"/>
      <c r="AA43" s="404"/>
      <c r="AB43" s="404"/>
      <c r="AC43" s="288">
        <f t="shared" si="9"/>
        <v>0</v>
      </c>
      <c r="AD43" s="409"/>
      <c r="AE43" s="409"/>
      <c r="AF43" s="409"/>
      <c r="AG43" s="409"/>
      <c r="AH43" s="288">
        <f t="shared" si="10"/>
        <v>0</v>
      </c>
      <c r="AI43" s="409"/>
      <c r="AJ43" s="409"/>
      <c r="AK43" s="409"/>
      <c r="AL43" s="410"/>
      <c r="AM43" s="288">
        <f t="shared" si="11"/>
        <v>0</v>
      </c>
      <c r="AN43" s="405"/>
      <c r="AO43" s="405"/>
      <c r="AP43" s="405"/>
      <c r="AQ43" s="405"/>
      <c r="AR43" s="288">
        <f t="shared" si="8"/>
        <v>0</v>
      </c>
      <c r="AS43" s="405"/>
      <c r="AT43" s="405"/>
      <c r="AU43" s="405"/>
      <c r="AV43" s="405"/>
      <c r="AW43" s="405"/>
      <c r="AX43" s="405"/>
      <c r="AY43" s="405"/>
      <c r="AZ43" s="405"/>
      <c r="BA43" s="405"/>
      <c r="BB43" s="405"/>
      <c r="BC43" s="405"/>
      <c r="BD43" s="405"/>
      <c r="BE43" s="405"/>
      <c r="BF43" s="405"/>
      <c r="BG43" s="405"/>
      <c r="BH43" s="405"/>
      <c r="BI43" s="405"/>
      <c r="BJ43" s="405"/>
      <c r="BK43" s="405"/>
      <c r="BL43" s="405"/>
      <c r="BM43" s="405"/>
      <c r="BN43" s="405"/>
      <c r="BO43" s="405"/>
      <c r="BP43" s="405"/>
      <c r="BQ43" s="405"/>
      <c r="BR43" s="405"/>
      <c r="BS43" s="405"/>
      <c r="BT43" s="405"/>
      <c r="BU43" s="405"/>
      <c r="BV43" s="405"/>
      <c r="BW43" s="406"/>
      <c r="BX43" s="405"/>
      <c r="BY43" s="405"/>
      <c r="BZ43" s="405"/>
      <c r="CA43" s="405"/>
      <c r="CB43" s="405"/>
      <c r="CC43" s="405"/>
      <c r="CD43" s="405"/>
      <c r="CE43" s="405"/>
      <c r="CF43" s="405"/>
      <c r="CG43" s="405"/>
      <c r="CH43" s="405"/>
      <c r="CI43" s="405"/>
      <c r="CJ43" s="405"/>
      <c r="CK43" s="405"/>
      <c r="CL43" s="405"/>
      <c r="CM43" s="405"/>
      <c r="CN43" s="405"/>
      <c r="CO43" s="405"/>
      <c r="CP43" s="405"/>
      <c r="CQ43" s="405"/>
      <c r="CR43" s="405"/>
      <c r="CS43" s="405"/>
      <c r="CT43" s="405"/>
      <c r="CU43" s="405"/>
      <c r="CV43" s="405"/>
      <c r="CW43" s="405"/>
      <c r="CX43" s="405"/>
      <c r="CY43" s="405"/>
      <c r="CZ43" s="405"/>
      <c r="DA43" s="405"/>
      <c r="DB43" s="405"/>
      <c r="DC43" s="405"/>
      <c r="DD43" s="405"/>
      <c r="DE43" s="405"/>
      <c r="DF43" s="405"/>
      <c r="DG43" s="405"/>
      <c r="DH43" s="405"/>
      <c r="DI43" s="405"/>
      <c r="DJ43" s="405"/>
      <c r="DK43" s="405"/>
      <c r="DL43" s="405"/>
      <c r="DM43" s="405"/>
      <c r="DN43" s="405"/>
      <c r="DO43" s="405"/>
      <c r="DP43" s="408"/>
      <c r="DQ43" s="409"/>
      <c r="DR43" s="409">
        <v>1</v>
      </c>
      <c r="DS43" s="409">
        <v>38000</v>
      </c>
      <c r="DT43" s="409"/>
      <c r="DU43" s="409"/>
      <c r="DV43" s="409"/>
      <c r="DW43" s="409"/>
      <c r="DX43" s="409">
        <v>1</v>
      </c>
      <c r="DY43" s="409">
        <v>38000</v>
      </c>
      <c r="DZ43" s="409"/>
      <c r="EA43" s="409"/>
      <c r="EB43" s="409"/>
      <c r="EC43" s="409"/>
      <c r="ED43" s="409"/>
      <c r="EE43" s="410"/>
      <c r="EF43" s="353">
        <f t="shared" si="12"/>
        <v>1</v>
      </c>
      <c r="EG43" s="353">
        <f t="shared" si="12"/>
        <v>38000</v>
      </c>
      <c r="EH43" s="411">
        <v>1</v>
      </c>
      <c r="EI43" s="412">
        <v>38000</v>
      </c>
      <c r="EJ43" s="412"/>
      <c r="EK43" s="412"/>
      <c r="EL43" s="412"/>
      <c r="EM43" s="411">
        <v>1</v>
      </c>
      <c r="EN43" s="412"/>
      <c r="EO43" s="412"/>
      <c r="EP43" s="412"/>
      <c r="EQ43" s="412"/>
      <c r="ER43" s="412"/>
      <c r="ES43" s="412"/>
    </row>
    <row r="44" spans="1:149" ht="48">
      <c r="A44" s="397">
        <v>37</v>
      </c>
      <c r="B44" s="422" t="s">
        <v>1837</v>
      </c>
      <c r="C44" s="398" t="s">
        <v>1838</v>
      </c>
      <c r="D44" s="398" t="s">
        <v>1839</v>
      </c>
      <c r="E44" s="399">
        <v>25500</v>
      </c>
      <c r="F44" s="399"/>
      <c r="G44" s="399">
        <f t="shared" si="3"/>
        <v>25500</v>
      </c>
      <c r="H44" s="426">
        <v>20</v>
      </c>
      <c r="I44" s="387">
        <f t="shared" si="0"/>
        <v>200.8125</v>
      </c>
      <c r="J44" s="388">
        <f t="shared" si="1"/>
        <v>1475.8125</v>
      </c>
      <c r="K44" s="430" t="s">
        <v>1840</v>
      </c>
      <c r="L44" s="428">
        <v>20</v>
      </c>
      <c r="M44" s="387">
        <f t="shared" si="2"/>
        <v>4016.25</v>
      </c>
      <c r="N44" s="424">
        <f t="shared" si="4"/>
        <v>29516.25</v>
      </c>
      <c r="O44" s="275">
        <f t="shared" si="5"/>
        <v>12200</v>
      </c>
      <c r="P44" s="275">
        <f t="shared" si="6"/>
        <v>10370</v>
      </c>
      <c r="Q44" s="275">
        <f t="shared" si="6"/>
        <v>1830</v>
      </c>
      <c r="R44" s="275">
        <f t="shared" si="6"/>
        <v>0</v>
      </c>
      <c r="S44" s="416" t="s">
        <v>1841</v>
      </c>
      <c r="T44" s="416" t="s">
        <v>1608</v>
      </c>
      <c r="U44" s="404">
        <v>4170</v>
      </c>
      <c r="V44" s="404">
        <v>630</v>
      </c>
      <c r="W44" s="404"/>
      <c r="X44" s="305">
        <f t="shared" si="7"/>
        <v>4800</v>
      </c>
      <c r="Y44" s="404" t="s">
        <v>1609</v>
      </c>
      <c r="Z44" s="404">
        <v>6200</v>
      </c>
      <c r="AA44" s="404">
        <v>1200</v>
      </c>
      <c r="AB44" s="404"/>
      <c r="AC44" s="288">
        <f t="shared" si="9"/>
        <v>7400</v>
      </c>
      <c r="AD44" s="409"/>
      <c r="AE44" s="409"/>
      <c r="AF44" s="409"/>
      <c r="AG44" s="409"/>
      <c r="AH44" s="288">
        <f t="shared" si="10"/>
        <v>0</v>
      </c>
      <c r="AI44" s="409"/>
      <c r="AJ44" s="409"/>
      <c r="AK44" s="409"/>
      <c r="AL44" s="410"/>
      <c r="AM44" s="288">
        <f t="shared" si="11"/>
        <v>0</v>
      </c>
      <c r="AN44" s="405"/>
      <c r="AO44" s="405"/>
      <c r="AP44" s="405"/>
      <c r="AQ44" s="405"/>
      <c r="AR44" s="288">
        <f t="shared" si="8"/>
        <v>0</v>
      </c>
      <c r="AS44" s="405"/>
      <c r="AT44" s="405"/>
      <c r="AU44" s="405"/>
      <c r="AV44" s="405"/>
      <c r="AW44" s="405"/>
      <c r="AX44" s="405"/>
      <c r="AY44" s="405"/>
      <c r="AZ44" s="405"/>
      <c r="BA44" s="405"/>
      <c r="BB44" s="405"/>
      <c r="BC44" s="405"/>
      <c r="BD44" s="405"/>
      <c r="BE44" s="405"/>
      <c r="BF44" s="405"/>
      <c r="BG44" s="405"/>
      <c r="BH44" s="405"/>
      <c r="BI44" s="405"/>
      <c r="BJ44" s="405"/>
      <c r="BK44" s="405"/>
      <c r="BL44" s="405"/>
      <c r="BM44" s="405"/>
      <c r="BN44" s="405"/>
      <c r="BO44" s="405"/>
      <c r="BP44" s="405"/>
      <c r="BQ44" s="405"/>
      <c r="BR44" s="405"/>
      <c r="BS44" s="405"/>
      <c r="BT44" s="405"/>
      <c r="BU44" s="405"/>
      <c r="BV44" s="405"/>
      <c r="BW44" s="406"/>
      <c r="BX44" s="405"/>
      <c r="BY44" s="405"/>
      <c r="BZ44" s="405"/>
      <c r="CA44" s="405"/>
      <c r="CB44" s="405"/>
      <c r="CC44" s="405"/>
      <c r="CD44" s="405"/>
      <c r="CE44" s="405"/>
      <c r="CF44" s="405"/>
      <c r="CG44" s="405"/>
      <c r="CH44" s="405"/>
      <c r="CI44" s="405"/>
      <c r="CJ44" s="405"/>
      <c r="CK44" s="405"/>
      <c r="CL44" s="405"/>
      <c r="CM44" s="405"/>
      <c r="CN44" s="405"/>
      <c r="CO44" s="405"/>
      <c r="CP44" s="405"/>
      <c r="CQ44" s="405"/>
      <c r="CR44" s="405"/>
      <c r="CS44" s="405"/>
      <c r="CT44" s="405"/>
      <c r="CU44" s="405"/>
      <c r="CV44" s="405"/>
      <c r="CW44" s="405"/>
      <c r="CX44" s="405"/>
      <c r="CY44" s="405"/>
      <c r="CZ44" s="405"/>
      <c r="DA44" s="405"/>
      <c r="DB44" s="405"/>
      <c r="DC44" s="405"/>
      <c r="DD44" s="405"/>
      <c r="DE44" s="405"/>
      <c r="DF44" s="405"/>
      <c r="DG44" s="405"/>
      <c r="DH44" s="405"/>
      <c r="DI44" s="405"/>
      <c r="DJ44" s="405"/>
      <c r="DK44" s="405"/>
      <c r="DL44" s="405"/>
      <c r="DM44" s="405"/>
      <c r="DN44" s="405"/>
      <c r="DO44" s="405"/>
      <c r="DP44" s="408">
        <v>1</v>
      </c>
      <c r="DQ44" s="409">
        <v>25500</v>
      </c>
      <c r="DR44" s="409"/>
      <c r="DS44" s="409"/>
      <c r="DT44" s="409"/>
      <c r="DU44" s="409"/>
      <c r="DV44" s="409">
        <v>1</v>
      </c>
      <c r="DW44" s="409">
        <v>25500</v>
      </c>
      <c r="DX44" s="409"/>
      <c r="DY44" s="409"/>
      <c r="DZ44" s="409"/>
      <c r="EA44" s="409"/>
      <c r="EB44" s="409"/>
      <c r="EC44" s="409"/>
      <c r="ED44" s="409"/>
      <c r="EE44" s="410"/>
      <c r="EF44" s="353">
        <f t="shared" si="12"/>
        <v>1</v>
      </c>
      <c r="EG44" s="353">
        <f t="shared" si="12"/>
        <v>25500</v>
      </c>
      <c r="EH44" s="411">
        <v>1</v>
      </c>
      <c r="EI44" s="412">
        <v>25500</v>
      </c>
      <c r="EJ44" s="412"/>
      <c r="EK44" s="412"/>
      <c r="EL44" s="412"/>
      <c r="EM44" s="411">
        <v>1</v>
      </c>
      <c r="EN44" s="412"/>
      <c r="EO44" s="412"/>
      <c r="EP44" s="412"/>
      <c r="EQ44" s="412"/>
      <c r="ER44" s="412"/>
      <c r="ES44" s="412"/>
    </row>
    <row r="45" spans="1:149" ht="51">
      <c r="A45" s="397">
        <v>38</v>
      </c>
      <c r="B45" s="398" t="s">
        <v>1842</v>
      </c>
      <c r="C45" s="398" t="s">
        <v>1843</v>
      </c>
      <c r="D45" s="398" t="s">
        <v>1844</v>
      </c>
      <c r="E45" s="399">
        <v>25500</v>
      </c>
      <c r="F45" s="399"/>
      <c r="G45" s="399">
        <f t="shared" si="3"/>
        <v>25500</v>
      </c>
      <c r="H45" s="426">
        <v>20</v>
      </c>
      <c r="I45" s="387">
        <f t="shared" si="0"/>
        <v>200.8125</v>
      </c>
      <c r="J45" s="388">
        <f t="shared" si="1"/>
        <v>1475.8125</v>
      </c>
      <c r="K45" s="430" t="s">
        <v>1845</v>
      </c>
      <c r="L45" s="428">
        <v>20</v>
      </c>
      <c r="M45" s="387">
        <f t="shared" si="2"/>
        <v>4016.25</v>
      </c>
      <c r="N45" s="424">
        <f t="shared" si="4"/>
        <v>29516.25</v>
      </c>
      <c r="O45" s="275">
        <f t="shared" si="5"/>
        <v>1000</v>
      </c>
      <c r="P45" s="275">
        <f t="shared" si="6"/>
        <v>865</v>
      </c>
      <c r="Q45" s="275">
        <f t="shared" si="6"/>
        <v>135</v>
      </c>
      <c r="R45" s="275">
        <f t="shared" si="6"/>
        <v>0</v>
      </c>
      <c r="S45" s="416" t="s">
        <v>1846</v>
      </c>
      <c r="T45" s="409" t="s">
        <v>1609</v>
      </c>
      <c r="U45" s="409">
        <v>865</v>
      </c>
      <c r="V45" s="409">
        <v>135</v>
      </c>
      <c r="W45" s="409"/>
      <c r="X45" s="288">
        <f t="shared" si="7"/>
        <v>1000</v>
      </c>
      <c r="Y45" s="404"/>
      <c r="Z45" s="404"/>
      <c r="AA45" s="404"/>
      <c r="AB45" s="404"/>
      <c r="AC45" s="288">
        <f t="shared" si="9"/>
        <v>0</v>
      </c>
      <c r="AD45" s="409"/>
      <c r="AE45" s="409"/>
      <c r="AF45" s="409"/>
      <c r="AG45" s="409"/>
      <c r="AH45" s="288">
        <f t="shared" si="10"/>
        <v>0</v>
      </c>
      <c r="AI45" s="409"/>
      <c r="AJ45" s="409"/>
      <c r="AK45" s="409"/>
      <c r="AL45" s="410"/>
      <c r="AM45" s="288">
        <f t="shared" si="11"/>
        <v>0</v>
      </c>
      <c r="AN45" s="405"/>
      <c r="AO45" s="405"/>
      <c r="AP45" s="405"/>
      <c r="AQ45" s="405"/>
      <c r="AR45" s="288">
        <f t="shared" si="8"/>
        <v>0</v>
      </c>
      <c r="AS45" s="405"/>
      <c r="AT45" s="405"/>
      <c r="AU45" s="405"/>
      <c r="AV45" s="405"/>
      <c r="AW45" s="405"/>
      <c r="AX45" s="405"/>
      <c r="AY45" s="405"/>
      <c r="AZ45" s="405"/>
      <c r="BA45" s="405"/>
      <c r="BB45" s="405"/>
      <c r="BC45" s="405"/>
      <c r="BD45" s="405"/>
      <c r="BE45" s="405"/>
      <c r="BF45" s="405"/>
      <c r="BG45" s="405"/>
      <c r="BH45" s="405"/>
      <c r="BI45" s="405"/>
      <c r="BJ45" s="405"/>
      <c r="BK45" s="405"/>
      <c r="BL45" s="405"/>
      <c r="BM45" s="405"/>
      <c r="BN45" s="405"/>
      <c r="BO45" s="405"/>
      <c r="BP45" s="405"/>
      <c r="BQ45" s="405"/>
      <c r="BR45" s="405"/>
      <c r="BS45" s="405"/>
      <c r="BT45" s="405"/>
      <c r="BU45" s="405"/>
      <c r="BV45" s="405"/>
      <c r="BW45" s="406"/>
      <c r="BX45" s="405"/>
      <c r="BY45" s="405"/>
      <c r="BZ45" s="405"/>
      <c r="CA45" s="405"/>
      <c r="CB45" s="405"/>
      <c r="CC45" s="405"/>
      <c r="CD45" s="405"/>
      <c r="CE45" s="405"/>
      <c r="CF45" s="405"/>
      <c r="CG45" s="405"/>
      <c r="CH45" s="405"/>
      <c r="CI45" s="405"/>
      <c r="CJ45" s="405"/>
      <c r="CK45" s="405"/>
      <c r="CL45" s="405"/>
      <c r="CM45" s="405"/>
      <c r="CN45" s="405"/>
      <c r="CO45" s="405"/>
      <c r="CP45" s="405"/>
      <c r="CQ45" s="405"/>
      <c r="CR45" s="405"/>
      <c r="CS45" s="405"/>
      <c r="CT45" s="405"/>
      <c r="CU45" s="405"/>
      <c r="CV45" s="405"/>
      <c r="CW45" s="405"/>
      <c r="CX45" s="405"/>
      <c r="CY45" s="405"/>
      <c r="CZ45" s="405"/>
      <c r="DA45" s="405"/>
      <c r="DB45" s="405"/>
      <c r="DC45" s="405"/>
      <c r="DD45" s="405"/>
      <c r="DE45" s="405"/>
      <c r="DF45" s="405"/>
      <c r="DG45" s="405"/>
      <c r="DH45" s="405"/>
      <c r="DI45" s="405"/>
      <c r="DJ45" s="405"/>
      <c r="DK45" s="405"/>
      <c r="DL45" s="405"/>
      <c r="DM45" s="405"/>
      <c r="DN45" s="405"/>
      <c r="DO45" s="405"/>
      <c r="DP45" s="408">
        <v>1</v>
      </c>
      <c r="DQ45" s="409">
        <v>25500</v>
      </c>
      <c r="DR45" s="409"/>
      <c r="DS45" s="409"/>
      <c r="DT45" s="409"/>
      <c r="DU45" s="409"/>
      <c r="DV45" s="409">
        <v>1</v>
      </c>
      <c r="DW45" s="409">
        <v>25500</v>
      </c>
      <c r="DX45" s="409"/>
      <c r="DY45" s="409"/>
      <c r="DZ45" s="409"/>
      <c r="EA45" s="409"/>
      <c r="EB45" s="409"/>
      <c r="EC45" s="409"/>
      <c r="ED45" s="409"/>
      <c r="EE45" s="410"/>
      <c r="EF45" s="353">
        <f t="shared" si="12"/>
        <v>1</v>
      </c>
      <c r="EG45" s="353">
        <f t="shared" si="12"/>
        <v>25500</v>
      </c>
      <c r="EH45" s="411">
        <v>1</v>
      </c>
      <c r="EI45" s="412">
        <v>25500</v>
      </c>
      <c r="EJ45" s="412"/>
      <c r="EK45" s="412"/>
      <c r="EL45" s="412"/>
      <c r="EM45" s="411">
        <v>1</v>
      </c>
      <c r="EN45" s="412"/>
      <c r="EO45" s="412"/>
      <c r="EP45" s="412"/>
      <c r="EQ45" s="412"/>
      <c r="ER45" s="412"/>
      <c r="ES45" s="412"/>
    </row>
    <row r="46" spans="1:149" ht="63.75">
      <c r="A46" s="397">
        <v>39</v>
      </c>
      <c r="B46" s="398" t="s">
        <v>1847</v>
      </c>
      <c r="C46" s="398" t="s">
        <v>1848</v>
      </c>
      <c r="D46" s="398" t="s">
        <v>1849</v>
      </c>
      <c r="E46" s="399">
        <v>17000</v>
      </c>
      <c r="F46" s="399"/>
      <c r="G46" s="399">
        <f t="shared" si="3"/>
        <v>17000</v>
      </c>
      <c r="H46" s="426">
        <v>20</v>
      </c>
      <c r="I46" s="387">
        <f t="shared" si="0"/>
        <v>133.875</v>
      </c>
      <c r="J46" s="388">
        <f t="shared" si="1"/>
        <v>983.875</v>
      </c>
      <c r="K46" s="430" t="s">
        <v>1850</v>
      </c>
      <c r="L46" s="428">
        <v>20</v>
      </c>
      <c r="M46" s="387">
        <f t="shared" si="2"/>
        <v>2677.5</v>
      </c>
      <c r="N46" s="424">
        <f t="shared" si="4"/>
        <v>19677.5</v>
      </c>
      <c r="O46" s="275">
        <f t="shared" si="5"/>
        <v>4000</v>
      </c>
      <c r="P46" s="275">
        <f t="shared" si="6"/>
        <v>3605</v>
      </c>
      <c r="Q46" s="275">
        <f t="shared" si="6"/>
        <v>395</v>
      </c>
      <c r="R46" s="275">
        <f t="shared" si="6"/>
        <v>0</v>
      </c>
      <c r="S46" s="416" t="s">
        <v>1851</v>
      </c>
      <c r="T46" s="416" t="s">
        <v>1608</v>
      </c>
      <c r="U46" s="404">
        <v>455</v>
      </c>
      <c r="V46" s="404">
        <v>45</v>
      </c>
      <c r="W46" s="409"/>
      <c r="X46" s="288">
        <f t="shared" si="7"/>
        <v>500</v>
      </c>
      <c r="Y46" s="404" t="s">
        <v>1609</v>
      </c>
      <c r="Z46" s="404">
        <v>3150</v>
      </c>
      <c r="AA46" s="404">
        <v>350</v>
      </c>
      <c r="AB46" s="404"/>
      <c r="AC46" s="288">
        <f t="shared" si="9"/>
        <v>3500</v>
      </c>
      <c r="AD46" s="409"/>
      <c r="AE46" s="409"/>
      <c r="AF46" s="409"/>
      <c r="AG46" s="409"/>
      <c r="AH46" s="288">
        <f t="shared" si="10"/>
        <v>0</v>
      </c>
      <c r="AI46" s="409"/>
      <c r="AJ46" s="409"/>
      <c r="AK46" s="409"/>
      <c r="AL46" s="410"/>
      <c r="AM46" s="288">
        <f t="shared" si="11"/>
        <v>0</v>
      </c>
      <c r="AN46" s="405"/>
      <c r="AO46" s="405"/>
      <c r="AP46" s="405"/>
      <c r="AQ46" s="405"/>
      <c r="AR46" s="288">
        <f t="shared" si="8"/>
        <v>0</v>
      </c>
      <c r="AS46" s="405"/>
      <c r="AT46" s="405"/>
      <c r="AU46" s="405"/>
      <c r="AV46" s="405"/>
      <c r="AW46" s="405"/>
      <c r="AX46" s="405"/>
      <c r="AY46" s="405"/>
      <c r="AZ46" s="405"/>
      <c r="BA46" s="405"/>
      <c r="BB46" s="405"/>
      <c r="BC46" s="405"/>
      <c r="BD46" s="405"/>
      <c r="BE46" s="405"/>
      <c r="BF46" s="405"/>
      <c r="BG46" s="405"/>
      <c r="BH46" s="405"/>
      <c r="BI46" s="405"/>
      <c r="BJ46" s="405"/>
      <c r="BK46" s="405"/>
      <c r="BL46" s="405"/>
      <c r="BM46" s="405"/>
      <c r="BN46" s="405"/>
      <c r="BO46" s="405"/>
      <c r="BP46" s="405"/>
      <c r="BQ46" s="405"/>
      <c r="BR46" s="405"/>
      <c r="BS46" s="405"/>
      <c r="BT46" s="405"/>
      <c r="BU46" s="405"/>
      <c r="BV46" s="405"/>
      <c r="BW46" s="406"/>
      <c r="BX46" s="405"/>
      <c r="BY46" s="405"/>
      <c r="BZ46" s="405"/>
      <c r="CA46" s="405"/>
      <c r="CB46" s="405"/>
      <c r="CC46" s="405"/>
      <c r="CD46" s="405"/>
      <c r="CE46" s="405"/>
      <c r="CF46" s="405"/>
      <c r="CG46" s="405"/>
      <c r="CH46" s="405"/>
      <c r="CI46" s="405"/>
      <c r="CJ46" s="405"/>
      <c r="CK46" s="405"/>
      <c r="CL46" s="405"/>
      <c r="CM46" s="405"/>
      <c r="CN46" s="405"/>
      <c r="CO46" s="405"/>
      <c r="CP46" s="405"/>
      <c r="CQ46" s="405"/>
      <c r="CR46" s="405"/>
      <c r="CS46" s="405"/>
      <c r="CT46" s="405"/>
      <c r="CU46" s="405"/>
      <c r="CV46" s="405"/>
      <c r="CW46" s="405"/>
      <c r="CX46" s="405"/>
      <c r="CY46" s="405"/>
      <c r="CZ46" s="405"/>
      <c r="DA46" s="405"/>
      <c r="DB46" s="405"/>
      <c r="DC46" s="405"/>
      <c r="DD46" s="405"/>
      <c r="DE46" s="405"/>
      <c r="DF46" s="405"/>
      <c r="DG46" s="405"/>
      <c r="DH46" s="405"/>
      <c r="DI46" s="405"/>
      <c r="DJ46" s="405"/>
      <c r="DK46" s="405"/>
      <c r="DL46" s="405"/>
      <c r="DM46" s="405"/>
      <c r="DN46" s="405"/>
      <c r="DO46" s="405"/>
      <c r="DP46" s="408">
        <v>1</v>
      </c>
      <c r="DQ46" s="409">
        <v>17000</v>
      </c>
      <c r="DR46" s="409"/>
      <c r="DS46" s="409"/>
      <c r="DT46" s="409"/>
      <c r="DU46" s="409"/>
      <c r="DV46" s="409"/>
      <c r="DW46" s="409"/>
      <c r="DX46" s="409"/>
      <c r="DY46" s="409"/>
      <c r="DZ46" s="409"/>
      <c r="EA46" s="409"/>
      <c r="EB46" s="409">
        <v>1</v>
      </c>
      <c r="EC46" s="409">
        <v>17000</v>
      </c>
      <c r="ED46" s="409"/>
      <c r="EE46" s="410"/>
      <c r="EF46" s="353">
        <f t="shared" si="12"/>
        <v>1</v>
      </c>
      <c r="EG46" s="353">
        <f t="shared" si="12"/>
        <v>17000</v>
      </c>
      <c r="EH46" s="411"/>
      <c r="EI46" s="412"/>
      <c r="EJ46" s="412">
        <v>1</v>
      </c>
      <c r="EK46" s="412">
        <v>17000</v>
      </c>
      <c r="EL46" s="412"/>
      <c r="EM46" s="411">
        <v>1</v>
      </c>
      <c r="EN46" s="412"/>
      <c r="EO46" s="412"/>
      <c r="EP46" s="412"/>
      <c r="EQ46" s="412"/>
      <c r="ER46" s="412"/>
      <c r="ES46" s="412"/>
    </row>
    <row r="47" spans="1:149" ht="48">
      <c r="A47" s="397">
        <v>40</v>
      </c>
      <c r="B47" s="398" t="s">
        <v>1852</v>
      </c>
      <c r="C47" s="398" t="s">
        <v>1853</v>
      </c>
      <c r="D47" s="398" t="s">
        <v>103</v>
      </c>
      <c r="E47" s="399">
        <v>42500</v>
      </c>
      <c r="F47" s="399"/>
      <c r="G47" s="399">
        <f t="shared" si="3"/>
        <v>42500</v>
      </c>
      <c r="H47" s="426">
        <v>20</v>
      </c>
      <c r="I47" s="387">
        <f t="shared" si="0"/>
        <v>334.6875</v>
      </c>
      <c r="J47" s="388">
        <f t="shared" si="1"/>
        <v>2459.6875</v>
      </c>
      <c r="K47" s="430" t="s">
        <v>1854</v>
      </c>
      <c r="L47" s="428">
        <v>20</v>
      </c>
      <c r="M47" s="387">
        <f t="shared" si="2"/>
        <v>6693.75</v>
      </c>
      <c r="N47" s="424">
        <f t="shared" si="4"/>
        <v>49193.75</v>
      </c>
      <c r="O47" s="275">
        <f t="shared" si="5"/>
        <v>0</v>
      </c>
      <c r="P47" s="275">
        <f t="shared" si="6"/>
        <v>0</v>
      </c>
      <c r="Q47" s="275">
        <f t="shared" si="6"/>
        <v>0</v>
      </c>
      <c r="R47" s="275">
        <f t="shared" si="6"/>
        <v>0</v>
      </c>
      <c r="S47" s="416" t="s">
        <v>1855</v>
      </c>
      <c r="T47" s="409"/>
      <c r="U47" s="409"/>
      <c r="V47" s="409"/>
      <c r="W47" s="409"/>
      <c r="X47" s="288">
        <f t="shared" si="7"/>
        <v>0</v>
      </c>
      <c r="Y47" s="404"/>
      <c r="Z47" s="404"/>
      <c r="AA47" s="404"/>
      <c r="AB47" s="404"/>
      <c r="AC47" s="288">
        <f t="shared" si="9"/>
        <v>0</v>
      </c>
      <c r="AD47" s="409"/>
      <c r="AE47" s="409"/>
      <c r="AF47" s="409"/>
      <c r="AG47" s="409"/>
      <c r="AH47" s="288">
        <f t="shared" si="10"/>
        <v>0</v>
      </c>
      <c r="AI47" s="409"/>
      <c r="AJ47" s="409"/>
      <c r="AK47" s="409"/>
      <c r="AL47" s="410"/>
      <c r="AM47" s="288">
        <f t="shared" si="11"/>
        <v>0</v>
      </c>
      <c r="AN47" s="405"/>
      <c r="AO47" s="405"/>
      <c r="AP47" s="405"/>
      <c r="AQ47" s="405"/>
      <c r="AR47" s="288">
        <f t="shared" si="8"/>
        <v>0</v>
      </c>
      <c r="AS47" s="405"/>
      <c r="AT47" s="405"/>
      <c r="AU47" s="405"/>
      <c r="AV47" s="405"/>
      <c r="AW47" s="405"/>
      <c r="AX47" s="405"/>
      <c r="AY47" s="405"/>
      <c r="AZ47" s="405"/>
      <c r="BA47" s="405"/>
      <c r="BB47" s="405"/>
      <c r="BC47" s="405"/>
      <c r="BD47" s="405"/>
      <c r="BE47" s="405"/>
      <c r="BF47" s="405"/>
      <c r="BG47" s="405"/>
      <c r="BH47" s="405"/>
      <c r="BI47" s="405"/>
      <c r="BJ47" s="405"/>
      <c r="BK47" s="405"/>
      <c r="BL47" s="405"/>
      <c r="BM47" s="405"/>
      <c r="BN47" s="405"/>
      <c r="BO47" s="405"/>
      <c r="BP47" s="405"/>
      <c r="BQ47" s="405"/>
      <c r="BR47" s="405"/>
      <c r="BS47" s="405"/>
      <c r="BT47" s="405"/>
      <c r="BU47" s="405"/>
      <c r="BV47" s="405"/>
      <c r="BW47" s="406"/>
      <c r="BX47" s="405"/>
      <c r="BY47" s="405"/>
      <c r="BZ47" s="405"/>
      <c r="CA47" s="405"/>
      <c r="CB47" s="405"/>
      <c r="CC47" s="405"/>
      <c r="CD47" s="405"/>
      <c r="CE47" s="405"/>
      <c r="CF47" s="405"/>
      <c r="CG47" s="405"/>
      <c r="CH47" s="405"/>
      <c r="CI47" s="405"/>
      <c r="CJ47" s="405"/>
      <c r="CK47" s="405"/>
      <c r="CL47" s="405"/>
      <c r="CM47" s="405"/>
      <c r="CN47" s="405"/>
      <c r="CO47" s="405"/>
      <c r="CP47" s="405"/>
      <c r="CQ47" s="405"/>
      <c r="CR47" s="405"/>
      <c r="CS47" s="405"/>
      <c r="CT47" s="405"/>
      <c r="CU47" s="405"/>
      <c r="CV47" s="405"/>
      <c r="CW47" s="405"/>
      <c r="CX47" s="405"/>
      <c r="CY47" s="405"/>
      <c r="CZ47" s="405"/>
      <c r="DA47" s="405"/>
      <c r="DB47" s="405"/>
      <c r="DC47" s="405"/>
      <c r="DD47" s="405"/>
      <c r="DE47" s="405"/>
      <c r="DF47" s="405"/>
      <c r="DG47" s="405"/>
      <c r="DH47" s="405"/>
      <c r="DI47" s="405"/>
      <c r="DJ47" s="405"/>
      <c r="DK47" s="405"/>
      <c r="DL47" s="405"/>
      <c r="DM47" s="405"/>
      <c r="DN47" s="405"/>
      <c r="DO47" s="405"/>
      <c r="DP47" s="408">
        <v>1</v>
      </c>
      <c r="DQ47" s="409">
        <v>42500</v>
      </c>
      <c r="DR47" s="409"/>
      <c r="DS47" s="409"/>
      <c r="DT47" s="409"/>
      <c r="DU47" s="409"/>
      <c r="DV47" s="409">
        <v>1</v>
      </c>
      <c r="DW47" s="409">
        <v>42500</v>
      </c>
      <c r="DX47" s="409"/>
      <c r="DY47" s="409"/>
      <c r="DZ47" s="409"/>
      <c r="EA47" s="409"/>
      <c r="EB47" s="409"/>
      <c r="EC47" s="409"/>
      <c r="ED47" s="409"/>
      <c r="EE47" s="410"/>
      <c r="EF47" s="353">
        <f t="shared" si="12"/>
        <v>1</v>
      </c>
      <c r="EG47" s="353">
        <f t="shared" si="12"/>
        <v>42500</v>
      </c>
      <c r="EH47" s="411" t="s">
        <v>225</v>
      </c>
      <c r="EI47" s="412"/>
      <c r="EJ47" s="412">
        <v>1</v>
      </c>
      <c r="EK47" s="412">
        <v>42500</v>
      </c>
      <c r="EL47" s="412"/>
      <c r="EM47" s="411">
        <v>1</v>
      </c>
      <c r="EN47" s="412"/>
      <c r="EO47" s="412"/>
      <c r="EP47" s="412"/>
      <c r="EQ47" s="412"/>
      <c r="ER47" s="412"/>
      <c r="ES47" s="412"/>
    </row>
    <row r="48" spans="1:149" ht="48">
      <c r="A48" s="397">
        <v>41</v>
      </c>
      <c r="B48" s="398" t="s">
        <v>1856</v>
      </c>
      <c r="C48" s="398" t="s">
        <v>1857</v>
      </c>
      <c r="D48" s="398" t="s">
        <v>1858</v>
      </c>
      <c r="E48" s="399">
        <v>21250</v>
      </c>
      <c r="F48" s="399"/>
      <c r="G48" s="399">
        <f t="shared" si="3"/>
        <v>21250</v>
      </c>
      <c r="H48" s="426">
        <v>20</v>
      </c>
      <c r="I48" s="387">
        <f t="shared" si="0"/>
        <v>167.34375</v>
      </c>
      <c r="J48" s="388">
        <f t="shared" si="1"/>
        <v>1229.84375</v>
      </c>
      <c r="K48" s="430" t="s">
        <v>1859</v>
      </c>
      <c r="L48" s="428">
        <v>20</v>
      </c>
      <c r="M48" s="387">
        <f t="shared" si="2"/>
        <v>3346.875</v>
      </c>
      <c r="N48" s="424">
        <f t="shared" si="4"/>
        <v>24596.875</v>
      </c>
      <c r="O48" s="275">
        <f t="shared" si="5"/>
        <v>3700</v>
      </c>
      <c r="P48" s="275">
        <f t="shared" si="6"/>
        <v>3120</v>
      </c>
      <c r="Q48" s="275">
        <f t="shared" si="6"/>
        <v>580</v>
      </c>
      <c r="R48" s="275">
        <f t="shared" si="6"/>
        <v>0</v>
      </c>
      <c r="S48" s="416" t="s">
        <v>1860</v>
      </c>
      <c r="T48" s="416" t="s">
        <v>1608</v>
      </c>
      <c r="U48" s="404">
        <v>1120</v>
      </c>
      <c r="V48" s="404">
        <v>180</v>
      </c>
      <c r="W48" s="409"/>
      <c r="X48" s="288">
        <f t="shared" si="7"/>
        <v>1300</v>
      </c>
      <c r="Y48" s="404" t="s">
        <v>1609</v>
      </c>
      <c r="Z48" s="404">
        <v>2000</v>
      </c>
      <c r="AA48" s="404">
        <v>400</v>
      </c>
      <c r="AB48" s="404"/>
      <c r="AC48" s="288">
        <f t="shared" si="9"/>
        <v>2400</v>
      </c>
      <c r="AD48" s="409"/>
      <c r="AE48" s="409"/>
      <c r="AF48" s="409"/>
      <c r="AG48" s="409"/>
      <c r="AH48" s="288">
        <f t="shared" si="10"/>
        <v>0</v>
      </c>
      <c r="AI48" s="409"/>
      <c r="AJ48" s="409"/>
      <c r="AK48" s="409"/>
      <c r="AL48" s="410"/>
      <c r="AM48" s="288">
        <f t="shared" si="11"/>
        <v>0</v>
      </c>
      <c r="AN48" s="405"/>
      <c r="AO48" s="405"/>
      <c r="AP48" s="405"/>
      <c r="AQ48" s="405"/>
      <c r="AR48" s="288">
        <f t="shared" si="8"/>
        <v>0</v>
      </c>
      <c r="AS48" s="405"/>
      <c r="AT48" s="405"/>
      <c r="AU48" s="405"/>
      <c r="AV48" s="405"/>
      <c r="AW48" s="405"/>
      <c r="AX48" s="405"/>
      <c r="AY48" s="405"/>
      <c r="AZ48" s="405"/>
      <c r="BA48" s="405"/>
      <c r="BB48" s="405"/>
      <c r="BC48" s="405"/>
      <c r="BD48" s="405"/>
      <c r="BE48" s="405"/>
      <c r="BF48" s="405"/>
      <c r="BG48" s="405"/>
      <c r="BH48" s="405"/>
      <c r="BI48" s="405"/>
      <c r="BJ48" s="405"/>
      <c r="BK48" s="405"/>
      <c r="BL48" s="405"/>
      <c r="BM48" s="405"/>
      <c r="BN48" s="405"/>
      <c r="BO48" s="405"/>
      <c r="BP48" s="405"/>
      <c r="BQ48" s="405"/>
      <c r="BR48" s="405"/>
      <c r="BS48" s="405"/>
      <c r="BT48" s="405"/>
      <c r="BU48" s="405"/>
      <c r="BV48" s="405"/>
      <c r="BW48" s="406"/>
      <c r="BX48" s="405"/>
      <c r="BY48" s="405"/>
      <c r="BZ48" s="405"/>
      <c r="CA48" s="405"/>
      <c r="CB48" s="405"/>
      <c r="CC48" s="405"/>
      <c r="CD48" s="405"/>
      <c r="CE48" s="405"/>
      <c r="CF48" s="405"/>
      <c r="CG48" s="405"/>
      <c r="CH48" s="405"/>
      <c r="CI48" s="405"/>
      <c r="CJ48" s="405"/>
      <c r="CK48" s="405"/>
      <c r="CL48" s="405"/>
      <c r="CM48" s="405"/>
      <c r="CN48" s="405"/>
      <c r="CO48" s="405"/>
      <c r="CP48" s="405"/>
      <c r="CQ48" s="405"/>
      <c r="CR48" s="405"/>
      <c r="CS48" s="405"/>
      <c r="CT48" s="405"/>
      <c r="CU48" s="405"/>
      <c r="CV48" s="405"/>
      <c r="CW48" s="405"/>
      <c r="CX48" s="405"/>
      <c r="CY48" s="405"/>
      <c r="CZ48" s="405"/>
      <c r="DA48" s="405"/>
      <c r="DB48" s="405"/>
      <c r="DC48" s="405"/>
      <c r="DD48" s="405"/>
      <c r="DE48" s="405"/>
      <c r="DF48" s="405"/>
      <c r="DG48" s="405"/>
      <c r="DH48" s="405"/>
      <c r="DI48" s="405"/>
      <c r="DJ48" s="405"/>
      <c r="DK48" s="405"/>
      <c r="DL48" s="405"/>
      <c r="DM48" s="405"/>
      <c r="DN48" s="405"/>
      <c r="DO48" s="405"/>
      <c r="DP48" s="408">
        <v>1</v>
      </c>
      <c r="DQ48" s="409">
        <v>21250</v>
      </c>
      <c r="DR48" s="409"/>
      <c r="DS48" s="409"/>
      <c r="DT48" s="409">
        <v>1</v>
      </c>
      <c r="DU48" s="409">
        <v>21250</v>
      </c>
      <c r="DV48" s="409" t="s">
        <v>225</v>
      </c>
      <c r="DW48" s="409" t="s">
        <v>225</v>
      </c>
      <c r="DX48" s="409"/>
      <c r="DY48" s="409"/>
      <c r="DZ48" s="409"/>
      <c r="EA48" s="409"/>
      <c r="EB48" s="409"/>
      <c r="EC48" s="409"/>
      <c r="ED48" s="409"/>
      <c r="EE48" s="410"/>
      <c r="EF48" s="353">
        <f t="shared" si="12"/>
        <v>1</v>
      </c>
      <c r="EG48" s="353">
        <f t="shared" si="12"/>
        <v>21250</v>
      </c>
      <c r="EH48" s="411"/>
      <c r="EI48" s="412"/>
      <c r="EJ48" s="412">
        <v>1</v>
      </c>
      <c r="EK48" s="412">
        <v>21250</v>
      </c>
      <c r="EL48" s="412"/>
      <c r="EM48" s="411">
        <v>1</v>
      </c>
      <c r="EN48" s="412"/>
      <c r="EO48" s="412"/>
      <c r="EP48" s="412"/>
      <c r="EQ48" s="412"/>
      <c r="ER48" s="412"/>
      <c r="ES48" s="412"/>
    </row>
    <row r="49" spans="1:149" ht="51">
      <c r="A49" s="397">
        <v>42</v>
      </c>
      <c r="B49" s="398" t="s">
        <v>1861</v>
      </c>
      <c r="C49" s="398" t="s">
        <v>1862</v>
      </c>
      <c r="D49" s="398" t="s">
        <v>1863</v>
      </c>
      <c r="E49" s="399">
        <v>42500</v>
      </c>
      <c r="F49" s="399"/>
      <c r="G49" s="399">
        <f t="shared" si="3"/>
        <v>42500</v>
      </c>
      <c r="H49" s="426">
        <v>20</v>
      </c>
      <c r="I49" s="387">
        <f t="shared" si="0"/>
        <v>334.6875</v>
      </c>
      <c r="J49" s="388">
        <f t="shared" si="1"/>
        <v>2459.6875</v>
      </c>
      <c r="K49" s="430" t="s">
        <v>1864</v>
      </c>
      <c r="L49" s="428">
        <v>20</v>
      </c>
      <c r="M49" s="387">
        <f t="shared" si="2"/>
        <v>6693.75</v>
      </c>
      <c r="N49" s="424">
        <f t="shared" si="4"/>
        <v>49193.75</v>
      </c>
      <c r="O49" s="275">
        <f t="shared" si="5"/>
        <v>15500</v>
      </c>
      <c r="P49" s="275">
        <f t="shared" si="6"/>
        <v>13450</v>
      </c>
      <c r="Q49" s="275">
        <f t="shared" si="6"/>
        <v>2050</v>
      </c>
      <c r="R49" s="275">
        <f t="shared" si="6"/>
        <v>0</v>
      </c>
      <c r="S49" s="416" t="s">
        <v>1754</v>
      </c>
      <c r="T49" s="416" t="s">
        <v>1608</v>
      </c>
      <c r="U49" s="404">
        <v>4325</v>
      </c>
      <c r="V49" s="404">
        <v>675</v>
      </c>
      <c r="W49" s="404"/>
      <c r="X49" s="305">
        <f t="shared" si="7"/>
        <v>5000</v>
      </c>
      <c r="Y49" s="404" t="s">
        <v>1609</v>
      </c>
      <c r="Z49" s="404">
        <v>6965</v>
      </c>
      <c r="AA49" s="404">
        <v>1035</v>
      </c>
      <c r="AB49" s="404"/>
      <c r="AC49" s="288">
        <f t="shared" si="9"/>
        <v>8000</v>
      </c>
      <c r="AD49" s="409" t="s">
        <v>1689</v>
      </c>
      <c r="AE49" s="409">
        <v>2160</v>
      </c>
      <c r="AF49" s="409">
        <v>340</v>
      </c>
      <c r="AG49" s="409"/>
      <c r="AH49" s="288">
        <f t="shared" si="10"/>
        <v>2500</v>
      </c>
      <c r="AI49" s="409"/>
      <c r="AJ49" s="409"/>
      <c r="AK49" s="409"/>
      <c r="AL49" s="410"/>
      <c r="AM49" s="288">
        <f t="shared" si="11"/>
        <v>0</v>
      </c>
      <c r="AN49" s="405"/>
      <c r="AO49" s="405"/>
      <c r="AP49" s="405"/>
      <c r="AQ49" s="405"/>
      <c r="AR49" s="288">
        <f t="shared" si="8"/>
        <v>0</v>
      </c>
      <c r="AS49" s="405"/>
      <c r="AT49" s="405"/>
      <c r="AU49" s="405"/>
      <c r="AV49" s="405"/>
      <c r="AW49" s="405"/>
      <c r="AX49" s="405"/>
      <c r="AY49" s="405"/>
      <c r="AZ49" s="405"/>
      <c r="BA49" s="405"/>
      <c r="BB49" s="405"/>
      <c r="BC49" s="405"/>
      <c r="BD49" s="405"/>
      <c r="BE49" s="405"/>
      <c r="BF49" s="405"/>
      <c r="BG49" s="405"/>
      <c r="BH49" s="405"/>
      <c r="BI49" s="405"/>
      <c r="BJ49" s="405"/>
      <c r="BK49" s="405"/>
      <c r="BL49" s="405"/>
      <c r="BM49" s="405"/>
      <c r="BN49" s="405"/>
      <c r="BO49" s="405"/>
      <c r="BP49" s="405"/>
      <c r="BQ49" s="405"/>
      <c r="BR49" s="405"/>
      <c r="BS49" s="405"/>
      <c r="BT49" s="405"/>
      <c r="BU49" s="405"/>
      <c r="BV49" s="405"/>
      <c r="BW49" s="406"/>
      <c r="BX49" s="405"/>
      <c r="BY49" s="405"/>
      <c r="BZ49" s="405"/>
      <c r="CA49" s="405"/>
      <c r="CB49" s="405"/>
      <c r="CC49" s="405"/>
      <c r="CD49" s="405"/>
      <c r="CE49" s="405"/>
      <c r="CF49" s="405"/>
      <c r="CG49" s="405"/>
      <c r="CH49" s="405"/>
      <c r="CI49" s="405"/>
      <c r="CJ49" s="405"/>
      <c r="CK49" s="405"/>
      <c r="CL49" s="405"/>
      <c r="CM49" s="405"/>
      <c r="CN49" s="405"/>
      <c r="CO49" s="405"/>
      <c r="CP49" s="405"/>
      <c r="CQ49" s="405"/>
      <c r="CR49" s="405"/>
      <c r="CS49" s="405"/>
      <c r="CT49" s="405"/>
      <c r="CU49" s="405"/>
      <c r="CV49" s="405"/>
      <c r="CW49" s="405"/>
      <c r="CX49" s="405"/>
      <c r="CY49" s="405"/>
      <c r="CZ49" s="405"/>
      <c r="DA49" s="405"/>
      <c r="DB49" s="405"/>
      <c r="DC49" s="405"/>
      <c r="DD49" s="405"/>
      <c r="DE49" s="405"/>
      <c r="DF49" s="405"/>
      <c r="DG49" s="405"/>
      <c r="DH49" s="405"/>
      <c r="DI49" s="405"/>
      <c r="DJ49" s="405"/>
      <c r="DK49" s="405"/>
      <c r="DL49" s="405"/>
      <c r="DM49" s="405"/>
      <c r="DN49" s="405"/>
      <c r="DO49" s="405"/>
      <c r="DP49" s="408">
        <v>1</v>
      </c>
      <c r="DQ49" s="409">
        <v>42500</v>
      </c>
      <c r="DR49" s="409"/>
      <c r="DS49" s="409"/>
      <c r="DT49" s="409"/>
      <c r="DU49" s="409"/>
      <c r="DV49" s="409">
        <v>1</v>
      </c>
      <c r="DW49" s="409">
        <v>42500</v>
      </c>
      <c r="DX49" s="409"/>
      <c r="DY49" s="409"/>
      <c r="DZ49" s="409"/>
      <c r="EA49" s="409"/>
      <c r="EB49" s="409"/>
      <c r="EC49" s="409"/>
      <c r="ED49" s="409"/>
      <c r="EE49" s="410"/>
      <c r="EF49" s="353">
        <f t="shared" si="12"/>
        <v>1</v>
      </c>
      <c r="EG49" s="353">
        <f t="shared" si="12"/>
        <v>42500</v>
      </c>
      <c r="EH49" s="411">
        <v>1</v>
      </c>
      <c r="EI49" s="412">
        <v>42500</v>
      </c>
      <c r="EJ49" s="412"/>
      <c r="EK49" s="412"/>
      <c r="EL49" s="412"/>
      <c r="EM49" s="411">
        <v>1</v>
      </c>
      <c r="EN49" s="412"/>
      <c r="EO49" s="412"/>
      <c r="EP49" s="412"/>
      <c r="EQ49" s="412"/>
      <c r="ER49" s="412"/>
      <c r="ES49" s="412"/>
    </row>
    <row r="50" spans="1:149" ht="48">
      <c r="A50" s="397">
        <v>43</v>
      </c>
      <c r="B50" s="398" t="s">
        <v>1865</v>
      </c>
      <c r="C50" s="398" t="s">
        <v>1866</v>
      </c>
      <c r="D50" s="398" t="s">
        <v>1867</v>
      </c>
      <c r="E50" s="399">
        <v>25500</v>
      </c>
      <c r="F50" s="399"/>
      <c r="G50" s="399">
        <f t="shared" si="3"/>
        <v>25500</v>
      </c>
      <c r="H50" s="426">
        <v>20</v>
      </c>
      <c r="I50" s="387">
        <f t="shared" si="0"/>
        <v>200.8125</v>
      </c>
      <c r="J50" s="388">
        <f t="shared" si="1"/>
        <v>1475.8125</v>
      </c>
      <c r="K50" s="430" t="s">
        <v>1868</v>
      </c>
      <c r="L50" s="428">
        <v>20</v>
      </c>
      <c r="M50" s="387">
        <f t="shared" si="2"/>
        <v>4016.25</v>
      </c>
      <c r="N50" s="424">
        <f t="shared" si="4"/>
        <v>29516.25</v>
      </c>
      <c r="O50" s="275">
        <f t="shared" si="5"/>
        <v>1500</v>
      </c>
      <c r="P50" s="275">
        <f t="shared" si="6"/>
        <v>1200</v>
      </c>
      <c r="Q50" s="275">
        <f t="shared" si="6"/>
        <v>300</v>
      </c>
      <c r="R50" s="275">
        <f t="shared" si="6"/>
        <v>0</v>
      </c>
      <c r="S50" s="416" t="s">
        <v>1869</v>
      </c>
      <c r="T50" s="409" t="s">
        <v>1609</v>
      </c>
      <c r="U50" s="409">
        <v>1200</v>
      </c>
      <c r="V50" s="409">
        <v>300</v>
      </c>
      <c r="W50" s="409"/>
      <c r="X50" s="288">
        <f t="shared" si="7"/>
        <v>1500</v>
      </c>
      <c r="Y50" s="404"/>
      <c r="Z50" s="404"/>
      <c r="AA50" s="404"/>
      <c r="AB50" s="404"/>
      <c r="AC50" s="288">
        <f t="shared" si="9"/>
        <v>0</v>
      </c>
      <c r="AD50" s="409"/>
      <c r="AE50" s="409"/>
      <c r="AF50" s="409"/>
      <c r="AG50" s="409"/>
      <c r="AH50" s="288">
        <f t="shared" si="10"/>
        <v>0</v>
      </c>
      <c r="AI50" s="409"/>
      <c r="AJ50" s="409"/>
      <c r="AK50" s="409"/>
      <c r="AL50" s="410"/>
      <c r="AM50" s="288">
        <f t="shared" si="11"/>
        <v>0</v>
      </c>
      <c r="AN50" s="405"/>
      <c r="AO50" s="405"/>
      <c r="AP50" s="405"/>
      <c r="AQ50" s="405"/>
      <c r="AR50" s="288">
        <f t="shared" si="8"/>
        <v>0</v>
      </c>
      <c r="AS50" s="405"/>
      <c r="AT50" s="405"/>
      <c r="AU50" s="405"/>
      <c r="AV50" s="405"/>
      <c r="AW50" s="405"/>
      <c r="AX50" s="405"/>
      <c r="AY50" s="405"/>
      <c r="AZ50" s="405"/>
      <c r="BA50" s="405"/>
      <c r="BB50" s="405"/>
      <c r="BC50" s="405"/>
      <c r="BD50" s="405"/>
      <c r="BE50" s="405"/>
      <c r="BF50" s="405"/>
      <c r="BG50" s="405"/>
      <c r="BH50" s="405"/>
      <c r="BI50" s="405"/>
      <c r="BJ50" s="405"/>
      <c r="BK50" s="405"/>
      <c r="BL50" s="405"/>
      <c r="BM50" s="405"/>
      <c r="BN50" s="405"/>
      <c r="BO50" s="405"/>
      <c r="BP50" s="405"/>
      <c r="BQ50" s="405"/>
      <c r="BR50" s="405"/>
      <c r="BS50" s="405"/>
      <c r="BT50" s="405"/>
      <c r="BU50" s="405"/>
      <c r="BV50" s="405"/>
      <c r="BW50" s="406"/>
      <c r="BX50" s="405"/>
      <c r="BY50" s="405"/>
      <c r="BZ50" s="405"/>
      <c r="CA50" s="405"/>
      <c r="CB50" s="405"/>
      <c r="CC50" s="405"/>
      <c r="CD50" s="405"/>
      <c r="CE50" s="405"/>
      <c r="CF50" s="405"/>
      <c r="CG50" s="405"/>
      <c r="CH50" s="405"/>
      <c r="CI50" s="405"/>
      <c r="CJ50" s="405"/>
      <c r="CK50" s="405"/>
      <c r="CL50" s="405"/>
      <c r="CM50" s="405"/>
      <c r="CN50" s="405"/>
      <c r="CO50" s="405"/>
      <c r="CP50" s="405"/>
      <c r="CQ50" s="405"/>
      <c r="CR50" s="405"/>
      <c r="CS50" s="405"/>
      <c r="CT50" s="405"/>
      <c r="CU50" s="405"/>
      <c r="CV50" s="405"/>
      <c r="CW50" s="405"/>
      <c r="CX50" s="405"/>
      <c r="CY50" s="405"/>
      <c r="CZ50" s="405"/>
      <c r="DA50" s="405"/>
      <c r="DB50" s="405"/>
      <c r="DC50" s="405"/>
      <c r="DD50" s="405"/>
      <c r="DE50" s="405"/>
      <c r="DF50" s="405"/>
      <c r="DG50" s="405"/>
      <c r="DH50" s="405"/>
      <c r="DI50" s="405"/>
      <c r="DJ50" s="405"/>
      <c r="DK50" s="405"/>
      <c r="DL50" s="405"/>
      <c r="DM50" s="405"/>
      <c r="DN50" s="405"/>
      <c r="DO50" s="405"/>
      <c r="DP50" s="408">
        <v>1</v>
      </c>
      <c r="DQ50" s="409">
        <v>25500</v>
      </c>
      <c r="DR50" s="409"/>
      <c r="DS50" s="409"/>
      <c r="DT50" s="409"/>
      <c r="DU50" s="409"/>
      <c r="DV50" s="409">
        <v>1</v>
      </c>
      <c r="DW50" s="409">
        <v>25500</v>
      </c>
      <c r="DX50" s="409"/>
      <c r="DY50" s="409"/>
      <c r="DZ50" s="409"/>
      <c r="EA50" s="409"/>
      <c r="EB50" s="409"/>
      <c r="EC50" s="409"/>
      <c r="ED50" s="409"/>
      <c r="EE50" s="410"/>
      <c r="EF50" s="353">
        <f t="shared" si="12"/>
        <v>1</v>
      </c>
      <c r="EG50" s="353">
        <f t="shared" si="12"/>
        <v>25500</v>
      </c>
      <c r="EH50" s="411"/>
      <c r="EI50" s="412"/>
      <c r="EJ50" s="412">
        <v>1</v>
      </c>
      <c r="EK50" s="412">
        <v>25500</v>
      </c>
      <c r="EL50" s="412"/>
      <c r="EM50" s="411">
        <v>1</v>
      </c>
      <c r="EN50" s="412"/>
      <c r="EO50" s="412"/>
      <c r="EP50" s="412"/>
      <c r="EQ50" s="412"/>
      <c r="ER50" s="412"/>
      <c r="ES50" s="412"/>
    </row>
    <row r="51" spans="1:149" ht="48">
      <c r="A51" s="397">
        <v>44</v>
      </c>
      <c r="B51" s="398" t="s">
        <v>1870</v>
      </c>
      <c r="C51" s="398" t="s">
        <v>1806</v>
      </c>
      <c r="D51" s="398" t="s">
        <v>1871</v>
      </c>
      <c r="E51" s="399">
        <v>34000</v>
      </c>
      <c r="F51" s="399"/>
      <c r="G51" s="399">
        <f t="shared" si="3"/>
        <v>34000</v>
      </c>
      <c r="H51" s="426">
        <v>20</v>
      </c>
      <c r="I51" s="387">
        <f t="shared" si="0"/>
        <v>267.75</v>
      </c>
      <c r="J51" s="388">
        <f t="shared" si="1"/>
        <v>1967.75</v>
      </c>
      <c r="K51" s="430" t="s">
        <v>1872</v>
      </c>
      <c r="L51" s="428">
        <v>20</v>
      </c>
      <c r="M51" s="387">
        <f t="shared" si="2"/>
        <v>5355</v>
      </c>
      <c r="N51" s="424">
        <f t="shared" si="4"/>
        <v>39355</v>
      </c>
      <c r="O51" s="275">
        <f t="shared" si="5"/>
        <v>2800</v>
      </c>
      <c r="P51" s="275">
        <f t="shared" si="6"/>
        <v>2418</v>
      </c>
      <c r="Q51" s="275">
        <f t="shared" si="6"/>
        <v>382</v>
      </c>
      <c r="R51" s="275">
        <f t="shared" si="6"/>
        <v>0</v>
      </c>
      <c r="S51" s="416" t="s">
        <v>1869</v>
      </c>
      <c r="T51" s="416" t="s">
        <v>1608</v>
      </c>
      <c r="U51" s="404">
        <v>2418</v>
      </c>
      <c r="V51" s="404">
        <v>382</v>
      </c>
      <c r="W51" s="404"/>
      <c r="X51" s="288">
        <f t="shared" si="7"/>
        <v>2800</v>
      </c>
      <c r="Y51" s="404"/>
      <c r="Z51" s="404"/>
      <c r="AA51" s="404"/>
      <c r="AB51" s="404"/>
      <c r="AC51" s="288">
        <f t="shared" si="9"/>
        <v>0</v>
      </c>
      <c r="AD51" s="409"/>
      <c r="AE51" s="409"/>
      <c r="AF51" s="409"/>
      <c r="AG51" s="409"/>
      <c r="AH51" s="288">
        <f t="shared" si="10"/>
        <v>0</v>
      </c>
      <c r="AI51" s="409"/>
      <c r="AJ51" s="409"/>
      <c r="AK51" s="409"/>
      <c r="AL51" s="410"/>
      <c r="AM51" s="288">
        <f t="shared" si="11"/>
        <v>0</v>
      </c>
      <c r="AN51" s="405"/>
      <c r="AO51" s="405"/>
      <c r="AP51" s="405"/>
      <c r="AQ51" s="405"/>
      <c r="AR51" s="288">
        <f t="shared" si="8"/>
        <v>0</v>
      </c>
      <c r="AS51" s="405"/>
      <c r="AT51" s="405"/>
      <c r="AU51" s="405"/>
      <c r="AV51" s="405"/>
      <c r="AW51" s="405"/>
      <c r="AX51" s="405"/>
      <c r="AY51" s="405"/>
      <c r="AZ51" s="405"/>
      <c r="BA51" s="405"/>
      <c r="BB51" s="405"/>
      <c r="BC51" s="405"/>
      <c r="BD51" s="405"/>
      <c r="BE51" s="405"/>
      <c r="BF51" s="405"/>
      <c r="BG51" s="405"/>
      <c r="BH51" s="405"/>
      <c r="BI51" s="405"/>
      <c r="BJ51" s="405"/>
      <c r="BK51" s="405"/>
      <c r="BL51" s="405"/>
      <c r="BM51" s="405"/>
      <c r="BN51" s="405"/>
      <c r="BO51" s="405"/>
      <c r="BP51" s="405"/>
      <c r="BQ51" s="405"/>
      <c r="BR51" s="405"/>
      <c r="BS51" s="405"/>
      <c r="BT51" s="405"/>
      <c r="BU51" s="405"/>
      <c r="BV51" s="405"/>
      <c r="BW51" s="406"/>
      <c r="BX51" s="405"/>
      <c r="BY51" s="405"/>
      <c r="BZ51" s="405"/>
      <c r="CA51" s="405"/>
      <c r="CB51" s="405"/>
      <c r="CC51" s="405"/>
      <c r="CD51" s="405"/>
      <c r="CE51" s="405"/>
      <c r="CF51" s="405"/>
      <c r="CG51" s="405"/>
      <c r="CH51" s="405"/>
      <c r="CI51" s="405"/>
      <c r="CJ51" s="405"/>
      <c r="CK51" s="405"/>
      <c r="CL51" s="405"/>
      <c r="CM51" s="405"/>
      <c r="CN51" s="405"/>
      <c r="CO51" s="405"/>
      <c r="CP51" s="405"/>
      <c r="CQ51" s="405"/>
      <c r="CR51" s="405"/>
      <c r="CS51" s="405"/>
      <c r="CT51" s="405"/>
      <c r="CU51" s="405"/>
      <c r="CV51" s="405"/>
      <c r="CW51" s="405"/>
      <c r="CX51" s="405"/>
      <c r="CY51" s="405"/>
      <c r="CZ51" s="405"/>
      <c r="DA51" s="405"/>
      <c r="DB51" s="405"/>
      <c r="DC51" s="405"/>
      <c r="DD51" s="405"/>
      <c r="DE51" s="405"/>
      <c r="DF51" s="405"/>
      <c r="DG51" s="405"/>
      <c r="DH51" s="405"/>
      <c r="DI51" s="405"/>
      <c r="DJ51" s="405"/>
      <c r="DK51" s="405"/>
      <c r="DL51" s="405"/>
      <c r="DM51" s="405"/>
      <c r="DN51" s="405"/>
      <c r="DO51" s="405"/>
      <c r="DP51" s="408">
        <v>1</v>
      </c>
      <c r="DQ51" s="409">
        <v>34000</v>
      </c>
      <c r="DR51" s="409"/>
      <c r="DS51" s="409"/>
      <c r="DT51" s="409"/>
      <c r="DU51" s="409"/>
      <c r="DV51" s="409">
        <v>1</v>
      </c>
      <c r="DW51" s="409">
        <v>34000</v>
      </c>
      <c r="DX51" s="409"/>
      <c r="DY51" s="409"/>
      <c r="DZ51" s="409"/>
      <c r="EA51" s="409"/>
      <c r="EB51" s="409"/>
      <c r="EC51" s="409"/>
      <c r="ED51" s="409"/>
      <c r="EE51" s="410"/>
      <c r="EF51" s="353">
        <f t="shared" si="12"/>
        <v>1</v>
      </c>
      <c r="EG51" s="353">
        <f t="shared" si="12"/>
        <v>34000</v>
      </c>
      <c r="EH51" s="411">
        <v>1</v>
      </c>
      <c r="EI51" s="412">
        <v>34000</v>
      </c>
      <c r="EJ51" s="412"/>
      <c r="EK51" s="412"/>
      <c r="EL51" s="412"/>
      <c r="EM51" s="411">
        <v>1</v>
      </c>
      <c r="EN51" s="412"/>
      <c r="EO51" s="412"/>
      <c r="EP51" s="412"/>
      <c r="EQ51" s="412"/>
      <c r="ER51" s="412"/>
      <c r="ES51" s="412"/>
    </row>
    <row r="52" spans="1:149" ht="48">
      <c r="A52" s="397">
        <v>45</v>
      </c>
      <c r="B52" s="398" t="s">
        <v>1873</v>
      </c>
      <c r="C52" s="398" t="s">
        <v>1874</v>
      </c>
      <c r="D52" s="398" t="s">
        <v>12</v>
      </c>
      <c r="E52" s="399">
        <v>25500</v>
      </c>
      <c r="F52" s="399"/>
      <c r="G52" s="399">
        <f t="shared" si="3"/>
        <v>25500</v>
      </c>
      <c r="H52" s="426">
        <v>20</v>
      </c>
      <c r="I52" s="387">
        <f t="shared" si="0"/>
        <v>200.8125</v>
      </c>
      <c r="J52" s="388">
        <f t="shared" si="1"/>
        <v>1475.8125</v>
      </c>
      <c r="K52" s="430" t="s">
        <v>1875</v>
      </c>
      <c r="L52" s="428">
        <v>19</v>
      </c>
      <c r="M52" s="387">
        <f t="shared" si="2"/>
        <v>3815.4375</v>
      </c>
      <c r="N52" s="424">
        <f t="shared" si="4"/>
        <v>28040.4375</v>
      </c>
      <c r="O52" s="275">
        <f t="shared" si="5"/>
        <v>9800</v>
      </c>
      <c r="P52" s="275">
        <f t="shared" si="6"/>
        <v>8410</v>
      </c>
      <c r="Q52" s="275">
        <f t="shared" si="6"/>
        <v>1390</v>
      </c>
      <c r="R52" s="275">
        <f t="shared" si="6"/>
        <v>0</v>
      </c>
      <c r="S52" s="416" t="s">
        <v>1876</v>
      </c>
      <c r="T52" s="416" t="s">
        <v>1608</v>
      </c>
      <c r="U52" s="404">
        <v>510</v>
      </c>
      <c r="V52" s="404">
        <v>90</v>
      </c>
      <c r="W52" s="409"/>
      <c r="X52" s="288">
        <f t="shared" si="7"/>
        <v>600</v>
      </c>
      <c r="Y52" s="404" t="s">
        <v>1609</v>
      </c>
      <c r="Z52" s="404">
        <v>7900</v>
      </c>
      <c r="AA52" s="404">
        <v>1300</v>
      </c>
      <c r="AB52" s="404"/>
      <c r="AC52" s="288">
        <f t="shared" si="9"/>
        <v>9200</v>
      </c>
      <c r="AD52" s="409"/>
      <c r="AE52" s="409"/>
      <c r="AF52" s="409"/>
      <c r="AG52" s="409"/>
      <c r="AH52" s="288">
        <f t="shared" si="10"/>
        <v>0</v>
      </c>
      <c r="AI52" s="409"/>
      <c r="AJ52" s="409"/>
      <c r="AK52" s="409"/>
      <c r="AL52" s="410"/>
      <c r="AM52" s="288">
        <f t="shared" si="11"/>
        <v>0</v>
      </c>
      <c r="AN52" s="405"/>
      <c r="AO52" s="405"/>
      <c r="AP52" s="405"/>
      <c r="AQ52" s="405"/>
      <c r="AR52" s="288">
        <f t="shared" si="8"/>
        <v>0</v>
      </c>
      <c r="AS52" s="405"/>
      <c r="AT52" s="405"/>
      <c r="AU52" s="405"/>
      <c r="AV52" s="405"/>
      <c r="AW52" s="405"/>
      <c r="AX52" s="405"/>
      <c r="AY52" s="405"/>
      <c r="AZ52" s="405"/>
      <c r="BA52" s="405"/>
      <c r="BB52" s="405"/>
      <c r="BC52" s="405"/>
      <c r="BD52" s="405"/>
      <c r="BE52" s="405"/>
      <c r="BF52" s="405"/>
      <c r="BG52" s="405"/>
      <c r="BH52" s="405"/>
      <c r="BI52" s="405"/>
      <c r="BJ52" s="405"/>
      <c r="BK52" s="405"/>
      <c r="BL52" s="405"/>
      <c r="BM52" s="405"/>
      <c r="BN52" s="405"/>
      <c r="BO52" s="405"/>
      <c r="BP52" s="405"/>
      <c r="BQ52" s="405"/>
      <c r="BR52" s="405"/>
      <c r="BS52" s="405"/>
      <c r="BT52" s="405"/>
      <c r="BU52" s="405"/>
      <c r="BV52" s="405"/>
      <c r="BW52" s="406"/>
      <c r="BX52" s="405"/>
      <c r="BY52" s="405"/>
      <c r="BZ52" s="405"/>
      <c r="CA52" s="405"/>
      <c r="CB52" s="405"/>
      <c r="CC52" s="405"/>
      <c r="CD52" s="405"/>
      <c r="CE52" s="405"/>
      <c r="CF52" s="405"/>
      <c r="CG52" s="405"/>
      <c r="CH52" s="405"/>
      <c r="CI52" s="405"/>
      <c r="CJ52" s="405"/>
      <c r="CK52" s="405"/>
      <c r="CL52" s="405"/>
      <c r="CM52" s="405"/>
      <c r="CN52" s="405"/>
      <c r="CO52" s="405"/>
      <c r="CP52" s="405"/>
      <c r="CQ52" s="405"/>
      <c r="CR52" s="405"/>
      <c r="CS52" s="405"/>
      <c r="CT52" s="405"/>
      <c r="CU52" s="405"/>
      <c r="CV52" s="405"/>
      <c r="CW52" s="405"/>
      <c r="CX52" s="405"/>
      <c r="CY52" s="405"/>
      <c r="CZ52" s="405"/>
      <c r="DA52" s="405"/>
      <c r="DB52" s="405"/>
      <c r="DC52" s="405"/>
      <c r="DD52" s="405"/>
      <c r="DE52" s="405"/>
      <c r="DF52" s="405"/>
      <c r="DG52" s="405"/>
      <c r="DH52" s="405"/>
      <c r="DI52" s="405"/>
      <c r="DJ52" s="405"/>
      <c r="DK52" s="405"/>
      <c r="DL52" s="405"/>
      <c r="DM52" s="405"/>
      <c r="DN52" s="405"/>
      <c r="DO52" s="405"/>
      <c r="DP52" s="408"/>
      <c r="DQ52" s="409"/>
      <c r="DR52" s="409">
        <v>1</v>
      </c>
      <c r="DS52" s="409">
        <v>25500</v>
      </c>
      <c r="DT52" s="409"/>
      <c r="DU52" s="409"/>
      <c r="DV52" s="409"/>
      <c r="DW52" s="409"/>
      <c r="DX52" s="409">
        <v>1</v>
      </c>
      <c r="DY52" s="409">
        <v>25500</v>
      </c>
      <c r="DZ52" s="409"/>
      <c r="EA52" s="409"/>
      <c r="EB52" s="409"/>
      <c r="EC52" s="409"/>
      <c r="ED52" s="409"/>
      <c r="EE52" s="410"/>
      <c r="EF52" s="353">
        <f t="shared" si="12"/>
        <v>1</v>
      </c>
      <c r="EG52" s="353">
        <f t="shared" si="12"/>
        <v>25500</v>
      </c>
      <c r="EH52" s="411">
        <v>1</v>
      </c>
      <c r="EI52" s="412">
        <v>25500</v>
      </c>
      <c r="EJ52" s="412"/>
      <c r="EK52" s="412"/>
      <c r="EL52" s="412"/>
      <c r="EM52" s="411">
        <v>1</v>
      </c>
      <c r="EN52" s="412"/>
      <c r="EO52" s="412"/>
      <c r="EP52" s="412"/>
      <c r="EQ52" s="412"/>
      <c r="ER52" s="412"/>
      <c r="ES52" s="412"/>
    </row>
    <row r="53" spans="1:149" ht="38.25">
      <c r="A53" s="397">
        <v>46</v>
      </c>
      <c r="B53" s="398" t="s">
        <v>1877</v>
      </c>
      <c r="C53" s="398" t="s">
        <v>1878</v>
      </c>
      <c r="D53" s="398" t="s">
        <v>1879</v>
      </c>
      <c r="E53" s="399">
        <v>17000</v>
      </c>
      <c r="F53" s="399"/>
      <c r="G53" s="399">
        <f t="shared" si="3"/>
        <v>17000</v>
      </c>
      <c r="H53" s="426">
        <v>20</v>
      </c>
      <c r="I53" s="387">
        <f t="shared" si="0"/>
        <v>133.875</v>
      </c>
      <c r="J53" s="388">
        <f t="shared" si="1"/>
        <v>983.875</v>
      </c>
      <c r="K53" s="430" t="s">
        <v>1880</v>
      </c>
      <c r="L53" s="428">
        <v>19</v>
      </c>
      <c r="M53" s="387">
        <f t="shared" si="2"/>
        <v>2543.625</v>
      </c>
      <c r="N53" s="424">
        <f t="shared" si="4"/>
        <v>18693.625</v>
      </c>
      <c r="O53" s="275">
        <f t="shared" si="5"/>
        <v>5400</v>
      </c>
      <c r="P53" s="275">
        <f t="shared" si="6"/>
        <v>4645</v>
      </c>
      <c r="Q53" s="275">
        <f t="shared" si="6"/>
        <v>755</v>
      </c>
      <c r="R53" s="275">
        <f t="shared" si="6"/>
        <v>0</v>
      </c>
      <c r="S53" s="416" t="s">
        <v>1881</v>
      </c>
      <c r="T53" s="416" t="s">
        <v>1608</v>
      </c>
      <c r="U53" s="404">
        <v>355</v>
      </c>
      <c r="V53" s="404">
        <v>45</v>
      </c>
      <c r="W53" s="404"/>
      <c r="X53" s="288">
        <f t="shared" si="7"/>
        <v>400</v>
      </c>
      <c r="Y53" s="404" t="s">
        <v>1609</v>
      </c>
      <c r="Z53" s="404">
        <v>1700</v>
      </c>
      <c r="AA53" s="404">
        <v>300</v>
      </c>
      <c r="AB53" s="404"/>
      <c r="AC53" s="288">
        <f t="shared" si="9"/>
        <v>2000</v>
      </c>
      <c r="AD53" s="404" t="s">
        <v>1627</v>
      </c>
      <c r="AE53" s="404">
        <v>2590</v>
      </c>
      <c r="AF53" s="404">
        <v>410</v>
      </c>
      <c r="AG53" s="404"/>
      <c r="AH53" s="288">
        <f t="shared" si="10"/>
        <v>3000</v>
      </c>
      <c r="AI53" s="409"/>
      <c r="AJ53" s="409"/>
      <c r="AK53" s="409"/>
      <c r="AL53" s="410"/>
      <c r="AM53" s="288">
        <f t="shared" si="11"/>
        <v>0</v>
      </c>
      <c r="AN53" s="405"/>
      <c r="AO53" s="405"/>
      <c r="AP53" s="405"/>
      <c r="AQ53" s="405"/>
      <c r="AR53" s="288">
        <f t="shared" si="8"/>
        <v>0</v>
      </c>
      <c r="AS53" s="405"/>
      <c r="AT53" s="405"/>
      <c r="AU53" s="405"/>
      <c r="AV53" s="405"/>
      <c r="AW53" s="405"/>
      <c r="AX53" s="405"/>
      <c r="AY53" s="405"/>
      <c r="AZ53" s="405"/>
      <c r="BA53" s="405"/>
      <c r="BB53" s="405"/>
      <c r="BC53" s="405"/>
      <c r="BD53" s="405"/>
      <c r="BE53" s="405"/>
      <c r="BF53" s="405"/>
      <c r="BG53" s="405"/>
      <c r="BH53" s="405"/>
      <c r="BI53" s="405"/>
      <c r="BJ53" s="405"/>
      <c r="BK53" s="405"/>
      <c r="BL53" s="405"/>
      <c r="BM53" s="405"/>
      <c r="BN53" s="405"/>
      <c r="BO53" s="405"/>
      <c r="BP53" s="405"/>
      <c r="BQ53" s="405"/>
      <c r="BR53" s="405"/>
      <c r="BS53" s="405"/>
      <c r="BT53" s="405"/>
      <c r="BU53" s="405"/>
      <c r="BV53" s="405"/>
      <c r="BW53" s="406"/>
      <c r="BX53" s="405"/>
      <c r="BY53" s="405"/>
      <c r="BZ53" s="405"/>
      <c r="CA53" s="405"/>
      <c r="CB53" s="405"/>
      <c r="CC53" s="405"/>
      <c r="CD53" s="405"/>
      <c r="CE53" s="405"/>
      <c r="CF53" s="405"/>
      <c r="CG53" s="405"/>
      <c r="CH53" s="405"/>
      <c r="CI53" s="405"/>
      <c r="CJ53" s="405"/>
      <c r="CK53" s="405"/>
      <c r="CL53" s="405"/>
      <c r="CM53" s="405"/>
      <c r="CN53" s="405"/>
      <c r="CO53" s="405"/>
      <c r="CP53" s="405"/>
      <c r="CQ53" s="405"/>
      <c r="CR53" s="405"/>
      <c r="CS53" s="405"/>
      <c r="CT53" s="405"/>
      <c r="CU53" s="405"/>
      <c r="CV53" s="405"/>
      <c r="CW53" s="405"/>
      <c r="CX53" s="405"/>
      <c r="CY53" s="405"/>
      <c r="CZ53" s="405"/>
      <c r="DA53" s="405"/>
      <c r="DB53" s="405"/>
      <c r="DC53" s="405"/>
      <c r="DD53" s="405"/>
      <c r="DE53" s="405"/>
      <c r="DF53" s="405"/>
      <c r="DG53" s="405"/>
      <c r="DH53" s="405"/>
      <c r="DI53" s="405"/>
      <c r="DJ53" s="405"/>
      <c r="DK53" s="405"/>
      <c r="DL53" s="405"/>
      <c r="DM53" s="405"/>
      <c r="DN53" s="405"/>
      <c r="DO53" s="405"/>
      <c r="DP53" s="408">
        <v>1</v>
      </c>
      <c r="DQ53" s="409">
        <v>17000</v>
      </c>
      <c r="DR53" s="409"/>
      <c r="DS53" s="409"/>
      <c r="DT53" s="409"/>
      <c r="DU53" s="409"/>
      <c r="DV53" s="409">
        <v>1</v>
      </c>
      <c r="DW53" s="409">
        <v>17000</v>
      </c>
      <c r="DX53" s="409"/>
      <c r="DY53" s="409"/>
      <c r="DZ53" s="409"/>
      <c r="EA53" s="409"/>
      <c r="EB53" s="409"/>
      <c r="EC53" s="409"/>
      <c r="ED53" s="409"/>
      <c r="EE53" s="410"/>
      <c r="EF53" s="353">
        <f t="shared" si="12"/>
        <v>1</v>
      </c>
      <c r="EG53" s="353">
        <f t="shared" si="12"/>
        <v>17000</v>
      </c>
      <c r="EH53" s="411">
        <v>1</v>
      </c>
      <c r="EI53" s="412">
        <v>17000</v>
      </c>
      <c r="EJ53" s="412"/>
      <c r="EK53" s="412"/>
      <c r="EL53" s="412"/>
      <c r="EM53" s="411">
        <v>1</v>
      </c>
      <c r="EN53" s="412"/>
      <c r="EO53" s="412"/>
      <c r="EP53" s="412"/>
      <c r="EQ53" s="412"/>
      <c r="ER53" s="412"/>
      <c r="ES53" s="412"/>
    </row>
    <row r="54" spans="1:149" ht="48">
      <c r="A54" s="397">
        <v>47</v>
      </c>
      <c r="B54" s="398" t="s">
        <v>1882</v>
      </c>
      <c r="C54" s="398" t="s">
        <v>1883</v>
      </c>
      <c r="D54" s="398" t="s">
        <v>43</v>
      </c>
      <c r="E54" s="399">
        <v>34000</v>
      </c>
      <c r="F54" s="399">
        <v>4000</v>
      </c>
      <c r="G54" s="399">
        <f t="shared" si="3"/>
        <v>38000</v>
      </c>
      <c r="H54" s="426">
        <v>20</v>
      </c>
      <c r="I54" s="387">
        <f t="shared" si="0"/>
        <v>299.25</v>
      </c>
      <c r="J54" s="388">
        <f t="shared" si="1"/>
        <v>2199.25</v>
      </c>
      <c r="K54" s="430" t="s">
        <v>1884</v>
      </c>
      <c r="L54" s="428">
        <v>19</v>
      </c>
      <c r="M54" s="387">
        <f t="shared" si="2"/>
        <v>5685.75</v>
      </c>
      <c r="N54" s="424">
        <f t="shared" si="4"/>
        <v>41785.75</v>
      </c>
      <c r="O54" s="275">
        <f t="shared" si="5"/>
        <v>0</v>
      </c>
      <c r="P54" s="275">
        <f t="shared" si="6"/>
        <v>0</v>
      </c>
      <c r="Q54" s="275">
        <f t="shared" si="6"/>
        <v>0</v>
      </c>
      <c r="R54" s="275">
        <f t="shared" si="6"/>
        <v>0</v>
      </c>
      <c r="S54" s="416" t="s">
        <v>1885</v>
      </c>
      <c r="T54" s="409"/>
      <c r="U54" s="409"/>
      <c r="V54" s="409"/>
      <c r="W54" s="409"/>
      <c r="X54" s="288">
        <f t="shared" si="7"/>
        <v>0</v>
      </c>
      <c r="Y54" s="404"/>
      <c r="Z54" s="404"/>
      <c r="AA54" s="404"/>
      <c r="AB54" s="404"/>
      <c r="AC54" s="288">
        <f t="shared" si="9"/>
        <v>0</v>
      </c>
      <c r="AD54" s="409"/>
      <c r="AE54" s="409"/>
      <c r="AF54" s="409"/>
      <c r="AG54" s="409"/>
      <c r="AH54" s="288">
        <f t="shared" si="10"/>
        <v>0</v>
      </c>
      <c r="AI54" s="409"/>
      <c r="AJ54" s="409"/>
      <c r="AK54" s="409"/>
      <c r="AL54" s="410"/>
      <c r="AM54" s="288">
        <f t="shared" si="11"/>
        <v>0</v>
      </c>
      <c r="AN54" s="405"/>
      <c r="AO54" s="405"/>
      <c r="AP54" s="405"/>
      <c r="AQ54" s="405"/>
      <c r="AR54" s="288">
        <f t="shared" si="8"/>
        <v>0</v>
      </c>
      <c r="AS54" s="405"/>
      <c r="AT54" s="405"/>
      <c r="AU54" s="405"/>
      <c r="AV54" s="405"/>
      <c r="AW54" s="405"/>
      <c r="AX54" s="405"/>
      <c r="AY54" s="405"/>
      <c r="AZ54" s="405"/>
      <c r="BA54" s="405"/>
      <c r="BB54" s="405"/>
      <c r="BC54" s="405"/>
      <c r="BD54" s="405"/>
      <c r="BE54" s="405"/>
      <c r="BF54" s="405"/>
      <c r="BG54" s="405"/>
      <c r="BH54" s="405"/>
      <c r="BI54" s="405"/>
      <c r="BJ54" s="405"/>
      <c r="BK54" s="405"/>
      <c r="BL54" s="405"/>
      <c r="BM54" s="405"/>
      <c r="BN54" s="405"/>
      <c r="BO54" s="405"/>
      <c r="BP54" s="405"/>
      <c r="BQ54" s="405"/>
      <c r="BR54" s="405"/>
      <c r="BS54" s="405"/>
      <c r="BT54" s="405"/>
      <c r="BU54" s="405"/>
      <c r="BV54" s="405"/>
      <c r="BW54" s="406"/>
      <c r="BX54" s="405"/>
      <c r="BY54" s="405"/>
      <c r="BZ54" s="405"/>
      <c r="CA54" s="405"/>
      <c r="CB54" s="405"/>
      <c r="CC54" s="405"/>
      <c r="CD54" s="405"/>
      <c r="CE54" s="405"/>
      <c r="CF54" s="405"/>
      <c r="CG54" s="405"/>
      <c r="CH54" s="405"/>
      <c r="CI54" s="405"/>
      <c r="CJ54" s="405"/>
      <c r="CK54" s="405"/>
      <c r="CL54" s="405"/>
      <c r="CM54" s="405"/>
      <c r="CN54" s="405"/>
      <c r="CO54" s="405"/>
      <c r="CP54" s="405"/>
      <c r="CQ54" s="405"/>
      <c r="CR54" s="405"/>
      <c r="CS54" s="405"/>
      <c r="CT54" s="405"/>
      <c r="CU54" s="405"/>
      <c r="CV54" s="405"/>
      <c r="CW54" s="405"/>
      <c r="CX54" s="405"/>
      <c r="CY54" s="405"/>
      <c r="CZ54" s="405"/>
      <c r="DA54" s="405"/>
      <c r="DB54" s="405"/>
      <c r="DC54" s="405"/>
      <c r="DD54" s="405"/>
      <c r="DE54" s="405"/>
      <c r="DF54" s="405"/>
      <c r="DG54" s="405"/>
      <c r="DH54" s="405"/>
      <c r="DI54" s="405"/>
      <c r="DJ54" s="405"/>
      <c r="DK54" s="405"/>
      <c r="DL54" s="405"/>
      <c r="DM54" s="405"/>
      <c r="DN54" s="405"/>
      <c r="DO54" s="405"/>
      <c r="DP54" s="408"/>
      <c r="DQ54" s="409"/>
      <c r="DR54" s="409">
        <v>1</v>
      </c>
      <c r="DS54" s="409">
        <v>38000</v>
      </c>
      <c r="DT54" s="409"/>
      <c r="DU54" s="409"/>
      <c r="DV54" s="409">
        <v>1</v>
      </c>
      <c r="DW54" s="409">
        <v>38000</v>
      </c>
      <c r="DX54" s="409"/>
      <c r="DY54" s="409"/>
      <c r="DZ54" s="409"/>
      <c r="EA54" s="409"/>
      <c r="EB54" s="409"/>
      <c r="EC54" s="409"/>
      <c r="ED54" s="409"/>
      <c r="EE54" s="410"/>
      <c r="EF54" s="353">
        <f t="shared" si="12"/>
        <v>1</v>
      </c>
      <c r="EG54" s="353">
        <f t="shared" si="12"/>
        <v>38000</v>
      </c>
      <c r="EH54" s="411">
        <v>1</v>
      </c>
      <c r="EI54" s="412">
        <v>38000</v>
      </c>
      <c r="EJ54" s="412"/>
      <c r="EK54" s="412"/>
      <c r="EL54" s="412"/>
      <c r="EM54" s="411">
        <v>1</v>
      </c>
      <c r="EN54" s="412"/>
      <c r="EO54" s="412"/>
      <c r="EP54" s="412"/>
      <c r="EQ54" s="412"/>
      <c r="ER54" s="412"/>
      <c r="ES54" s="412"/>
    </row>
    <row r="55" spans="1:149" ht="51">
      <c r="A55" s="397">
        <v>48</v>
      </c>
      <c r="B55" s="422" t="s">
        <v>1886</v>
      </c>
      <c r="C55" s="398" t="s">
        <v>1887</v>
      </c>
      <c r="D55" s="398" t="s">
        <v>43</v>
      </c>
      <c r="E55" s="399">
        <v>34000</v>
      </c>
      <c r="F55" s="399">
        <v>4000</v>
      </c>
      <c r="G55" s="399">
        <f t="shared" si="3"/>
        <v>38000</v>
      </c>
      <c r="H55" s="426">
        <v>20</v>
      </c>
      <c r="I55" s="387">
        <f t="shared" si="0"/>
        <v>299.25</v>
      </c>
      <c r="J55" s="388">
        <f t="shared" si="1"/>
        <v>2199.25</v>
      </c>
      <c r="K55" s="430" t="s">
        <v>1888</v>
      </c>
      <c r="L55" s="428">
        <v>19</v>
      </c>
      <c r="M55" s="387">
        <f t="shared" si="2"/>
        <v>5685.75</v>
      </c>
      <c r="N55" s="424">
        <f t="shared" si="4"/>
        <v>41785.75</v>
      </c>
      <c r="O55" s="275">
        <f t="shared" si="5"/>
        <v>5000</v>
      </c>
      <c r="P55" s="275">
        <f t="shared" si="6"/>
        <v>4200</v>
      </c>
      <c r="Q55" s="275">
        <f t="shared" si="6"/>
        <v>800</v>
      </c>
      <c r="R55" s="275">
        <f t="shared" si="6"/>
        <v>0</v>
      </c>
      <c r="S55" s="416" t="s">
        <v>1885</v>
      </c>
      <c r="T55" s="409" t="s">
        <v>1609</v>
      </c>
      <c r="U55" s="409">
        <v>4200</v>
      </c>
      <c r="V55" s="409">
        <v>800</v>
      </c>
      <c r="W55" s="409"/>
      <c r="X55" s="288">
        <f t="shared" si="7"/>
        <v>5000</v>
      </c>
      <c r="Y55" s="404"/>
      <c r="Z55" s="404"/>
      <c r="AA55" s="404"/>
      <c r="AB55" s="404"/>
      <c r="AC55" s="288">
        <f t="shared" si="9"/>
        <v>0</v>
      </c>
      <c r="AD55" s="409"/>
      <c r="AE55" s="409"/>
      <c r="AF55" s="409"/>
      <c r="AG55" s="409"/>
      <c r="AH55" s="288">
        <f t="shared" si="10"/>
        <v>0</v>
      </c>
      <c r="AI55" s="409"/>
      <c r="AJ55" s="409"/>
      <c r="AK55" s="409"/>
      <c r="AL55" s="410"/>
      <c r="AM55" s="288">
        <f t="shared" si="11"/>
        <v>0</v>
      </c>
      <c r="AN55" s="405"/>
      <c r="AO55" s="405"/>
      <c r="AP55" s="405"/>
      <c r="AQ55" s="405"/>
      <c r="AR55" s="288">
        <f t="shared" si="8"/>
        <v>0</v>
      </c>
      <c r="AS55" s="405"/>
      <c r="AT55" s="405"/>
      <c r="AU55" s="405"/>
      <c r="AV55" s="405"/>
      <c r="AW55" s="405"/>
      <c r="AX55" s="405"/>
      <c r="AY55" s="405"/>
      <c r="AZ55" s="405"/>
      <c r="BA55" s="405"/>
      <c r="BB55" s="405"/>
      <c r="BC55" s="405"/>
      <c r="BD55" s="405"/>
      <c r="BE55" s="405"/>
      <c r="BF55" s="405"/>
      <c r="BG55" s="405"/>
      <c r="BH55" s="405"/>
      <c r="BI55" s="405"/>
      <c r="BJ55" s="405"/>
      <c r="BK55" s="405"/>
      <c r="BL55" s="405"/>
      <c r="BM55" s="405"/>
      <c r="BN55" s="405"/>
      <c r="BO55" s="405"/>
      <c r="BP55" s="405"/>
      <c r="BQ55" s="405"/>
      <c r="BR55" s="405"/>
      <c r="BS55" s="405"/>
      <c r="BT55" s="405"/>
      <c r="BU55" s="405"/>
      <c r="BV55" s="405"/>
      <c r="BW55" s="406"/>
      <c r="BX55" s="405"/>
      <c r="BY55" s="405"/>
      <c r="BZ55" s="405"/>
      <c r="CA55" s="405"/>
      <c r="CB55" s="405"/>
      <c r="CC55" s="405"/>
      <c r="CD55" s="405"/>
      <c r="CE55" s="405"/>
      <c r="CF55" s="405"/>
      <c r="CG55" s="405"/>
      <c r="CH55" s="405"/>
      <c r="CI55" s="405"/>
      <c r="CJ55" s="405"/>
      <c r="CK55" s="405"/>
      <c r="CL55" s="405"/>
      <c r="CM55" s="405"/>
      <c r="CN55" s="405"/>
      <c r="CO55" s="405"/>
      <c r="CP55" s="405"/>
      <c r="CQ55" s="405"/>
      <c r="CR55" s="405"/>
      <c r="CS55" s="405"/>
      <c r="CT55" s="405"/>
      <c r="CU55" s="405"/>
      <c r="CV55" s="405"/>
      <c r="CW55" s="405"/>
      <c r="CX55" s="405"/>
      <c r="CY55" s="405"/>
      <c r="CZ55" s="405"/>
      <c r="DA55" s="405"/>
      <c r="DB55" s="405"/>
      <c r="DC55" s="405"/>
      <c r="DD55" s="405"/>
      <c r="DE55" s="405"/>
      <c r="DF55" s="405"/>
      <c r="DG55" s="405"/>
      <c r="DH55" s="405"/>
      <c r="DI55" s="405"/>
      <c r="DJ55" s="405"/>
      <c r="DK55" s="405"/>
      <c r="DL55" s="405"/>
      <c r="DM55" s="405"/>
      <c r="DN55" s="405"/>
      <c r="DO55" s="405"/>
      <c r="DP55" s="408">
        <v>1</v>
      </c>
      <c r="DQ55" s="409">
        <v>38000</v>
      </c>
      <c r="DR55" s="409"/>
      <c r="DS55" s="409"/>
      <c r="DT55" s="409"/>
      <c r="DU55" s="409"/>
      <c r="DV55" s="409">
        <v>1</v>
      </c>
      <c r="DW55" s="409">
        <v>38000</v>
      </c>
      <c r="DX55" s="409"/>
      <c r="DY55" s="409"/>
      <c r="DZ55" s="409"/>
      <c r="EA55" s="409"/>
      <c r="EB55" s="409"/>
      <c r="EC55" s="409"/>
      <c r="ED55" s="409"/>
      <c r="EE55" s="410"/>
      <c r="EF55" s="353">
        <f t="shared" si="12"/>
        <v>1</v>
      </c>
      <c r="EG55" s="353">
        <f t="shared" si="12"/>
        <v>38000</v>
      </c>
      <c r="EH55" s="411">
        <v>1</v>
      </c>
      <c r="EI55" s="412">
        <v>38000</v>
      </c>
      <c r="EJ55" s="412"/>
      <c r="EK55" s="412"/>
      <c r="EL55" s="412"/>
      <c r="EM55" s="411">
        <v>1</v>
      </c>
      <c r="EN55" s="412"/>
      <c r="EO55" s="412"/>
      <c r="EP55" s="412"/>
      <c r="EQ55" s="412"/>
      <c r="ER55" s="412"/>
      <c r="ES55" s="412"/>
    </row>
    <row r="56" spans="1:149" ht="51">
      <c r="A56" s="397">
        <v>49</v>
      </c>
      <c r="B56" s="398" t="s">
        <v>1889</v>
      </c>
      <c r="C56" s="398" t="s">
        <v>1890</v>
      </c>
      <c r="D56" s="398" t="s">
        <v>60</v>
      </c>
      <c r="E56" s="399">
        <v>34000</v>
      </c>
      <c r="F56" s="399">
        <v>4000</v>
      </c>
      <c r="G56" s="399">
        <f t="shared" si="3"/>
        <v>38000</v>
      </c>
      <c r="H56" s="426">
        <v>20</v>
      </c>
      <c r="I56" s="387">
        <f t="shared" si="0"/>
        <v>299.25</v>
      </c>
      <c r="J56" s="388">
        <f t="shared" si="1"/>
        <v>2199.25</v>
      </c>
      <c r="K56" s="430" t="s">
        <v>1891</v>
      </c>
      <c r="L56" s="428">
        <v>19</v>
      </c>
      <c r="M56" s="387">
        <f t="shared" si="2"/>
        <v>5685.75</v>
      </c>
      <c r="N56" s="424">
        <f t="shared" si="4"/>
        <v>41785.75</v>
      </c>
      <c r="O56" s="275">
        <f t="shared" si="5"/>
        <v>0</v>
      </c>
      <c r="P56" s="275">
        <f t="shared" si="6"/>
        <v>0</v>
      </c>
      <c r="Q56" s="275">
        <f t="shared" si="6"/>
        <v>0</v>
      </c>
      <c r="R56" s="275">
        <f t="shared" si="6"/>
        <v>0</v>
      </c>
      <c r="S56" s="416" t="s">
        <v>1885</v>
      </c>
      <c r="T56" s="409"/>
      <c r="U56" s="409"/>
      <c r="V56" s="409"/>
      <c r="W56" s="409"/>
      <c r="X56" s="288">
        <f t="shared" si="7"/>
        <v>0</v>
      </c>
      <c r="Y56" s="404"/>
      <c r="Z56" s="404"/>
      <c r="AA56" s="404"/>
      <c r="AB56" s="404"/>
      <c r="AC56" s="288">
        <f t="shared" si="9"/>
        <v>0</v>
      </c>
      <c r="AD56" s="409"/>
      <c r="AE56" s="409"/>
      <c r="AF56" s="409"/>
      <c r="AG56" s="409"/>
      <c r="AH56" s="288">
        <f t="shared" si="10"/>
        <v>0</v>
      </c>
      <c r="AI56" s="409"/>
      <c r="AJ56" s="409"/>
      <c r="AK56" s="409"/>
      <c r="AL56" s="410"/>
      <c r="AM56" s="288">
        <f t="shared" si="11"/>
        <v>0</v>
      </c>
      <c r="AN56" s="405"/>
      <c r="AO56" s="405"/>
      <c r="AP56" s="405"/>
      <c r="AQ56" s="405"/>
      <c r="AR56" s="288">
        <f t="shared" si="8"/>
        <v>0</v>
      </c>
      <c r="AS56" s="405"/>
      <c r="AT56" s="405"/>
      <c r="AU56" s="405"/>
      <c r="AV56" s="405"/>
      <c r="AW56" s="405"/>
      <c r="AX56" s="405"/>
      <c r="AY56" s="405"/>
      <c r="AZ56" s="405"/>
      <c r="BA56" s="405"/>
      <c r="BB56" s="405"/>
      <c r="BC56" s="405"/>
      <c r="BD56" s="405"/>
      <c r="BE56" s="405"/>
      <c r="BF56" s="405"/>
      <c r="BG56" s="405"/>
      <c r="BH56" s="405"/>
      <c r="BI56" s="405"/>
      <c r="BJ56" s="405"/>
      <c r="BK56" s="405"/>
      <c r="BL56" s="405"/>
      <c r="BM56" s="405"/>
      <c r="BN56" s="405"/>
      <c r="BO56" s="405"/>
      <c r="BP56" s="405"/>
      <c r="BQ56" s="405"/>
      <c r="BR56" s="405"/>
      <c r="BS56" s="405"/>
      <c r="BT56" s="405"/>
      <c r="BU56" s="405"/>
      <c r="BV56" s="405"/>
      <c r="BW56" s="406"/>
      <c r="BX56" s="405"/>
      <c r="BY56" s="405"/>
      <c r="BZ56" s="405"/>
      <c r="CA56" s="405"/>
      <c r="CB56" s="405"/>
      <c r="CC56" s="405"/>
      <c r="CD56" s="405"/>
      <c r="CE56" s="405"/>
      <c r="CF56" s="405"/>
      <c r="CG56" s="405"/>
      <c r="CH56" s="405"/>
      <c r="CI56" s="405"/>
      <c r="CJ56" s="405"/>
      <c r="CK56" s="405"/>
      <c r="CL56" s="405"/>
      <c r="CM56" s="405"/>
      <c r="CN56" s="405"/>
      <c r="CO56" s="405"/>
      <c r="CP56" s="405"/>
      <c r="CQ56" s="405"/>
      <c r="CR56" s="405"/>
      <c r="CS56" s="405"/>
      <c r="CT56" s="405"/>
      <c r="CU56" s="405"/>
      <c r="CV56" s="405"/>
      <c r="CW56" s="405"/>
      <c r="CX56" s="405"/>
      <c r="CY56" s="405"/>
      <c r="CZ56" s="405"/>
      <c r="DA56" s="405"/>
      <c r="DB56" s="405"/>
      <c r="DC56" s="405"/>
      <c r="DD56" s="405"/>
      <c r="DE56" s="405"/>
      <c r="DF56" s="405"/>
      <c r="DG56" s="405"/>
      <c r="DH56" s="405"/>
      <c r="DI56" s="405"/>
      <c r="DJ56" s="405"/>
      <c r="DK56" s="405"/>
      <c r="DL56" s="405"/>
      <c r="DM56" s="405"/>
      <c r="DN56" s="405"/>
      <c r="DO56" s="405"/>
      <c r="DP56" s="408">
        <v>1</v>
      </c>
      <c r="DQ56" s="409">
        <v>38000</v>
      </c>
      <c r="DR56" s="409"/>
      <c r="DS56" s="409"/>
      <c r="DT56" s="409"/>
      <c r="DU56" s="409"/>
      <c r="DV56" s="409">
        <v>1</v>
      </c>
      <c r="DW56" s="409">
        <v>38000</v>
      </c>
      <c r="DX56" s="409"/>
      <c r="DY56" s="409"/>
      <c r="DZ56" s="409"/>
      <c r="EA56" s="409"/>
      <c r="EB56" s="409"/>
      <c r="EC56" s="409"/>
      <c r="ED56" s="409"/>
      <c r="EE56" s="410"/>
      <c r="EF56" s="353">
        <f t="shared" si="12"/>
        <v>1</v>
      </c>
      <c r="EG56" s="353">
        <f t="shared" si="12"/>
        <v>38000</v>
      </c>
      <c r="EH56" s="411">
        <v>1</v>
      </c>
      <c r="EI56" s="412">
        <v>38000</v>
      </c>
      <c r="EJ56" s="412"/>
      <c r="EK56" s="412"/>
      <c r="EL56" s="412"/>
      <c r="EM56" s="411">
        <v>1</v>
      </c>
      <c r="EN56" s="412"/>
      <c r="EO56" s="412"/>
      <c r="EP56" s="412"/>
      <c r="EQ56" s="412"/>
      <c r="ER56" s="412"/>
      <c r="ES56" s="412"/>
    </row>
    <row r="57" spans="1:149" ht="51">
      <c r="A57" s="397">
        <v>50</v>
      </c>
      <c r="B57" s="398" t="s">
        <v>1892</v>
      </c>
      <c r="C57" s="398" t="s">
        <v>1893</v>
      </c>
      <c r="D57" s="398" t="s">
        <v>1894</v>
      </c>
      <c r="E57" s="399">
        <v>42500</v>
      </c>
      <c r="F57" s="399">
        <v>5000</v>
      </c>
      <c r="G57" s="399">
        <f t="shared" si="3"/>
        <v>47500</v>
      </c>
      <c r="H57" s="426">
        <v>20</v>
      </c>
      <c r="I57" s="387">
        <f t="shared" si="0"/>
        <v>374.0625</v>
      </c>
      <c r="J57" s="388">
        <f t="shared" si="1"/>
        <v>2749.0625</v>
      </c>
      <c r="K57" s="430" t="s">
        <v>1895</v>
      </c>
      <c r="L57" s="428">
        <v>19</v>
      </c>
      <c r="M57" s="387">
        <f t="shared" si="2"/>
        <v>7107.1875</v>
      </c>
      <c r="N57" s="424">
        <f t="shared" si="4"/>
        <v>52232.1875</v>
      </c>
      <c r="O57" s="275">
        <f t="shared" si="5"/>
        <v>0</v>
      </c>
      <c r="P57" s="275">
        <f t="shared" si="6"/>
        <v>0</v>
      </c>
      <c r="Q57" s="275">
        <f t="shared" si="6"/>
        <v>0</v>
      </c>
      <c r="R57" s="275">
        <f t="shared" si="6"/>
        <v>0</v>
      </c>
      <c r="S57" s="416" t="s">
        <v>1896</v>
      </c>
      <c r="T57" s="409"/>
      <c r="U57" s="409"/>
      <c r="V57" s="409"/>
      <c r="W57" s="409"/>
      <c r="X57" s="288">
        <f t="shared" si="7"/>
        <v>0</v>
      </c>
      <c r="Y57" s="404"/>
      <c r="Z57" s="404"/>
      <c r="AA57" s="404"/>
      <c r="AB57" s="404"/>
      <c r="AC57" s="288">
        <f t="shared" si="9"/>
        <v>0</v>
      </c>
      <c r="AD57" s="409"/>
      <c r="AE57" s="409"/>
      <c r="AF57" s="409"/>
      <c r="AG57" s="409"/>
      <c r="AH57" s="288">
        <f t="shared" si="10"/>
        <v>0</v>
      </c>
      <c r="AI57" s="409"/>
      <c r="AJ57" s="409"/>
      <c r="AK57" s="409"/>
      <c r="AL57" s="410"/>
      <c r="AM57" s="288">
        <f t="shared" si="11"/>
        <v>0</v>
      </c>
      <c r="AN57" s="405"/>
      <c r="AO57" s="405"/>
      <c r="AP57" s="405"/>
      <c r="AQ57" s="405"/>
      <c r="AR57" s="288">
        <f t="shared" si="8"/>
        <v>0</v>
      </c>
      <c r="AS57" s="405"/>
      <c r="AT57" s="405"/>
      <c r="AU57" s="405"/>
      <c r="AV57" s="405"/>
      <c r="AW57" s="405"/>
      <c r="AX57" s="405"/>
      <c r="AY57" s="405"/>
      <c r="AZ57" s="405"/>
      <c r="BA57" s="405"/>
      <c r="BB57" s="405"/>
      <c r="BC57" s="405"/>
      <c r="BD57" s="405"/>
      <c r="BE57" s="405"/>
      <c r="BF57" s="405"/>
      <c r="BG57" s="405"/>
      <c r="BH57" s="405"/>
      <c r="BI57" s="405"/>
      <c r="BJ57" s="405"/>
      <c r="BK57" s="405"/>
      <c r="BL57" s="405"/>
      <c r="BM57" s="405"/>
      <c r="BN57" s="405"/>
      <c r="BO57" s="405"/>
      <c r="BP57" s="405"/>
      <c r="BQ57" s="405"/>
      <c r="BR57" s="405"/>
      <c r="BS57" s="405"/>
      <c r="BT57" s="405"/>
      <c r="BU57" s="405"/>
      <c r="BV57" s="405"/>
      <c r="BW57" s="406"/>
      <c r="BX57" s="405"/>
      <c r="BY57" s="405"/>
      <c r="BZ57" s="405"/>
      <c r="CA57" s="405"/>
      <c r="CB57" s="405"/>
      <c r="CC57" s="405"/>
      <c r="CD57" s="405"/>
      <c r="CE57" s="405"/>
      <c r="CF57" s="405"/>
      <c r="CG57" s="405"/>
      <c r="CH57" s="405"/>
      <c r="CI57" s="405"/>
      <c r="CJ57" s="405"/>
      <c r="CK57" s="405"/>
      <c r="CL57" s="405"/>
      <c r="CM57" s="405"/>
      <c r="CN57" s="405"/>
      <c r="CO57" s="405"/>
      <c r="CP57" s="405"/>
      <c r="CQ57" s="405"/>
      <c r="CR57" s="405"/>
      <c r="CS57" s="405"/>
      <c r="CT57" s="405"/>
      <c r="CU57" s="405"/>
      <c r="CV57" s="405"/>
      <c r="CW57" s="405"/>
      <c r="CX57" s="405"/>
      <c r="CY57" s="405"/>
      <c r="CZ57" s="405"/>
      <c r="DA57" s="405"/>
      <c r="DB57" s="405"/>
      <c r="DC57" s="405"/>
      <c r="DD57" s="405"/>
      <c r="DE57" s="405"/>
      <c r="DF57" s="405"/>
      <c r="DG57" s="405"/>
      <c r="DH57" s="405"/>
      <c r="DI57" s="405"/>
      <c r="DJ57" s="405"/>
      <c r="DK57" s="405"/>
      <c r="DL57" s="405"/>
      <c r="DM57" s="405"/>
      <c r="DN57" s="405"/>
      <c r="DO57" s="405"/>
      <c r="DP57" s="408">
        <v>1</v>
      </c>
      <c r="DQ57" s="409">
        <v>47500</v>
      </c>
      <c r="DR57" s="409"/>
      <c r="DS57" s="409"/>
      <c r="DT57" s="409"/>
      <c r="DU57" s="409"/>
      <c r="DV57" s="409">
        <v>1</v>
      </c>
      <c r="DW57" s="409">
        <v>47500</v>
      </c>
      <c r="DX57" s="409"/>
      <c r="DY57" s="409"/>
      <c r="DZ57" s="409"/>
      <c r="EA57" s="409"/>
      <c r="EB57" s="409"/>
      <c r="EC57" s="409"/>
      <c r="ED57" s="409"/>
      <c r="EE57" s="410"/>
      <c r="EF57" s="353">
        <f t="shared" si="12"/>
        <v>1</v>
      </c>
      <c r="EG57" s="353">
        <f t="shared" si="12"/>
        <v>47500</v>
      </c>
      <c r="EH57" s="411">
        <v>1</v>
      </c>
      <c r="EI57" s="412">
        <v>47500</v>
      </c>
      <c r="EJ57" s="412"/>
      <c r="EK57" s="412"/>
      <c r="EL57" s="412"/>
      <c r="EM57" s="411">
        <v>1</v>
      </c>
      <c r="EN57" s="412"/>
      <c r="EO57" s="412"/>
      <c r="EP57" s="412"/>
      <c r="EQ57" s="412"/>
      <c r="ER57" s="412"/>
      <c r="ES57" s="412"/>
    </row>
    <row r="58" spans="1:149" ht="48">
      <c r="A58" s="397">
        <v>51</v>
      </c>
      <c r="B58" s="398" t="s">
        <v>1897</v>
      </c>
      <c r="C58" s="398" t="s">
        <v>1898</v>
      </c>
      <c r="D58" s="398" t="s">
        <v>1899</v>
      </c>
      <c r="E58" s="399">
        <v>34000</v>
      </c>
      <c r="F58" s="399">
        <v>4000</v>
      </c>
      <c r="G58" s="399">
        <f t="shared" si="3"/>
        <v>38000</v>
      </c>
      <c r="H58" s="426">
        <v>20</v>
      </c>
      <c r="I58" s="387">
        <f t="shared" si="0"/>
        <v>299.25</v>
      </c>
      <c r="J58" s="388">
        <f t="shared" si="1"/>
        <v>2199.25</v>
      </c>
      <c r="K58" s="430" t="s">
        <v>1900</v>
      </c>
      <c r="L58" s="428">
        <v>19</v>
      </c>
      <c r="M58" s="387">
        <f t="shared" si="2"/>
        <v>5685.75</v>
      </c>
      <c r="N58" s="424">
        <f t="shared" si="4"/>
        <v>41785.75</v>
      </c>
      <c r="O58" s="275">
        <f t="shared" si="5"/>
        <v>15000</v>
      </c>
      <c r="P58" s="275">
        <f t="shared" si="6"/>
        <v>12650</v>
      </c>
      <c r="Q58" s="275">
        <f t="shared" si="6"/>
        <v>2350</v>
      </c>
      <c r="R58" s="275">
        <f t="shared" si="6"/>
        <v>0</v>
      </c>
      <c r="S58" s="416" t="s">
        <v>1901</v>
      </c>
      <c r="T58" s="409" t="s">
        <v>1609</v>
      </c>
      <c r="U58" s="409">
        <v>4000</v>
      </c>
      <c r="V58" s="409">
        <v>1000</v>
      </c>
      <c r="W58" s="409"/>
      <c r="X58" s="288">
        <f t="shared" si="7"/>
        <v>5000</v>
      </c>
      <c r="Y58" s="404" t="s">
        <v>1689</v>
      </c>
      <c r="Z58" s="404">
        <v>8650</v>
      </c>
      <c r="AA58" s="404">
        <v>1350</v>
      </c>
      <c r="AB58" s="404"/>
      <c r="AC58" s="288">
        <f t="shared" si="9"/>
        <v>10000</v>
      </c>
      <c r="AD58" s="409"/>
      <c r="AE58" s="409"/>
      <c r="AF58" s="409"/>
      <c r="AG58" s="409"/>
      <c r="AH58" s="288">
        <f t="shared" si="10"/>
        <v>0</v>
      </c>
      <c r="AI58" s="409"/>
      <c r="AJ58" s="409"/>
      <c r="AK58" s="409"/>
      <c r="AL58" s="410"/>
      <c r="AM58" s="288">
        <f t="shared" si="11"/>
        <v>0</v>
      </c>
      <c r="AN58" s="405"/>
      <c r="AO58" s="405"/>
      <c r="AP58" s="405"/>
      <c r="AQ58" s="405"/>
      <c r="AR58" s="288">
        <f t="shared" si="8"/>
        <v>0</v>
      </c>
      <c r="AS58" s="405"/>
      <c r="AT58" s="405"/>
      <c r="AU58" s="405"/>
      <c r="AV58" s="405"/>
      <c r="AW58" s="405"/>
      <c r="AX58" s="405"/>
      <c r="AY58" s="405"/>
      <c r="AZ58" s="405"/>
      <c r="BA58" s="405"/>
      <c r="BB58" s="405"/>
      <c r="BC58" s="405"/>
      <c r="BD58" s="405"/>
      <c r="BE58" s="405"/>
      <c r="BF58" s="405"/>
      <c r="BG58" s="405"/>
      <c r="BH58" s="405"/>
      <c r="BI58" s="405"/>
      <c r="BJ58" s="405"/>
      <c r="BK58" s="405"/>
      <c r="BL58" s="405"/>
      <c r="BM58" s="405"/>
      <c r="BN58" s="405"/>
      <c r="BO58" s="405"/>
      <c r="BP58" s="405"/>
      <c r="BQ58" s="405"/>
      <c r="BR58" s="405"/>
      <c r="BS58" s="405"/>
      <c r="BT58" s="405"/>
      <c r="BU58" s="405"/>
      <c r="BV58" s="405"/>
      <c r="BW58" s="406"/>
      <c r="BX58" s="405"/>
      <c r="BY58" s="405"/>
      <c r="BZ58" s="405"/>
      <c r="CA58" s="405"/>
      <c r="CB58" s="405"/>
      <c r="CC58" s="405"/>
      <c r="CD58" s="405"/>
      <c r="CE58" s="405"/>
      <c r="CF58" s="405"/>
      <c r="CG58" s="405"/>
      <c r="CH58" s="405"/>
      <c r="CI58" s="405"/>
      <c r="CJ58" s="405"/>
      <c r="CK58" s="405"/>
      <c r="CL58" s="405"/>
      <c r="CM58" s="405"/>
      <c r="CN58" s="405"/>
      <c r="CO58" s="405"/>
      <c r="CP58" s="405"/>
      <c r="CQ58" s="405"/>
      <c r="CR58" s="405"/>
      <c r="CS58" s="405"/>
      <c r="CT58" s="405"/>
      <c r="CU58" s="405"/>
      <c r="CV58" s="405"/>
      <c r="CW58" s="405"/>
      <c r="CX58" s="405"/>
      <c r="CY58" s="405"/>
      <c r="CZ58" s="405"/>
      <c r="DA58" s="405"/>
      <c r="DB58" s="405"/>
      <c r="DC58" s="405"/>
      <c r="DD58" s="405"/>
      <c r="DE58" s="405"/>
      <c r="DF58" s="405"/>
      <c r="DG58" s="405"/>
      <c r="DH58" s="405"/>
      <c r="DI58" s="405"/>
      <c r="DJ58" s="405"/>
      <c r="DK58" s="405"/>
      <c r="DL58" s="405"/>
      <c r="DM58" s="405"/>
      <c r="DN58" s="405"/>
      <c r="DO58" s="405"/>
      <c r="DP58" s="408">
        <v>1</v>
      </c>
      <c r="DQ58" s="409">
        <v>38000</v>
      </c>
      <c r="DR58" s="409"/>
      <c r="DS58" s="409"/>
      <c r="DT58" s="409">
        <v>1</v>
      </c>
      <c r="DU58" s="409">
        <v>38000</v>
      </c>
      <c r="DV58" s="409"/>
      <c r="DW58" s="409"/>
      <c r="DX58" s="409"/>
      <c r="DY58" s="409"/>
      <c r="DZ58" s="409"/>
      <c r="EA58" s="409"/>
      <c r="EB58" s="409"/>
      <c r="EC58" s="409"/>
      <c r="ED58" s="409"/>
      <c r="EE58" s="410"/>
      <c r="EF58" s="353">
        <f t="shared" si="12"/>
        <v>1</v>
      </c>
      <c r="EG58" s="353">
        <f t="shared" si="12"/>
        <v>38000</v>
      </c>
      <c r="EH58" s="411">
        <v>1</v>
      </c>
      <c r="EI58" s="412">
        <v>38000</v>
      </c>
      <c r="EJ58" s="412"/>
      <c r="EK58" s="412"/>
      <c r="EL58" s="412"/>
      <c r="EM58" s="411" t="s">
        <v>225</v>
      </c>
      <c r="EN58" s="412"/>
      <c r="EO58" s="412">
        <v>1</v>
      </c>
      <c r="EP58" s="412">
        <v>38000</v>
      </c>
      <c r="EQ58" s="412"/>
      <c r="ER58" s="412"/>
      <c r="ES58" s="412"/>
    </row>
    <row r="59" spans="1:149" ht="48">
      <c r="A59" s="397">
        <v>52</v>
      </c>
      <c r="B59" s="398" t="s">
        <v>1902</v>
      </c>
      <c r="C59" s="398" t="s">
        <v>1903</v>
      </c>
      <c r="D59" s="398" t="s">
        <v>1904</v>
      </c>
      <c r="E59" s="399">
        <v>34000</v>
      </c>
      <c r="F59" s="399">
        <v>4000</v>
      </c>
      <c r="G59" s="399">
        <f t="shared" si="3"/>
        <v>38000</v>
      </c>
      <c r="H59" s="426">
        <v>20</v>
      </c>
      <c r="I59" s="387">
        <f t="shared" si="0"/>
        <v>299.25</v>
      </c>
      <c r="J59" s="388">
        <f t="shared" si="1"/>
        <v>2199.25</v>
      </c>
      <c r="K59" s="430" t="s">
        <v>1905</v>
      </c>
      <c r="L59" s="428">
        <v>19</v>
      </c>
      <c r="M59" s="387">
        <f t="shared" si="2"/>
        <v>5685.75</v>
      </c>
      <c r="N59" s="424">
        <f t="shared" si="4"/>
        <v>41785.75</v>
      </c>
      <c r="O59" s="275">
        <f t="shared" si="5"/>
        <v>7000</v>
      </c>
      <c r="P59" s="275">
        <f t="shared" si="6"/>
        <v>6010</v>
      </c>
      <c r="Q59" s="275">
        <f t="shared" si="6"/>
        <v>990</v>
      </c>
      <c r="R59" s="275">
        <f t="shared" si="6"/>
        <v>0</v>
      </c>
      <c r="S59" s="416" t="s">
        <v>1906</v>
      </c>
      <c r="T59" s="416" t="s">
        <v>1608</v>
      </c>
      <c r="U59" s="404">
        <v>610</v>
      </c>
      <c r="V59" s="404">
        <v>90</v>
      </c>
      <c r="W59" s="404"/>
      <c r="X59" s="288">
        <f t="shared" si="7"/>
        <v>700</v>
      </c>
      <c r="Y59" s="404" t="s">
        <v>1609</v>
      </c>
      <c r="Z59" s="404">
        <v>5400</v>
      </c>
      <c r="AA59" s="404">
        <v>900</v>
      </c>
      <c r="AB59" s="404"/>
      <c r="AC59" s="288">
        <f t="shared" si="9"/>
        <v>6300</v>
      </c>
      <c r="AD59" s="409"/>
      <c r="AE59" s="409"/>
      <c r="AF59" s="409"/>
      <c r="AG59" s="409"/>
      <c r="AH59" s="288">
        <f t="shared" si="10"/>
        <v>0</v>
      </c>
      <c r="AI59" s="409"/>
      <c r="AJ59" s="409"/>
      <c r="AK59" s="409"/>
      <c r="AL59" s="410"/>
      <c r="AM59" s="288">
        <f t="shared" si="11"/>
        <v>0</v>
      </c>
      <c r="AN59" s="405"/>
      <c r="AO59" s="405"/>
      <c r="AP59" s="405"/>
      <c r="AQ59" s="405"/>
      <c r="AR59" s="288">
        <f t="shared" si="8"/>
        <v>0</v>
      </c>
      <c r="AS59" s="405"/>
      <c r="AT59" s="405"/>
      <c r="AU59" s="405"/>
      <c r="AV59" s="405"/>
      <c r="AW59" s="405"/>
      <c r="AX59" s="405"/>
      <c r="AY59" s="405"/>
      <c r="AZ59" s="405"/>
      <c r="BA59" s="405"/>
      <c r="BB59" s="405"/>
      <c r="BC59" s="405"/>
      <c r="BD59" s="405"/>
      <c r="BE59" s="405"/>
      <c r="BF59" s="405"/>
      <c r="BG59" s="405"/>
      <c r="BH59" s="405"/>
      <c r="BI59" s="405"/>
      <c r="BJ59" s="405"/>
      <c r="BK59" s="405"/>
      <c r="BL59" s="405"/>
      <c r="BM59" s="405"/>
      <c r="BN59" s="405"/>
      <c r="BO59" s="405"/>
      <c r="BP59" s="405"/>
      <c r="BQ59" s="405"/>
      <c r="BR59" s="405"/>
      <c r="BS59" s="405"/>
      <c r="BT59" s="405"/>
      <c r="BU59" s="405"/>
      <c r="BV59" s="405"/>
      <c r="BW59" s="406"/>
      <c r="BX59" s="405"/>
      <c r="BY59" s="405"/>
      <c r="BZ59" s="405"/>
      <c r="CA59" s="405"/>
      <c r="CB59" s="405"/>
      <c r="CC59" s="405"/>
      <c r="CD59" s="405"/>
      <c r="CE59" s="405"/>
      <c r="CF59" s="405"/>
      <c r="CG59" s="405"/>
      <c r="CH59" s="405"/>
      <c r="CI59" s="405"/>
      <c r="CJ59" s="405"/>
      <c r="CK59" s="405"/>
      <c r="CL59" s="405"/>
      <c r="CM59" s="405"/>
      <c r="CN59" s="405"/>
      <c r="CO59" s="405"/>
      <c r="CP59" s="405"/>
      <c r="CQ59" s="405"/>
      <c r="CR59" s="405"/>
      <c r="CS59" s="405"/>
      <c r="CT59" s="405"/>
      <c r="CU59" s="405"/>
      <c r="CV59" s="405"/>
      <c r="CW59" s="405"/>
      <c r="CX59" s="405"/>
      <c r="CY59" s="405"/>
      <c r="CZ59" s="405"/>
      <c r="DA59" s="405"/>
      <c r="DB59" s="405"/>
      <c r="DC59" s="405"/>
      <c r="DD59" s="405"/>
      <c r="DE59" s="405"/>
      <c r="DF59" s="405"/>
      <c r="DG59" s="405"/>
      <c r="DH59" s="405"/>
      <c r="DI59" s="405"/>
      <c r="DJ59" s="405"/>
      <c r="DK59" s="405"/>
      <c r="DL59" s="405"/>
      <c r="DM59" s="405"/>
      <c r="DN59" s="405"/>
      <c r="DO59" s="405"/>
      <c r="DP59" s="408" t="s">
        <v>225</v>
      </c>
      <c r="DQ59" s="409"/>
      <c r="DR59" s="409">
        <v>1</v>
      </c>
      <c r="DS59" s="409">
        <v>38000</v>
      </c>
      <c r="DT59" s="409"/>
      <c r="DU59" s="409"/>
      <c r="DV59" s="409">
        <v>1</v>
      </c>
      <c r="DW59" s="409">
        <v>38000</v>
      </c>
      <c r="DX59" s="409"/>
      <c r="DY59" s="409"/>
      <c r="DZ59" s="409"/>
      <c r="EA59" s="409"/>
      <c r="EB59" s="409"/>
      <c r="EC59" s="409"/>
      <c r="ED59" s="409"/>
      <c r="EE59" s="410"/>
      <c r="EF59" s="353">
        <f t="shared" si="12"/>
        <v>1</v>
      </c>
      <c r="EG59" s="353">
        <f t="shared" si="12"/>
        <v>38000</v>
      </c>
      <c r="EH59" s="411">
        <v>1</v>
      </c>
      <c r="EI59" s="412">
        <v>38000</v>
      </c>
      <c r="EJ59" s="412"/>
      <c r="EK59" s="412"/>
      <c r="EL59" s="412"/>
      <c r="EM59" s="411">
        <v>1</v>
      </c>
      <c r="EN59" s="412"/>
      <c r="EO59" s="412"/>
      <c r="EP59" s="412"/>
      <c r="EQ59" s="412"/>
      <c r="ER59" s="412"/>
      <c r="ES59" s="412"/>
    </row>
    <row r="60" spans="1:149" ht="48">
      <c r="A60" s="397">
        <v>53</v>
      </c>
      <c r="B60" s="422" t="s">
        <v>1907</v>
      </c>
      <c r="C60" s="398" t="s">
        <v>1908</v>
      </c>
      <c r="D60" s="398" t="s">
        <v>198</v>
      </c>
      <c r="E60" s="399">
        <v>25500</v>
      </c>
      <c r="F60" s="399">
        <v>3000</v>
      </c>
      <c r="G60" s="399">
        <f t="shared" si="3"/>
        <v>28500</v>
      </c>
      <c r="H60" s="426">
        <v>20</v>
      </c>
      <c r="I60" s="387">
        <f t="shared" si="0"/>
        <v>224.4375</v>
      </c>
      <c r="J60" s="388">
        <f t="shared" si="1"/>
        <v>1649.4375</v>
      </c>
      <c r="K60" s="430" t="s">
        <v>1909</v>
      </c>
      <c r="L60" s="428">
        <v>19</v>
      </c>
      <c r="M60" s="387">
        <f t="shared" si="2"/>
        <v>4264.3125</v>
      </c>
      <c r="N60" s="424">
        <f t="shared" si="4"/>
        <v>31339.3125</v>
      </c>
      <c r="O60" s="275">
        <f t="shared" si="5"/>
        <v>0</v>
      </c>
      <c r="P60" s="275">
        <f t="shared" si="6"/>
        <v>0</v>
      </c>
      <c r="Q60" s="275">
        <f t="shared" si="6"/>
        <v>0</v>
      </c>
      <c r="R60" s="275">
        <f t="shared" si="6"/>
        <v>0</v>
      </c>
      <c r="S60" s="416" t="s">
        <v>1910</v>
      </c>
      <c r="T60" s="409"/>
      <c r="U60" s="409"/>
      <c r="V60" s="409"/>
      <c r="W60" s="409"/>
      <c r="X60" s="288">
        <f t="shared" si="7"/>
        <v>0</v>
      </c>
      <c r="Y60" s="409"/>
      <c r="Z60" s="409"/>
      <c r="AA60" s="409"/>
      <c r="AB60" s="409"/>
      <c r="AC60" s="288">
        <f t="shared" si="9"/>
        <v>0</v>
      </c>
      <c r="AD60" s="409"/>
      <c r="AE60" s="409"/>
      <c r="AF60" s="409"/>
      <c r="AG60" s="409"/>
      <c r="AH60" s="288">
        <f t="shared" si="10"/>
        <v>0</v>
      </c>
      <c r="AI60" s="409"/>
      <c r="AJ60" s="409"/>
      <c r="AK60" s="409"/>
      <c r="AL60" s="410"/>
      <c r="AM60" s="288">
        <f t="shared" si="11"/>
        <v>0</v>
      </c>
      <c r="AN60" s="405"/>
      <c r="AO60" s="405"/>
      <c r="AP60" s="405"/>
      <c r="AQ60" s="405"/>
      <c r="AR60" s="288">
        <f t="shared" si="8"/>
        <v>0</v>
      </c>
      <c r="AS60" s="405"/>
      <c r="AT60" s="405"/>
      <c r="AU60" s="405"/>
      <c r="AV60" s="405"/>
      <c r="AW60" s="405"/>
      <c r="AX60" s="405"/>
      <c r="AY60" s="405"/>
      <c r="AZ60" s="405"/>
      <c r="BA60" s="405"/>
      <c r="BB60" s="405"/>
      <c r="BC60" s="405"/>
      <c r="BD60" s="405"/>
      <c r="BE60" s="405"/>
      <c r="BF60" s="405"/>
      <c r="BG60" s="405"/>
      <c r="BH60" s="405"/>
      <c r="BI60" s="405"/>
      <c r="BJ60" s="405"/>
      <c r="BK60" s="405"/>
      <c r="BL60" s="405"/>
      <c r="BM60" s="405"/>
      <c r="BN60" s="405"/>
      <c r="BO60" s="405"/>
      <c r="BP60" s="405"/>
      <c r="BQ60" s="405"/>
      <c r="BR60" s="405"/>
      <c r="BS60" s="405"/>
      <c r="BT60" s="405"/>
      <c r="BU60" s="405"/>
      <c r="BV60" s="405"/>
      <c r="BW60" s="406"/>
      <c r="BX60" s="405"/>
      <c r="BY60" s="405"/>
      <c r="BZ60" s="405"/>
      <c r="CA60" s="405"/>
      <c r="CB60" s="405"/>
      <c r="CC60" s="405"/>
      <c r="CD60" s="405"/>
      <c r="CE60" s="405"/>
      <c r="CF60" s="405"/>
      <c r="CG60" s="405"/>
      <c r="CH60" s="405"/>
      <c r="CI60" s="405"/>
      <c r="CJ60" s="405"/>
      <c r="CK60" s="405"/>
      <c r="CL60" s="405"/>
      <c r="CM60" s="405"/>
      <c r="CN60" s="405"/>
      <c r="CO60" s="405"/>
      <c r="CP60" s="405"/>
      <c r="CQ60" s="405"/>
      <c r="CR60" s="405"/>
      <c r="CS60" s="405"/>
      <c r="CT60" s="405"/>
      <c r="CU60" s="405"/>
      <c r="CV60" s="405"/>
      <c r="CW60" s="405"/>
      <c r="CX60" s="405"/>
      <c r="CY60" s="405"/>
      <c r="CZ60" s="405"/>
      <c r="DA60" s="405"/>
      <c r="DB60" s="405"/>
      <c r="DC60" s="405"/>
      <c r="DD60" s="405"/>
      <c r="DE60" s="405"/>
      <c r="DF60" s="405"/>
      <c r="DG60" s="405"/>
      <c r="DH60" s="405"/>
      <c r="DI60" s="405"/>
      <c r="DJ60" s="405"/>
      <c r="DK60" s="405"/>
      <c r="DL60" s="405"/>
      <c r="DM60" s="405"/>
      <c r="DN60" s="405"/>
      <c r="DO60" s="405"/>
      <c r="DP60" s="408">
        <v>1</v>
      </c>
      <c r="DQ60" s="409">
        <v>28500</v>
      </c>
      <c r="DR60" s="409"/>
      <c r="DS60" s="409"/>
      <c r="DT60" s="409"/>
      <c r="DU60" s="409"/>
      <c r="DV60" s="409">
        <v>1</v>
      </c>
      <c r="DW60" s="409">
        <v>28500</v>
      </c>
      <c r="DX60" s="409"/>
      <c r="DY60" s="409"/>
      <c r="DZ60" s="409"/>
      <c r="EA60" s="409"/>
      <c r="EB60" s="409"/>
      <c r="EC60" s="409"/>
      <c r="ED60" s="409"/>
      <c r="EE60" s="410"/>
      <c r="EF60" s="353">
        <f t="shared" si="12"/>
        <v>1</v>
      </c>
      <c r="EG60" s="353">
        <f t="shared" si="12"/>
        <v>28500</v>
      </c>
      <c r="EH60" s="411">
        <v>1</v>
      </c>
      <c r="EI60" s="412">
        <v>28500</v>
      </c>
      <c r="EJ60" s="412"/>
      <c r="EK60" s="412"/>
      <c r="EL60" s="412"/>
      <c r="EM60" s="411">
        <v>1</v>
      </c>
      <c r="EN60" s="412"/>
      <c r="EO60" s="412"/>
      <c r="EP60" s="412"/>
      <c r="EQ60" s="412"/>
      <c r="ER60" s="412"/>
      <c r="ES60" s="412"/>
    </row>
    <row r="61" spans="1:149" ht="51">
      <c r="A61" s="397">
        <v>54</v>
      </c>
      <c r="B61" s="398" t="s">
        <v>1911</v>
      </c>
      <c r="C61" s="398" t="s">
        <v>1912</v>
      </c>
      <c r="D61" s="398" t="s">
        <v>1913</v>
      </c>
      <c r="E61" s="399">
        <v>25500</v>
      </c>
      <c r="F61" s="399">
        <v>3000</v>
      </c>
      <c r="G61" s="399">
        <f t="shared" si="3"/>
        <v>28500</v>
      </c>
      <c r="H61" s="426">
        <v>20</v>
      </c>
      <c r="I61" s="387">
        <f t="shared" si="0"/>
        <v>224.4375</v>
      </c>
      <c r="J61" s="388">
        <f t="shared" si="1"/>
        <v>1649.4375</v>
      </c>
      <c r="K61" s="430" t="s">
        <v>1914</v>
      </c>
      <c r="L61" s="428">
        <v>19</v>
      </c>
      <c r="M61" s="387">
        <f t="shared" si="2"/>
        <v>4264.3125</v>
      </c>
      <c r="N61" s="424">
        <f t="shared" si="4"/>
        <v>31339.3125</v>
      </c>
      <c r="O61" s="275">
        <f t="shared" si="5"/>
        <v>3000</v>
      </c>
      <c r="P61" s="275">
        <f t="shared" si="6"/>
        <v>2400</v>
      </c>
      <c r="Q61" s="275">
        <f t="shared" si="6"/>
        <v>600</v>
      </c>
      <c r="R61" s="275">
        <f t="shared" si="6"/>
        <v>0</v>
      </c>
      <c r="S61" s="416" t="s">
        <v>1915</v>
      </c>
      <c r="T61" s="409" t="s">
        <v>1609</v>
      </c>
      <c r="U61" s="409">
        <v>2400</v>
      </c>
      <c r="V61" s="409">
        <v>600</v>
      </c>
      <c r="W61" s="409"/>
      <c r="X61" s="288">
        <f t="shared" si="7"/>
        <v>3000</v>
      </c>
      <c r="Y61" s="409"/>
      <c r="Z61" s="409"/>
      <c r="AA61" s="409"/>
      <c r="AB61" s="409"/>
      <c r="AC61" s="288">
        <f t="shared" si="9"/>
        <v>0</v>
      </c>
      <c r="AD61" s="409"/>
      <c r="AE61" s="409"/>
      <c r="AF61" s="409"/>
      <c r="AG61" s="409"/>
      <c r="AH61" s="288">
        <f t="shared" si="10"/>
        <v>0</v>
      </c>
      <c r="AI61" s="409"/>
      <c r="AJ61" s="409"/>
      <c r="AK61" s="409"/>
      <c r="AL61" s="410"/>
      <c r="AM61" s="288">
        <f t="shared" si="11"/>
        <v>0</v>
      </c>
      <c r="AN61" s="405"/>
      <c r="AO61" s="405"/>
      <c r="AP61" s="405"/>
      <c r="AQ61" s="405"/>
      <c r="AR61" s="288">
        <f t="shared" si="8"/>
        <v>0</v>
      </c>
      <c r="AS61" s="405"/>
      <c r="AT61" s="405"/>
      <c r="AU61" s="405"/>
      <c r="AV61" s="405"/>
      <c r="AW61" s="405"/>
      <c r="AX61" s="405"/>
      <c r="AY61" s="405"/>
      <c r="AZ61" s="405"/>
      <c r="BA61" s="405"/>
      <c r="BB61" s="405"/>
      <c r="BC61" s="405"/>
      <c r="BD61" s="405"/>
      <c r="BE61" s="405"/>
      <c r="BF61" s="405"/>
      <c r="BG61" s="405"/>
      <c r="BH61" s="405"/>
      <c r="BI61" s="405"/>
      <c r="BJ61" s="405"/>
      <c r="BK61" s="405"/>
      <c r="BL61" s="405"/>
      <c r="BM61" s="405"/>
      <c r="BN61" s="405"/>
      <c r="BO61" s="405"/>
      <c r="BP61" s="405"/>
      <c r="BQ61" s="405"/>
      <c r="BR61" s="405"/>
      <c r="BS61" s="405"/>
      <c r="BT61" s="405"/>
      <c r="BU61" s="405"/>
      <c r="BV61" s="405"/>
      <c r="BW61" s="406"/>
      <c r="BX61" s="405"/>
      <c r="BY61" s="405"/>
      <c r="BZ61" s="405"/>
      <c r="CA61" s="405"/>
      <c r="CB61" s="405"/>
      <c r="CC61" s="405"/>
      <c r="CD61" s="405"/>
      <c r="CE61" s="405"/>
      <c r="CF61" s="405"/>
      <c r="CG61" s="405"/>
      <c r="CH61" s="405"/>
      <c r="CI61" s="405"/>
      <c r="CJ61" s="405"/>
      <c r="CK61" s="405"/>
      <c r="CL61" s="405"/>
      <c r="CM61" s="405"/>
      <c r="CN61" s="405"/>
      <c r="CO61" s="405"/>
      <c r="CP61" s="405"/>
      <c r="CQ61" s="405"/>
      <c r="CR61" s="405"/>
      <c r="CS61" s="405"/>
      <c r="CT61" s="405"/>
      <c r="CU61" s="405"/>
      <c r="CV61" s="405"/>
      <c r="CW61" s="405"/>
      <c r="CX61" s="405"/>
      <c r="CY61" s="405"/>
      <c r="CZ61" s="405"/>
      <c r="DA61" s="405"/>
      <c r="DB61" s="405"/>
      <c r="DC61" s="405"/>
      <c r="DD61" s="405"/>
      <c r="DE61" s="405"/>
      <c r="DF61" s="405"/>
      <c r="DG61" s="405"/>
      <c r="DH61" s="405"/>
      <c r="DI61" s="405"/>
      <c r="DJ61" s="405"/>
      <c r="DK61" s="405"/>
      <c r="DL61" s="405"/>
      <c r="DM61" s="405"/>
      <c r="DN61" s="405"/>
      <c r="DO61" s="405"/>
      <c r="DP61" s="408">
        <v>1</v>
      </c>
      <c r="DQ61" s="409">
        <v>28500</v>
      </c>
      <c r="DR61" s="409"/>
      <c r="DS61" s="409"/>
      <c r="DT61" s="409"/>
      <c r="DU61" s="409"/>
      <c r="DV61" s="409">
        <v>1</v>
      </c>
      <c r="DW61" s="409">
        <v>28500</v>
      </c>
      <c r="DX61" s="409"/>
      <c r="DY61" s="409"/>
      <c r="DZ61" s="409"/>
      <c r="EA61" s="409"/>
      <c r="EB61" s="409"/>
      <c r="EC61" s="409"/>
      <c r="ED61" s="409"/>
      <c r="EE61" s="410"/>
      <c r="EF61" s="353">
        <f t="shared" si="12"/>
        <v>1</v>
      </c>
      <c r="EG61" s="353">
        <f t="shared" si="12"/>
        <v>28500</v>
      </c>
      <c r="EH61" s="411">
        <v>1</v>
      </c>
      <c r="EI61" s="412">
        <v>28500</v>
      </c>
      <c r="EJ61" s="412"/>
      <c r="EK61" s="412"/>
      <c r="EL61" s="412"/>
      <c r="EM61" s="411">
        <v>1</v>
      </c>
      <c r="EN61" s="412"/>
      <c r="EO61" s="412"/>
      <c r="EP61" s="412"/>
      <c r="EQ61" s="412"/>
      <c r="ER61" s="412"/>
      <c r="ES61" s="412"/>
    </row>
    <row r="62" spans="1:149" ht="48">
      <c r="A62" s="397">
        <v>55</v>
      </c>
      <c r="B62" s="398" t="s">
        <v>1916</v>
      </c>
      <c r="C62" s="398" t="s">
        <v>1917</v>
      </c>
      <c r="D62" s="398" t="s">
        <v>1913</v>
      </c>
      <c r="E62" s="399">
        <v>25500</v>
      </c>
      <c r="F62" s="399">
        <v>3000</v>
      </c>
      <c r="G62" s="399">
        <f t="shared" si="3"/>
        <v>28500</v>
      </c>
      <c r="H62" s="426">
        <v>20</v>
      </c>
      <c r="I62" s="387">
        <f t="shared" si="0"/>
        <v>224.4375</v>
      </c>
      <c r="J62" s="388">
        <f t="shared" si="1"/>
        <v>1649.4375</v>
      </c>
      <c r="K62" s="430" t="s">
        <v>1918</v>
      </c>
      <c r="L62" s="428">
        <v>19</v>
      </c>
      <c r="M62" s="387">
        <f t="shared" si="2"/>
        <v>4264.3125</v>
      </c>
      <c r="N62" s="424">
        <f t="shared" si="4"/>
        <v>31339.3125</v>
      </c>
      <c r="O62" s="275">
        <f t="shared" si="5"/>
        <v>0</v>
      </c>
      <c r="P62" s="275">
        <f t="shared" si="6"/>
        <v>0</v>
      </c>
      <c r="Q62" s="275">
        <f t="shared" si="6"/>
        <v>0</v>
      </c>
      <c r="R62" s="275">
        <f t="shared" si="6"/>
        <v>0</v>
      </c>
      <c r="S62" s="416" t="s">
        <v>1906</v>
      </c>
      <c r="T62" s="409"/>
      <c r="U62" s="409"/>
      <c r="V62" s="409"/>
      <c r="W62" s="409"/>
      <c r="X62" s="288">
        <f t="shared" si="7"/>
        <v>0</v>
      </c>
      <c r="Y62" s="409"/>
      <c r="Z62" s="409"/>
      <c r="AA62" s="409"/>
      <c r="AB62" s="409"/>
      <c r="AC62" s="288">
        <f t="shared" si="9"/>
        <v>0</v>
      </c>
      <c r="AD62" s="409"/>
      <c r="AE62" s="409"/>
      <c r="AF62" s="409"/>
      <c r="AG62" s="409"/>
      <c r="AH62" s="288">
        <f t="shared" si="10"/>
        <v>0</v>
      </c>
      <c r="AI62" s="409"/>
      <c r="AJ62" s="409"/>
      <c r="AK62" s="409"/>
      <c r="AL62" s="410"/>
      <c r="AM62" s="288">
        <f t="shared" si="11"/>
        <v>0</v>
      </c>
      <c r="AN62" s="405"/>
      <c r="AO62" s="405"/>
      <c r="AP62" s="405"/>
      <c r="AQ62" s="405"/>
      <c r="AR62" s="288">
        <f t="shared" si="8"/>
        <v>0</v>
      </c>
      <c r="AS62" s="405"/>
      <c r="AT62" s="405"/>
      <c r="AU62" s="405"/>
      <c r="AV62" s="405"/>
      <c r="AW62" s="405"/>
      <c r="AX62" s="405"/>
      <c r="AY62" s="405"/>
      <c r="AZ62" s="405"/>
      <c r="BA62" s="405"/>
      <c r="BB62" s="405"/>
      <c r="BC62" s="405"/>
      <c r="BD62" s="405"/>
      <c r="BE62" s="405"/>
      <c r="BF62" s="405"/>
      <c r="BG62" s="405"/>
      <c r="BH62" s="405"/>
      <c r="BI62" s="405"/>
      <c r="BJ62" s="405"/>
      <c r="BK62" s="405"/>
      <c r="BL62" s="405"/>
      <c r="BM62" s="405"/>
      <c r="BN62" s="405"/>
      <c r="BO62" s="405"/>
      <c r="BP62" s="405"/>
      <c r="BQ62" s="405"/>
      <c r="BR62" s="405"/>
      <c r="BS62" s="405"/>
      <c r="BT62" s="405"/>
      <c r="BU62" s="405"/>
      <c r="BV62" s="405"/>
      <c r="BW62" s="406"/>
      <c r="BX62" s="405"/>
      <c r="BY62" s="405"/>
      <c r="BZ62" s="405"/>
      <c r="CA62" s="405"/>
      <c r="CB62" s="405"/>
      <c r="CC62" s="405"/>
      <c r="CD62" s="405"/>
      <c r="CE62" s="405"/>
      <c r="CF62" s="405"/>
      <c r="CG62" s="405"/>
      <c r="CH62" s="405"/>
      <c r="CI62" s="405"/>
      <c r="CJ62" s="405"/>
      <c r="CK62" s="405"/>
      <c r="CL62" s="405"/>
      <c r="CM62" s="405"/>
      <c r="CN62" s="405"/>
      <c r="CO62" s="405"/>
      <c r="CP62" s="405"/>
      <c r="CQ62" s="405"/>
      <c r="CR62" s="405"/>
      <c r="CS62" s="405"/>
      <c r="CT62" s="405"/>
      <c r="CU62" s="405"/>
      <c r="CV62" s="405"/>
      <c r="CW62" s="405"/>
      <c r="CX62" s="405"/>
      <c r="CY62" s="405"/>
      <c r="CZ62" s="405"/>
      <c r="DA62" s="405"/>
      <c r="DB62" s="405"/>
      <c r="DC62" s="405"/>
      <c r="DD62" s="405"/>
      <c r="DE62" s="405"/>
      <c r="DF62" s="405"/>
      <c r="DG62" s="405"/>
      <c r="DH62" s="405"/>
      <c r="DI62" s="405"/>
      <c r="DJ62" s="405"/>
      <c r="DK62" s="405"/>
      <c r="DL62" s="405"/>
      <c r="DM62" s="405"/>
      <c r="DN62" s="405"/>
      <c r="DO62" s="405"/>
      <c r="DP62" s="408">
        <v>1</v>
      </c>
      <c r="DQ62" s="409">
        <v>28500</v>
      </c>
      <c r="DR62" s="409"/>
      <c r="DS62" s="409"/>
      <c r="DT62" s="409"/>
      <c r="DU62" s="409"/>
      <c r="DV62" s="409">
        <v>1</v>
      </c>
      <c r="DW62" s="409">
        <v>28500</v>
      </c>
      <c r="DX62" s="409"/>
      <c r="DY62" s="409"/>
      <c r="DZ62" s="409"/>
      <c r="EA62" s="409"/>
      <c r="EB62" s="409"/>
      <c r="EC62" s="409"/>
      <c r="ED62" s="409"/>
      <c r="EE62" s="410"/>
      <c r="EF62" s="353">
        <f t="shared" si="12"/>
        <v>1</v>
      </c>
      <c r="EG62" s="353">
        <f t="shared" si="12"/>
        <v>28500</v>
      </c>
      <c r="EH62" s="411">
        <v>1</v>
      </c>
      <c r="EI62" s="412">
        <v>28500</v>
      </c>
      <c r="EJ62" s="412"/>
      <c r="EK62" s="412"/>
      <c r="EL62" s="412"/>
      <c r="EM62" s="411">
        <v>1</v>
      </c>
      <c r="EN62" s="412"/>
      <c r="EO62" s="412"/>
      <c r="EP62" s="412"/>
      <c r="EQ62" s="412"/>
      <c r="ER62" s="412"/>
      <c r="ES62" s="412"/>
    </row>
    <row r="63" spans="1:149" ht="48">
      <c r="A63" s="397">
        <v>56</v>
      </c>
      <c r="B63" s="398" t="s">
        <v>1919</v>
      </c>
      <c r="C63" s="398" t="s">
        <v>1920</v>
      </c>
      <c r="D63" s="398" t="s">
        <v>1921</v>
      </c>
      <c r="E63" s="399">
        <v>21250</v>
      </c>
      <c r="F63" s="399">
        <v>2500</v>
      </c>
      <c r="G63" s="399">
        <f t="shared" si="3"/>
        <v>23750</v>
      </c>
      <c r="H63" s="426">
        <v>20</v>
      </c>
      <c r="I63" s="387">
        <f t="shared" si="0"/>
        <v>187.03125</v>
      </c>
      <c r="J63" s="388">
        <f t="shared" si="1"/>
        <v>1374.53125</v>
      </c>
      <c r="K63" s="430" t="s">
        <v>1922</v>
      </c>
      <c r="L63" s="428">
        <v>19</v>
      </c>
      <c r="M63" s="387">
        <f t="shared" si="2"/>
        <v>3553.59375</v>
      </c>
      <c r="N63" s="424">
        <f t="shared" si="4"/>
        <v>26116.09375</v>
      </c>
      <c r="O63" s="275">
        <f t="shared" si="5"/>
        <v>0</v>
      </c>
      <c r="P63" s="275">
        <f t="shared" si="6"/>
        <v>0</v>
      </c>
      <c r="Q63" s="275">
        <f t="shared" si="6"/>
        <v>0</v>
      </c>
      <c r="R63" s="275">
        <f t="shared" si="6"/>
        <v>0</v>
      </c>
      <c r="S63" s="416" t="s">
        <v>1923</v>
      </c>
      <c r="T63" s="409"/>
      <c r="U63" s="409"/>
      <c r="V63" s="409"/>
      <c r="W63" s="409"/>
      <c r="X63" s="288">
        <f t="shared" si="7"/>
        <v>0</v>
      </c>
      <c r="Y63" s="409"/>
      <c r="Z63" s="409"/>
      <c r="AA63" s="409"/>
      <c r="AB63" s="409"/>
      <c r="AC63" s="288">
        <f t="shared" si="9"/>
        <v>0</v>
      </c>
      <c r="AD63" s="409"/>
      <c r="AE63" s="409"/>
      <c r="AF63" s="409"/>
      <c r="AG63" s="409"/>
      <c r="AH63" s="288">
        <f t="shared" si="10"/>
        <v>0</v>
      </c>
      <c r="AI63" s="409"/>
      <c r="AJ63" s="409"/>
      <c r="AK63" s="409"/>
      <c r="AL63" s="410"/>
      <c r="AM63" s="288">
        <f t="shared" si="11"/>
        <v>0</v>
      </c>
      <c r="AN63" s="405"/>
      <c r="AO63" s="405"/>
      <c r="AP63" s="405"/>
      <c r="AQ63" s="405"/>
      <c r="AR63" s="288">
        <f t="shared" si="8"/>
        <v>0</v>
      </c>
      <c r="AS63" s="405"/>
      <c r="AT63" s="405"/>
      <c r="AU63" s="405"/>
      <c r="AV63" s="405"/>
      <c r="AW63" s="405"/>
      <c r="AX63" s="405"/>
      <c r="AY63" s="405"/>
      <c r="AZ63" s="405"/>
      <c r="BA63" s="405"/>
      <c r="BB63" s="405"/>
      <c r="BC63" s="405"/>
      <c r="BD63" s="405"/>
      <c r="BE63" s="405"/>
      <c r="BF63" s="405"/>
      <c r="BG63" s="405"/>
      <c r="BH63" s="405"/>
      <c r="BI63" s="405"/>
      <c r="BJ63" s="405"/>
      <c r="BK63" s="405"/>
      <c r="BL63" s="405"/>
      <c r="BM63" s="405"/>
      <c r="BN63" s="405"/>
      <c r="BO63" s="405"/>
      <c r="BP63" s="405"/>
      <c r="BQ63" s="405"/>
      <c r="BR63" s="405"/>
      <c r="BS63" s="405"/>
      <c r="BT63" s="405"/>
      <c r="BU63" s="405"/>
      <c r="BV63" s="405"/>
      <c r="BW63" s="406"/>
      <c r="BX63" s="405"/>
      <c r="BY63" s="405"/>
      <c r="BZ63" s="405"/>
      <c r="CA63" s="405"/>
      <c r="CB63" s="405"/>
      <c r="CC63" s="405"/>
      <c r="CD63" s="405"/>
      <c r="CE63" s="405"/>
      <c r="CF63" s="405"/>
      <c r="CG63" s="405"/>
      <c r="CH63" s="405"/>
      <c r="CI63" s="405"/>
      <c r="CJ63" s="405"/>
      <c r="CK63" s="405"/>
      <c r="CL63" s="405"/>
      <c r="CM63" s="405"/>
      <c r="CN63" s="405"/>
      <c r="CO63" s="405"/>
      <c r="CP63" s="405"/>
      <c r="CQ63" s="405"/>
      <c r="CR63" s="405"/>
      <c r="CS63" s="405"/>
      <c r="CT63" s="405"/>
      <c r="CU63" s="405"/>
      <c r="CV63" s="405"/>
      <c r="CW63" s="405"/>
      <c r="CX63" s="405"/>
      <c r="CY63" s="405"/>
      <c r="CZ63" s="405"/>
      <c r="DA63" s="405"/>
      <c r="DB63" s="405"/>
      <c r="DC63" s="405"/>
      <c r="DD63" s="405"/>
      <c r="DE63" s="405"/>
      <c r="DF63" s="405"/>
      <c r="DG63" s="405"/>
      <c r="DH63" s="405"/>
      <c r="DI63" s="405"/>
      <c r="DJ63" s="405"/>
      <c r="DK63" s="405"/>
      <c r="DL63" s="405"/>
      <c r="DM63" s="405"/>
      <c r="DN63" s="405"/>
      <c r="DO63" s="405"/>
      <c r="DP63" s="408">
        <v>1</v>
      </c>
      <c r="DQ63" s="409">
        <v>23750</v>
      </c>
      <c r="DR63" s="409"/>
      <c r="DS63" s="409"/>
      <c r="DT63" s="409"/>
      <c r="DU63" s="409"/>
      <c r="DV63" s="409"/>
      <c r="DW63" s="409"/>
      <c r="DX63" s="409">
        <v>1</v>
      </c>
      <c r="DY63" s="409">
        <v>23750</v>
      </c>
      <c r="DZ63" s="409"/>
      <c r="EA63" s="409"/>
      <c r="EB63" s="409"/>
      <c r="EC63" s="409"/>
      <c r="ED63" s="409"/>
      <c r="EE63" s="410"/>
      <c r="EF63" s="353">
        <f t="shared" si="12"/>
        <v>1</v>
      </c>
      <c r="EG63" s="353">
        <f t="shared" si="12"/>
        <v>23750</v>
      </c>
      <c r="EH63" s="411">
        <v>1</v>
      </c>
      <c r="EI63" s="412">
        <v>23750</v>
      </c>
      <c r="EJ63" s="412"/>
      <c r="EK63" s="412"/>
      <c r="EL63" s="412"/>
      <c r="EM63" s="411">
        <v>1</v>
      </c>
      <c r="EN63" s="412"/>
      <c r="EO63" s="412"/>
      <c r="EP63" s="412"/>
      <c r="EQ63" s="412"/>
      <c r="ER63" s="412"/>
      <c r="ES63" s="412"/>
    </row>
    <row r="64" spans="1:149" ht="51">
      <c r="A64" s="397">
        <v>57</v>
      </c>
      <c r="B64" s="398" t="s">
        <v>1924</v>
      </c>
      <c r="C64" s="398" t="s">
        <v>1925</v>
      </c>
      <c r="D64" s="398" t="s">
        <v>1926</v>
      </c>
      <c r="E64" s="399">
        <v>25500</v>
      </c>
      <c r="F64" s="399">
        <v>3000</v>
      </c>
      <c r="G64" s="399">
        <f t="shared" si="3"/>
        <v>28500</v>
      </c>
      <c r="H64" s="426">
        <v>20</v>
      </c>
      <c r="I64" s="387">
        <f t="shared" si="0"/>
        <v>224.4375</v>
      </c>
      <c r="J64" s="388">
        <f t="shared" si="1"/>
        <v>1649.4375</v>
      </c>
      <c r="K64" s="430" t="s">
        <v>1927</v>
      </c>
      <c r="L64" s="428">
        <v>19</v>
      </c>
      <c r="M64" s="387">
        <f t="shared" si="2"/>
        <v>4264.3125</v>
      </c>
      <c r="N64" s="424">
        <f t="shared" si="4"/>
        <v>31339.3125</v>
      </c>
      <c r="O64" s="275">
        <f t="shared" si="5"/>
        <v>2000</v>
      </c>
      <c r="P64" s="275">
        <f t="shared" si="6"/>
        <v>1740</v>
      </c>
      <c r="Q64" s="275">
        <f t="shared" si="6"/>
        <v>260</v>
      </c>
      <c r="R64" s="275">
        <f t="shared" si="6"/>
        <v>0</v>
      </c>
      <c r="S64" s="416" t="s">
        <v>1928</v>
      </c>
      <c r="T64" s="409" t="s">
        <v>1689</v>
      </c>
      <c r="U64" s="409">
        <v>1740</v>
      </c>
      <c r="V64" s="409">
        <v>260</v>
      </c>
      <c r="W64" s="409"/>
      <c r="X64" s="288">
        <f t="shared" si="7"/>
        <v>2000</v>
      </c>
      <c r="Y64" s="409"/>
      <c r="Z64" s="409"/>
      <c r="AA64" s="409"/>
      <c r="AB64" s="409"/>
      <c r="AC64" s="288">
        <f t="shared" si="9"/>
        <v>0</v>
      </c>
      <c r="AD64" s="409"/>
      <c r="AE64" s="409"/>
      <c r="AF64" s="409"/>
      <c r="AG64" s="409"/>
      <c r="AH64" s="288">
        <f t="shared" si="10"/>
        <v>0</v>
      </c>
      <c r="AI64" s="409"/>
      <c r="AJ64" s="409"/>
      <c r="AK64" s="409"/>
      <c r="AL64" s="410"/>
      <c r="AM64" s="288">
        <f t="shared" si="11"/>
        <v>0</v>
      </c>
      <c r="AN64" s="405"/>
      <c r="AO64" s="405"/>
      <c r="AP64" s="405"/>
      <c r="AQ64" s="405"/>
      <c r="AR64" s="288">
        <f t="shared" si="8"/>
        <v>0</v>
      </c>
      <c r="AS64" s="405"/>
      <c r="AT64" s="405"/>
      <c r="AU64" s="405"/>
      <c r="AV64" s="405"/>
      <c r="AW64" s="405"/>
      <c r="AX64" s="405"/>
      <c r="AY64" s="405"/>
      <c r="AZ64" s="405"/>
      <c r="BA64" s="405"/>
      <c r="BB64" s="405"/>
      <c r="BC64" s="405"/>
      <c r="BD64" s="405"/>
      <c r="BE64" s="405"/>
      <c r="BF64" s="405"/>
      <c r="BG64" s="405"/>
      <c r="BH64" s="405"/>
      <c r="BI64" s="405"/>
      <c r="BJ64" s="405"/>
      <c r="BK64" s="405"/>
      <c r="BL64" s="405"/>
      <c r="BM64" s="405"/>
      <c r="BN64" s="405"/>
      <c r="BO64" s="405"/>
      <c r="BP64" s="405"/>
      <c r="BQ64" s="405"/>
      <c r="BR64" s="405"/>
      <c r="BS64" s="405"/>
      <c r="BT64" s="405"/>
      <c r="BU64" s="405"/>
      <c r="BV64" s="405"/>
      <c r="BW64" s="406"/>
      <c r="BX64" s="405"/>
      <c r="BY64" s="405"/>
      <c r="BZ64" s="405"/>
      <c r="CA64" s="405"/>
      <c r="CB64" s="405"/>
      <c r="CC64" s="405"/>
      <c r="CD64" s="405"/>
      <c r="CE64" s="405"/>
      <c r="CF64" s="405"/>
      <c r="CG64" s="405"/>
      <c r="CH64" s="405"/>
      <c r="CI64" s="405"/>
      <c r="CJ64" s="405"/>
      <c r="CK64" s="405"/>
      <c r="CL64" s="405"/>
      <c r="CM64" s="405"/>
      <c r="CN64" s="405"/>
      <c r="CO64" s="405"/>
      <c r="CP64" s="405"/>
      <c r="CQ64" s="405"/>
      <c r="CR64" s="405"/>
      <c r="CS64" s="405"/>
      <c r="CT64" s="405"/>
      <c r="CU64" s="405"/>
      <c r="CV64" s="405"/>
      <c r="CW64" s="405"/>
      <c r="CX64" s="405"/>
      <c r="CY64" s="405"/>
      <c r="CZ64" s="405"/>
      <c r="DA64" s="405"/>
      <c r="DB64" s="405"/>
      <c r="DC64" s="405"/>
      <c r="DD64" s="405"/>
      <c r="DE64" s="405"/>
      <c r="DF64" s="405"/>
      <c r="DG64" s="405"/>
      <c r="DH64" s="405"/>
      <c r="DI64" s="405"/>
      <c r="DJ64" s="405"/>
      <c r="DK64" s="405"/>
      <c r="DL64" s="405"/>
      <c r="DM64" s="405"/>
      <c r="DN64" s="405"/>
      <c r="DO64" s="405"/>
      <c r="DP64" s="408">
        <v>1</v>
      </c>
      <c r="DQ64" s="409">
        <v>28500</v>
      </c>
      <c r="DR64" s="409"/>
      <c r="DS64" s="409"/>
      <c r="DT64" s="409"/>
      <c r="DU64" s="409"/>
      <c r="DV64" s="409">
        <v>1</v>
      </c>
      <c r="DW64" s="409">
        <v>28500</v>
      </c>
      <c r="DX64" s="409"/>
      <c r="DY64" s="409"/>
      <c r="DZ64" s="409"/>
      <c r="EA64" s="409"/>
      <c r="EB64" s="409"/>
      <c r="EC64" s="409"/>
      <c r="ED64" s="409"/>
      <c r="EE64" s="410"/>
      <c r="EF64" s="353">
        <f t="shared" si="12"/>
        <v>1</v>
      </c>
      <c r="EG64" s="353">
        <f t="shared" si="12"/>
        <v>28500</v>
      </c>
      <c r="EH64" s="411">
        <v>1</v>
      </c>
      <c r="EI64" s="412">
        <v>28500</v>
      </c>
      <c r="EJ64" s="412"/>
      <c r="EK64" s="412"/>
      <c r="EL64" s="412"/>
      <c r="EM64" s="411">
        <v>1</v>
      </c>
      <c r="EN64" s="412"/>
      <c r="EO64" s="412"/>
      <c r="EP64" s="412"/>
      <c r="EQ64" s="412"/>
      <c r="ER64" s="412"/>
      <c r="ES64" s="412"/>
    </row>
    <row r="65" spans="1:149" ht="48">
      <c r="A65" s="397">
        <v>58</v>
      </c>
      <c r="B65" s="398" t="s">
        <v>1929</v>
      </c>
      <c r="C65" s="398" t="s">
        <v>1878</v>
      </c>
      <c r="D65" s="398" t="s">
        <v>1757</v>
      </c>
      <c r="E65" s="399">
        <v>25500</v>
      </c>
      <c r="F65" s="399">
        <v>3000</v>
      </c>
      <c r="G65" s="399">
        <f t="shared" si="3"/>
        <v>28500</v>
      </c>
      <c r="H65" s="426">
        <v>20</v>
      </c>
      <c r="I65" s="387">
        <f t="shared" si="0"/>
        <v>224.4375</v>
      </c>
      <c r="J65" s="388">
        <f t="shared" si="1"/>
        <v>1649.4375</v>
      </c>
      <c r="K65" s="430" t="s">
        <v>1930</v>
      </c>
      <c r="L65" s="428">
        <v>19</v>
      </c>
      <c r="M65" s="387">
        <f t="shared" si="2"/>
        <v>4264.3125</v>
      </c>
      <c r="N65" s="424">
        <f t="shared" si="4"/>
        <v>31339.3125</v>
      </c>
      <c r="O65" s="275">
        <f t="shared" si="5"/>
        <v>0</v>
      </c>
      <c r="P65" s="275">
        <f t="shared" si="6"/>
        <v>0</v>
      </c>
      <c r="Q65" s="275">
        <f t="shared" si="6"/>
        <v>0</v>
      </c>
      <c r="R65" s="275">
        <f t="shared" si="6"/>
        <v>0</v>
      </c>
      <c r="S65" s="416" t="s">
        <v>1931</v>
      </c>
      <c r="T65" s="409"/>
      <c r="U65" s="409"/>
      <c r="V65" s="409"/>
      <c r="W65" s="409"/>
      <c r="X65" s="288">
        <f t="shared" si="7"/>
        <v>0</v>
      </c>
      <c r="Y65" s="409"/>
      <c r="Z65" s="409"/>
      <c r="AA65" s="409"/>
      <c r="AB65" s="409"/>
      <c r="AC65" s="288">
        <f t="shared" si="9"/>
        <v>0</v>
      </c>
      <c r="AD65" s="409"/>
      <c r="AE65" s="409"/>
      <c r="AF65" s="409"/>
      <c r="AG65" s="409"/>
      <c r="AH65" s="288">
        <f t="shared" si="10"/>
        <v>0</v>
      </c>
      <c r="AI65" s="409"/>
      <c r="AJ65" s="409"/>
      <c r="AK65" s="409"/>
      <c r="AL65" s="410"/>
      <c r="AM65" s="288">
        <f t="shared" si="11"/>
        <v>0</v>
      </c>
      <c r="AN65" s="405"/>
      <c r="AO65" s="405"/>
      <c r="AP65" s="405"/>
      <c r="AQ65" s="405"/>
      <c r="AR65" s="288">
        <f t="shared" si="8"/>
        <v>0</v>
      </c>
      <c r="AS65" s="405"/>
      <c r="AT65" s="405"/>
      <c r="AU65" s="405"/>
      <c r="AV65" s="405"/>
      <c r="AW65" s="405"/>
      <c r="AX65" s="405"/>
      <c r="AY65" s="405"/>
      <c r="AZ65" s="405"/>
      <c r="BA65" s="405"/>
      <c r="BB65" s="405"/>
      <c r="BC65" s="405"/>
      <c r="BD65" s="405"/>
      <c r="BE65" s="405"/>
      <c r="BF65" s="405"/>
      <c r="BG65" s="405"/>
      <c r="BH65" s="405"/>
      <c r="BI65" s="405"/>
      <c r="BJ65" s="405"/>
      <c r="BK65" s="405"/>
      <c r="BL65" s="405"/>
      <c r="BM65" s="405"/>
      <c r="BN65" s="405"/>
      <c r="BO65" s="405"/>
      <c r="BP65" s="405"/>
      <c r="BQ65" s="405"/>
      <c r="BR65" s="405"/>
      <c r="BS65" s="405"/>
      <c r="BT65" s="405"/>
      <c r="BU65" s="405"/>
      <c r="BV65" s="405"/>
      <c r="BW65" s="406"/>
      <c r="BX65" s="405"/>
      <c r="BY65" s="405"/>
      <c r="BZ65" s="405"/>
      <c r="CA65" s="405"/>
      <c r="CB65" s="405"/>
      <c r="CC65" s="405"/>
      <c r="CD65" s="405"/>
      <c r="CE65" s="405"/>
      <c r="CF65" s="405"/>
      <c r="CG65" s="405"/>
      <c r="CH65" s="405"/>
      <c r="CI65" s="405"/>
      <c r="CJ65" s="405"/>
      <c r="CK65" s="405"/>
      <c r="CL65" s="405"/>
      <c r="CM65" s="405"/>
      <c r="CN65" s="405"/>
      <c r="CO65" s="405"/>
      <c r="CP65" s="405"/>
      <c r="CQ65" s="405"/>
      <c r="CR65" s="405"/>
      <c r="CS65" s="405"/>
      <c r="CT65" s="405"/>
      <c r="CU65" s="405"/>
      <c r="CV65" s="405"/>
      <c r="CW65" s="405"/>
      <c r="CX65" s="405"/>
      <c r="CY65" s="405"/>
      <c r="CZ65" s="405"/>
      <c r="DA65" s="405"/>
      <c r="DB65" s="405"/>
      <c r="DC65" s="405"/>
      <c r="DD65" s="405"/>
      <c r="DE65" s="405"/>
      <c r="DF65" s="405"/>
      <c r="DG65" s="405"/>
      <c r="DH65" s="405"/>
      <c r="DI65" s="405"/>
      <c r="DJ65" s="405"/>
      <c r="DK65" s="405"/>
      <c r="DL65" s="405"/>
      <c r="DM65" s="405"/>
      <c r="DN65" s="405"/>
      <c r="DO65" s="405"/>
      <c r="DP65" s="408">
        <v>1</v>
      </c>
      <c r="DQ65" s="409">
        <v>28500</v>
      </c>
      <c r="DR65" s="409"/>
      <c r="DS65" s="409"/>
      <c r="DT65" s="409"/>
      <c r="DU65" s="409"/>
      <c r="DV65" s="409">
        <v>1</v>
      </c>
      <c r="DW65" s="409">
        <v>28500</v>
      </c>
      <c r="DX65" s="409"/>
      <c r="DY65" s="409"/>
      <c r="DZ65" s="409"/>
      <c r="EA65" s="409"/>
      <c r="EB65" s="409"/>
      <c r="EC65" s="409"/>
      <c r="ED65" s="409"/>
      <c r="EE65" s="410"/>
      <c r="EF65" s="353">
        <f t="shared" si="12"/>
        <v>1</v>
      </c>
      <c r="EG65" s="353">
        <f t="shared" si="12"/>
        <v>28500</v>
      </c>
      <c r="EH65" s="411">
        <v>1</v>
      </c>
      <c r="EI65" s="412">
        <v>28500</v>
      </c>
      <c r="EJ65" s="412"/>
      <c r="EK65" s="412"/>
      <c r="EL65" s="412"/>
      <c r="EM65" s="411">
        <v>1</v>
      </c>
      <c r="EN65" s="412"/>
      <c r="EO65" s="412"/>
      <c r="EP65" s="412"/>
      <c r="EQ65" s="412"/>
      <c r="ER65" s="412"/>
      <c r="ES65" s="412"/>
    </row>
    <row r="66" spans="1:149" ht="48">
      <c r="A66" s="397">
        <v>59</v>
      </c>
      <c r="B66" s="398" t="s">
        <v>1932</v>
      </c>
      <c r="C66" s="398" t="s">
        <v>1933</v>
      </c>
      <c r="D66" s="398" t="s">
        <v>1934</v>
      </c>
      <c r="E66" s="399">
        <v>21250</v>
      </c>
      <c r="F66" s="399">
        <v>2500</v>
      </c>
      <c r="G66" s="399">
        <f t="shared" si="3"/>
        <v>23750</v>
      </c>
      <c r="H66" s="426">
        <v>20</v>
      </c>
      <c r="I66" s="387">
        <f t="shared" si="0"/>
        <v>187.03125</v>
      </c>
      <c r="J66" s="388">
        <f t="shared" si="1"/>
        <v>1374.53125</v>
      </c>
      <c r="K66" s="430" t="s">
        <v>1935</v>
      </c>
      <c r="L66" s="428">
        <v>19</v>
      </c>
      <c r="M66" s="387">
        <f t="shared" si="2"/>
        <v>3553.59375</v>
      </c>
      <c r="N66" s="424">
        <f t="shared" si="4"/>
        <v>26116.09375</v>
      </c>
      <c r="O66" s="275">
        <f t="shared" si="5"/>
        <v>0</v>
      </c>
      <c r="P66" s="275">
        <f t="shared" si="6"/>
        <v>0</v>
      </c>
      <c r="Q66" s="275">
        <f t="shared" si="6"/>
        <v>0</v>
      </c>
      <c r="R66" s="275">
        <f t="shared" si="6"/>
        <v>0</v>
      </c>
      <c r="S66" s="416" t="s">
        <v>1885</v>
      </c>
      <c r="T66" s="409"/>
      <c r="U66" s="409"/>
      <c r="V66" s="409"/>
      <c r="W66" s="409"/>
      <c r="X66" s="288">
        <f t="shared" si="7"/>
        <v>0</v>
      </c>
      <c r="Y66" s="409"/>
      <c r="Z66" s="409"/>
      <c r="AA66" s="409"/>
      <c r="AB66" s="409"/>
      <c r="AC66" s="288">
        <f t="shared" si="9"/>
        <v>0</v>
      </c>
      <c r="AD66" s="409"/>
      <c r="AE66" s="409"/>
      <c r="AF66" s="409"/>
      <c r="AG66" s="409"/>
      <c r="AH66" s="288">
        <f t="shared" si="10"/>
        <v>0</v>
      </c>
      <c r="AI66" s="409"/>
      <c r="AJ66" s="409"/>
      <c r="AK66" s="409"/>
      <c r="AL66" s="410"/>
      <c r="AM66" s="288">
        <f t="shared" si="11"/>
        <v>0</v>
      </c>
      <c r="AN66" s="405"/>
      <c r="AO66" s="405"/>
      <c r="AP66" s="405"/>
      <c r="AQ66" s="405"/>
      <c r="AR66" s="288">
        <f t="shared" si="8"/>
        <v>0</v>
      </c>
      <c r="AS66" s="405"/>
      <c r="AT66" s="405"/>
      <c r="AU66" s="405"/>
      <c r="AV66" s="405"/>
      <c r="AW66" s="405"/>
      <c r="AX66" s="405"/>
      <c r="AY66" s="405"/>
      <c r="AZ66" s="405"/>
      <c r="BA66" s="405"/>
      <c r="BB66" s="405"/>
      <c r="BC66" s="405"/>
      <c r="BD66" s="405"/>
      <c r="BE66" s="405"/>
      <c r="BF66" s="405"/>
      <c r="BG66" s="405"/>
      <c r="BH66" s="405"/>
      <c r="BI66" s="405"/>
      <c r="BJ66" s="405"/>
      <c r="BK66" s="405"/>
      <c r="BL66" s="405"/>
      <c r="BM66" s="405"/>
      <c r="BN66" s="405"/>
      <c r="BO66" s="405"/>
      <c r="BP66" s="405"/>
      <c r="BQ66" s="405"/>
      <c r="BR66" s="405"/>
      <c r="BS66" s="405"/>
      <c r="BT66" s="405"/>
      <c r="BU66" s="405"/>
      <c r="BV66" s="405"/>
      <c r="BW66" s="406"/>
      <c r="BX66" s="405"/>
      <c r="BY66" s="405"/>
      <c r="BZ66" s="405"/>
      <c r="CA66" s="405"/>
      <c r="CB66" s="405"/>
      <c r="CC66" s="405"/>
      <c r="CD66" s="405"/>
      <c r="CE66" s="405"/>
      <c r="CF66" s="405"/>
      <c r="CG66" s="405"/>
      <c r="CH66" s="405"/>
      <c r="CI66" s="405"/>
      <c r="CJ66" s="405"/>
      <c r="CK66" s="405"/>
      <c r="CL66" s="405"/>
      <c r="CM66" s="405"/>
      <c r="CN66" s="405"/>
      <c r="CO66" s="405"/>
      <c r="CP66" s="405"/>
      <c r="CQ66" s="405"/>
      <c r="CR66" s="405"/>
      <c r="CS66" s="405"/>
      <c r="CT66" s="405"/>
      <c r="CU66" s="405"/>
      <c r="CV66" s="405"/>
      <c r="CW66" s="405"/>
      <c r="CX66" s="405"/>
      <c r="CY66" s="405"/>
      <c r="CZ66" s="405"/>
      <c r="DA66" s="405"/>
      <c r="DB66" s="405"/>
      <c r="DC66" s="405"/>
      <c r="DD66" s="405"/>
      <c r="DE66" s="405"/>
      <c r="DF66" s="405"/>
      <c r="DG66" s="405"/>
      <c r="DH66" s="405"/>
      <c r="DI66" s="405"/>
      <c r="DJ66" s="405"/>
      <c r="DK66" s="405"/>
      <c r="DL66" s="405"/>
      <c r="DM66" s="405"/>
      <c r="DN66" s="405"/>
      <c r="DO66" s="405"/>
      <c r="DP66" s="408">
        <v>1</v>
      </c>
      <c r="DQ66" s="409">
        <v>23750</v>
      </c>
      <c r="DR66" s="409"/>
      <c r="DS66" s="409"/>
      <c r="DT66" s="409"/>
      <c r="DU66" s="409"/>
      <c r="DV66" s="409"/>
      <c r="DW66" s="409"/>
      <c r="DX66" s="409"/>
      <c r="DY66" s="409"/>
      <c r="DZ66" s="409">
        <v>1</v>
      </c>
      <c r="EA66" s="409">
        <v>23750</v>
      </c>
      <c r="EB66" s="409"/>
      <c r="EC66" s="409"/>
      <c r="ED66" s="409"/>
      <c r="EE66" s="410"/>
      <c r="EF66" s="353">
        <f t="shared" si="12"/>
        <v>1</v>
      </c>
      <c r="EG66" s="353">
        <f t="shared" si="12"/>
        <v>23750</v>
      </c>
      <c r="EH66" s="411">
        <v>1</v>
      </c>
      <c r="EI66" s="412">
        <v>23750</v>
      </c>
      <c r="EJ66" s="412"/>
      <c r="EK66" s="412"/>
      <c r="EL66" s="412"/>
      <c r="EM66" s="411">
        <v>1</v>
      </c>
      <c r="EN66" s="412"/>
      <c r="EO66" s="412"/>
      <c r="EP66" s="412"/>
      <c r="EQ66" s="412"/>
      <c r="ER66" s="412"/>
      <c r="ES66" s="412"/>
    </row>
    <row r="67" spans="1:149" ht="48">
      <c r="A67" s="397">
        <v>60</v>
      </c>
      <c r="B67" s="422" t="s">
        <v>1936</v>
      </c>
      <c r="C67" s="398" t="s">
        <v>1937</v>
      </c>
      <c r="D67" s="398" t="s">
        <v>1938</v>
      </c>
      <c r="E67" s="399">
        <v>12750</v>
      </c>
      <c r="F67" s="399">
        <v>1500</v>
      </c>
      <c r="G67" s="399">
        <f t="shared" si="3"/>
        <v>14250</v>
      </c>
      <c r="H67" s="426">
        <v>20</v>
      </c>
      <c r="I67" s="387">
        <f t="shared" si="0"/>
        <v>112.21875</v>
      </c>
      <c r="J67" s="388">
        <f t="shared" si="1"/>
        <v>824.71875</v>
      </c>
      <c r="K67" s="430" t="s">
        <v>1939</v>
      </c>
      <c r="L67" s="428">
        <v>19</v>
      </c>
      <c r="M67" s="387">
        <f t="shared" si="2"/>
        <v>2132.15625</v>
      </c>
      <c r="N67" s="424">
        <f t="shared" si="4"/>
        <v>15669.65625</v>
      </c>
      <c r="O67" s="275">
        <f t="shared" si="5"/>
        <v>1410</v>
      </c>
      <c r="P67" s="275">
        <f t="shared" si="6"/>
        <v>1219</v>
      </c>
      <c r="Q67" s="275">
        <f t="shared" si="6"/>
        <v>191</v>
      </c>
      <c r="R67" s="275">
        <f t="shared" si="6"/>
        <v>0</v>
      </c>
      <c r="S67" s="416" t="s">
        <v>1940</v>
      </c>
      <c r="T67" s="416" t="s">
        <v>1608</v>
      </c>
      <c r="U67" s="404">
        <v>354</v>
      </c>
      <c r="V67" s="404">
        <v>56</v>
      </c>
      <c r="W67" s="404"/>
      <c r="X67" s="288">
        <f t="shared" si="7"/>
        <v>410</v>
      </c>
      <c r="Y67" s="416" t="s">
        <v>1608</v>
      </c>
      <c r="Z67" s="404">
        <v>865</v>
      </c>
      <c r="AA67" s="404">
        <v>135</v>
      </c>
      <c r="AB67" s="409"/>
      <c r="AC67" s="288">
        <f t="shared" si="9"/>
        <v>1000</v>
      </c>
      <c r="AD67" s="409"/>
      <c r="AE67" s="409"/>
      <c r="AF67" s="409"/>
      <c r="AG67" s="409"/>
      <c r="AH67" s="288">
        <f t="shared" si="10"/>
        <v>0</v>
      </c>
      <c r="AI67" s="409"/>
      <c r="AJ67" s="409"/>
      <c r="AK67" s="409"/>
      <c r="AL67" s="410"/>
      <c r="AM67" s="288">
        <f t="shared" si="11"/>
        <v>0</v>
      </c>
      <c r="AN67" s="405"/>
      <c r="AO67" s="405"/>
      <c r="AP67" s="405"/>
      <c r="AQ67" s="405"/>
      <c r="AR67" s="288">
        <f t="shared" si="8"/>
        <v>0</v>
      </c>
      <c r="AS67" s="405"/>
      <c r="AT67" s="405"/>
      <c r="AU67" s="405"/>
      <c r="AV67" s="405"/>
      <c r="AW67" s="405"/>
      <c r="AX67" s="405"/>
      <c r="AY67" s="405"/>
      <c r="AZ67" s="405"/>
      <c r="BA67" s="405"/>
      <c r="BB67" s="405"/>
      <c r="BC67" s="405"/>
      <c r="BD67" s="405"/>
      <c r="BE67" s="405"/>
      <c r="BF67" s="405"/>
      <c r="BG67" s="405"/>
      <c r="BH67" s="405"/>
      <c r="BI67" s="405"/>
      <c r="BJ67" s="405"/>
      <c r="BK67" s="405"/>
      <c r="BL67" s="405"/>
      <c r="BM67" s="405"/>
      <c r="BN67" s="405"/>
      <c r="BO67" s="405"/>
      <c r="BP67" s="405"/>
      <c r="BQ67" s="405"/>
      <c r="BR67" s="405"/>
      <c r="BS67" s="405"/>
      <c r="BT67" s="405"/>
      <c r="BU67" s="405"/>
      <c r="BV67" s="405"/>
      <c r="BW67" s="406"/>
      <c r="BX67" s="405"/>
      <c r="BY67" s="405"/>
      <c r="BZ67" s="405"/>
      <c r="CA67" s="405"/>
      <c r="CB67" s="405"/>
      <c r="CC67" s="405"/>
      <c r="CD67" s="405"/>
      <c r="CE67" s="405"/>
      <c r="CF67" s="405"/>
      <c r="CG67" s="405"/>
      <c r="CH67" s="405"/>
      <c r="CI67" s="405"/>
      <c r="CJ67" s="405"/>
      <c r="CK67" s="405"/>
      <c r="CL67" s="405"/>
      <c r="CM67" s="405"/>
      <c r="CN67" s="405"/>
      <c r="CO67" s="405"/>
      <c r="CP67" s="405"/>
      <c r="CQ67" s="405"/>
      <c r="CR67" s="405"/>
      <c r="CS67" s="405"/>
      <c r="CT67" s="405"/>
      <c r="CU67" s="405"/>
      <c r="CV67" s="405"/>
      <c r="CW67" s="405"/>
      <c r="CX67" s="405"/>
      <c r="CY67" s="405"/>
      <c r="CZ67" s="405"/>
      <c r="DA67" s="405"/>
      <c r="DB67" s="405"/>
      <c r="DC67" s="405"/>
      <c r="DD67" s="405"/>
      <c r="DE67" s="405"/>
      <c r="DF67" s="405"/>
      <c r="DG67" s="405"/>
      <c r="DH67" s="405"/>
      <c r="DI67" s="405"/>
      <c r="DJ67" s="405"/>
      <c r="DK67" s="405"/>
      <c r="DL67" s="405"/>
      <c r="DM67" s="405"/>
      <c r="DN67" s="405"/>
      <c r="DO67" s="405"/>
      <c r="DP67" s="408">
        <v>1</v>
      </c>
      <c r="DQ67" s="409">
        <v>14250</v>
      </c>
      <c r="DR67" s="409"/>
      <c r="DS67" s="409"/>
      <c r="DT67" s="409"/>
      <c r="DU67" s="409"/>
      <c r="DV67" s="409"/>
      <c r="DW67" s="409"/>
      <c r="DX67" s="409">
        <v>1</v>
      </c>
      <c r="DY67" s="409">
        <v>14250</v>
      </c>
      <c r="DZ67" s="409"/>
      <c r="EA67" s="409"/>
      <c r="EB67" s="409"/>
      <c r="EC67" s="409"/>
      <c r="ED67" s="409"/>
      <c r="EE67" s="410"/>
      <c r="EF67" s="353">
        <f t="shared" si="12"/>
        <v>1</v>
      </c>
      <c r="EG67" s="353">
        <f t="shared" si="12"/>
        <v>14250</v>
      </c>
      <c r="EH67" s="411">
        <v>1</v>
      </c>
      <c r="EI67" s="412">
        <v>14250</v>
      </c>
      <c r="EJ67" s="412"/>
      <c r="EK67" s="412"/>
      <c r="EL67" s="412"/>
      <c r="EM67" s="411">
        <v>1</v>
      </c>
      <c r="EN67" s="412"/>
      <c r="EO67" s="412"/>
      <c r="EP67" s="412"/>
      <c r="EQ67" s="412"/>
      <c r="ER67" s="412"/>
      <c r="ES67" s="412"/>
    </row>
    <row r="68" spans="1:149" ht="48.75" thickBot="1">
      <c r="A68" s="397">
        <v>61</v>
      </c>
      <c r="B68" s="398" t="s">
        <v>1941</v>
      </c>
      <c r="C68" s="398" t="s">
        <v>1942</v>
      </c>
      <c r="D68" s="398" t="s">
        <v>60</v>
      </c>
      <c r="E68" s="399">
        <v>34000</v>
      </c>
      <c r="F68" s="399"/>
      <c r="G68" s="399">
        <f t="shared" si="3"/>
        <v>34000</v>
      </c>
      <c r="H68" s="426">
        <v>20</v>
      </c>
      <c r="I68" s="387">
        <f t="shared" si="0"/>
        <v>267.75</v>
      </c>
      <c r="J68" s="388">
        <f t="shared" si="1"/>
        <v>1967.75</v>
      </c>
      <c r="K68" s="430" t="s">
        <v>1943</v>
      </c>
      <c r="L68" s="428">
        <v>19</v>
      </c>
      <c r="M68" s="387">
        <f t="shared" si="2"/>
        <v>5087.25</v>
      </c>
      <c r="N68" s="424">
        <f t="shared" si="4"/>
        <v>37387.25</v>
      </c>
      <c r="O68" s="275">
        <f t="shared" si="5"/>
        <v>0</v>
      </c>
      <c r="P68" s="275">
        <f t="shared" si="6"/>
        <v>0</v>
      </c>
      <c r="Q68" s="275">
        <f t="shared" si="6"/>
        <v>0</v>
      </c>
      <c r="R68" s="275">
        <f t="shared" si="6"/>
        <v>0</v>
      </c>
      <c r="S68" s="416" t="s">
        <v>1804</v>
      </c>
      <c r="T68" s="409"/>
      <c r="U68" s="409"/>
      <c r="V68" s="409"/>
      <c r="W68" s="409"/>
      <c r="X68" s="288">
        <f t="shared" si="7"/>
        <v>0</v>
      </c>
      <c r="Y68" s="409"/>
      <c r="Z68" s="409"/>
      <c r="AA68" s="409"/>
      <c r="AB68" s="409"/>
      <c r="AC68" s="288">
        <f t="shared" si="9"/>
        <v>0</v>
      </c>
      <c r="AD68" s="409"/>
      <c r="AE68" s="409"/>
      <c r="AF68" s="409"/>
      <c r="AG68" s="409"/>
      <c r="AH68" s="288">
        <f t="shared" si="10"/>
        <v>0</v>
      </c>
      <c r="AI68" s="409"/>
      <c r="AJ68" s="409"/>
      <c r="AK68" s="409"/>
      <c r="AL68" s="410"/>
      <c r="AM68" s="288">
        <f t="shared" si="11"/>
        <v>0</v>
      </c>
      <c r="AN68" s="405"/>
      <c r="AO68" s="405"/>
      <c r="AP68" s="405"/>
      <c r="AQ68" s="405"/>
      <c r="AR68" s="288">
        <f t="shared" si="8"/>
        <v>0</v>
      </c>
      <c r="AS68" s="405"/>
      <c r="AT68" s="405"/>
      <c r="AU68" s="405"/>
      <c r="AV68" s="405"/>
      <c r="AW68" s="405"/>
      <c r="AX68" s="405"/>
      <c r="AY68" s="405"/>
      <c r="AZ68" s="405"/>
      <c r="BA68" s="405"/>
      <c r="BB68" s="405"/>
      <c r="BC68" s="405"/>
      <c r="BD68" s="405"/>
      <c r="BE68" s="405"/>
      <c r="BF68" s="405"/>
      <c r="BG68" s="405"/>
      <c r="BH68" s="405"/>
      <c r="BI68" s="405"/>
      <c r="BJ68" s="405"/>
      <c r="BK68" s="405"/>
      <c r="BL68" s="405"/>
      <c r="BM68" s="405"/>
      <c r="BN68" s="405"/>
      <c r="BO68" s="405"/>
      <c r="BP68" s="405"/>
      <c r="BQ68" s="405"/>
      <c r="BR68" s="405"/>
      <c r="BS68" s="405"/>
      <c r="BT68" s="405"/>
      <c r="BU68" s="405"/>
      <c r="BV68" s="405"/>
      <c r="BW68" s="406"/>
      <c r="BX68" s="405"/>
      <c r="BY68" s="405"/>
      <c r="BZ68" s="405"/>
      <c r="CA68" s="405"/>
      <c r="CB68" s="405"/>
      <c r="CC68" s="405"/>
      <c r="CD68" s="405"/>
      <c r="CE68" s="405"/>
      <c r="CF68" s="405"/>
      <c r="CG68" s="405"/>
      <c r="CH68" s="405"/>
      <c r="CI68" s="405"/>
      <c r="CJ68" s="405"/>
      <c r="CK68" s="405"/>
      <c r="CL68" s="405"/>
      <c r="CM68" s="405"/>
      <c r="CN68" s="405"/>
      <c r="CO68" s="405"/>
      <c r="CP68" s="405"/>
      <c r="CQ68" s="405"/>
      <c r="CR68" s="405"/>
      <c r="CS68" s="405"/>
      <c r="CT68" s="405"/>
      <c r="CU68" s="405"/>
      <c r="CV68" s="405"/>
      <c r="CW68" s="405"/>
      <c r="CX68" s="405"/>
      <c r="CY68" s="405"/>
      <c r="CZ68" s="405"/>
      <c r="DA68" s="405"/>
      <c r="DB68" s="405"/>
      <c r="DC68" s="405"/>
      <c r="DD68" s="405"/>
      <c r="DE68" s="405"/>
      <c r="DF68" s="405"/>
      <c r="DG68" s="405"/>
      <c r="DH68" s="405"/>
      <c r="DI68" s="405"/>
      <c r="DJ68" s="405"/>
      <c r="DK68" s="405"/>
      <c r="DL68" s="405"/>
      <c r="DM68" s="405"/>
      <c r="DN68" s="405"/>
      <c r="DO68" s="405"/>
      <c r="DP68" s="408">
        <v>1</v>
      </c>
      <c r="DQ68" s="409">
        <v>34000</v>
      </c>
      <c r="DR68" s="409"/>
      <c r="DS68" s="409"/>
      <c r="DT68" s="409"/>
      <c r="DU68" s="409"/>
      <c r="DV68" s="409">
        <v>1</v>
      </c>
      <c r="DW68" s="409">
        <v>34000</v>
      </c>
      <c r="DX68" s="409"/>
      <c r="DY68" s="409"/>
      <c r="DZ68" s="409"/>
      <c r="EA68" s="409"/>
      <c r="EB68" s="409"/>
      <c r="EC68" s="409"/>
      <c r="ED68" s="409"/>
      <c r="EE68" s="410"/>
      <c r="EF68" s="353">
        <f t="shared" si="12"/>
        <v>1</v>
      </c>
      <c r="EG68" s="353">
        <f t="shared" si="12"/>
        <v>34000</v>
      </c>
      <c r="EH68" s="411"/>
      <c r="EI68" s="412"/>
      <c r="EJ68" s="412">
        <v>1</v>
      </c>
      <c r="EK68" s="412">
        <v>34000</v>
      </c>
      <c r="EL68" s="412"/>
      <c r="EM68" s="411">
        <v>1</v>
      </c>
      <c r="EN68" s="412"/>
      <c r="EO68" s="412"/>
      <c r="EP68" s="412"/>
      <c r="EQ68" s="412"/>
      <c r="ER68" s="412"/>
      <c r="ES68" s="412"/>
    </row>
    <row r="69" spans="1:149" ht="51.75" thickBot="1">
      <c r="A69" s="397">
        <v>62</v>
      </c>
      <c r="B69" s="282" t="s">
        <v>1944</v>
      </c>
      <c r="C69" s="282" t="s">
        <v>1945</v>
      </c>
      <c r="D69" s="282" t="s">
        <v>51</v>
      </c>
      <c r="E69" s="399">
        <v>25500</v>
      </c>
      <c r="F69" s="404">
        <v>3000</v>
      </c>
      <c r="G69" s="399">
        <f>SUM(E69:F69)</f>
        <v>28500</v>
      </c>
      <c r="H69" s="426">
        <v>20</v>
      </c>
      <c r="I69" s="387">
        <f t="shared" si="0"/>
        <v>224.4375</v>
      </c>
      <c r="J69" s="388">
        <f>SUM((G69*6*21)/(8*20*100))+(G69/20)</f>
        <v>1649.4375</v>
      </c>
      <c r="K69" s="332" t="s">
        <v>1946</v>
      </c>
      <c r="L69" s="428">
        <v>19</v>
      </c>
      <c r="M69" s="387">
        <f t="shared" si="2"/>
        <v>4264.3125</v>
      </c>
      <c r="N69" s="424">
        <f>SUM(L69*J69)</f>
        <v>31339.3125</v>
      </c>
      <c r="O69" s="275">
        <f t="shared" si="5"/>
        <v>0</v>
      </c>
      <c r="P69" s="275">
        <f t="shared" si="6"/>
        <v>0</v>
      </c>
      <c r="Q69" s="275">
        <f t="shared" si="6"/>
        <v>0</v>
      </c>
      <c r="R69" s="275">
        <f t="shared" si="6"/>
        <v>0</v>
      </c>
      <c r="S69" s="416" t="s">
        <v>1923</v>
      </c>
      <c r="T69" s="409"/>
      <c r="U69" s="409"/>
      <c r="V69" s="409"/>
      <c r="W69" s="409"/>
      <c r="X69" s="288">
        <f t="shared" si="7"/>
        <v>0</v>
      </c>
      <c r="Y69" s="409"/>
      <c r="Z69" s="409"/>
      <c r="AA69" s="409"/>
      <c r="AB69" s="409"/>
      <c r="AC69" s="288">
        <f t="shared" si="9"/>
        <v>0</v>
      </c>
      <c r="AD69" s="409"/>
      <c r="AE69" s="409"/>
      <c r="AF69" s="409"/>
      <c r="AG69" s="409"/>
      <c r="AH69" s="288">
        <f t="shared" si="10"/>
        <v>0</v>
      </c>
      <c r="AI69" s="409"/>
      <c r="AJ69" s="409"/>
      <c r="AK69" s="409"/>
      <c r="AL69" s="410"/>
      <c r="AM69" s="288">
        <f t="shared" si="11"/>
        <v>0</v>
      </c>
      <c r="AN69" s="405"/>
      <c r="AO69" s="405"/>
      <c r="AP69" s="405"/>
      <c r="AQ69" s="405"/>
      <c r="AR69" s="288">
        <f t="shared" si="8"/>
        <v>0</v>
      </c>
      <c r="AS69" s="405"/>
      <c r="AT69" s="405"/>
      <c r="AU69" s="405"/>
      <c r="AV69" s="405"/>
      <c r="AW69" s="405"/>
      <c r="AX69" s="405"/>
      <c r="AY69" s="405"/>
      <c r="AZ69" s="405"/>
      <c r="BA69" s="405"/>
      <c r="BB69" s="405"/>
      <c r="BC69" s="405"/>
      <c r="BD69" s="405"/>
      <c r="BE69" s="405"/>
      <c r="BF69" s="405"/>
      <c r="BG69" s="405"/>
      <c r="BH69" s="405"/>
      <c r="BI69" s="405"/>
      <c r="BJ69" s="405"/>
      <c r="BK69" s="405"/>
      <c r="BL69" s="405"/>
      <c r="BM69" s="405"/>
      <c r="BN69" s="405"/>
      <c r="BO69" s="405"/>
      <c r="BP69" s="405"/>
      <c r="BQ69" s="405"/>
      <c r="BR69" s="405"/>
      <c r="BS69" s="405"/>
      <c r="BT69" s="405"/>
      <c r="BU69" s="405"/>
      <c r="BV69" s="405"/>
      <c r="BW69" s="406"/>
      <c r="BX69" s="405"/>
      <c r="BY69" s="405"/>
      <c r="BZ69" s="405"/>
      <c r="CA69" s="405"/>
      <c r="CB69" s="405"/>
      <c r="CC69" s="405"/>
      <c r="CD69" s="405"/>
      <c r="CE69" s="405"/>
      <c r="CF69" s="405"/>
      <c r="CG69" s="405"/>
      <c r="CH69" s="405"/>
      <c r="CI69" s="405"/>
      <c r="CJ69" s="405"/>
      <c r="CK69" s="405"/>
      <c r="CL69" s="405"/>
      <c r="CM69" s="405"/>
      <c r="CN69" s="405"/>
      <c r="CO69" s="405"/>
      <c r="CP69" s="405"/>
      <c r="CQ69" s="405"/>
      <c r="CR69" s="405"/>
      <c r="CS69" s="405"/>
      <c r="CT69" s="405"/>
      <c r="CU69" s="405"/>
      <c r="CV69" s="405"/>
      <c r="CW69" s="405"/>
      <c r="CX69" s="405"/>
      <c r="CY69" s="405"/>
      <c r="CZ69" s="405"/>
      <c r="DA69" s="405"/>
      <c r="DB69" s="405"/>
      <c r="DC69" s="405"/>
      <c r="DD69" s="405"/>
      <c r="DE69" s="405"/>
      <c r="DF69" s="405"/>
      <c r="DG69" s="405"/>
      <c r="DH69" s="405"/>
      <c r="DI69" s="405"/>
      <c r="DJ69" s="405"/>
      <c r="DK69" s="405"/>
      <c r="DL69" s="405"/>
      <c r="DM69" s="405"/>
      <c r="DN69" s="405"/>
      <c r="DO69" s="405"/>
      <c r="DP69" s="408">
        <v>1</v>
      </c>
      <c r="DQ69" s="409">
        <v>28500</v>
      </c>
      <c r="DR69" s="409"/>
      <c r="DS69" s="409"/>
      <c r="DT69" s="409"/>
      <c r="DU69" s="409"/>
      <c r="DV69" s="409">
        <v>1</v>
      </c>
      <c r="DW69" s="409">
        <v>28500</v>
      </c>
      <c r="DX69" s="409"/>
      <c r="DY69" s="409"/>
      <c r="DZ69" s="409"/>
      <c r="EA69" s="409"/>
      <c r="EB69" s="409"/>
      <c r="EC69" s="409"/>
      <c r="ED69" s="409"/>
      <c r="EE69" s="410"/>
      <c r="EF69" s="353">
        <f t="shared" si="12"/>
        <v>1</v>
      </c>
      <c r="EG69" s="353">
        <f t="shared" si="12"/>
        <v>28500</v>
      </c>
      <c r="EH69" s="411">
        <v>1</v>
      </c>
      <c r="EI69" s="412">
        <v>28500</v>
      </c>
      <c r="EJ69" s="412"/>
      <c r="EK69" s="412"/>
      <c r="EL69" s="412"/>
      <c r="EM69" s="411">
        <v>1</v>
      </c>
      <c r="EN69" s="412"/>
      <c r="EO69" s="412"/>
      <c r="EP69" s="412"/>
      <c r="EQ69" s="412"/>
      <c r="ER69" s="412"/>
      <c r="ES69" s="412"/>
    </row>
    <row r="70" spans="1:149" ht="51.75" thickBot="1">
      <c r="A70" s="397">
        <v>63</v>
      </c>
      <c r="B70" s="282" t="s">
        <v>1947</v>
      </c>
      <c r="C70" s="282" t="s">
        <v>1948</v>
      </c>
      <c r="D70" s="282" t="s">
        <v>1949</v>
      </c>
      <c r="E70" s="399">
        <v>34000</v>
      </c>
      <c r="F70" s="404"/>
      <c r="G70" s="399">
        <f>SUM(E70:F70)</f>
        <v>34000</v>
      </c>
      <c r="H70" s="426">
        <v>20</v>
      </c>
      <c r="I70" s="387">
        <f t="shared" si="0"/>
        <v>267.75</v>
      </c>
      <c r="J70" s="388">
        <f>SUM((G70*6*21)/(8*20*100))+(G70/20)</f>
        <v>1967.75</v>
      </c>
      <c r="K70" s="433" t="s">
        <v>1950</v>
      </c>
      <c r="L70" s="428">
        <v>19</v>
      </c>
      <c r="M70" s="387">
        <f t="shared" si="2"/>
        <v>5087.25</v>
      </c>
      <c r="N70" s="424">
        <f>SUM(L70*J70)</f>
        <v>37387.25</v>
      </c>
      <c r="O70" s="275">
        <f t="shared" si="5"/>
        <v>5000</v>
      </c>
      <c r="P70" s="275">
        <f t="shared" si="6"/>
        <v>4000</v>
      </c>
      <c r="Q70" s="275">
        <f t="shared" si="6"/>
        <v>1000</v>
      </c>
      <c r="R70" s="275">
        <f t="shared" si="6"/>
        <v>0</v>
      </c>
      <c r="S70" s="416" t="s">
        <v>1951</v>
      </c>
      <c r="T70" s="409" t="s">
        <v>1609</v>
      </c>
      <c r="U70" s="409">
        <v>4000</v>
      </c>
      <c r="V70" s="409">
        <v>1000</v>
      </c>
      <c r="W70" s="409"/>
      <c r="X70" s="288">
        <f t="shared" si="7"/>
        <v>5000</v>
      </c>
      <c r="Y70" s="409"/>
      <c r="Z70" s="409"/>
      <c r="AA70" s="409"/>
      <c r="AB70" s="409"/>
      <c r="AC70" s="288">
        <f t="shared" si="9"/>
        <v>0</v>
      </c>
      <c r="AD70" s="409"/>
      <c r="AE70" s="409"/>
      <c r="AF70" s="409"/>
      <c r="AG70" s="409"/>
      <c r="AH70" s="288">
        <f t="shared" si="10"/>
        <v>0</v>
      </c>
      <c r="AI70" s="409"/>
      <c r="AJ70" s="409"/>
      <c r="AK70" s="409"/>
      <c r="AL70" s="410"/>
      <c r="AM70" s="288">
        <f t="shared" si="11"/>
        <v>0</v>
      </c>
      <c r="AN70" s="405"/>
      <c r="AO70" s="405"/>
      <c r="AP70" s="405"/>
      <c r="AQ70" s="405"/>
      <c r="AR70" s="288">
        <f t="shared" si="8"/>
        <v>0</v>
      </c>
      <c r="AS70" s="405"/>
      <c r="AT70" s="405"/>
      <c r="AU70" s="405"/>
      <c r="AV70" s="405"/>
      <c r="AW70" s="405"/>
      <c r="AX70" s="405"/>
      <c r="AY70" s="405"/>
      <c r="AZ70" s="405"/>
      <c r="BA70" s="405"/>
      <c r="BB70" s="405"/>
      <c r="BC70" s="405"/>
      <c r="BD70" s="405"/>
      <c r="BE70" s="405"/>
      <c r="BF70" s="405"/>
      <c r="BG70" s="405"/>
      <c r="BH70" s="405"/>
      <c r="BI70" s="405"/>
      <c r="BJ70" s="405"/>
      <c r="BK70" s="405"/>
      <c r="BL70" s="405"/>
      <c r="BM70" s="405"/>
      <c r="BN70" s="405"/>
      <c r="BO70" s="405"/>
      <c r="BP70" s="405"/>
      <c r="BQ70" s="405"/>
      <c r="BR70" s="405"/>
      <c r="BS70" s="405"/>
      <c r="BT70" s="405"/>
      <c r="BU70" s="405"/>
      <c r="BV70" s="405"/>
      <c r="BW70" s="406"/>
      <c r="BX70" s="405"/>
      <c r="BY70" s="405"/>
      <c r="BZ70" s="405"/>
      <c r="CA70" s="405"/>
      <c r="CB70" s="405"/>
      <c r="CC70" s="405"/>
      <c r="CD70" s="405"/>
      <c r="CE70" s="405"/>
      <c r="CF70" s="405"/>
      <c r="CG70" s="405"/>
      <c r="CH70" s="405"/>
      <c r="CI70" s="405"/>
      <c r="CJ70" s="405"/>
      <c r="CK70" s="405"/>
      <c r="CL70" s="405"/>
      <c r="CM70" s="405"/>
      <c r="CN70" s="405"/>
      <c r="CO70" s="405"/>
      <c r="CP70" s="405"/>
      <c r="CQ70" s="405"/>
      <c r="CR70" s="405"/>
      <c r="CS70" s="405"/>
      <c r="CT70" s="405"/>
      <c r="CU70" s="405"/>
      <c r="CV70" s="405"/>
      <c r="CW70" s="405"/>
      <c r="CX70" s="405"/>
      <c r="CY70" s="405"/>
      <c r="CZ70" s="405"/>
      <c r="DA70" s="405"/>
      <c r="DB70" s="405"/>
      <c r="DC70" s="405"/>
      <c r="DD70" s="405"/>
      <c r="DE70" s="405"/>
      <c r="DF70" s="405"/>
      <c r="DG70" s="405"/>
      <c r="DH70" s="405"/>
      <c r="DI70" s="405"/>
      <c r="DJ70" s="405"/>
      <c r="DK70" s="405"/>
      <c r="DL70" s="405"/>
      <c r="DM70" s="405"/>
      <c r="DN70" s="405"/>
      <c r="DO70" s="405"/>
      <c r="DP70" s="408">
        <v>1</v>
      </c>
      <c r="DQ70" s="409">
        <v>34000</v>
      </c>
      <c r="DR70" s="409"/>
      <c r="DS70" s="409"/>
      <c r="DT70" s="409"/>
      <c r="DU70" s="409"/>
      <c r="DV70" s="409">
        <v>1</v>
      </c>
      <c r="DW70" s="409">
        <v>34000</v>
      </c>
      <c r="DX70" s="409"/>
      <c r="DY70" s="409"/>
      <c r="DZ70" s="409"/>
      <c r="EA70" s="409"/>
      <c r="EB70" s="409"/>
      <c r="EC70" s="409"/>
      <c r="ED70" s="409"/>
      <c r="EE70" s="410"/>
      <c r="EF70" s="353">
        <f>SUM(ED70,EB70,DZ70,DX70,DV70,DT70)</f>
        <v>1</v>
      </c>
      <c r="EG70" s="353">
        <f>SUM(EE70,EC70,EA70,DY70,DW70,DU70)</f>
        <v>34000</v>
      </c>
      <c r="EH70" s="411">
        <v>1</v>
      </c>
      <c r="EI70" s="412">
        <v>34000</v>
      </c>
      <c r="EJ70" s="412"/>
      <c r="EK70" s="412"/>
      <c r="EL70" s="412"/>
      <c r="EM70" s="411">
        <v>1</v>
      </c>
      <c r="EN70" s="412"/>
      <c r="EO70" s="412"/>
      <c r="EP70" s="412"/>
      <c r="EQ70" s="412"/>
      <c r="ER70" s="412"/>
      <c r="ES70" s="412"/>
    </row>
    <row r="71" spans="1:149">
      <c r="A71" s="383"/>
      <c r="B71" s="271"/>
      <c r="C71" s="271"/>
      <c r="D71" s="384"/>
      <c r="E71" s="409"/>
      <c r="F71" s="409"/>
      <c r="G71" s="399">
        <f t="shared" si="3"/>
        <v>0</v>
      </c>
      <c r="H71" s="386"/>
      <c r="I71" s="387">
        <f t="shared" ref="I71:I72" si="13">SUM(J71-G71/20)</f>
        <v>0</v>
      </c>
      <c r="J71" s="388">
        <f t="shared" ref="J71:J72" si="14">SUM((G71*6*21)/(8*20*100))+(G71/20)</f>
        <v>0</v>
      </c>
      <c r="K71" s="70"/>
      <c r="L71" s="434"/>
      <c r="M71" s="387">
        <f t="shared" ref="M71" si="15">SUM(L71*I71)</f>
        <v>0</v>
      </c>
      <c r="N71" s="274">
        <f>SUM(L71*J71)</f>
        <v>0</v>
      </c>
      <c r="O71" s="275">
        <f>SUM(P71:R71)</f>
        <v>0</v>
      </c>
      <c r="P71" s="275">
        <f>SUM(U71,Z71,AE71,AJ71,AO71,AT71,AY71,BD71,BI71,BN71,BS71,BX71,CC71,CH71,CM71,CR71,CW71,DB71,DG71,DL71)</f>
        <v>0</v>
      </c>
      <c r="Q71" s="275">
        <f>SUM(V71,AA71,AF71,AK71,AP71,AU71,AZ71,BE71,BJ71,BO71,BT71,BY71,CD71,CI71,CN71,CS71,CX71,DC71,DH71,DM71)</f>
        <v>0</v>
      </c>
      <c r="R71" s="275">
        <f>SUM(W71,AB71,AG71,AL71,AQ71,AV71,BA71,BF71,BK71,BP71,BU71,BZ71,CE71,CJ71,CO71,CT71,CY71,DD71,DI71,DN71)</f>
        <v>0</v>
      </c>
      <c r="S71" s="285"/>
      <c r="T71" s="285"/>
      <c r="U71" s="285"/>
      <c r="V71" s="285"/>
      <c r="W71" s="285"/>
      <c r="X71" s="288">
        <f>SUM(U71:V71)</f>
        <v>0</v>
      </c>
      <c r="Y71" s="285"/>
      <c r="Z71" s="285"/>
      <c r="AA71" s="285"/>
      <c r="AB71" s="285"/>
      <c r="AC71" s="285"/>
      <c r="AD71" s="285"/>
      <c r="AE71" s="285"/>
      <c r="AF71" s="285"/>
      <c r="AG71" s="285"/>
      <c r="AH71" s="285"/>
      <c r="AI71" s="285"/>
      <c r="AJ71" s="285"/>
      <c r="AK71" s="285"/>
      <c r="AL71" s="308"/>
      <c r="AM71" s="308"/>
      <c r="AN71" s="373"/>
      <c r="AO71" s="373"/>
      <c r="AP71" s="373"/>
      <c r="AQ71" s="373"/>
      <c r="AR71" s="373"/>
      <c r="AS71" s="373"/>
      <c r="AT71" s="373"/>
      <c r="AU71" s="373"/>
      <c r="AV71" s="373"/>
      <c r="AW71" s="373"/>
      <c r="AX71" s="373"/>
      <c r="AY71" s="373"/>
      <c r="AZ71" s="373"/>
      <c r="BA71" s="373"/>
      <c r="BB71" s="373"/>
      <c r="BC71" s="373"/>
      <c r="BD71" s="373"/>
      <c r="BE71" s="373"/>
      <c r="BF71" s="373"/>
      <c r="BG71" s="373"/>
      <c r="BH71" s="373"/>
      <c r="BI71" s="373"/>
      <c r="BJ71" s="373"/>
      <c r="BK71" s="373"/>
      <c r="BL71" s="373"/>
      <c r="BM71" s="373"/>
      <c r="BN71" s="373"/>
      <c r="BO71" s="373"/>
      <c r="BP71" s="373"/>
      <c r="BQ71" s="373"/>
      <c r="BR71" s="373"/>
      <c r="BS71" s="373"/>
      <c r="BT71" s="373"/>
      <c r="BU71" s="373"/>
      <c r="BV71" s="373"/>
      <c r="BW71" s="406"/>
      <c r="BX71" s="373"/>
      <c r="BY71" s="373"/>
      <c r="BZ71" s="373"/>
      <c r="CA71" s="373"/>
      <c r="CB71" s="373"/>
      <c r="CC71" s="373"/>
      <c r="CD71" s="373"/>
      <c r="CE71" s="373"/>
      <c r="CF71" s="373"/>
      <c r="CG71" s="373"/>
      <c r="CH71" s="373"/>
      <c r="CI71" s="373"/>
      <c r="CJ71" s="373"/>
      <c r="CK71" s="373"/>
      <c r="CL71" s="373"/>
      <c r="CM71" s="373"/>
      <c r="CN71" s="373"/>
      <c r="CO71" s="373"/>
      <c r="CP71" s="373"/>
      <c r="CQ71" s="373"/>
      <c r="CR71" s="373"/>
      <c r="CS71" s="373"/>
      <c r="CT71" s="373"/>
      <c r="CU71" s="373"/>
      <c r="CV71" s="373"/>
      <c r="CW71" s="373"/>
      <c r="CX71" s="373"/>
      <c r="CY71" s="373"/>
      <c r="CZ71" s="373"/>
      <c r="DA71" s="373"/>
      <c r="DB71" s="373"/>
      <c r="DC71" s="373"/>
      <c r="DD71" s="373"/>
      <c r="DE71" s="373"/>
      <c r="DF71" s="373"/>
      <c r="DG71" s="373"/>
      <c r="DH71" s="373"/>
      <c r="DI71" s="373"/>
      <c r="DJ71" s="373"/>
      <c r="DK71" s="373"/>
      <c r="DL71" s="373"/>
      <c r="DM71" s="373"/>
      <c r="DN71" s="373"/>
      <c r="DO71" s="373"/>
      <c r="DP71" s="374"/>
      <c r="DQ71" s="285"/>
      <c r="DR71" s="285"/>
      <c r="DS71" s="285"/>
      <c r="DT71" s="285"/>
      <c r="DU71" s="285"/>
      <c r="DV71" s="285"/>
      <c r="DW71" s="285"/>
      <c r="DX71" s="285"/>
      <c r="DY71" s="285"/>
      <c r="DZ71" s="285"/>
      <c r="EA71" s="285"/>
      <c r="EB71" s="285"/>
      <c r="EC71" s="285"/>
      <c r="ED71" s="285"/>
      <c r="EE71" s="308"/>
      <c r="EF71" s="353">
        <f t="shared" si="12"/>
        <v>0</v>
      </c>
      <c r="EG71" s="353">
        <f t="shared" si="12"/>
        <v>0</v>
      </c>
      <c r="EH71" s="396"/>
      <c r="EI71" s="119"/>
      <c r="EJ71" s="119"/>
      <c r="EK71" s="119"/>
      <c r="EL71" s="119"/>
      <c r="EM71" s="396"/>
      <c r="EN71" s="119"/>
      <c r="EO71" s="119"/>
      <c r="EP71" s="119"/>
      <c r="EQ71" s="119"/>
      <c r="ER71" s="119"/>
      <c r="ES71" s="119"/>
    </row>
    <row r="72" spans="1:149">
      <c r="A72" s="383"/>
      <c r="B72" s="271" t="s">
        <v>1511</v>
      </c>
      <c r="C72" s="271"/>
      <c r="D72" s="384"/>
      <c r="E72" s="409">
        <f>SUM(E8:E71)</f>
        <v>1729750</v>
      </c>
      <c r="F72" s="409">
        <f>SUM(F8:F71)</f>
        <v>85000</v>
      </c>
      <c r="G72" s="409">
        <f>SUM(G8:G71)</f>
        <v>1814750</v>
      </c>
      <c r="H72" s="386"/>
      <c r="I72" s="387">
        <f t="shared" si="13"/>
        <v>14291.15625</v>
      </c>
      <c r="J72" s="435">
        <f t="shared" si="14"/>
        <v>105028.65625</v>
      </c>
      <c r="K72" s="385"/>
      <c r="L72" s="436">
        <f t="shared" ref="L72:V72" si="16">SUM(L8:L71)</f>
        <v>1231</v>
      </c>
      <c r="M72" s="437">
        <f t="shared" si="16"/>
        <v>278558.4375</v>
      </c>
      <c r="N72" s="437">
        <f t="shared" si="16"/>
        <v>2047183.4375</v>
      </c>
      <c r="O72" s="409">
        <f t="shared" si="16"/>
        <v>237465</v>
      </c>
      <c r="P72" s="409">
        <f t="shared" si="16"/>
        <v>202219</v>
      </c>
      <c r="Q72" s="409">
        <f t="shared" si="16"/>
        <v>35246</v>
      </c>
      <c r="R72" s="409">
        <f t="shared" si="16"/>
        <v>0</v>
      </c>
      <c r="S72" s="409">
        <f t="shared" si="16"/>
        <v>0</v>
      </c>
      <c r="T72" s="409">
        <f t="shared" si="16"/>
        <v>0</v>
      </c>
      <c r="U72" s="409">
        <f t="shared" si="16"/>
        <v>84829</v>
      </c>
      <c r="V72" s="409">
        <f t="shared" si="16"/>
        <v>14751</v>
      </c>
      <c r="W72" s="409"/>
      <c r="X72" s="409">
        <f>SUM(X8:X71)</f>
        <v>99580</v>
      </c>
      <c r="Y72" s="409">
        <f>SUM(Y8:Y71)</f>
        <v>0</v>
      </c>
      <c r="Z72" s="409">
        <f>SUM(Z8:Z71)</f>
        <v>75775</v>
      </c>
      <c r="AA72" s="409">
        <f>SUM(AA8:AA71)</f>
        <v>12095</v>
      </c>
      <c r="AB72" s="409"/>
      <c r="AC72" s="409">
        <f>SUM(AC8:AC71)</f>
        <v>87870</v>
      </c>
      <c r="AD72" s="409">
        <f>SUM(AD8:AD71)</f>
        <v>0</v>
      </c>
      <c r="AE72" s="409">
        <f>SUM(AE8:AE71)</f>
        <v>16250</v>
      </c>
      <c r="AF72" s="409">
        <f>SUM(AF8:AF71)</f>
        <v>2850</v>
      </c>
      <c r="AG72" s="409"/>
      <c r="AH72" s="409">
        <f>SUM(AH8:AH71)</f>
        <v>19100</v>
      </c>
      <c r="AI72" s="409">
        <f>SUM(AI8:AI71)</f>
        <v>0</v>
      </c>
      <c r="AJ72" s="409">
        <f>SUM(AJ8:AJ71)</f>
        <v>8900</v>
      </c>
      <c r="AK72" s="409">
        <f>SUM(AK8:AK71)</f>
        <v>1690</v>
      </c>
      <c r="AL72" s="409"/>
      <c r="AM72" s="409">
        <f>SUM(AM8:AM71)</f>
        <v>10590</v>
      </c>
      <c r="AN72" s="409">
        <f>SUM(AN8:AN71)</f>
        <v>0</v>
      </c>
      <c r="AO72" s="409">
        <f>SUM(AO8:AO71)</f>
        <v>4350</v>
      </c>
      <c r="AP72" s="409">
        <f>SUM(AP8:AP71)</f>
        <v>850</v>
      </c>
      <c r="AQ72" s="409"/>
      <c r="AR72" s="409">
        <f>SUM(AR8:AR71)</f>
        <v>5200</v>
      </c>
      <c r="AS72" s="409">
        <f>SUM(AS8:AS71)</f>
        <v>0</v>
      </c>
      <c r="AT72" s="409">
        <f>SUM(AT8:AT71)</f>
        <v>850</v>
      </c>
      <c r="AU72" s="409">
        <f>SUM(AU8:AU71)</f>
        <v>350</v>
      </c>
      <c r="AV72" s="409"/>
      <c r="AW72" s="409">
        <f>SUM(AW8:AW71)</f>
        <v>1200</v>
      </c>
      <c r="AX72" s="409">
        <f>SUM(AX8:AX71)</f>
        <v>0</v>
      </c>
      <c r="AY72" s="409">
        <f>SUM(AY8:AY71)</f>
        <v>850</v>
      </c>
      <c r="AZ72" s="409">
        <f>SUM(AZ8:AZ71)</f>
        <v>350</v>
      </c>
      <c r="BA72" s="409"/>
      <c r="BB72" s="409">
        <f>SUM(BB8:BB71)</f>
        <v>1200</v>
      </c>
      <c r="BC72" s="409">
        <f>SUM(BC8:BC71)</f>
        <v>0</v>
      </c>
      <c r="BD72" s="409">
        <f>SUM(BD8:BD71)</f>
        <v>850</v>
      </c>
      <c r="BE72" s="409">
        <f>SUM(BE8:BE71)</f>
        <v>350</v>
      </c>
      <c r="BF72" s="409"/>
      <c r="BG72" s="409">
        <f>SUM(BG8:BG71)</f>
        <v>1200</v>
      </c>
      <c r="BH72" s="409">
        <f>SUM(BH8:BH71)</f>
        <v>0</v>
      </c>
      <c r="BI72" s="409">
        <f>SUM(BI8:BI71)</f>
        <v>850</v>
      </c>
      <c r="BJ72" s="409">
        <f>SUM(BJ8:BJ71)</f>
        <v>350</v>
      </c>
      <c r="BK72" s="409"/>
      <c r="BL72" s="409">
        <f>SUM(BL8:BL71)</f>
        <v>1200</v>
      </c>
      <c r="BM72" s="409">
        <f>SUM(BM8:BM71)</f>
        <v>0</v>
      </c>
      <c r="BN72" s="409">
        <f>SUM(BN8:BN71)</f>
        <v>850</v>
      </c>
      <c r="BO72" s="409">
        <f>SUM(BO8:BO71)</f>
        <v>350</v>
      </c>
      <c r="BP72" s="409"/>
      <c r="BQ72" s="409">
        <f>SUM(BQ8:BQ71)</f>
        <v>1200</v>
      </c>
      <c r="BR72" s="409">
        <f>SUM(BR8:BR71)</f>
        <v>0</v>
      </c>
      <c r="BS72" s="409">
        <f>SUM(BS8:BS71)</f>
        <v>7865</v>
      </c>
      <c r="BT72" s="409">
        <f>SUM(BT8:BT71)</f>
        <v>1260</v>
      </c>
      <c r="BU72" s="409"/>
      <c r="BV72" s="409">
        <f>SUM(BV8:BV71)</f>
        <v>9125</v>
      </c>
      <c r="BW72" s="438">
        <f>SUM(BW8:BW71)</f>
        <v>0</v>
      </c>
      <c r="BX72" s="409">
        <f>SUM(BX8:BX71)</f>
        <v>0</v>
      </c>
      <c r="BY72" s="409">
        <f>SUM(BY8:BY71)</f>
        <v>0</v>
      </c>
      <c r="BZ72" s="409"/>
      <c r="CA72" s="409">
        <f>SUM(CA8:CA71)</f>
        <v>0</v>
      </c>
      <c r="CB72" s="409">
        <f>SUM(CB8:CB71)</f>
        <v>0</v>
      </c>
      <c r="CC72" s="409">
        <f>SUM(CC8:CC71)</f>
        <v>0</v>
      </c>
      <c r="CD72" s="409">
        <f>SUM(CD8:CD71)</f>
        <v>0</v>
      </c>
      <c r="CE72" s="409"/>
      <c r="CF72" s="409">
        <f>SUM(CF8:CF71)</f>
        <v>0</v>
      </c>
      <c r="CG72" s="409">
        <f>SUM(CG8:CG71)</f>
        <v>0</v>
      </c>
      <c r="CH72" s="409">
        <f>SUM(CH8:CH71)</f>
        <v>0</v>
      </c>
      <c r="CI72" s="409">
        <f>SUM(CI8:CI71)</f>
        <v>0</v>
      </c>
      <c r="CJ72" s="409"/>
      <c r="CK72" s="409">
        <f>SUM(CK8:CK71)</f>
        <v>0</v>
      </c>
      <c r="CL72" s="409">
        <f>SUM(CL8:CL71)</f>
        <v>0</v>
      </c>
      <c r="CM72" s="409">
        <f>SUM(CM8:CM71)</f>
        <v>0</v>
      </c>
      <c r="CN72" s="409">
        <f>SUM(CN8:CN71)</f>
        <v>0</v>
      </c>
      <c r="CO72" s="409"/>
      <c r="CP72" s="409">
        <f>SUM(CP8:CP71)</f>
        <v>0</v>
      </c>
      <c r="CQ72" s="409">
        <f>SUM(CQ8:CQ71)</f>
        <v>0</v>
      </c>
      <c r="CR72" s="409">
        <f>SUM(CR8:CR71)</f>
        <v>0</v>
      </c>
      <c r="CS72" s="409">
        <f>SUM(CS8:CS71)</f>
        <v>0</v>
      </c>
      <c r="CT72" s="409"/>
      <c r="CU72" s="409">
        <f>SUM(CU8:CU71)</f>
        <v>0</v>
      </c>
      <c r="CV72" s="409">
        <f>SUM(CV8:CV71)</f>
        <v>0</v>
      </c>
      <c r="CW72" s="409">
        <f>SUM(CW8:CW71)</f>
        <v>0</v>
      </c>
      <c r="CX72" s="409">
        <f>SUM(CX8:CX71)</f>
        <v>0</v>
      </c>
      <c r="CY72" s="409"/>
      <c r="CZ72" s="409">
        <f>SUM(CZ8:CZ71)</f>
        <v>0</v>
      </c>
      <c r="DA72" s="409">
        <f>SUM(DA8:DA71)</f>
        <v>0</v>
      </c>
      <c r="DB72" s="409">
        <f>SUM(DB8:DB71)</f>
        <v>0</v>
      </c>
      <c r="DC72" s="409">
        <f>SUM(DC8:DC71)</f>
        <v>0</v>
      </c>
      <c r="DD72" s="409"/>
      <c r="DE72" s="409">
        <f>SUM(DE8:DE71)</f>
        <v>0</v>
      </c>
      <c r="DF72" s="409">
        <f>SUM(DF8:DF71)</f>
        <v>0</v>
      </c>
      <c r="DG72" s="409">
        <f>SUM(DG8:DG71)</f>
        <v>0</v>
      </c>
      <c r="DH72" s="409">
        <f>SUM(DH8:DH71)</f>
        <v>0</v>
      </c>
      <c r="DI72" s="409"/>
      <c r="DJ72" s="409">
        <f>SUM(DJ8:DJ71)</f>
        <v>0</v>
      </c>
      <c r="DK72" s="409">
        <f>SUM(DK8:DK71)</f>
        <v>0</v>
      </c>
      <c r="DL72" s="409">
        <f>SUM(DL8:DL71)</f>
        <v>0</v>
      </c>
      <c r="DM72" s="409">
        <f>SUM(DM8:DM71)</f>
        <v>0</v>
      </c>
      <c r="DN72" s="409"/>
      <c r="DO72" s="409">
        <f t="shared" ref="DO72:EK72" si="17">SUM(DO8:DO71)</f>
        <v>0</v>
      </c>
      <c r="DP72" s="409">
        <f t="shared" si="17"/>
        <v>50</v>
      </c>
      <c r="DQ72" s="409">
        <f>SUM(DQ8:DQ71)</f>
        <v>1464250</v>
      </c>
      <c r="DR72" s="409">
        <f>SUM(DR8:DR71)</f>
        <v>13</v>
      </c>
      <c r="DS72" s="409">
        <f>SUM(DS8:DS71)</f>
        <v>350500</v>
      </c>
      <c r="DT72" s="409">
        <f t="shared" si="17"/>
        <v>5</v>
      </c>
      <c r="DU72" s="409">
        <f t="shared" si="17"/>
        <v>173750</v>
      </c>
      <c r="DV72" s="409">
        <f t="shared" si="17"/>
        <v>48</v>
      </c>
      <c r="DW72" s="409">
        <f t="shared" si="17"/>
        <v>1378000</v>
      </c>
      <c r="DX72" s="409">
        <f t="shared" si="17"/>
        <v>7</v>
      </c>
      <c r="DY72" s="409">
        <f t="shared" si="17"/>
        <v>179750</v>
      </c>
      <c r="DZ72" s="409">
        <f t="shared" si="17"/>
        <v>2</v>
      </c>
      <c r="EA72" s="409">
        <f t="shared" si="17"/>
        <v>66250</v>
      </c>
      <c r="EB72" s="409">
        <f t="shared" si="17"/>
        <v>1</v>
      </c>
      <c r="EC72" s="409">
        <f t="shared" si="17"/>
        <v>17000</v>
      </c>
      <c r="ED72" s="409">
        <f t="shared" si="17"/>
        <v>0</v>
      </c>
      <c r="EE72" s="409">
        <f t="shared" si="17"/>
        <v>0</v>
      </c>
      <c r="EF72" s="409">
        <f t="shared" si="17"/>
        <v>63</v>
      </c>
      <c r="EG72" s="409">
        <f t="shared" si="17"/>
        <v>1814750</v>
      </c>
      <c r="EH72" s="409">
        <f t="shared" si="17"/>
        <v>51</v>
      </c>
      <c r="EI72" s="409">
        <f t="shared" si="17"/>
        <v>1441000</v>
      </c>
      <c r="EJ72" s="409">
        <f t="shared" si="17"/>
        <v>12</v>
      </c>
      <c r="EK72" s="409">
        <f t="shared" si="17"/>
        <v>373750</v>
      </c>
      <c r="EL72" s="119"/>
      <c r="EM72" s="396"/>
      <c r="EN72" s="119"/>
      <c r="EO72" s="119"/>
      <c r="EP72" s="119"/>
      <c r="EQ72" s="119"/>
      <c r="ER72" s="119"/>
      <c r="ES72" s="119"/>
    </row>
  </sheetData>
  <mergeCells count="42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R3:R5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T20"/>
  <sheetViews>
    <sheetView topLeftCell="A13" workbookViewId="0">
      <selection activeCell="G20" sqref="G20"/>
    </sheetView>
  </sheetViews>
  <sheetFormatPr defaultRowHeight="15"/>
  <sheetData>
    <row r="1" spans="1:150" ht="18.75">
      <c r="A1" s="719" t="s">
        <v>1477</v>
      </c>
      <c r="B1" s="719"/>
      <c r="C1" s="719"/>
      <c r="D1" s="719"/>
      <c r="E1" s="719"/>
      <c r="F1" s="719"/>
      <c r="G1" s="719"/>
      <c r="H1" s="719"/>
      <c r="I1" s="719"/>
      <c r="J1" s="719"/>
      <c r="K1" s="719"/>
      <c r="L1" s="317"/>
      <c r="M1" s="439"/>
      <c r="N1" s="440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439"/>
      <c r="AM1" s="439"/>
      <c r="AN1" s="441"/>
      <c r="AO1" s="441"/>
      <c r="AP1" s="441"/>
      <c r="AQ1" s="441"/>
      <c r="AR1" s="441"/>
      <c r="AS1" s="441"/>
      <c r="AT1" s="441"/>
      <c r="AU1" s="441"/>
      <c r="AV1" s="441"/>
      <c r="AW1" s="441"/>
      <c r="AX1" s="441"/>
      <c r="AY1" s="441"/>
      <c r="AZ1" s="441"/>
      <c r="BA1" s="441"/>
      <c r="BB1" s="441"/>
      <c r="BC1" s="441"/>
      <c r="BD1" s="441"/>
      <c r="BE1" s="441"/>
      <c r="BF1" s="441"/>
      <c r="BG1" s="441"/>
      <c r="BH1" s="441"/>
      <c r="BI1" s="441"/>
      <c r="BJ1" s="441"/>
      <c r="BK1" s="441"/>
      <c r="BL1" s="441"/>
      <c r="BM1" s="441"/>
      <c r="BN1" s="441"/>
      <c r="BO1" s="441"/>
      <c r="BP1" s="441"/>
      <c r="BQ1" s="441"/>
      <c r="BR1" s="441"/>
      <c r="BS1" s="441"/>
      <c r="BT1" s="441"/>
      <c r="BU1" s="441"/>
      <c r="BV1" s="441"/>
      <c r="BW1" s="441"/>
      <c r="BX1" s="441"/>
      <c r="BY1" s="441"/>
      <c r="BZ1" s="441"/>
      <c r="CA1" s="441"/>
      <c r="CB1" s="441"/>
      <c r="CC1" s="441"/>
      <c r="CD1" s="441"/>
      <c r="CE1" s="441"/>
      <c r="CF1" s="441"/>
      <c r="CG1" s="441"/>
      <c r="CH1" s="441"/>
      <c r="CI1" s="441"/>
      <c r="CJ1" s="441"/>
      <c r="CK1" s="441"/>
      <c r="CL1" s="441"/>
      <c r="CM1" s="441"/>
      <c r="CN1" s="441"/>
      <c r="CO1" s="441"/>
      <c r="CP1" s="441"/>
      <c r="CQ1" s="441"/>
      <c r="CR1" s="441"/>
      <c r="CS1" s="441"/>
      <c r="CT1" s="441"/>
      <c r="CU1" s="441"/>
      <c r="CV1" s="441"/>
      <c r="CW1" s="441"/>
      <c r="CX1" s="441"/>
      <c r="CY1" s="441"/>
      <c r="CZ1" s="441"/>
      <c r="DA1" s="441"/>
      <c r="DB1" s="441"/>
      <c r="DC1" s="441"/>
      <c r="DD1" s="441"/>
      <c r="DE1" s="441"/>
      <c r="DF1" s="441"/>
      <c r="DG1" s="441"/>
      <c r="DH1" s="441"/>
      <c r="DI1" s="441"/>
      <c r="DJ1" s="441"/>
      <c r="DK1" s="441"/>
      <c r="DL1" s="441"/>
      <c r="DM1" s="441"/>
      <c r="DN1" s="441"/>
      <c r="DO1" s="441"/>
      <c r="DP1" s="720" t="s">
        <v>1478</v>
      </c>
      <c r="DQ1" s="721"/>
      <c r="DR1" s="719"/>
      <c r="DS1" s="719"/>
      <c r="DT1" s="719"/>
      <c r="DU1" s="719"/>
      <c r="DV1" s="719"/>
      <c r="DW1" s="719"/>
      <c r="DX1" s="719"/>
      <c r="DY1" s="719"/>
      <c r="DZ1" s="719"/>
      <c r="EA1" s="719"/>
      <c r="EB1" s="719"/>
      <c r="EC1" s="719"/>
      <c r="ED1" s="719"/>
      <c r="EE1" s="442"/>
      <c r="EF1" s="442"/>
      <c r="EG1" s="442"/>
      <c r="EH1" s="442"/>
      <c r="EI1" s="442"/>
      <c r="EJ1" s="442"/>
      <c r="EK1" s="442"/>
      <c r="EL1" s="442"/>
      <c r="EM1" s="443"/>
      <c r="EN1" s="442"/>
      <c r="EO1" s="442"/>
      <c r="EP1" s="442"/>
      <c r="EQ1" s="442"/>
      <c r="ER1" s="442"/>
      <c r="ES1" s="442"/>
      <c r="ET1" s="442"/>
    </row>
    <row r="2" spans="1:150" ht="19.5" thickBot="1">
      <c r="A2" s="684" t="s">
        <v>1479</v>
      </c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315"/>
      <c r="M2" s="315"/>
      <c r="N2" s="316"/>
      <c r="O2" s="315"/>
      <c r="P2" s="315"/>
      <c r="Q2" s="315"/>
      <c r="R2" s="315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240"/>
      <c r="AE2" s="317"/>
      <c r="AF2" s="317"/>
      <c r="AG2" s="317"/>
      <c r="AH2" s="317"/>
      <c r="AI2" s="317"/>
      <c r="AJ2" s="317"/>
      <c r="AK2" s="317"/>
      <c r="AL2" s="317"/>
      <c r="AM2" s="317"/>
      <c r="AN2" s="241"/>
      <c r="AO2" s="241"/>
      <c r="AP2" s="241"/>
      <c r="AQ2" s="241"/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F2" s="241"/>
      <c r="BG2" s="241"/>
      <c r="BH2" s="241"/>
      <c r="BI2" s="241"/>
      <c r="BJ2" s="241"/>
      <c r="BK2" s="241"/>
      <c r="BL2" s="241"/>
      <c r="BM2" s="241"/>
      <c r="BN2" s="241"/>
      <c r="BO2" s="241"/>
      <c r="BP2" s="241"/>
      <c r="BQ2" s="241"/>
      <c r="BR2" s="241"/>
      <c r="BS2" s="241"/>
      <c r="BT2" s="241"/>
      <c r="BU2" s="241"/>
      <c r="BV2" s="241"/>
      <c r="BW2" s="241"/>
      <c r="BX2" s="241"/>
      <c r="BY2" s="241"/>
      <c r="BZ2" s="241"/>
      <c r="CA2" s="241"/>
      <c r="CB2" s="241"/>
      <c r="CC2" s="241"/>
      <c r="CD2" s="241"/>
      <c r="CE2" s="241"/>
      <c r="CF2" s="241"/>
      <c r="CG2" s="241"/>
      <c r="CH2" s="241"/>
      <c r="CI2" s="241"/>
      <c r="CJ2" s="241"/>
      <c r="CK2" s="241"/>
      <c r="CL2" s="241"/>
      <c r="CM2" s="241"/>
      <c r="CN2" s="241"/>
      <c r="CO2" s="241"/>
      <c r="CP2" s="241"/>
      <c r="CQ2" s="241"/>
      <c r="CR2" s="241"/>
      <c r="CS2" s="241"/>
      <c r="CT2" s="241"/>
      <c r="CU2" s="241"/>
      <c r="CV2" s="241"/>
      <c r="CW2" s="241"/>
      <c r="CX2" s="241"/>
      <c r="CY2" s="241"/>
      <c r="CZ2" s="241"/>
      <c r="DA2" s="241"/>
      <c r="DB2" s="241"/>
      <c r="DC2" s="241"/>
      <c r="DD2" s="241"/>
      <c r="DE2" s="241"/>
      <c r="DF2" s="241"/>
      <c r="DG2" s="241"/>
      <c r="DH2" s="241"/>
      <c r="DI2" s="241"/>
      <c r="DJ2" s="241"/>
      <c r="DK2" s="241"/>
      <c r="DL2" s="241"/>
      <c r="DM2" s="241"/>
      <c r="DN2" s="241"/>
      <c r="DO2" s="241"/>
      <c r="DP2" s="318"/>
      <c r="DQ2" s="319"/>
      <c r="DR2" s="241"/>
      <c r="DS2" s="241"/>
      <c r="DT2" s="320" t="s">
        <v>1577</v>
      </c>
      <c r="DU2" s="320"/>
      <c r="DV2" s="241"/>
      <c r="DW2" s="241"/>
      <c r="DX2" s="241"/>
      <c r="DY2" s="241"/>
      <c r="DZ2" s="241"/>
      <c r="EA2" s="241"/>
      <c r="EB2" s="241"/>
      <c r="EC2" s="241"/>
      <c r="ED2" s="241"/>
      <c r="EE2" s="248"/>
      <c r="EF2" s="248"/>
      <c r="EG2" s="248"/>
      <c r="EH2" s="248"/>
      <c r="EI2" s="248"/>
      <c r="EJ2" s="248"/>
      <c r="EK2" s="248"/>
      <c r="EL2" s="248"/>
      <c r="EM2" s="314"/>
      <c r="EN2" s="248"/>
      <c r="EO2" s="248"/>
      <c r="EP2" s="248"/>
      <c r="EQ2" s="248"/>
      <c r="ER2" s="248"/>
      <c r="ES2" s="248"/>
      <c r="ET2" s="248"/>
    </row>
    <row r="3" spans="1:150" ht="16.5" thickBot="1">
      <c r="A3" s="685" t="s">
        <v>1480</v>
      </c>
      <c r="B3" s="687" t="s">
        <v>1578</v>
      </c>
      <c r="C3" s="669" t="s">
        <v>1481</v>
      </c>
      <c r="D3" s="687" t="s">
        <v>1482</v>
      </c>
      <c r="E3" s="687" t="s">
        <v>1483</v>
      </c>
      <c r="F3" s="669" t="s">
        <v>1674</v>
      </c>
      <c r="G3" s="669" t="s">
        <v>1675</v>
      </c>
      <c r="H3" s="687" t="s">
        <v>1484</v>
      </c>
      <c r="I3" s="669" t="s">
        <v>1629</v>
      </c>
      <c r="J3" s="669" t="s">
        <v>1485</v>
      </c>
      <c r="K3" s="687" t="s">
        <v>1486</v>
      </c>
      <c r="L3" s="669" t="s">
        <v>1676</v>
      </c>
      <c r="M3" s="669" t="s">
        <v>1488</v>
      </c>
      <c r="N3" s="672" t="s">
        <v>1677</v>
      </c>
      <c r="O3" s="675" t="s">
        <v>1490</v>
      </c>
      <c r="P3" s="676"/>
      <c r="Q3" s="677"/>
      <c r="R3" s="241"/>
      <c r="S3" s="681" t="s">
        <v>1492</v>
      </c>
      <c r="T3" s="681"/>
      <c r="U3" s="681"/>
      <c r="V3" s="681"/>
      <c r="W3" s="681"/>
      <c r="X3" s="681"/>
      <c r="Y3" s="681"/>
      <c r="Z3" s="681"/>
      <c r="AA3" s="681"/>
      <c r="AB3" s="681"/>
      <c r="AC3" s="681"/>
      <c r="AD3" s="681"/>
      <c r="AE3" s="681"/>
      <c r="AF3" s="681"/>
      <c r="AG3" s="681"/>
      <c r="AH3" s="681"/>
      <c r="AI3" s="681"/>
      <c r="AJ3" s="681"/>
      <c r="AK3" s="681"/>
      <c r="AL3" s="712"/>
      <c r="AM3" s="682"/>
      <c r="AN3" s="241"/>
      <c r="AO3" s="241"/>
      <c r="AP3" s="241"/>
      <c r="AQ3" s="241"/>
      <c r="AR3" s="241"/>
      <c r="AS3" s="241"/>
      <c r="AT3" s="241"/>
      <c r="AU3" s="241"/>
      <c r="AV3" s="241"/>
      <c r="AW3" s="241"/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41"/>
      <c r="CD3" s="241"/>
      <c r="CE3" s="241"/>
      <c r="CF3" s="241"/>
      <c r="CG3" s="241"/>
      <c r="CH3" s="241"/>
      <c r="CI3" s="241"/>
      <c r="CJ3" s="241"/>
      <c r="CK3" s="241"/>
      <c r="CL3" s="241"/>
      <c r="CM3" s="241"/>
      <c r="CN3" s="241"/>
      <c r="CO3" s="241"/>
      <c r="CP3" s="241"/>
      <c r="CQ3" s="241"/>
      <c r="CR3" s="241"/>
      <c r="CS3" s="241"/>
      <c r="CT3" s="241"/>
      <c r="CU3" s="241"/>
      <c r="CV3" s="241"/>
      <c r="CW3" s="241"/>
      <c r="CX3" s="241"/>
      <c r="CY3" s="241"/>
      <c r="CZ3" s="241"/>
      <c r="DA3" s="241"/>
      <c r="DB3" s="241"/>
      <c r="DC3" s="241"/>
      <c r="DD3" s="241"/>
      <c r="DE3" s="241"/>
      <c r="DF3" s="241"/>
      <c r="DG3" s="241"/>
      <c r="DH3" s="241"/>
      <c r="DI3" s="241"/>
      <c r="DJ3" s="241"/>
      <c r="DK3" s="241"/>
      <c r="DL3" s="241"/>
      <c r="DM3" s="241"/>
      <c r="DN3" s="241"/>
      <c r="DO3" s="241"/>
      <c r="DP3" s="321"/>
      <c r="DQ3" s="251"/>
      <c r="EM3" s="321"/>
    </row>
    <row r="4" spans="1:150" ht="26.25" thickBot="1">
      <c r="A4" s="686"/>
      <c r="B4" s="688"/>
      <c r="C4" s="670"/>
      <c r="D4" s="688"/>
      <c r="E4" s="688"/>
      <c r="F4" s="670"/>
      <c r="G4" s="670"/>
      <c r="H4" s="688"/>
      <c r="I4" s="670"/>
      <c r="J4" s="670"/>
      <c r="K4" s="688"/>
      <c r="L4" s="670"/>
      <c r="M4" s="670"/>
      <c r="N4" s="673"/>
      <c r="O4" s="678"/>
      <c r="P4" s="679"/>
      <c r="Q4" s="680"/>
      <c r="R4" s="444"/>
      <c r="S4" s="664" t="s">
        <v>1258</v>
      </c>
      <c r="T4" s="664"/>
      <c r="U4" s="664"/>
      <c r="V4" s="664"/>
      <c r="W4" s="664"/>
      <c r="X4" s="664"/>
      <c r="Y4" s="664" t="s">
        <v>1493</v>
      </c>
      <c r="Z4" s="664"/>
      <c r="AA4" s="664"/>
      <c r="AB4" s="664"/>
      <c r="AC4" s="664"/>
      <c r="AD4" s="664" t="s">
        <v>1274</v>
      </c>
      <c r="AE4" s="664"/>
      <c r="AF4" s="664"/>
      <c r="AG4" s="664"/>
      <c r="AH4" s="664"/>
      <c r="AI4" s="664" t="s">
        <v>1236</v>
      </c>
      <c r="AJ4" s="664"/>
      <c r="AK4" s="664"/>
      <c r="AL4" s="708"/>
      <c r="AM4" s="665"/>
      <c r="AN4" s="664" t="s">
        <v>1494</v>
      </c>
      <c r="AO4" s="664"/>
      <c r="AP4" s="664"/>
      <c r="AQ4" s="708"/>
      <c r="AR4" s="665"/>
      <c r="AS4" s="664" t="s">
        <v>1495</v>
      </c>
      <c r="AT4" s="664"/>
      <c r="AU4" s="664"/>
      <c r="AV4" s="708"/>
      <c r="AW4" s="665"/>
      <c r="AX4" s="664" t="s">
        <v>1496</v>
      </c>
      <c r="AY4" s="664"/>
      <c r="AZ4" s="664"/>
      <c r="BA4" s="708"/>
      <c r="BB4" s="665"/>
      <c r="BC4" s="664" t="s">
        <v>1497</v>
      </c>
      <c r="BD4" s="664"/>
      <c r="BE4" s="664"/>
      <c r="BF4" s="708"/>
      <c r="BG4" s="665"/>
      <c r="BH4" s="664" t="s">
        <v>1498</v>
      </c>
      <c r="BI4" s="664"/>
      <c r="BJ4" s="664"/>
      <c r="BK4" s="708"/>
      <c r="BL4" s="665"/>
      <c r="BM4" s="664" t="s">
        <v>1499</v>
      </c>
      <c r="BN4" s="664"/>
      <c r="BO4" s="664"/>
      <c r="BP4" s="708"/>
      <c r="BQ4" s="665"/>
      <c r="BR4" s="664" t="s">
        <v>1500</v>
      </c>
      <c r="BS4" s="664"/>
      <c r="BT4" s="664"/>
      <c r="BU4" s="708"/>
      <c r="BV4" s="665"/>
      <c r="BW4" s="664" t="s">
        <v>1501</v>
      </c>
      <c r="BX4" s="664"/>
      <c r="BY4" s="664"/>
      <c r="BZ4" s="708"/>
      <c r="CA4" s="665"/>
      <c r="CB4" s="664" t="s">
        <v>1502</v>
      </c>
      <c r="CC4" s="664"/>
      <c r="CD4" s="664"/>
      <c r="CE4" s="708"/>
      <c r="CF4" s="665"/>
      <c r="CG4" s="664" t="s">
        <v>1503</v>
      </c>
      <c r="CH4" s="664"/>
      <c r="CI4" s="664"/>
      <c r="CJ4" s="708"/>
      <c r="CK4" s="665"/>
      <c r="CL4" s="664" t="s">
        <v>1504</v>
      </c>
      <c r="CM4" s="664"/>
      <c r="CN4" s="664"/>
      <c r="CO4" s="708"/>
      <c r="CP4" s="665"/>
      <c r="CQ4" s="664" t="s">
        <v>1505</v>
      </c>
      <c r="CR4" s="664"/>
      <c r="CS4" s="664"/>
      <c r="CT4" s="708"/>
      <c r="CU4" s="665"/>
      <c r="CV4" s="664" t="s">
        <v>1506</v>
      </c>
      <c r="CW4" s="664"/>
      <c r="CX4" s="664"/>
      <c r="CY4" s="708"/>
      <c r="CZ4" s="665"/>
      <c r="DA4" s="664" t="s">
        <v>1507</v>
      </c>
      <c r="DB4" s="664"/>
      <c r="DC4" s="664"/>
      <c r="DD4" s="708"/>
      <c r="DE4" s="665"/>
      <c r="DF4" s="664" t="s">
        <v>1508</v>
      </c>
      <c r="DG4" s="664"/>
      <c r="DH4" s="664"/>
      <c r="DI4" s="708"/>
      <c r="DJ4" s="665"/>
      <c r="DK4" s="664" t="s">
        <v>1509</v>
      </c>
      <c r="DL4" s="664"/>
      <c r="DM4" s="664"/>
      <c r="DN4" s="708"/>
      <c r="DO4" s="665"/>
      <c r="DP4" s="666" t="s">
        <v>1510</v>
      </c>
      <c r="DQ4" s="667"/>
      <c r="DR4" s="667"/>
      <c r="DS4" s="668"/>
      <c r="DT4" s="693" t="s">
        <v>1586</v>
      </c>
      <c r="DU4" s="667"/>
      <c r="DV4" s="667"/>
      <c r="DW4" s="667"/>
      <c r="DX4" s="667"/>
      <c r="DY4" s="667"/>
      <c r="DZ4" s="667"/>
      <c r="EA4" s="667"/>
      <c r="EB4" s="667"/>
      <c r="EC4" s="667"/>
      <c r="ED4" s="667"/>
      <c r="EE4" s="694"/>
      <c r="EF4" s="322"/>
      <c r="EG4" s="322"/>
      <c r="EH4" s="322"/>
      <c r="EI4" s="322"/>
      <c r="EJ4" s="322"/>
      <c r="EK4" s="322"/>
      <c r="EL4" s="322"/>
      <c r="EM4" s="364" t="s">
        <v>1588</v>
      </c>
      <c r="EN4" s="325"/>
      <c r="EO4" s="325"/>
      <c r="EP4" s="325"/>
      <c r="EQ4" s="325"/>
      <c r="ER4" s="325"/>
      <c r="ES4" s="325"/>
      <c r="ET4" s="325"/>
    </row>
    <row r="5" spans="1:150" ht="26.25" thickBot="1">
      <c r="A5" s="686"/>
      <c r="B5" s="688"/>
      <c r="C5" s="671"/>
      <c r="D5" s="688"/>
      <c r="E5" s="688"/>
      <c r="F5" s="671"/>
      <c r="G5" s="671"/>
      <c r="H5" s="688"/>
      <c r="I5" s="671"/>
      <c r="J5" s="671"/>
      <c r="K5" s="688"/>
      <c r="L5" s="671"/>
      <c r="M5" s="670"/>
      <c r="N5" s="674"/>
      <c r="O5" s="254" t="s">
        <v>1511</v>
      </c>
      <c r="P5" s="255" t="s">
        <v>1512</v>
      </c>
      <c r="Q5" s="255" t="s">
        <v>1513</v>
      </c>
      <c r="R5" s="257" t="s">
        <v>1674</v>
      </c>
      <c r="S5" s="256" t="s">
        <v>1514</v>
      </c>
      <c r="T5" s="256" t="s">
        <v>1515</v>
      </c>
      <c r="U5" s="257" t="s">
        <v>1512</v>
      </c>
      <c r="V5" s="257" t="s">
        <v>1513</v>
      </c>
      <c r="W5" s="257" t="s">
        <v>1674</v>
      </c>
      <c r="X5" s="255" t="s">
        <v>1511</v>
      </c>
      <c r="Y5" s="256" t="s">
        <v>1515</v>
      </c>
      <c r="Z5" s="257" t="s">
        <v>1516</v>
      </c>
      <c r="AA5" s="257" t="s">
        <v>1513</v>
      </c>
      <c r="AB5" s="257" t="s">
        <v>1674</v>
      </c>
      <c r="AC5" s="255" t="s">
        <v>1511</v>
      </c>
      <c r="AD5" s="256" t="s">
        <v>1515</v>
      </c>
      <c r="AE5" s="257" t="s">
        <v>1516</v>
      </c>
      <c r="AF5" s="257" t="s">
        <v>1513</v>
      </c>
      <c r="AG5" s="257" t="s">
        <v>1674</v>
      </c>
      <c r="AH5" s="255" t="s">
        <v>1511</v>
      </c>
      <c r="AI5" s="256" t="s">
        <v>1515</v>
      </c>
      <c r="AJ5" s="257" t="s">
        <v>1516</v>
      </c>
      <c r="AK5" s="257" t="s">
        <v>1513</v>
      </c>
      <c r="AL5" s="257" t="s">
        <v>1674</v>
      </c>
      <c r="AM5" s="258" t="s">
        <v>1511</v>
      </c>
      <c r="AN5" s="256" t="s">
        <v>1515</v>
      </c>
      <c r="AO5" s="257" t="s">
        <v>1516</v>
      </c>
      <c r="AP5" s="257" t="s">
        <v>1513</v>
      </c>
      <c r="AQ5" s="257" t="s">
        <v>1674</v>
      </c>
      <c r="AR5" s="258" t="s">
        <v>1511</v>
      </c>
      <c r="AS5" s="256" t="s">
        <v>1515</v>
      </c>
      <c r="AT5" s="257" t="s">
        <v>1516</v>
      </c>
      <c r="AU5" s="257" t="s">
        <v>1513</v>
      </c>
      <c r="AV5" s="257" t="s">
        <v>1674</v>
      </c>
      <c r="AW5" s="258" t="s">
        <v>1511</v>
      </c>
      <c r="AX5" s="256" t="s">
        <v>1515</v>
      </c>
      <c r="AY5" s="257" t="s">
        <v>1516</v>
      </c>
      <c r="AZ5" s="257" t="s">
        <v>1513</v>
      </c>
      <c r="BA5" s="257" t="s">
        <v>1674</v>
      </c>
      <c r="BB5" s="258" t="s">
        <v>1511</v>
      </c>
      <c r="BC5" s="256" t="s">
        <v>1515</v>
      </c>
      <c r="BD5" s="257" t="s">
        <v>1516</v>
      </c>
      <c r="BE5" s="257" t="s">
        <v>1513</v>
      </c>
      <c r="BF5" s="257" t="s">
        <v>1674</v>
      </c>
      <c r="BG5" s="258" t="s">
        <v>1511</v>
      </c>
      <c r="BH5" s="256" t="s">
        <v>1515</v>
      </c>
      <c r="BI5" s="257" t="s">
        <v>1516</v>
      </c>
      <c r="BJ5" s="257" t="s">
        <v>1513</v>
      </c>
      <c r="BK5" s="257" t="s">
        <v>1674</v>
      </c>
      <c r="BL5" s="258" t="s">
        <v>1511</v>
      </c>
      <c r="BM5" s="256" t="s">
        <v>1515</v>
      </c>
      <c r="BN5" s="257" t="s">
        <v>1516</v>
      </c>
      <c r="BO5" s="257" t="s">
        <v>1513</v>
      </c>
      <c r="BP5" s="257" t="s">
        <v>1674</v>
      </c>
      <c r="BQ5" s="258" t="s">
        <v>1511</v>
      </c>
      <c r="BR5" s="256" t="s">
        <v>1515</v>
      </c>
      <c r="BS5" s="257" t="s">
        <v>1516</v>
      </c>
      <c r="BT5" s="257" t="s">
        <v>1513</v>
      </c>
      <c r="BU5" s="257" t="s">
        <v>1674</v>
      </c>
      <c r="BV5" s="258" t="s">
        <v>1511</v>
      </c>
      <c r="BW5" s="256" t="s">
        <v>1515</v>
      </c>
      <c r="BX5" s="257" t="s">
        <v>1516</v>
      </c>
      <c r="BY5" s="257" t="s">
        <v>1513</v>
      </c>
      <c r="BZ5" s="257" t="s">
        <v>1674</v>
      </c>
      <c r="CA5" s="258" t="s">
        <v>1511</v>
      </c>
      <c r="CB5" s="256" t="s">
        <v>1515</v>
      </c>
      <c r="CC5" s="257" t="s">
        <v>1516</v>
      </c>
      <c r="CD5" s="257" t="s">
        <v>1513</v>
      </c>
      <c r="CE5" s="257" t="s">
        <v>1674</v>
      </c>
      <c r="CF5" s="258" t="s">
        <v>1511</v>
      </c>
      <c r="CG5" s="256" t="s">
        <v>1515</v>
      </c>
      <c r="CH5" s="257" t="s">
        <v>1516</v>
      </c>
      <c r="CI5" s="257" t="s">
        <v>1513</v>
      </c>
      <c r="CJ5" s="257" t="s">
        <v>1674</v>
      </c>
      <c r="CK5" s="258" t="s">
        <v>1511</v>
      </c>
      <c r="CL5" s="256" t="s">
        <v>1515</v>
      </c>
      <c r="CM5" s="257" t="s">
        <v>1516</v>
      </c>
      <c r="CN5" s="257" t="s">
        <v>1513</v>
      </c>
      <c r="CO5" s="257" t="s">
        <v>1674</v>
      </c>
      <c r="CP5" s="258" t="s">
        <v>1511</v>
      </c>
      <c r="CQ5" s="256" t="s">
        <v>1515</v>
      </c>
      <c r="CR5" s="257" t="s">
        <v>1516</v>
      </c>
      <c r="CS5" s="257" t="s">
        <v>1513</v>
      </c>
      <c r="CT5" s="257" t="s">
        <v>1674</v>
      </c>
      <c r="CU5" s="258" t="s">
        <v>1511</v>
      </c>
      <c r="CV5" s="256" t="s">
        <v>1515</v>
      </c>
      <c r="CW5" s="257" t="s">
        <v>1516</v>
      </c>
      <c r="CX5" s="257" t="s">
        <v>1513</v>
      </c>
      <c r="CY5" s="257" t="s">
        <v>1674</v>
      </c>
      <c r="CZ5" s="258" t="s">
        <v>1511</v>
      </c>
      <c r="DA5" s="256" t="s">
        <v>1515</v>
      </c>
      <c r="DB5" s="257" t="s">
        <v>1516</v>
      </c>
      <c r="DC5" s="257" t="s">
        <v>1513</v>
      </c>
      <c r="DD5" s="257" t="s">
        <v>1674</v>
      </c>
      <c r="DE5" s="258" t="s">
        <v>1511</v>
      </c>
      <c r="DF5" s="256" t="s">
        <v>1515</v>
      </c>
      <c r="DG5" s="257" t="s">
        <v>1516</v>
      </c>
      <c r="DH5" s="257" t="s">
        <v>1513</v>
      </c>
      <c r="DI5" s="257" t="s">
        <v>1674</v>
      </c>
      <c r="DJ5" s="258" t="s">
        <v>1511</v>
      </c>
      <c r="DK5" s="256" t="s">
        <v>1515</v>
      </c>
      <c r="DL5" s="257" t="s">
        <v>1516</v>
      </c>
      <c r="DM5" s="257" t="s">
        <v>1513</v>
      </c>
      <c r="DN5" s="257" t="s">
        <v>1674</v>
      </c>
      <c r="DO5" s="259" t="s">
        <v>1511</v>
      </c>
      <c r="DP5" s="326" t="s">
        <v>5</v>
      </c>
      <c r="DQ5" s="262" t="s">
        <v>1517</v>
      </c>
      <c r="DR5" s="262" t="s">
        <v>13</v>
      </c>
      <c r="DS5" s="262" t="s">
        <v>1517</v>
      </c>
      <c r="DT5" s="327" t="s">
        <v>1589</v>
      </c>
      <c r="DU5" s="262" t="s">
        <v>1517</v>
      </c>
      <c r="DV5" s="327" t="s">
        <v>1590</v>
      </c>
      <c r="DW5" s="262" t="s">
        <v>1517</v>
      </c>
      <c r="DX5" s="327" t="s">
        <v>1591</v>
      </c>
      <c r="DY5" s="262" t="s">
        <v>1517</v>
      </c>
      <c r="DZ5" s="327" t="s">
        <v>1592</v>
      </c>
      <c r="EA5" s="262" t="s">
        <v>1517</v>
      </c>
      <c r="EB5" s="327" t="s">
        <v>1593</v>
      </c>
      <c r="EC5" s="262" t="s">
        <v>1517</v>
      </c>
      <c r="ED5" s="327" t="s">
        <v>1594</v>
      </c>
      <c r="EE5" s="328" t="s">
        <v>1517</v>
      </c>
      <c r="EF5" s="329" t="s">
        <v>1595</v>
      </c>
      <c r="EG5" s="329" t="s">
        <v>1595</v>
      </c>
      <c r="EH5" s="128" t="s">
        <v>1952</v>
      </c>
      <c r="EI5" s="128" t="s">
        <v>1517</v>
      </c>
      <c r="EJ5" s="128" t="s">
        <v>1953</v>
      </c>
      <c r="EK5" s="128" t="s">
        <v>1517</v>
      </c>
      <c r="EL5" s="128"/>
      <c r="EM5" s="331" t="s">
        <v>4</v>
      </c>
      <c r="EN5" s="332" t="s">
        <v>1598</v>
      </c>
      <c r="EO5" s="332" t="s">
        <v>1599</v>
      </c>
      <c r="EP5" s="332" t="s">
        <v>1598</v>
      </c>
      <c r="EQ5" s="332" t="s">
        <v>894</v>
      </c>
      <c r="ER5" s="332" t="s">
        <v>1598</v>
      </c>
      <c r="ES5" s="332" t="s">
        <v>1600</v>
      </c>
      <c r="ET5" s="332" t="s">
        <v>911</v>
      </c>
    </row>
    <row r="6" spans="1:150">
      <c r="A6" s="365">
        <v>1</v>
      </c>
      <c r="B6" s="366">
        <v>2</v>
      </c>
      <c r="C6" s="366"/>
      <c r="D6" s="366">
        <v>3</v>
      </c>
      <c r="E6" s="367">
        <v>4</v>
      </c>
      <c r="F6" s="367">
        <v>5</v>
      </c>
      <c r="G6" s="367">
        <v>6</v>
      </c>
      <c r="H6" s="367">
        <v>5</v>
      </c>
      <c r="I6" s="367"/>
      <c r="J6" s="367">
        <v>6</v>
      </c>
      <c r="K6" s="367">
        <v>7</v>
      </c>
      <c r="L6" s="367">
        <v>8</v>
      </c>
      <c r="M6" s="381"/>
      <c r="N6" s="368">
        <v>9</v>
      </c>
      <c r="O6" s="367">
        <v>10</v>
      </c>
      <c r="P6" s="367"/>
      <c r="Q6" s="367"/>
      <c r="R6" s="367">
        <v>11</v>
      </c>
      <c r="S6" s="367">
        <v>6</v>
      </c>
      <c r="T6" s="367">
        <v>7</v>
      </c>
      <c r="U6" s="367">
        <v>8</v>
      </c>
      <c r="V6" s="367">
        <v>9</v>
      </c>
      <c r="W6" s="367"/>
      <c r="X6" s="367">
        <v>10</v>
      </c>
      <c r="Y6" s="367">
        <v>11</v>
      </c>
      <c r="Z6" s="367">
        <v>12</v>
      </c>
      <c r="AA6" s="367">
        <v>13</v>
      </c>
      <c r="AB6" s="367"/>
      <c r="AC6" s="367">
        <v>14</v>
      </c>
      <c r="AD6" s="367">
        <v>15</v>
      </c>
      <c r="AE6" s="367">
        <v>16</v>
      </c>
      <c r="AF6" s="367">
        <v>17</v>
      </c>
      <c r="AG6" s="367"/>
      <c r="AH6" s="367">
        <v>18</v>
      </c>
      <c r="AI6" s="367">
        <v>19</v>
      </c>
      <c r="AJ6" s="367">
        <v>20</v>
      </c>
      <c r="AK6" s="367">
        <v>21</v>
      </c>
      <c r="AL6" s="370"/>
      <c r="AM6" s="369">
        <v>22</v>
      </c>
      <c r="AN6" s="367">
        <v>19</v>
      </c>
      <c r="AO6" s="367">
        <v>20</v>
      </c>
      <c r="AP6" s="367">
        <v>21</v>
      </c>
      <c r="AQ6" s="370"/>
      <c r="AR6" s="369">
        <v>22</v>
      </c>
      <c r="AS6" s="367">
        <v>19</v>
      </c>
      <c r="AT6" s="367">
        <v>20</v>
      </c>
      <c r="AU6" s="367">
        <v>21</v>
      </c>
      <c r="AV6" s="370"/>
      <c r="AW6" s="369">
        <v>22</v>
      </c>
      <c r="AX6" s="367">
        <v>19</v>
      </c>
      <c r="AY6" s="367">
        <v>20</v>
      </c>
      <c r="AZ6" s="367">
        <v>21</v>
      </c>
      <c r="BA6" s="370"/>
      <c r="BB6" s="369">
        <v>22</v>
      </c>
      <c r="BC6" s="367">
        <v>19</v>
      </c>
      <c r="BD6" s="367">
        <v>20</v>
      </c>
      <c r="BE6" s="367">
        <v>21</v>
      </c>
      <c r="BF6" s="370"/>
      <c r="BG6" s="369">
        <v>22</v>
      </c>
      <c r="BH6" s="367">
        <v>19</v>
      </c>
      <c r="BI6" s="367">
        <v>20</v>
      </c>
      <c r="BJ6" s="367">
        <v>21</v>
      </c>
      <c r="BK6" s="370"/>
      <c r="BL6" s="369">
        <v>22</v>
      </c>
      <c r="BM6" s="367">
        <v>19</v>
      </c>
      <c r="BN6" s="367">
        <v>20</v>
      </c>
      <c r="BO6" s="367">
        <v>21</v>
      </c>
      <c r="BP6" s="370"/>
      <c r="BQ6" s="369">
        <v>22</v>
      </c>
      <c r="BR6" s="367">
        <v>19</v>
      </c>
      <c r="BS6" s="367">
        <v>20</v>
      </c>
      <c r="BT6" s="367">
        <v>21</v>
      </c>
      <c r="BU6" s="370"/>
      <c r="BV6" s="369">
        <v>22</v>
      </c>
      <c r="BW6" s="367">
        <v>19</v>
      </c>
      <c r="BX6" s="367">
        <v>20</v>
      </c>
      <c r="BY6" s="367">
        <v>21</v>
      </c>
      <c r="BZ6" s="370"/>
      <c r="CA6" s="369">
        <v>22</v>
      </c>
      <c r="CB6" s="367">
        <v>19</v>
      </c>
      <c r="CC6" s="367">
        <v>20</v>
      </c>
      <c r="CD6" s="367">
        <v>21</v>
      </c>
      <c r="CE6" s="370"/>
      <c r="CF6" s="369">
        <v>22</v>
      </c>
      <c r="CG6" s="367">
        <v>19</v>
      </c>
      <c r="CH6" s="367">
        <v>20</v>
      </c>
      <c r="CI6" s="367">
        <v>21</v>
      </c>
      <c r="CJ6" s="370"/>
      <c r="CK6" s="369">
        <v>22</v>
      </c>
      <c r="CL6" s="367">
        <v>19</v>
      </c>
      <c r="CM6" s="367">
        <v>20</v>
      </c>
      <c r="CN6" s="367">
        <v>21</v>
      </c>
      <c r="CO6" s="370"/>
      <c r="CP6" s="369">
        <v>22</v>
      </c>
      <c r="CQ6" s="367">
        <v>19</v>
      </c>
      <c r="CR6" s="367">
        <v>20</v>
      </c>
      <c r="CS6" s="367">
        <v>21</v>
      </c>
      <c r="CT6" s="370"/>
      <c r="CU6" s="369">
        <v>22</v>
      </c>
      <c r="CV6" s="367">
        <v>19</v>
      </c>
      <c r="CW6" s="367">
        <v>20</v>
      </c>
      <c r="CX6" s="367">
        <v>21</v>
      </c>
      <c r="CY6" s="370"/>
      <c r="CZ6" s="369">
        <v>22</v>
      </c>
      <c r="DA6" s="367">
        <v>19</v>
      </c>
      <c r="DB6" s="367">
        <v>20</v>
      </c>
      <c r="DC6" s="367">
        <v>21</v>
      </c>
      <c r="DD6" s="370"/>
      <c r="DE6" s="369">
        <v>22</v>
      </c>
      <c r="DF6" s="367">
        <v>19</v>
      </c>
      <c r="DG6" s="367">
        <v>20</v>
      </c>
      <c r="DH6" s="367">
        <v>21</v>
      </c>
      <c r="DI6" s="370"/>
      <c r="DJ6" s="369">
        <v>22</v>
      </c>
      <c r="DK6" s="367">
        <v>19</v>
      </c>
      <c r="DL6" s="367">
        <v>20</v>
      </c>
      <c r="DM6" s="367">
        <v>21</v>
      </c>
      <c r="DN6" s="370"/>
      <c r="DO6" s="370">
        <v>22</v>
      </c>
      <c r="DP6" s="340">
        <v>8</v>
      </c>
      <c r="DQ6" s="341">
        <v>9</v>
      </c>
      <c r="DR6" s="341">
        <v>10</v>
      </c>
      <c r="DS6" s="341">
        <v>11</v>
      </c>
      <c r="DT6" s="341">
        <v>12</v>
      </c>
      <c r="DU6" s="341">
        <v>13</v>
      </c>
      <c r="DV6" s="341">
        <v>14</v>
      </c>
      <c r="DW6" s="341">
        <v>15</v>
      </c>
      <c r="DX6" s="341">
        <v>16</v>
      </c>
      <c r="DY6" s="341">
        <v>17</v>
      </c>
      <c r="DZ6" s="341">
        <v>18</v>
      </c>
      <c r="EA6" s="341">
        <v>19</v>
      </c>
      <c r="EB6" s="341">
        <v>20</v>
      </c>
      <c r="EC6" s="341">
        <v>21</v>
      </c>
      <c r="ED6" s="341">
        <v>22</v>
      </c>
      <c r="EE6" s="342">
        <v>23</v>
      </c>
      <c r="EM6" s="321"/>
    </row>
    <row r="7" spans="1:150" ht="25.5">
      <c r="A7" s="270"/>
      <c r="B7" s="271" t="s">
        <v>1954</v>
      </c>
      <c r="C7" s="271"/>
      <c r="D7" s="272"/>
      <c r="E7" s="273" t="s">
        <v>225</v>
      </c>
      <c r="F7" s="273"/>
      <c r="G7" s="273"/>
      <c r="H7" s="273"/>
      <c r="I7" s="274">
        <f t="shared" ref="I7:I20" si="0">SUM(J7-G7/20)</f>
        <v>0</v>
      </c>
      <c r="J7" s="274">
        <f t="shared" ref="J7:J20" si="1">SUM((G7*6*21)/(8*20*100))+(G7/20)</f>
        <v>0</v>
      </c>
      <c r="K7" s="273"/>
      <c r="L7" s="389" t="s">
        <v>225</v>
      </c>
      <c r="M7" s="445" t="e">
        <f t="shared" ref="M7:M19" si="2">SUM(L7*I7)</f>
        <v>#VALUE!</v>
      </c>
      <c r="N7" s="274" t="s">
        <v>225</v>
      </c>
      <c r="O7" s="275" t="s">
        <v>225</v>
      </c>
      <c r="P7" s="275"/>
      <c r="Q7" s="275"/>
      <c r="R7" s="274" t="s">
        <v>225</v>
      </c>
      <c r="S7" s="273"/>
      <c r="T7" s="273"/>
      <c r="U7" s="273"/>
      <c r="V7" s="273"/>
      <c r="W7" s="273"/>
      <c r="X7" s="276"/>
      <c r="Y7" s="273"/>
      <c r="Z7" s="273"/>
      <c r="AA7" s="273"/>
      <c r="AB7" s="273"/>
      <c r="AC7" s="276"/>
      <c r="AD7" s="273"/>
      <c r="AE7" s="273"/>
      <c r="AF7" s="273"/>
      <c r="AG7" s="273"/>
      <c r="AH7" s="276"/>
      <c r="AI7" s="273"/>
      <c r="AJ7" s="273"/>
      <c r="AK7" s="273"/>
      <c r="AL7" s="306"/>
      <c r="AM7" s="277"/>
      <c r="AN7" s="278"/>
      <c r="AO7" s="278"/>
      <c r="AP7" s="278"/>
      <c r="AQ7" s="278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8"/>
      <c r="BG7" s="278"/>
      <c r="BH7" s="278"/>
      <c r="BI7" s="278"/>
      <c r="BJ7" s="278"/>
      <c r="BK7" s="278"/>
      <c r="BL7" s="278"/>
      <c r="BM7" s="278"/>
      <c r="BN7" s="278"/>
      <c r="BO7" s="278"/>
      <c r="BP7" s="278"/>
      <c r="BQ7" s="278"/>
      <c r="BR7" s="278"/>
      <c r="BS7" s="278"/>
      <c r="BT7" s="278"/>
      <c r="BU7" s="278"/>
      <c r="BV7" s="278"/>
      <c r="BW7" s="278"/>
      <c r="BX7" s="278"/>
      <c r="BY7" s="278"/>
      <c r="BZ7" s="278"/>
      <c r="CA7" s="278"/>
      <c r="CB7" s="278"/>
      <c r="CC7" s="278"/>
      <c r="CD7" s="278"/>
      <c r="CE7" s="278"/>
      <c r="CF7" s="278"/>
      <c r="CG7" s="278"/>
      <c r="CH7" s="278"/>
      <c r="CI7" s="278"/>
      <c r="CJ7" s="278"/>
      <c r="CK7" s="278"/>
      <c r="CL7" s="278"/>
      <c r="CM7" s="278"/>
      <c r="CN7" s="278"/>
      <c r="CO7" s="278"/>
      <c r="CP7" s="278"/>
      <c r="CQ7" s="278"/>
      <c r="CR7" s="278"/>
      <c r="CS7" s="278"/>
      <c r="CT7" s="278"/>
      <c r="CU7" s="278"/>
      <c r="CV7" s="278"/>
      <c r="CW7" s="278"/>
      <c r="CX7" s="278"/>
      <c r="CY7" s="278"/>
      <c r="CZ7" s="278"/>
      <c r="DA7" s="278"/>
      <c r="DB7" s="278"/>
      <c r="DC7" s="278"/>
      <c r="DD7" s="278"/>
      <c r="DE7" s="278"/>
      <c r="DF7" s="278"/>
      <c r="DG7" s="278"/>
      <c r="DH7" s="278"/>
      <c r="DI7" s="278"/>
      <c r="DJ7" s="278"/>
      <c r="DK7" s="278"/>
      <c r="DL7" s="278"/>
      <c r="DM7" s="278"/>
      <c r="DN7" s="278"/>
      <c r="DO7" s="278"/>
      <c r="DP7" s="346"/>
      <c r="DQ7" s="273"/>
      <c r="DR7" s="273"/>
      <c r="DS7" s="273"/>
      <c r="DT7" s="273"/>
      <c r="DU7" s="273"/>
      <c r="DV7" s="273"/>
      <c r="DW7" s="273"/>
      <c r="DX7" s="273"/>
      <c r="DY7" s="273"/>
      <c r="DZ7" s="273"/>
      <c r="EA7" s="273"/>
      <c r="EB7" s="273"/>
      <c r="EC7" s="273"/>
      <c r="ED7" s="273"/>
      <c r="EE7" s="347"/>
      <c r="EF7" s="278"/>
      <c r="EG7" s="278"/>
      <c r="EM7" s="321"/>
    </row>
    <row r="8" spans="1:150" ht="48.75" thickBot="1">
      <c r="A8" s="446">
        <v>1</v>
      </c>
      <c r="B8" s="447" t="s">
        <v>1955</v>
      </c>
      <c r="C8" s="447" t="s">
        <v>1878</v>
      </c>
      <c r="D8" s="447" t="s">
        <v>203</v>
      </c>
      <c r="E8" s="448">
        <v>25500</v>
      </c>
      <c r="F8" s="433">
        <v>3000</v>
      </c>
      <c r="G8" s="400">
        <f t="shared" ref="G8:G19" si="3">SUM(E8:F8)</f>
        <v>28500</v>
      </c>
      <c r="H8" s="449">
        <v>20</v>
      </c>
      <c r="I8" s="274">
        <f t="shared" si="0"/>
        <v>224.4375</v>
      </c>
      <c r="J8" s="274">
        <f t="shared" si="1"/>
        <v>1649.4375</v>
      </c>
      <c r="K8" s="450" t="s">
        <v>1956</v>
      </c>
      <c r="L8" s="428">
        <v>18</v>
      </c>
      <c r="M8" s="445">
        <f t="shared" si="2"/>
        <v>4039.875</v>
      </c>
      <c r="N8" s="424">
        <f t="shared" ref="N8:N19" si="4">SUM(L8*J8)</f>
        <v>29689.875</v>
      </c>
      <c r="O8" s="275">
        <f t="shared" ref="O8:O19" si="5">SUM(P8:Q8)</f>
        <v>7300</v>
      </c>
      <c r="P8" s="275">
        <f t="shared" ref="P8:R19" si="6">SUM(U8,Z8,AE8,AJ8,AO8,AT8,AY8,BD8,BI8,BN8,BS8,BX8,CC8,CH8,CM8,CR8,CW8,DB8,DG8,DL8)</f>
        <v>6140</v>
      </c>
      <c r="Q8" s="275">
        <f t="shared" si="6"/>
        <v>1160</v>
      </c>
      <c r="R8" s="275">
        <f t="shared" si="6"/>
        <v>0</v>
      </c>
      <c r="S8" s="416" t="s">
        <v>1957</v>
      </c>
      <c r="T8" s="409" t="s">
        <v>1609</v>
      </c>
      <c r="U8" s="409">
        <v>5100</v>
      </c>
      <c r="V8" s="409">
        <v>1000</v>
      </c>
      <c r="W8" s="409"/>
      <c r="X8" s="288">
        <f>SUM(U8:W8)</f>
        <v>6100</v>
      </c>
      <c r="Y8" s="409" t="s">
        <v>1689</v>
      </c>
      <c r="Z8" s="409">
        <v>1040</v>
      </c>
      <c r="AA8" s="409">
        <v>160</v>
      </c>
      <c r="AB8" s="409"/>
      <c r="AC8" s="288">
        <f t="shared" ref="AC8:AC19" si="7">SUM(Z8:AB8)</f>
        <v>1200</v>
      </c>
      <c r="AD8" s="409"/>
      <c r="AE8" s="409"/>
      <c r="AF8" s="409"/>
      <c r="AG8" s="409"/>
      <c r="AH8" s="409"/>
      <c r="AI8" s="409"/>
      <c r="AJ8" s="409"/>
      <c r="AK8" s="409"/>
      <c r="AL8" s="410"/>
      <c r="AM8" s="410"/>
      <c r="AN8" s="405"/>
      <c r="AO8" s="405"/>
      <c r="AP8" s="405"/>
      <c r="AQ8" s="405"/>
      <c r="AR8" s="405"/>
      <c r="AS8" s="405"/>
      <c r="AT8" s="405"/>
      <c r="AU8" s="405"/>
      <c r="AV8" s="405"/>
      <c r="AW8" s="405"/>
      <c r="AX8" s="405"/>
      <c r="AY8" s="405"/>
      <c r="AZ8" s="405"/>
      <c r="BA8" s="405"/>
      <c r="BB8" s="405"/>
      <c r="BC8" s="405"/>
      <c r="BD8" s="405"/>
      <c r="BE8" s="405"/>
      <c r="BF8" s="405"/>
      <c r="BG8" s="405"/>
      <c r="BH8" s="405"/>
      <c r="BI8" s="405"/>
      <c r="BJ8" s="405"/>
      <c r="BK8" s="405"/>
      <c r="BL8" s="405"/>
      <c r="BM8" s="405"/>
      <c r="BN8" s="405"/>
      <c r="BO8" s="405"/>
      <c r="BP8" s="405"/>
      <c r="BQ8" s="405"/>
      <c r="BR8" s="405"/>
      <c r="BS8" s="405"/>
      <c r="BT8" s="405"/>
      <c r="BU8" s="405"/>
      <c r="BV8" s="405"/>
      <c r="BW8" s="405"/>
      <c r="BX8" s="405"/>
      <c r="BY8" s="405"/>
      <c r="BZ8" s="405"/>
      <c r="CA8" s="405"/>
      <c r="CB8" s="405"/>
      <c r="CC8" s="405"/>
      <c r="CD8" s="405"/>
      <c r="CE8" s="405"/>
      <c r="CF8" s="405"/>
      <c r="CG8" s="405"/>
      <c r="CH8" s="405"/>
      <c r="CI8" s="405"/>
      <c r="CJ8" s="405"/>
      <c r="CK8" s="405"/>
      <c r="CL8" s="405"/>
      <c r="CM8" s="405"/>
      <c r="CN8" s="405"/>
      <c r="CO8" s="405"/>
      <c r="CP8" s="405"/>
      <c r="CQ8" s="405"/>
      <c r="CR8" s="405"/>
      <c r="CS8" s="405"/>
      <c r="CT8" s="405"/>
      <c r="CU8" s="405"/>
      <c r="CV8" s="405"/>
      <c r="CW8" s="405"/>
      <c r="CX8" s="405"/>
      <c r="CY8" s="405"/>
      <c r="CZ8" s="405"/>
      <c r="DA8" s="405"/>
      <c r="DB8" s="405"/>
      <c r="DC8" s="405"/>
      <c r="DD8" s="405"/>
      <c r="DE8" s="405"/>
      <c r="DF8" s="405"/>
      <c r="DG8" s="405"/>
      <c r="DH8" s="405"/>
      <c r="DI8" s="405"/>
      <c r="DJ8" s="405"/>
      <c r="DK8" s="405"/>
      <c r="DL8" s="405"/>
      <c r="DM8" s="405"/>
      <c r="DN8" s="405"/>
      <c r="DO8" s="405"/>
      <c r="DP8" s="408">
        <v>1</v>
      </c>
      <c r="DQ8" s="409">
        <v>28500</v>
      </c>
      <c r="DR8" s="409"/>
      <c r="DS8" s="409"/>
      <c r="DT8" s="409"/>
      <c r="DU8" s="409"/>
      <c r="DV8" s="409">
        <v>1</v>
      </c>
      <c r="DW8" s="409">
        <v>28500</v>
      </c>
      <c r="DX8" s="409"/>
      <c r="DY8" s="409"/>
      <c r="DZ8" s="409"/>
      <c r="EA8" s="409"/>
      <c r="EB8" s="409"/>
      <c r="EC8" s="409"/>
      <c r="ED8" s="409"/>
      <c r="EE8" s="410"/>
      <c r="EF8" s="353">
        <f t="shared" ref="EF8:EG19" si="8">SUM(ED8,EB8,DZ8,DX8,DV8,DT8)</f>
        <v>1</v>
      </c>
      <c r="EG8" s="353">
        <f t="shared" si="8"/>
        <v>28500</v>
      </c>
      <c r="EH8" s="412">
        <v>1</v>
      </c>
      <c r="EI8" s="412">
        <v>28500</v>
      </c>
      <c r="EJ8" s="412"/>
      <c r="EK8" s="412"/>
      <c r="EL8" s="412"/>
      <c r="EM8" s="411">
        <v>1</v>
      </c>
      <c r="EN8" s="412"/>
      <c r="EO8" s="412"/>
      <c r="EP8" s="412"/>
      <c r="EQ8" s="412"/>
      <c r="ER8" s="412"/>
      <c r="ES8" s="412"/>
      <c r="ET8" s="412"/>
    </row>
    <row r="9" spans="1:150" ht="48.75" thickBot="1">
      <c r="A9" s="446">
        <v>2</v>
      </c>
      <c r="B9" s="447" t="s">
        <v>1958</v>
      </c>
      <c r="C9" s="447" t="s">
        <v>1959</v>
      </c>
      <c r="D9" s="447" t="s">
        <v>1765</v>
      </c>
      <c r="E9" s="448">
        <v>42500</v>
      </c>
      <c r="F9" s="433">
        <v>5000</v>
      </c>
      <c r="G9" s="400">
        <f t="shared" si="3"/>
        <v>47500</v>
      </c>
      <c r="H9" s="449">
        <v>20</v>
      </c>
      <c r="I9" s="274">
        <f t="shared" si="0"/>
        <v>374.0625</v>
      </c>
      <c r="J9" s="274">
        <f t="shared" si="1"/>
        <v>2749.0625</v>
      </c>
      <c r="K9" s="450" t="s">
        <v>1960</v>
      </c>
      <c r="L9" s="428">
        <v>18</v>
      </c>
      <c r="M9" s="445">
        <f t="shared" si="2"/>
        <v>6733.125</v>
      </c>
      <c r="N9" s="424">
        <f t="shared" si="4"/>
        <v>49483.125</v>
      </c>
      <c r="O9" s="275">
        <f t="shared" si="5"/>
        <v>2000</v>
      </c>
      <c r="P9" s="275">
        <f t="shared" si="6"/>
        <v>1700</v>
      </c>
      <c r="Q9" s="275">
        <f t="shared" si="6"/>
        <v>300</v>
      </c>
      <c r="R9" s="275">
        <f t="shared" si="6"/>
        <v>0</v>
      </c>
      <c r="S9" s="416" t="s">
        <v>1961</v>
      </c>
      <c r="T9" s="409" t="s">
        <v>1609</v>
      </c>
      <c r="U9" s="409">
        <v>1700</v>
      </c>
      <c r="V9" s="409">
        <v>300</v>
      </c>
      <c r="W9" s="409"/>
      <c r="X9" s="288">
        <f>SUM(U9:W9)</f>
        <v>2000</v>
      </c>
      <c r="Y9" s="409"/>
      <c r="Z9" s="409"/>
      <c r="AA9" s="409"/>
      <c r="AB9" s="409"/>
      <c r="AC9" s="288">
        <f t="shared" si="7"/>
        <v>0</v>
      </c>
      <c r="AD9" s="409"/>
      <c r="AE9" s="409"/>
      <c r="AF9" s="409"/>
      <c r="AG9" s="409"/>
      <c r="AH9" s="409"/>
      <c r="AI9" s="409"/>
      <c r="AJ9" s="409"/>
      <c r="AK9" s="409"/>
      <c r="AL9" s="410"/>
      <c r="AM9" s="410"/>
      <c r="AN9" s="405"/>
      <c r="AO9" s="405"/>
      <c r="AP9" s="405"/>
      <c r="AQ9" s="405"/>
      <c r="AR9" s="405"/>
      <c r="AS9" s="405"/>
      <c r="AT9" s="405"/>
      <c r="AU9" s="405"/>
      <c r="AV9" s="405"/>
      <c r="AW9" s="405"/>
      <c r="AX9" s="405"/>
      <c r="AY9" s="405"/>
      <c r="AZ9" s="405"/>
      <c r="BA9" s="405"/>
      <c r="BB9" s="405"/>
      <c r="BC9" s="405"/>
      <c r="BD9" s="405"/>
      <c r="BE9" s="405"/>
      <c r="BF9" s="405"/>
      <c r="BG9" s="405"/>
      <c r="BH9" s="405"/>
      <c r="BI9" s="405"/>
      <c r="BJ9" s="405"/>
      <c r="BK9" s="405"/>
      <c r="BL9" s="405"/>
      <c r="BM9" s="405"/>
      <c r="BN9" s="405"/>
      <c r="BO9" s="405"/>
      <c r="BP9" s="405"/>
      <c r="BQ9" s="405"/>
      <c r="BR9" s="405"/>
      <c r="BS9" s="405"/>
      <c r="BT9" s="405"/>
      <c r="BU9" s="405"/>
      <c r="BV9" s="405"/>
      <c r="BW9" s="405"/>
      <c r="BX9" s="405"/>
      <c r="BY9" s="405"/>
      <c r="BZ9" s="405"/>
      <c r="CA9" s="405"/>
      <c r="CB9" s="405"/>
      <c r="CC9" s="405"/>
      <c r="CD9" s="405"/>
      <c r="CE9" s="405"/>
      <c r="CF9" s="405"/>
      <c r="CG9" s="405"/>
      <c r="CH9" s="405"/>
      <c r="CI9" s="405"/>
      <c r="CJ9" s="405"/>
      <c r="CK9" s="405"/>
      <c r="CL9" s="405"/>
      <c r="CM9" s="405"/>
      <c r="CN9" s="405"/>
      <c r="CO9" s="405"/>
      <c r="CP9" s="405"/>
      <c r="CQ9" s="405"/>
      <c r="CR9" s="405"/>
      <c r="CS9" s="405"/>
      <c r="CT9" s="405"/>
      <c r="CU9" s="405"/>
      <c r="CV9" s="405"/>
      <c r="CW9" s="405"/>
      <c r="CX9" s="405"/>
      <c r="CY9" s="405"/>
      <c r="CZ9" s="405"/>
      <c r="DA9" s="405"/>
      <c r="DB9" s="405"/>
      <c r="DC9" s="405"/>
      <c r="DD9" s="405"/>
      <c r="DE9" s="405"/>
      <c r="DF9" s="405"/>
      <c r="DG9" s="405"/>
      <c r="DH9" s="405"/>
      <c r="DI9" s="405"/>
      <c r="DJ9" s="405"/>
      <c r="DK9" s="405"/>
      <c r="DL9" s="405"/>
      <c r="DM9" s="405"/>
      <c r="DN9" s="405"/>
      <c r="DO9" s="405"/>
      <c r="DP9" s="408">
        <v>1</v>
      </c>
      <c r="DQ9" s="409">
        <v>47500</v>
      </c>
      <c r="DR9" s="409"/>
      <c r="DS9" s="409"/>
      <c r="DT9" s="409">
        <v>1</v>
      </c>
      <c r="DU9" s="409">
        <v>47500</v>
      </c>
      <c r="DV9" s="409"/>
      <c r="DW9" s="409"/>
      <c r="DX9" s="409"/>
      <c r="DY9" s="409"/>
      <c r="DZ9" s="409"/>
      <c r="EA9" s="409"/>
      <c r="EB9" s="409"/>
      <c r="EC9" s="409"/>
      <c r="ED9" s="409"/>
      <c r="EE9" s="410"/>
      <c r="EF9" s="353">
        <f t="shared" si="8"/>
        <v>1</v>
      </c>
      <c r="EG9" s="353">
        <f t="shared" si="8"/>
        <v>47500</v>
      </c>
      <c r="EH9" s="412">
        <v>1</v>
      </c>
      <c r="EI9" s="412">
        <v>47500</v>
      </c>
      <c r="EJ9" s="412"/>
      <c r="EK9" s="412"/>
      <c r="EL9" s="412"/>
      <c r="EM9" s="411">
        <v>1</v>
      </c>
      <c r="EN9" s="412"/>
      <c r="EO9" s="412"/>
      <c r="EP9" s="412"/>
      <c r="EQ9" s="412"/>
      <c r="ER9" s="412"/>
      <c r="ES9" s="412"/>
      <c r="ET9" s="412"/>
    </row>
    <row r="10" spans="1:150" ht="51.75" thickBot="1">
      <c r="A10" s="446">
        <v>3</v>
      </c>
      <c r="B10" s="447" t="s">
        <v>1962</v>
      </c>
      <c r="C10" s="447" t="s">
        <v>1963</v>
      </c>
      <c r="D10" s="447" t="s">
        <v>1520</v>
      </c>
      <c r="E10" s="448">
        <v>25500</v>
      </c>
      <c r="F10" s="433">
        <v>3000</v>
      </c>
      <c r="G10" s="400">
        <f t="shared" si="3"/>
        <v>28500</v>
      </c>
      <c r="H10" s="449">
        <v>20</v>
      </c>
      <c r="I10" s="274">
        <f t="shared" si="0"/>
        <v>224.4375</v>
      </c>
      <c r="J10" s="274">
        <f t="shared" si="1"/>
        <v>1649.4375</v>
      </c>
      <c r="K10" s="450" t="s">
        <v>1964</v>
      </c>
      <c r="L10" s="428">
        <v>18</v>
      </c>
      <c r="M10" s="445">
        <f t="shared" si="2"/>
        <v>4039.875</v>
      </c>
      <c r="N10" s="424">
        <f t="shared" si="4"/>
        <v>29689.875</v>
      </c>
      <c r="O10" s="275">
        <f t="shared" si="5"/>
        <v>0</v>
      </c>
      <c r="P10" s="275">
        <f t="shared" si="6"/>
        <v>0</v>
      </c>
      <c r="Q10" s="275">
        <f t="shared" si="6"/>
        <v>0</v>
      </c>
      <c r="R10" s="275">
        <f t="shared" si="6"/>
        <v>0</v>
      </c>
      <c r="S10" s="416" t="s">
        <v>1965</v>
      </c>
      <c r="T10" s="409"/>
      <c r="U10" s="409"/>
      <c r="V10" s="409"/>
      <c r="W10" s="409"/>
      <c r="X10" s="288">
        <f t="shared" ref="X10:X18" si="9">SUM(U10:W10)</f>
        <v>0</v>
      </c>
      <c r="Y10" s="409"/>
      <c r="Z10" s="409"/>
      <c r="AA10" s="409"/>
      <c r="AB10" s="409"/>
      <c r="AC10" s="288">
        <f t="shared" si="7"/>
        <v>0</v>
      </c>
      <c r="AD10" s="409"/>
      <c r="AE10" s="409"/>
      <c r="AF10" s="409"/>
      <c r="AG10" s="409"/>
      <c r="AH10" s="409"/>
      <c r="AI10" s="409"/>
      <c r="AJ10" s="409"/>
      <c r="AK10" s="409"/>
      <c r="AL10" s="410"/>
      <c r="AM10" s="410"/>
      <c r="AN10" s="405"/>
      <c r="AO10" s="405"/>
      <c r="AP10" s="405"/>
      <c r="AQ10" s="405"/>
      <c r="AR10" s="405"/>
      <c r="AS10" s="405"/>
      <c r="AT10" s="405"/>
      <c r="AU10" s="405"/>
      <c r="AV10" s="405"/>
      <c r="AW10" s="405"/>
      <c r="AX10" s="405"/>
      <c r="AY10" s="405"/>
      <c r="AZ10" s="405"/>
      <c r="BA10" s="405"/>
      <c r="BB10" s="405"/>
      <c r="BC10" s="405"/>
      <c r="BD10" s="405"/>
      <c r="BE10" s="405"/>
      <c r="BF10" s="405"/>
      <c r="BG10" s="405"/>
      <c r="BH10" s="405"/>
      <c r="BI10" s="405"/>
      <c r="BJ10" s="405"/>
      <c r="BK10" s="405"/>
      <c r="BL10" s="405"/>
      <c r="BM10" s="405"/>
      <c r="BN10" s="405"/>
      <c r="BO10" s="405"/>
      <c r="BP10" s="405"/>
      <c r="BQ10" s="405"/>
      <c r="BR10" s="405"/>
      <c r="BS10" s="405"/>
      <c r="BT10" s="405"/>
      <c r="BU10" s="405"/>
      <c r="BV10" s="405"/>
      <c r="BW10" s="405"/>
      <c r="BX10" s="405"/>
      <c r="BY10" s="405"/>
      <c r="BZ10" s="405"/>
      <c r="CA10" s="405"/>
      <c r="CB10" s="405"/>
      <c r="CC10" s="405"/>
      <c r="CD10" s="405"/>
      <c r="CE10" s="405"/>
      <c r="CF10" s="405"/>
      <c r="CG10" s="405"/>
      <c r="CH10" s="405"/>
      <c r="CI10" s="405"/>
      <c r="CJ10" s="405"/>
      <c r="CK10" s="405"/>
      <c r="CL10" s="405"/>
      <c r="CM10" s="405"/>
      <c r="CN10" s="405"/>
      <c r="CO10" s="405"/>
      <c r="CP10" s="405"/>
      <c r="CQ10" s="405"/>
      <c r="CR10" s="405"/>
      <c r="CS10" s="405"/>
      <c r="CT10" s="405"/>
      <c r="CU10" s="405"/>
      <c r="CV10" s="405"/>
      <c r="CW10" s="405"/>
      <c r="CX10" s="405"/>
      <c r="CY10" s="405"/>
      <c r="CZ10" s="405"/>
      <c r="DA10" s="405"/>
      <c r="DB10" s="405"/>
      <c r="DC10" s="405"/>
      <c r="DD10" s="405"/>
      <c r="DE10" s="405"/>
      <c r="DF10" s="405"/>
      <c r="DG10" s="405"/>
      <c r="DH10" s="405"/>
      <c r="DI10" s="405"/>
      <c r="DJ10" s="405"/>
      <c r="DK10" s="405"/>
      <c r="DL10" s="405"/>
      <c r="DM10" s="405"/>
      <c r="DN10" s="405"/>
      <c r="DO10" s="405"/>
      <c r="DP10" s="408">
        <v>1</v>
      </c>
      <c r="DQ10" s="409">
        <v>28500</v>
      </c>
      <c r="DR10" s="409"/>
      <c r="DS10" s="409"/>
      <c r="DT10" s="409"/>
      <c r="DU10" s="409"/>
      <c r="DV10" s="409">
        <v>1</v>
      </c>
      <c r="DW10" s="409">
        <v>28500</v>
      </c>
      <c r="DX10" s="409"/>
      <c r="DY10" s="409"/>
      <c r="DZ10" s="409"/>
      <c r="EA10" s="409"/>
      <c r="EB10" s="409"/>
      <c r="EC10" s="409"/>
      <c r="ED10" s="409"/>
      <c r="EE10" s="410"/>
      <c r="EF10" s="353">
        <f t="shared" si="8"/>
        <v>1</v>
      </c>
      <c r="EG10" s="353">
        <f t="shared" si="8"/>
        <v>28500</v>
      </c>
      <c r="EH10" s="412">
        <v>1</v>
      </c>
      <c r="EI10" s="412">
        <v>28500</v>
      </c>
      <c r="EJ10" s="412"/>
      <c r="EK10" s="412"/>
      <c r="EL10" s="412"/>
      <c r="EM10" s="411">
        <v>1</v>
      </c>
      <c r="EN10" s="412"/>
      <c r="EO10" s="412"/>
      <c r="EP10" s="412"/>
      <c r="EQ10" s="412"/>
      <c r="ER10" s="412"/>
      <c r="ES10" s="412"/>
      <c r="ET10" s="412"/>
    </row>
    <row r="11" spans="1:150" ht="48.75" thickBot="1">
      <c r="A11" s="446">
        <v>4</v>
      </c>
      <c r="B11" s="447" t="s">
        <v>1966</v>
      </c>
      <c r="C11" s="447" t="s">
        <v>1967</v>
      </c>
      <c r="D11" s="447" t="s">
        <v>1968</v>
      </c>
      <c r="E11" s="448">
        <v>21250</v>
      </c>
      <c r="F11" s="433">
        <v>2500</v>
      </c>
      <c r="G11" s="400">
        <f t="shared" si="3"/>
        <v>23750</v>
      </c>
      <c r="H11" s="449">
        <v>20</v>
      </c>
      <c r="I11" s="274">
        <f t="shared" si="0"/>
        <v>187.03125</v>
      </c>
      <c r="J11" s="274">
        <f t="shared" si="1"/>
        <v>1374.53125</v>
      </c>
      <c r="K11" s="450" t="s">
        <v>1969</v>
      </c>
      <c r="L11" s="428">
        <v>18</v>
      </c>
      <c r="M11" s="445">
        <f t="shared" si="2"/>
        <v>3366.5625</v>
      </c>
      <c r="N11" s="424">
        <f t="shared" si="4"/>
        <v>24741.5625</v>
      </c>
      <c r="O11" s="275">
        <f t="shared" si="5"/>
        <v>0</v>
      </c>
      <c r="P11" s="275">
        <f t="shared" si="6"/>
        <v>0</v>
      </c>
      <c r="Q11" s="275">
        <f t="shared" si="6"/>
        <v>0</v>
      </c>
      <c r="R11" s="275">
        <f t="shared" si="6"/>
        <v>0</v>
      </c>
      <c r="S11" s="416" t="s">
        <v>1961</v>
      </c>
      <c r="T11" s="409"/>
      <c r="U11" s="409"/>
      <c r="V11" s="409"/>
      <c r="W11" s="409"/>
      <c r="X11" s="288">
        <f t="shared" si="9"/>
        <v>0</v>
      </c>
      <c r="Y11" s="409"/>
      <c r="Z11" s="409"/>
      <c r="AA11" s="409"/>
      <c r="AB11" s="409"/>
      <c r="AC11" s="288">
        <f t="shared" si="7"/>
        <v>0</v>
      </c>
      <c r="AD11" s="409"/>
      <c r="AE11" s="409"/>
      <c r="AF11" s="409"/>
      <c r="AG11" s="409"/>
      <c r="AH11" s="409"/>
      <c r="AI11" s="409"/>
      <c r="AJ11" s="409"/>
      <c r="AK11" s="409"/>
      <c r="AL11" s="410"/>
      <c r="AM11" s="410"/>
      <c r="AN11" s="405"/>
      <c r="AO11" s="405"/>
      <c r="AP11" s="405"/>
      <c r="AQ11" s="405"/>
      <c r="AR11" s="405"/>
      <c r="AS11" s="405"/>
      <c r="AT11" s="405"/>
      <c r="AU11" s="405"/>
      <c r="AV11" s="405"/>
      <c r="AW11" s="405"/>
      <c r="AX11" s="405"/>
      <c r="AY11" s="405"/>
      <c r="AZ11" s="405"/>
      <c r="BA11" s="405"/>
      <c r="BB11" s="405"/>
      <c r="BC11" s="405"/>
      <c r="BD11" s="405"/>
      <c r="BE11" s="405"/>
      <c r="BF11" s="405"/>
      <c r="BG11" s="405"/>
      <c r="BH11" s="405"/>
      <c r="BI11" s="405"/>
      <c r="BJ11" s="405"/>
      <c r="BK11" s="405"/>
      <c r="BL11" s="405"/>
      <c r="BM11" s="405"/>
      <c r="BN11" s="405"/>
      <c r="BO11" s="405"/>
      <c r="BP11" s="405"/>
      <c r="BQ11" s="405"/>
      <c r="BR11" s="405"/>
      <c r="BS11" s="405"/>
      <c r="BT11" s="405"/>
      <c r="BU11" s="405"/>
      <c r="BV11" s="405"/>
      <c r="BW11" s="405"/>
      <c r="BX11" s="405"/>
      <c r="BY11" s="405"/>
      <c r="BZ11" s="405"/>
      <c r="CA11" s="405"/>
      <c r="CB11" s="405"/>
      <c r="CC11" s="405"/>
      <c r="CD11" s="405"/>
      <c r="CE11" s="405"/>
      <c r="CF11" s="405"/>
      <c r="CG11" s="405"/>
      <c r="CH11" s="405"/>
      <c r="CI11" s="405"/>
      <c r="CJ11" s="405"/>
      <c r="CK11" s="405"/>
      <c r="CL11" s="405"/>
      <c r="CM11" s="405"/>
      <c r="CN11" s="405"/>
      <c r="CO11" s="405"/>
      <c r="CP11" s="405"/>
      <c r="CQ11" s="405"/>
      <c r="CR11" s="405"/>
      <c r="CS11" s="405"/>
      <c r="CT11" s="405"/>
      <c r="CU11" s="405"/>
      <c r="CV11" s="405"/>
      <c r="CW11" s="405"/>
      <c r="CX11" s="405"/>
      <c r="CY11" s="405"/>
      <c r="CZ11" s="405"/>
      <c r="DA11" s="405"/>
      <c r="DB11" s="405"/>
      <c r="DC11" s="405"/>
      <c r="DD11" s="405"/>
      <c r="DE11" s="405"/>
      <c r="DF11" s="405"/>
      <c r="DG11" s="405"/>
      <c r="DH11" s="405"/>
      <c r="DI11" s="405"/>
      <c r="DJ11" s="405"/>
      <c r="DK11" s="405"/>
      <c r="DL11" s="405"/>
      <c r="DM11" s="405"/>
      <c r="DN11" s="405"/>
      <c r="DO11" s="405"/>
      <c r="DP11" s="408">
        <v>1</v>
      </c>
      <c r="DQ11" s="409">
        <v>23750</v>
      </c>
      <c r="DR11" s="409"/>
      <c r="DS11" s="409"/>
      <c r="DT11" s="409"/>
      <c r="DU11" s="409"/>
      <c r="DV11" s="409">
        <v>1</v>
      </c>
      <c r="DW11" s="409">
        <v>23750</v>
      </c>
      <c r="DX11" s="409"/>
      <c r="DY11" s="409"/>
      <c r="DZ11" s="409"/>
      <c r="EA11" s="409"/>
      <c r="EB11" s="409"/>
      <c r="EC11" s="409"/>
      <c r="ED11" s="409"/>
      <c r="EE11" s="410"/>
      <c r="EF11" s="353">
        <f t="shared" si="8"/>
        <v>1</v>
      </c>
      <c r="EG11" s="353">
        <f t="shared" si="8"/>
        <v>23750</v>
      </c>
      <c r="EH11" s="412">
        <v>1</v>
      </c>
      <c r="EI11" s="412">
        <v>23750</v>
      </c>
      <c r="EJ11" s="412"/>
      <c r="EK11" s="412"/>
      <c r="EL11" s="412"/>
      <c r="EM11" s="411">
        <v>1</v>
      </c>
      <c r="EN11" s="412"/>
      <c r="EO11" s="412"/>
      <c r="EP11" s="412"/>
      <c r="EQ11" s="412"/>
      <c r="ER11" s="412"/>
      <c r="ES11" s="412"/>
      <c r="ET11" s="412"/>
    </row>
    <row r="12" spans="1:150" ht="51.75" thickBot="1">
      <c r="A12" s="446">
        <v>5</v>
      </c>
      <c r="B12" s="452" t="s">
        <v>1970</v>
      </c>
      <c r="C12" s="452" t="s">
        <v>1971</v>
      </c>
      <c r="D12" s="453" t="s">
        <v>1972</v>
      </c>
      <c r="E12" s="454">
        <v>20475</v>
      </c>
      <c r="F12" s="455">
        <v>2275</v>
      </c>
      <c r="G12" s="400">
        <f t="shared" si="3"/>
        <v>22750</v>
      </c>
      <c r="H12" s="449">
        <v>60</v>
      </c>
      <c r="I12" s="274">
        <f t="shared" si="0"/>
        <v>89.578125</v>
      </c>
      <c r="J12" s="274">
        <f>SUM((G12*3*21)/(8*20*100))+(G12/20)</f>
        <v>1227.078125</v>
      </c>
      <c r="K12" s="456" t="s">
        <v>1973</v>
      </c>
      <c r="L12" s="428">
        <v>17</v>
      </c>
      <c r="M12" s="445">
        <f t="shared" si="2"/>
        <v>1522.828125</v>
      </c>
      <c r="N12" s="424">
        <f>SUM(L12*J12)</f>
        <v>20860.328125</v>
      </c>
      <c r="O12" s="275">
        <f t="shared" si="5"/>
        <v>0</v>
      </c>
      <c r="P12" s="275">
        <f t="shared" si="6"/>
        <v>0</v>
      </c>
      <c r="Q12" s="275">
        <f t="shared" si="6"/>
        <v>0</v>
      </c>
      <c r="R12" s="275">
        <f t="shared" si="6"/>
        <v>0</v>
      </c>
      <c r="S12" s="283" t="s">
        <v>1974</v>
      </c>
      <c r="T12" s="409"/>
      <c r="U12" s="409"/>
      <c r="V12" s="409"/>
      <c r="W12" s="409"/>
      <c r="X12" s="288">
        <f t="shared" si="9"/>
        <v>0</v>
      </c>
      <c r="Y12" s="409"/>
      <c r="Z12" s="409"/>
      <c r="AA12" s="409"/>
      <c r="AB12" s="409"/>
      <c r="AC12" s="288">
        <f t="shared" si="7"/>
        <v>0</v>
      </c>
      <c r="AD12" s="409"/>
      <c r="AE12" s="409"/>
      <c r="AF12" s="409"/>
      <c r="AG12" s="409"/>
      <c r="AH12" s="409"/>
      <c r="AI12" s="409"/>
      <c r="AJ12" s="409"/>
      <c r="AK12" s="409"/>
      <c r="AL12" s="410"/>
      <c r="AM12" s="410"/>
      <c r="AN12" s="405"/>
      <c r="AO12" s="405"/>
      <c r="AP12" s="405"/>
      <c r="AQ12" s="405"/>
      <c r="AR12" s="405"/>
      <c r="AS12" s="405"/>
      <c r="AT12" s="405"/>
      <c r="AU12" s="405"/>
      <c r="AV12" s="405"/>
      <c r="AW12" s="405"/>
      <c r="AX12" s="405"/>
      <c r="AY12" s="405"/>
      <c r="AZ12" s="405"/>
      <c r="BA12" s="405"/>
      <c r="BB12" s="405"/>
      <c r="BC12" s="405"/>
      <c r="BD12" s="405"/>
      <c r="BE12" s="405"/>
      <c r="BF12" s="405"/>
      <c r="BG12" s="405"/>
      <c r="BH12" s="405"/>
      <c r="BI12" s="405"/>
      <c r="BJ12" s="405"/>
      <c r="BK12" s="405"/>
      <c r="BL12" s="405"/>
      <c r="BM12" s="405"/>
      <c r="BN12" s="405"/>
      <c r="BO12" s="405"/>
      <c r="BP12" s="405"/>
      <c r="BQ12" s="405"/>
      <c r="BR12" s="405"/>
      <c r="BS12" s="405"/>
      <c r="BT12" s="405"/>
      <c r="BU12" s="405"/>
      <c r="BV12" s="405"/>
      <c r="BW12" s="405"/>
      <c r="BX12" s="405"/>
      <c r="BY12" s="405"/>
      <c r="BZ12" s="405"/>
      <c r="CA12" s="405"/>
      <c r="CB12" s="405"/>
      <c r="CC12" s="405"/>
      <c r="CD12" s="405"/>
      <c r="CE12" s="405"/>
      <c r="CF12" s="405"/>
      <c r="CG12" s="405"/>
      <c r="CH12" s="405"/>
      <c r="CI12" s="405"/>
      <c r="CJ12" s="405"/>
      <c r="CK12" s="405"/>
      <c r="CL12" s="405"/>
      <c r="CM12" s="405"/>
      <c r="CN12" s="405"/>
      <c r="CO12" s="405"/>
      <c r="CP12" s="405"/>
      <c r="CQ12" s="405"/>
      <c r="CR12" s="405"/>
      <c r="CS12" s="405"/>
      <c r="CT12" s="405"/>
      <c r="CU12" s="405"/>
      <c r="CV12" s="405"/>
      <c r="CW12" s="405"/>
      <c r="CX12" s="405"/>
      <c r="CY12" s="405"/>
      <c r="CZ12" s="405"/>
      <c r="DA12" s="405"/>
      <c r="DB12" s="405"/>
      <c r="DC12" s="405"/>
      <c r="DD12" s="405"/>
      <c r="DE12" s="405"/>
      <c r="DF12" s="405"/>
      <c r="DG12" s="405"/>
      <c r="DH12" s="405"/>
      <c r="DI12" s="405"/>
      <c r="DJ12" s="405"/>
      <c r="DK12" s="405"/>
      <c r="DL12" s="405"/>
      <c r="DM12" s="405"/>
      <c r="DN12" s="405"/>
      <c r="DO12" s="405"/>
      <c r="DP12" s="408">
        <v>1</v>
      </c>
      <c r="DQ12" s="409">
        <v>22750</v>
      </c>
      <c r="DR12" s="409"/>
      <c r="DS12" s="409"/>
      <c r="DT12" s="409"/>
      <c r="DU12" s="409"/>
      <c r="DV12" s="409"/>
      <c r="DW12" s="409"/>
      <c r="DX12" s="409"/>
      <c r="DY12" s="409"/>
      <c r="DZ12" s="409"/>
      <c r="EA12" s="409"/>
      <c r="EB12" s="409"/>
      <c r="EC12" s="409"/>
      <c r="ED12" s="409">
        <v>1</v>
      </c>
      <c r="EE12" s="410">
        <v>22750</v>
      </c>
      <c r="EF12" s="353">
        <f t="shared" si="8"/>
        <v>1</v>
      </c>
      <c r="EG12" s="353">
        <f t="shared" si="8"/>
        <v>22750</v>
      </c>
      <c r="EH12" s="412">
        <v>1</v>
      </c>
      <c r="EI12" s="412">
        <v>22750</v>
      </c>
      <c r="EJ12" s="412"/>
      <c r="EK12" s="412"/>
      <c r="EL12" s="412"/>
      <c r="EM12" s="411">
        <v>1</v>
      </c>
      <c r="EN12" s="412"/>
      <c r="EO12" s="412"/>
      <c r="EP12" s="412"/>
      <c r="EQ12" s="412"/>
      <c r="ER12" s="412"/>
      <c r="ES12" s="412"/>
      <c r="ET12" s="412"/>
    </row>
    <row r="13" spans="1:150" ht="39" thickBot="1">
      <c r="A13" s="446">
        <v>6</v>
      </c>
      <c r="B13" s="447" t="s">
        <v>1975</v>
      </c>
      <c r="C13" s="447" t="s">
        <v>1976</v>
      </c>
      <c r="D13" s="458" t="s">
        <v>1977</v>
      </c>
      <c r="E13" s="459">
        <v>93500</v>
      </c>
      <c r="F13" s="455">
        <v>11000</v>
      </c>
      <c r="G13" s="400">
        <f t="shared" si="3"/>
        <v>104500</v>
      </c>
      <c r="H13" s="449">
        <v>20</v>
      </c>
      <c r="I13" s="274">
        <f t="shared" si="0"/>
        <v>822.9375</v>
      </c>
      <c r="J13" s="274">
        <f t="shared" si="1"/>
        <v>6047.9375</v>
      </c>
      <c r="K13" s="460" t="s">
        <v>1978</v>
      </c>
      <c r="L13" s="428">
        <v>17</v>
      </c>
      <c r="M13" s="445">
        <f t="shared" si="2"/>
        <v>13989.9375</v>
      </c>
      <c r="N13" s="424">
        <f>SUM(L13*J13)</f>
        <v>102814.9375</v>
      </c>
      <c r="O13" s="275">
        <f t="shared" si="5"/>
        <v>6000</v>
      </c>
      <c r="P13" s="275">
        <f t="shared" si="6"/>
        <v>5200</v>
      </c>
      <c r="Q13" s="275">
        <f t="shared" si="6"/>
        <v>800</v>
      </c>
      <c r="R13" s="275">
        <f t="shared" si="6"/>
        <v>0</v>
      </c>
      <c r="S13" s="283" t="s">
        <v>1979</v>
      </c>
      <c r="T13" s="409" t="s">
        <v>1609</v>
      </c>
      <c r="U13" s="409">
        <v>5200</v>
      </c>
      <c r="V13" s="409">
        <v>800</v>
      </c>
      <c r="W13" s="409"/>
      <c r="X13" s="288">
        <f t="shared" si="9"/>
        <v>6000</v>
      </c>
      <c r="Y13" s="409"/>
      <c r="Z13" s="409"/>
      <c r="AA13" s="409"/>
      <c r="AB13" s="409"/>
      <c r="AC13" s="288">
        <f t="shared" si="7"/>
        <v>0</v>
      </c>
      <c r="AD13" s="409"/>
      <c r="AE13" s="409"/>
      <c r="AF13" s="409"/>
      <c r="AG13" s="409"/>
      <c r="AH13" s="409"/>
      <c r="AI13" s="409"/>
      <c r="AJ13" s="409"/>
      <c r="AK13" s="409"/>
      <c r="AL13" s="410"/>
      <c r="AM13" s="410"/>
      <c r="AN13" s="405"/>
      <c r="AO13" s="405"/>
      <c r="AP13" s="405"/>
      <c r="AQ13" s="405"/>
      <c r="AR13" s="405"/>
      <c r="AS13" s="405"/>
      <c r="AT13" s="405"/>
      <c r="AU13" s="405"/>
      <c r="AV13" s="405"/>
      <c r="AW13" s="405"/>
      <c r="AX13" s="405"/>
      <c r="AY13" s="405"/>
      <c r="AZ13" s="405"/>
      <c r="BA13" s="405"/>
      <c r="BB13" s="405"/>
      <c r="BC13" s="405"/>
      <c r="BD13" s="405"/>
      <c r="BE13" s="405"/>
      <c r="BF13" s="405"/>
      <c r="BG13" s="405"/>
      <c r="BH13" s="405"/>
      <c r="BI13" s="405"/>
      <c r="BJ13" s="405"/>
      <c r="BK13" s="405"/>
      <c r="BL13" s="405"/>
      <c r="BM13" s="405"/>
      <c r="BN13" s="405"/>
      <c r="BO13" s="405"/>
      <c r="BP13" s="405"/>
      <c r="BQ13" s="405"/>
      <c r="BR13" s="405"/>
      <c r="BS13" s="405"/>
      <c r="BT13" s="405"/>
      <c r="BU13" s="405"/>
      <c r="BV13" s="405"/>
      <c r="BW13" s="405"/>
      <c r="BX13" s="405"/>
      <c r="BY13" s="405"/>
      <c r="BZ13" s="405"/>
      <c r="CA13" s="405"/>
      <c r="CB13" s="405"/>
      <c r="CC13" s="405"/>
      <c r="CD13" s="405"/>
      <c r="CE13" s="405"/>
      <c r="CF13" s="405"/>
      <c r="CG13" s="405"/>
      <c r="CH13" s="405"/>
      <c r="CI13" s="405"/>
      <c r="CJ13" s="405"/>
      <c r="CK13" s="405"/>
      <c r="CL13" s="405"/>
      <c r="CM13" s="405"/>
      <c r="CN13" s="405"/>
      <c r="CO13" s="405"/>
      <c r="CP13" s="405"/>
      <c r="CQ13" s="405"/>
      <c r="CR13" s="405"/>
      <c r="CS13" s="405"/>
      <c r="CT13" s="405"/>
      <c r="CU13" s="405"/>
      <c r="CV13" s="405"/>
      <c r="CW13" s="405"/>
      <c r="CX13" s="405"/>
      <c r="CY13" s="405"/>
      <c r="CZ13" s="405"/>
      <c r="DA13" s="405"/>
      <c r="DB13" s="405"/>
      <c r="DC13" s="405"/>
      <c r="DD13" s="405"/>
      <c r="DE13" s="405"/>
      <c r="DF13" s="405"/>
      <c r="DG13" s="405"/>
      <c r="DH13" s="405"/>
      <c r="DI13" s="405"/>
      <c r="DJ13" s="405"/>
      <c r="DK13" s="405"/>
      <c r="DL13" s="405"/>
      <c r="DM13" s="405"/>
      <c r="DN13" s="405"/>
      <c r="DO13" s="405"/>
      <c r="DP13" s="408">
        <v>1</v>
      </c>
      <c r="DQ13" s="409">
        <v>104500</v>
      </c>
      <c r="DR13" s="409"/>
      <c r="DS13" s="409"/>
      <c r="DT13" s="409"/>
      <c r="DU13" s="409"/>
      <c r="DV13" s="409">
        <v>1</v>
      </c>
      <c r="DW13" s="409">
        <v>104500</v>
      </c>
      <c r="DX13" s="409"/>
      <c r="DY13" s="409"/>
      <c r="DZ13" s="409"/>
      <c r="EA13" s="409"/>
      <c r="EB13" s="409"/>
      <c r="EC13" s="409"/>
      <c r="ED13" s="409"/>
      <c r="EE13" s="410"/>
      <c r="EF13" s="353">
        <f t="shared" si="8"/>
        <v>1</v>
      </c>
      <c r="EG13" s="353">
        <f t="shared" si="8"/>
        <v>104500</v>
      </c>
      <c r="EH13" s="412">
        <v>1</v>
      </c>
      <c r="EI13" s="412">
        <v>104500</v>
      </c>
      <c r="EJ13" s="412"/>
      <c r="EK13" s="412"/>
      <c r="EL13" s="412"/>
      <c r="EM13" s="411" t="s">
        <v>1980</v>
      </c>
      <c r="EN13" s="412"/>
      <c r="EO13" s="412">
        <v>1</v>
      </c>
      <c r="EP13" s="412">
        <v>104500</v>
      </c>
      <c r="EQ13" s="412"/>
      <c r="ER13" s="412"/>
      <c r="ES13" s="412"/>
      <c r="ET13" s="412"/>
    </row>
    <row r="14" spans="1:150" ht="39" thickBot="1">
      <c r="A14" s="446">
        <v>7</v>
      </c>
      <c r="B14" s="447" t="s">
        <v>1981</v>
      </c>
      <c r="C14" s="447" t="s">
        <v>1982</v>
      </c>
      <c r="D14" s="458" t="s">
        <v>1983</v>
      </c>
      <c r="E14" s="459">
        <v>21250</v>
      </c>
      <c r="F14" s="455">
        <v>2500</v>
      </c>
      <c r="G14" s="400">
        <f t="shared" si="3"/>
        <v>23750</v>
      </c>
      <c r="H14" s="449">
        <v>20</v>
      </c>
      <c r="I14" s="274">
        <f t="shared" si="0"/>
        <v>187.03125</v>
      </c>
      <c r="J14" s="274">
        <f t="shared" si="1"/>
        <v>1374.53125</v>
      </c>
      <c r="K14" s="460" t="s">
        <v>1984</v>
      </c>
      <c r="L14" s="428">
        <v>16</v>
      </c>
      <c r="M14" s="445">
        <f t="shared" si="2"/>
        <v>2992.5</v>
      </c>
      <c r="N14" s="424">
        <f>SUM(L14*J14)</f>
        <v>21992.5</v>
      </c>
      <c r="O14" s="275">
        <f t="shared" si="5"/>
        <v>3500</v>
      </c>
      <c r="P14" s="275">
        <f t="shared" si="6"/>
        <v>3040</v>
      </c>
      <c r="Q14" s="275">
        <f t="shared" si="6"/>
        <v>460</v>
      </c>
      <c r="R14" s="275">
        <f t="shared" si="6"/>
        <v>0</v>
      </c>
      <c r="S14" s="283" t="s">
        <v>1985</v>
      </c>
      <c r="T14" s="409" t="s">
        <v>1609</v>
      </c>
      <c r="U14" s="409">
        <v>1300</v>
      </c>
      <c r="V14" s="409">
        <v>200</v>
      </c>
      <c r="W14" s="409"/>
      <c r="X14" s="288">
        <f t="shared" si="9"/>
        <v>1500</v>
      </c>
      <c r="Y14" s="409" t="s">
        <v>1689</v>
      </c>
      <c r="Z14" s="409">
        <v>1740</v>
      </c>
      <c r="AA14" s="409">
        <v>260</v>
      </c>
      <c r="AB14" s="409"/>
      <c r="AC14" s="288">
        <f t="shared" si="7"/>
        <v>2000</v>
      </c>
      <c r="AD14" s="409"/>
      <c r="AE14" s="409"/>
      <c r="AF14" s="409"/>
      <c r="AG14" s="409"/>
      <c r="AH14" s="409"/>
      <c r="AI14" s="409"/>
      <c r="AJ14" s="409"/>
      <c r="AK14" s="409"/>
      <c r="AL14" s="410"/>
      <c r="AM14" s="410"/>
      <c r="AN14" s="405"/>
      <c r="AO14" s="405"/>
      <c r="AP14" s="405"/>
      <c r="AQ14" s="405"/>
      <c r="AR14" s="405"/>
      <c r="AS14" s="405"/>
      <c r="AT14" s="405"/>
      <c r="AU14" s="405"/>
      <c r="AV14" s="405"/>
      <c r="AW14" s="405"/>
      <c r="AX14" s="405"/>
      <c r="AY14" s="405"/>
      <c r="AZ14" s="405"/>
      <c r="BA14" s="405"/>
      <c r="BB14" s="405"/>
      <c r="BC14" s="405"/>
      <c r="BD14" s="405"/>
      <c r="BE14" s="405"/>
      <c r="BF14" s="405"/>
      <c r="BG14" s="405"/>
      <c r="BH14" s="405"/>
      <c r="BI14" s="405"/>
      <c r="BJ14" s="405"/>
      <c r="BK14" s="405"/>
      <c r="BL14" s="405"/>
      <c r="BM14" s="405"/>
      <c r="BN14" s="405"/>
      <c r="BO14" s="405"/>
      <c r="BP14" s="405"/>
      <c r="BQ14" s="405"/>
      <c r="BR14" s="405"/>
      <c r="BS14" s="405"/>
      <c r="BT14" s="405"/>
      <c r="BU14" s="405"/>
      <c r="BV14" s="405"/>
      <c r="BW14" s="405"/>
      <c r="BX14" s="405"/>
      <c r="BY14" s="405"/>
      <c r="BZ14" s="405"/>
      <c r="CA14" s="405"/>
      <c r="CB14" s="405"/>
      <c r="CC14" s="405"/>
      <c r="CD14" s="405"/>
      <c r="CE14" s="405"/>
      <c r="CF14" s="405"/>
      <c r="CG14" s="405"/>
      <c r="CH14" s="405"/>
      <c r="CI14" s="405"/>
      <c r="CJ14" s="405"/>
      <c r="CK14" s="405"/>
      <c r="CL14" s="405"/>
      <c r="CM14" s="405"/>
      <c r="CN14" s="405"/>
      <c r="CO14" s="405"/>
      <c r="CP14" s="405"/>
      <c r="CQ14" s="405"/>
      <c r="CR14" s="405"/>
      <c r="CS14" s="405"/>
      <c r="CT14" s="405"/>
      <c r="CU14" s="405"/>
      <c r="CV14" s="405"/>
      <c r="CW14" s="405"/>
      <c r="CX14" s="405"/>
      <c r="CY14" s="405"/>
      <c r="CZ14" s="405"/>
      <c r="DA14" s="405"/>
      <c r="DB14" s="405"/>
      <c r="DC14" s="405"/>
      <c r="DD14" s="405"/>
      <c r="DE14" s="405"/>
      <c r="DF14" s="405"/>
      <c r="DG14" s="405"/>
      <c r="DH14" s="405"/>
      <c r="DI14" s="405"/>
      <c r="DJ14" s="405"/>
      <c r="DK14" s="405"/>
      <c r="DL14" s="405"/>
      <c r="DM14" s="405"/>
      <c r="DN14" s="405"/>
      <c r="DO14" s="405"/>
      <c r="DP14" s="408">
        <v>1</v>
      </c>
      <c r="DQ14" s="409">
        <v>23750</v>
      </c>
      <c r="DR14" s="409"/>
      <c r="DS14" s="409"/>
      <c r="DT14" s="409"/>
      <c r="DU14" s="409"/>
      <c r="DV14" s="409"/>
      <c r="DW14" s="409"/>
      <c r="DX14" s="409">
        <v>1</v>
      </c>
      <c r="DY14" s="409">
        <v>23750</v>
      </c>
      <c r="DZ14" s="409"/>
      <c r="EA14" s="409"/>
      <c r="EB14" s="409"/>
      <c r="EC14" s="409"/>
      <c r="ED14" s="409"/>
      <c r="EE14" s="410"/>
      <c r="EF14" s="353">
        <f t="shared" si="8"/>
        <v>1</v>
      </c>
      <c r="EG14" s="353">
        <f t="shared" si="8"/>
        <v>23750</v>
      </c>
      <c r="EH14" s="412">
        <v>1</v>
      </c>
      <c r="EI14" s="412">
        <v>23750</v>
      </c>
      <c r="EJ14" s="412"/>
      <c r="EK14" s="412"/>
      <c r="EL14" s="412"/>
      <c r="EM14" s="411">
        <v>1</v>
      </c>
      <c r="EN14" s="412"/>
      <c r="EO14" s="412"/>
      <c r="EP14" s="412"/>
      <c r="EQ14" s="412"/>
      <c r="ER14" s="412"/>
      <c r="ES14" s="412"/>
      <c r="ET14" s="412"/>
    </row>
    <row r="15" spans="1:150" ht="51.75" thickBot="1">
      <c r="A15" s="446">
        <v>8</v>
      </c>
      <c r="B15" s="447" t="s">
        <v>1986</v>
      </c>
      <c r="C15" s="447" t="s">
        <v>1987</v>
      </c>
      <c r="D15" s="458" t="s">
        <v>1988</v>
      </c>
      <c r="E15" s="459">
        <v>12000</v>
      </c>
      <c r="F15" s="455"/>
      <c r="G15" s="400">
        <f t="shared" si="3"/>
        <v>12000</v>
      </c>
      <c r="H15" s="449">
        <v>20</v>
      </c>
      <c r="I15" s="274">
        <f t="shared" si="0"/>
        <v>94.5</v>
      </c>
      <c r="J15" s="274">
        <f t="shared" si="1"/>
        <v>694.5</v>
      </c>
      <c r="K15" s="460" t="s">
        <v>1989</v>
      </c>
      <c r="L15" s="428">
        <v>17</v>
      </c>
      <c r="M15" s="445">
        <f t="shared" si="2"/>
        <v>1606.5</v>
      </c>
      <c r="N15" s="424">
        <f>SUM(L15*J15)</f>
        <v>11806.5</v>
      </c>
      <c r="O15" s="275">
        <f t="shared" si="5"/>
        <v>0</v>
      </c>
      <c r="P15" s="275">
        <f t="shared" si="6"/>
        <v>0</v>
      </c>
      <c r="Q15" s="275">
        <f t="shared" si="6"/>
        <v>0</v>
      </c>
      <c r="R15" s="275">
        <f t="shared" si="6"/>
        <v>0</v>
      </c>
      <c r="S15" s="283" t="s">
        <v>1990</v>
      </c>
      <c r="T15" s="409"/>
      <c r="U15" s="409"/>
      <c r="V15" s="409"/>
      <c r="W15" s="409"/>
      <c r="X15" s="288">
        <f t="shared" si="9"/>
        <v>0</v>
      </c>
      <c r="Y15" s="409"/>
      <c r="Z15" s="409"/>
      <c r="AA15" s="409"/>
      <c r="AB15" s="409"/>
      <c r="AC15" s="288">
        <f t="shared" si="7"/>
        <v>0</v>
      </c>
      <c r="AD15" s="409"/>
      <c r="AE15" s="409"/>
      <c r="AF15" s="409"/>
      <c r="AG15" s="409"/>
      <c r="AH15" s="409"/>
      <c r="AI15" s="409"/>
      <c r="AJ15" s="409"/>
      <c r="AK15" s="409"/>
      <c r="AL15" s="410"/>
      <c r="AM15" s="410"/>
      <c r="AN15" s="405"/>
      <c r="AO15" s="405"/>
      <c r="AP15" s="405"/>
      <c r="AQ15" s="405"/>
      <c r="AR15" s="405"/>
      <c r="AS15" s="405"/>
      <c r="AT15" s="405"/>
      <c r="AU15" s="405"/>
      <c r="AV15" s="405"/>
      <c r="AW15" s="405"/>
      <c r="AX15" s="405"/>
      <c r="AY15" s="405"/>
      <c r="AZ15" s="405"/>
      <c r="BA15" s="405"/>
      <c r="BB15" s="405"/>
      <c r="BC15" s="405"/>
      <c r="BD15" s="405"/>
      <c r="BE15" s="405"/>
      <c r="BF15" s="405"/>
      <c r="BG15" s="405"/>
      <c r="BH15" s="405"/>
      <c r="BI15" s="405"/>
      <c r="BJ15" s="405"/>
      <c r="BK15" s="405"/>
      <c r="BL15" s="405"/>
      <c r="BM15" s="405"/>
      <c r="BN15" s="405"/>
      <c r="BO15" s="405"/>
      <c r="BP15" s="405"/>
      <c r="BQ15" s="405"/>
      <c r="BR15" s="405"/>
      <c r="BS15" s="405"/>
      <c r="BT15" s="405"/>
      <c r="BU15" s="405"/>
      <c r="BV15" s="405"/>
      <c r="BW15" s="405"/>
      <c r="BX15" s="405"/>
      <c r="BY15" s="405"/>
      <c r="BZ15" s="405"/>
      <c r="CA15" s="405"/>
      <c r="CB15" s="405"/>
      <c r="CC15" s="405"/>
      <c r="CD15" s="405"/>
      <c r="CE15" s="405"/>
      <c r="CF15" s="405"/>
      <c r="CG15" s="405"/>
      <c r="CH15" s="405"/>
      <c r="CI15" s="405"/>
      <c r="CJ15" s="405"/>
      <c r="CK15" s="405"/>
      <c r="CL15" s="405"/>
      <c r="CM15" s="405"/>
      <c r="CN15" s="405"/>
      <c r="CO15" s="405"/>
      <c r="CP15" s="405"/>
      <c r="CQ15" s="405"/>
      <c r="CR15" s="405"/>
      <c r="CS15" s="405"/>
      <c r="CT15" s="405"/>
      <c r="CU15" s="405"/>
      <c r="CV15" s="405"/>
      <c r="CW15" s="405"/>
      <c r="CX15" s="405"/>
      <c r="CY15" s="405"/>
      <c r="CZ15" s="405"/>
      <c r="DA15" s="405"/>
      <c r="DB15" s="405"/>
      <c r="DC15" s="405"/>
      <c r="DD15" s="405"/>
      <c r="DE15" s="405"/>
      <c r="DF15" s="405"/>
      <c r="DG15" s="405"/>
      <c r="DH15" s="405"/>
      <c r="DI15" s="405"/>
      <c r="DJ15" s="405"/>
      <c r="DK15" s="405"/>
      <c r="DL15" s="405"/>
      <c r="DM15" s="405"/>
      <c r="DN15" s="405"/>
      <c r="DO15" s="405"/>
      <c r="DP15" s="408">
        <v>1</v>
      </c>
      <c r="DQ15" s="409">
        <v>12000</v>
      </c>
      <c r="DR15" s="409"/>
      <c r="DS15" s="409"/>
      <c r="DT15" s="409"/>
      <c r="DU15" s="409"/>
      <c r="DV15" s="409">
        <v>1</v>
      </c>
      <c r="DW15" s="409">
        <v>12000</v>
      </c>
      <c r="DX15" s="409"/>
      <c r="DY15" s="409"/>
      <c r="DZ15" s="409"/>
      <c r="EA15" s="409"/>
      <c r="EB15" s="409"/>
      <c r="EC15" s="409"/>
      <c r="ED15" s="409"/>
      <c r="EE15" s="410"/>
      <c r="EF15" s="353">
        <f t="shared" si="8"/>
        <v>1</v>
      </c>
      <c r="EG15" s="353">
        <f t="shared" si="8"/>
        <v>12000</v>
      </c>
      <c r="EH15" s="412"/>
      <c r="EI15" s="412"/>
      <c r="EJ15" s="412">
        <v>1</v>
      </c>
      <c r="EK15" s="412">
        <v>12000</v>
      </c>
      <c r="EL15" s="412"/>
      <c r="EM15" s="411">
        <v>1</v>
      </c>
      <c r="EN15" s="412"/>
      <c r="EO15" s="412"/>
      <c r="EP15" s="412"/>
      <c r="EQ15" s="412"/>
      <c r="ER15" s="412"/>
      <c r="ES15" s="412"/>
      <c r="ET15" s="412"/>
    </row>
    <row r="16" spans="1:150" ht="39" thickBot="1">
      <c r="A16" s="446">
        <v>9</v>
      </c>
      <c r="B16" s="452" t="s">
        <v>1991</v>
      </c>
      <c r="C16" s="452" t="s">
        <v>1992</v>
      </c>
      <c r="D16" s="461" t="s">
        <v>1993</v>
      </c>
      <c r="E16" s="462">
        <v>21250</v>
      </c>
      <c r="F16" s="455">
        <v>2500</v>
      </c>
      <c r="G16" s="400">
        <f t="shared" si="3"/>
        <v>23750</v>
      </c>
      <c r="H16" s="449">
        <v>20</v>
      </c>
      <c r="I16" s="274">
        <f t="shared" si="0"/>
        <v>187.03125</v>
      </c>
      <c r="J16" s="274">
        <f t="shared" si="1"/>
        <v>1374.53125</v>
      </c>
      <c r="K16" s="350" t="s">
        <v>1994</v>
      </c>
      <c r="L16" s="428">
        <v>19</v>
      </c>
      <c r="M16" s="445">
        <f t="shared" si="2"/>
        <v>3553.59375</v>
      </c>
      <c r="N16" s="424">
        <f>SUM(L16*J16)</f>
        <v>26116.09375</v>
      </c>
      <c r="O16" s="275">
        <f t="shared" si="5"/>
        <v>2000</v>
      </c>
      <c r="P16" s="275">
        <f t="shared" si="6"/>
        <v>1740</v>
      </c>
      <c r="Q16" s="275">
        <f t="shared" si="6"/>
        <v>260</v>
      </c>
      <c r="R16" s="275">
        <f t="shared" si="6"/>
        <v>0</v>
      </c>
      <c r="S16" s="283" t="s">
        <v>1995</v>
      </c>
      <c r="T16" s="409" t="s">
        <v>1689</v>
      </c>
      <c r="U16" s="409">
        <v>1740</v>
      </c>
      <c r="V16" s="409">
        <v>260</v>
      </c>
      <c r="W16" s="409"/>
      <c r="X16" s="288">
        <f t="shared" si="9"/>
        <v>2000</v>
      </c>
      <c r="Y16" s="409"/>
      <c r="Z16" s="409"/>
      <c r="AA16" s="409"/>
      <c r="AB16" s="409"/>
      <c r="AC16" s="288">
        <f t="shared" si="7"/>
        <v>0</v>
      </c>
      <c r="AD16" s="409"/>
      <c r="AE16" s="409"/>
      <c r="AF16" s="409"/>
      <c r="AG16" s="409"/>
      <c r="AH16" s="409"/>
      <c r="AI16" s="409"/>
      <c r="AJ16" s="409"/>
      <c r="AK16" s="409"/>
      <c r="AL16" s="410"/>
      <c r="AM16" s="410"/>
      <c r="AN16" s="405"/>
      <c r="AO16" s="405"/>
      <c r="AP16" s="405"/>
      <c r="AQ16" s="405"/>
      <c r="AR16" s="405"/>
      <c r="AS16" s="405"/>
      <c r="AT16" s="405"/>
      <c r="AU16" s="405"/>
      <c r="AV16" s="405"/>
      <c r="AW16" s="405"/>
      <c r="AX16" s="405"/>
      <c r="AY16" s="405"/>
      <c r="AZ16" s="405"/>
      <c r="BA16" s="405"/>
      <c r="BB16" s="405"/>
      <c r="BC16" s="405"/>
      <c r="BD16" s="405"/>
      <c r="BE16" s="405"/>
      <c r="BF16" s="405"/>
      <c r="BG16" s="405"/>
      <c r="BH16" s="405"/>
      <c r="BI16" s="405"/>
      <c r="BJ16" s="405"/>
      <c r="BK16" s="405"/>
      <c r="BL16" s="405"/>
      <c r="BM16" s="405"/>
      <c r="BN16" s="405"/>
      <c r="BO16" s="405"/>
      <c r="BP16" s="405"/>
      <c r="BQ16" s="405"/>
      <c r="BR16" s="405"/>
      <c r="BS16" s="405"/>
      <c r="BT16" s="405"/>
      <c r="BU16" s="405"/>
      <c r="BV16" s="405"/>
      <c r="BW16" s="405"/>
      <c r="BX16" s="405"/>
      <c r="BY16" s="405"/>
      <c r="BZ16" s="405"/>
      <c r="CA16" s="405"/>
      <c r="CB16" s="405"/>
      <c r="CC16" s="405"/>
      <c r="CD16" s="405"/>
      <c r="CE16" s="405"/>
      <c r="CF16" s="405"/>
      <c r="CG16" s="405"/>
      <c r="CH16" s="405"/>
      <c r="CI16" s="405"/>
      <c r="CJ16" s="405"/>
      <c r="CK16" s="405"/>
      <c r="CL16" s="405"/>
      <c r="CM16" s="405"/>
      <c r="CN16" s="405"/>
      <c r="CO16" s="405"/>
      <c r="CP16" s="405"/>
      <c r="CQ16" s="405"/>
      <c r="CR16" s="405"/>
      <c r="CS16" s="405"/>
      <c r="CT16" s="405"/>
      <c r="CU16" s="405"/>
      <c r="CV16" s="405"/>
      <c r="CW16" s="405"/>
      <c r="CX16" s="405"/>
      <c r="CY16" s="405"/>
      <c r="CZ16" s="405"/>
      <c r="DA16" s="405"/>
      <c r="DB16" s="405"/>
      <c r="DC16" s="405"/>
      <c r="DD16" s="405"/>
      <c r="DE16" s="405"/>
      <c r="DF16" s="405"/>
      <c r="DG16" s="405"/>
      <c r="DH16" s="405"/>
      <c r="DI16" s="405"/>
      <c r="DJ16" s="405"/>
      <c r="DK16" s="405"/>
      <c r="DL16" s="405"/>
      <c r="DM16" s="405"/>
      <c r="DN16" s="405"/>
      <c r="DO16" s="405"/>
      <c r="DP16" s="408">
        <v>1</v>
      </c>
      <c r="DQ16" s="409">
        <v>23750</v>
      </c>
      <c r="DR16" s="409"/>
      <c r="DS16" s="409"/>
      <c r="DT16" s="409"/>
      <c r="DU16" s="409"/>
      <c r="DV16" s="409"/>
      <c r="DW16" s="409"/>
      <c r="DX16" s="409">
        <v>1</v>
      </c>
      <c r="DY16" s="409">
        <v>23750</v>
      </c>
      <c r="DZ16" s="409"/>
      <c r="EA16" s="409"/>
      <c r="EB16" s="409"/>
      <c r="EC16" s="409"/>
      <c r="ED16" s="409"/>
      <c r="EE16" s="410"/>
      <c r="EF16" s="353">
        <f>SUM(ED16,EB16,DZ16,DX16,DV16,DT16)</f>
        <v>1</v>
      </c>
      <c r="EG16" s="353">
        <f>SUM(EE16,EC16,EA16,DY16,DW16,DU16)</f>
        <v>23750</v>
      </c>
      <c r="EH16" s="412">
        <v>1</v>
      </c>
      <c r="EI16" s="412">
        <v>23750</v>
      </c>
      <c r="EJ16" s="412"/>
      <c r="EK16" s="412"/>
      <c r="EL16" s="412"/>
      <c r="EM16" s="411">
        <v>1</v>
      </c>
      <c r="EN16" s="412"/>
      <c r="EO16" s="412"/>
      <c r="EP16" s="412"/>
      <c r="EQ16" s="412"/>
      <c r="ER16" s="412"/>
      <c r="ES16" s="412"/>
      <c r="ET16" s="412"/>
    </row>
    <row r="17" spans="1:150" ht="48.75" thickBot="1">
      <c r="A17" s="446">
        <v>10</v>
      </c>
      <c r="B17" s="447" t="s">
        <v>1996</v>
      </c>
      <c r="C17" s="458" t="s">
        <v>1997</v>
      </c>
      <c r="D17" s="458" t="s">
        <v>1520</v>
      </c>
      <c r="E17" s="459">
        <v>25500</v>
      </c>
      <c r="F17" s="404">
        <v>3000</v>
      </c>
      <c r="G17" s="399">
        <f t="shared" si="3"/>
        <v>28500</v>
      </c>
      <c r="H17" s="385">
        <v>20</v>
      </c>
      <c r="I17" s="274">
        <f t="shared" si="0"/>
        <v>224.4375</v>
      </c>
      <c r="J17" s="274">
        <f t="shared" si="1"/>
        <v>1649.4375</v>
      </c>
      <c r="K17" s="460" t="s">
        <v>1998</v>
      </c>
      <c r="L17" s="428">
        <v>15</v>
      </c>
      <c r="M17" s="445">
        <f t="shared" si="2"/>
        <v>3366.5625</v>
      </c>
      <c r="N17" s="424">
        <f t="shared" si="4"/>
        <v>24741.5625</v>
      </c>
      <c r="O17" s="275">
        <f>SUM(P17:Q17)</f>
        <v>8400</v>
      </c>
      <c r="P17" s="275">
        <f t="shared" si="6"/>
        <v>7036</v>
      </c>
      <c r="Q17" s="275">
        <f t="shared" si="6"/>
        <v>1364</v>
      </c>
      <c r="R17" s="275">
        <f t="shared" si="6"/>
        <v>0</v>
      </c>
      <c r="S17" s="283" t="s">
        <v>1999</v>
      </c>
      <c r="T17" s="409" t="s">
        <v>1609</v>
      </c>
      <c r="U17" s="409">
        <v>6000</v>
      </c>
      <c r="V17" s="409">
        <v>1200</v>
      </c>
      <c r="W17" s="409"/>
      <c r="X17" s="288">
        <f t="shared" si="9"/>
        <v>7200</v>
      </c>
      <c r="Y17" s="404" t="s">
        <v>1627</v>
      </c>
      <c r="Z17" s="404">
        <v>1036</v>
      </c>
      <c r="AA17" s="404">
        <v>164</v>
      </c>
      <c r="AB17" s="409"/>
      <c r="AC17" s="288">
        <f t="shared" si="7"/>
        <v>1200</v>
      </c>
      <c r="AD17" s="409"/>
      <c r="AE17" s="409"/>
      <c r="AF17" s="409"/>
      <c r="AG17" s="409"/>
      <c r="AH17" s="409"/>
      <c r="AI17" s="409"/>
      <c r="AJ17" s="409"/>
      <c r="AK17" s="409"/>
      <c r="AL17" s="410"/>
      <c r="AM17" s="410"/>
      <c r="AN17" s="405"/>
      <c r="AO17" s="405"/>
      <c r="AP17" s="405"/>
      <c r="AQ17" s="405"/>
      <c r="AR17" s="405"/>
      <c r="AS17" s="405"/>
      <c r="AT17" s="405"/>
      <c r="AU17" s="405"/>
      <c r="AV17" s="405"/>
      <c r="AW17" s="405"/>
      <c r="AX17" s="405"/>
      <c r="AY17" s="405"/>
      <c r="AZ17" s="405"/>
      <c r="BA17" s="405"/>
      <c r="BB17" s="405"/>
      <c r="BC17" s="405"/>
      <c r="BD17" s="405"/>
      <c r="BE17" s="405"/>
      <c r="BF17" s="405"/>
      <c r="BG17" s="405"/>
      <c r="BH17" s="405"/>
      <c r="BI17" s="405"/>
      <c r="BJ17" s="405"/>
      <c r="BK17" s="405"/>
      <c r="BL17" s="405"/>
      <c r="BM17" s="405"/>
      <c r="BN17" s="405"/>
      <c r="BO17" s="405"/>
      <c r="BP17" s="405"/>
      <c r="BQ17" s="405"/>
      <c r="BR17" s="405"/>
      <c r="BS17" s="405"/>
      <c r="BT17" s="405"/>
      <c r="BU17" s="405"/>
      <c r="BV17" s="405"/>
      <c r="BW17" s="405"/>
      <c r="BX17" s="405"/>
      <c r="BY17" s="405"/>
      <c r="BZ17" s="405"/>
      <c r="CA17" s="405"/>
      <c r="CB17" s="405"/>
      <c r="CC17" s="405"/>
      <c r="CD17" s="405"/>
      <c r="CE17" s="405"/>
      <c r="CF17" s="405"/>
      <c r="CG17" s="405"/>
      <c r="CH17" s="405"/>
      <c r="CI17" s="405"/>
      <c r="CJ17" s="405"/>
      <c r="CK17" s="405"/>
      <c r="CL17" s="405"/>
      <c r="CM17" s="405"/>
      <c r="CN17" s="405"/>
      <c r="CO17" s="405"/>
      <c r="CP17" s="405"/>
      <c r="CQ17" s="405"/>
      <c r="CR17" s="405"/>
      <c r="CS17" s="405"/>
      <c r="CT17" s="405"/>
      <c r="CU17" s="405"/>
      <c r="CV17" s="405"/>
      <c r="CW17" s="405"/>
      <c r="CX17" s="405"/>
      <c r="CY17" s="405"/>
      <c r="CZ17" s="405"/>
      <c r="DA17" s="405"/>
      <c r="DB17" s="405"/>
      <c r="DC17" s="405"/>
      <c r="DD17" s="405"/>
      <c r="DE17" s="405"/>
      <c r="DF17" s="405"/>
      <c r="DG17" s="405"/>
      <c r="DH17" s="405"/>
      <c r="DI17" s="405"/>
      <c r="DJ17" s="405"/>
      <c r="DK17" s="405"/>
      <c r="DL17" s="405"/>
      <c r="DM17" s="405"/>
      <c r="DN17" s="405"/>
      <c r="DO17" s="405"/>
      <c r="DP17" s="408">
        <v>1</v>
      </c>
      <c r="DQ17" s="409">
        <v>28500</v>
      </c>
      <c r="DR17" s="409"/>
      <c r="DS17" s="409"/>
      <c r="DT17" s="409"/>
      <c r="DU17" s="409"/>
      <c r="DV17" s="409"/>
      <c r="DW17" s="409"/>
      <c r="DX17" s="409">
        <v>1</v>
      </c>
      <c r="DY17" s="409">
        <v>28500</v>
      </c>
      <c r="DZ17" s="409"/>
      <c r="EA17" s="409"/>
      <c r="EB17" s="409"/>
      <c r="EC17" s="409"/>
      <c r="ED17" s="409"/>
      <c r="EE17" s="410"/>
      <c r="EF17" s="353">
        <f t="shared" si="8"/>
        <v>1</v>
      </c>
      <c r="EG17" s="353">
        <f t="shared" si="8"/>
        <v>28500</v>
      </c>
      <c r="EH17" s="412">
        <v>1</v>
      </c>
      <c r="EI17" s="412">
        <v>28500</v>
      </c>
      <c r="EJ17" s="412"/>
      <c r="EK17" s="412"/>
      <c r="EL17" s="412"/>
      <c r="EM17" s="411">
        <v>1</v>
      </c>
      <c r="EN17" s="412"/>
      <c r="EO17" s="412"/>
      <c r="EP17" s="412"/>
      <c r="EQ17" s="412"/>
      <c r="ER17" s="412"/>
      <c r="ES17" s="412"/>
      <c r="ET17" s="412"/>
    </row>
    <row r="18" spans="1:150" ht="48.75" thickBot="1">
      <c r="A18" s="446">
        <v>11</v>
      </c>
      <c r="B18" s="447" t="s">
        <v>2000</v>
      </c>
      <c r="C18" s="458" t="s">
        <v>2001</v>
      </c>
      <c r="D18" s="458" t="s">
        <v>2002</v>
      </c>
      <c r="E18" s="459">
        <v>34000</v>
      </c>
      <c r="F18" s="404">
        <v>4000</v>
      </c>
      <c r="G18" s="399">
        <f t="shared" si="3"/>
        <v>38000</v>
      </c>
      <c r="H18" s="385">
        <v>20</v>
      </c>
      <c r="I18" s="274">
        <f t="shared" si="0"/>
        <v>299.25</v>
      </c>
      <c r="J18" s="274">
        <f t="shared" si="1"/>
        <v>2199.25</v>
      </c>
      <c r="K18" s="460" t="s">
        <v>2003</v>
      </c>
      <c r="L18" s="428">
        <v>15</v>
      </c>
      <c r="M18" s="445">
        <f t="shared" si="2"/>
        <v>4488.75</v>
      </c>
      <c r="N18" s="424">
        <f>SUM(L18*J18)</f>
        <v>32988.75</v>
      </c>
      <c r="O18" s="275">
        <f>SUM(P18:Q18)</f>
        <v>7300</v>
      </c>
      <c r="P18" s="275">
        <f>SUM(U18,Z18,AE18,AJ18,AO18,AT18,AY18,BD18,BI18,BN18,BS18,BX18,CC18,CH18,CM18,CR18,CW18,DB18,DG18,DL18)</f>
        <v>6263</v>
      </c>
      <c r="Q18" s="275">
        <f>SUM(V18,AA18,AF18,AK18,AP18,AU18,AZ18,BE18,BJ18,BO18,BT18,BY18,CD18,CI18,CN18,CS18,CX18,DC18,DH18,DM18)</f>
        <v>1037</v>
      </c>
      <c r="R18" s="275">
        <f>SUM(W18,AB18,AG18,AL18,AQ18,AV18,BA18,BF18,BK18,BP18,BU18,BZ18,CE18,CJ18,CO18,CT18,CY18,DD18,DI18,DN18)</f>
        <v>0</v>
      </c>
      <c r="S18" s="283" t="s">
        <v>2004</v>
      </c>
      <c r="T18" s="409" t="s">
        <v>1609</v>
      </c>
      <c r="U18" s="409">
        <v>5400</v>
      </c>
      <c r="V18" s="409">
        <v>900</v>
      </c>
      <c r="W18" s="409"/>
      <c r="X18" s="288">
        <f t="shared" si="9"/>
        <v>6300</v>
      </c>
      <c r="Y18" s="404" t="s">
        <v>1627</v>
      </c>
      <c r="Z18" s="404">
        <v>863</v>
      </c>
      <c r="AA18" s="404">
        <v>137</v>
      </c>
      <c r="AB18" s="409"/>
      <c r="AC18" s="288">
        <f t="shared" si="7"/>
        <v>1000</v>
      </c>
      <c r="AD18" s="409"/>
      <c r="AE18" s="409"/>
      <c r="AF18" s="409"/>
      <c r="AG18" s="409"/>
      <c r="AH18" s="409"/>
      <c r="AI18" s="409"/>
      <c r="AJ18" s="409"/>
      <c r="AK18" s="409"/>
      <c r="AL18" s="410"/>
      <c r="AM18" s="410"/>
      <c r="AN18" s="405"/>
      <c r="AO18" s="405"/>
      <c r="AP18" s="405"/>
      <c r="AQ18" s="405"/>
      <c r="AR18" s="405"/>
      <c r="AS18" s="405"/>
      <c r="AT18" s="405"/>
      <c r="AU18" s="405"/>
      <c r="AV18" s="405"/>
      <c r="AW18" s="405"/>
      <c r="AX18" s="405"/>
      <c r="AY18" s="405"/>
      <c r="AZ18" s="405"/>
      <c r="BA18" s="405"/>
      <c r="BB18" s="405"/>
      <c r="BC18" s="405"/>
      <c r="BD18" s="405"/>
      <c r="BE18" s="405"/>
      <c r="BF18" s="405"/>
      <c r="BG18" s="405"/>
      <c r="BH18" s="405"/>
      <c r="BI18" s="405"/>
      <c r="BJ18" s="405"/>
      <c r="BK18" s="405"/>
      <c r="BL18" s="405"/>
      <c r="BM18" s="405"/>
      <c r="BN18" s="405"/>
      <c r="BO18" s="405"/>
      <c r="BP18" s="405"/>
      <c r="BQ18" s="405"/>
      <c r="BR18" s="405"/>
      <c r="BS18" s="405"/>
      <c r="BT18" s="405"/>
      <c r="BU18" s="405"/>
      <c r="BV18" s="405"/>
      <c r="BW18" s="405"/>
      <c r="BX18" s="405"/>
      <c r="BY18" s="405"/>
      <c r="BZ18" s="405"/>
      <c r="CA18" s="405"/>
      <c r="CB18" s="405"/>
      <c r="CC18" s="405"/>
      <c r="CD18" s="405"/>
      <c r="CE18" s="405"/>
      <c r="CF18" s="405"/>
      <c r="CG18" s="405"/>
      <c r="CH18" s="405"/>
      <c r="CI18" s="405"/>
      <c r="CJ18" s="405"/>
      <c r="CK18" s="405"/>
      <c r="CL18" s="405"/>
      <c r="CM18" s="405"/>
      <c r="CN18" s="405"/>
      <c r="CO18" s="405"/>
      <c r="CP18" s="405"/>
      <c r="CQ18" s="405"/>
      <c r="CR18" s="405"/>
      <c r="CS18" s="405"/>
      <c r="CT18" s="405"/>
      <c r="CU18" s="405"/>
      <c r="CV18" s="405"/>
      <c r="CW18" s="405"/>
      <c r="CX18" s="405"/>
      <c r="CY18" s="405"/>
      <c r="CZ18" s="405"/>
      <c r="DA18" s="405"/>
      <c r="DB18" s="405"/>
      <c r="DC18" s="405"/>
      <c r="DD18" s="405"/>
      <c r="DE18" s="405"/>
      <c r="DF18" s="405"/>
      <c r="DG18" s="405"/>
      <c r="DH18" s="405"/>
      <c r="DI18" s="405"/>
      <c r="DJ18" s="405"/>
      <c r="DK18" s="405"/>
      <c r="DL18" s="405"/>
      <c r="DM18" s="405"/>
      <c r="DN18" s="405"/>
      <c r="DO18" s="405"/>
      <c r="DP18" s="408">
        <v>1</v>
      </c>
      <c r="DQ18" s="409">
        <v>38000</v>
      </c>
      <c r="DR18" s="409"/>
      <c r="DS18" s="409"/>
      <c r="DT18" s="409"/>
      <c r="DU18" s="409"/>
      <c r="DV18" s="409"/>
      <c r="DW18" s="409"/>
      <c r="DX18" s="409">
        <v>1</v>
      </c>
      <c r="DY18" s="409">
        <v>38000</v>
      </c>
      <c r="DZ18" s="409"/>
      <c r="EA18" s="409"/>
      <c r="EB18" s="409"/>
      <c r="EC18" s="409"/>
      <c r="ED18" s="409"/>
      <c r="EE18" s="410"/>
      <c r="EF18" s="353">
        <f t="shared" si="8"/>
        <v>1</v>
      </c>
      <c r="EG18" s="353">
        <f t="shared" si="8"/>
        <v>38000</v>
      </c>
      <c r="EH18" s="412">
        <v>1</v>
      </c>
      <c r="EI18" s="412">
        <v>38000</v>
      </c>
      <c r="EJ18" s="412"/>
      <c r="EK18" s="412"/>
      <c r="EL18" s="412"/>
      <c r="EM18" s="411">
        <v>1</v>
      </c>
      <c r="EN18" s="412"/>
      <c r="EO18" s="412"/>
      <c r="EP18" s="412"/>
      <c r="EQ18" s="412"/>
      <c r="ER18" s="412"/>
      <c r="ES18" s="412"/>
      <c r="ET18" s="412"/>
    </row>
    <row r="19" spans="1:150">
      <c r="A19" s="383"/>
      <c r="B19" s="271"/>
      <c r="C19" s="271"/>
      <c r="D19" s="271"/>
      <c r="E19" s="409"/>
      <c r="F19" s="409"/>
      <c r="G19" s="400">
        <f t="shared" si="3"/>
        <v>0</v>
      </c>
      <c r="H19" s="385"/>
      <c r="I19" s="274">
        <f t="shared" si="0"/>
        <v>0</v>
      </c>
      <c r="J19" s="274">
        <f t="shared" si="1"/>
        <v>0</v>
      </c>
      <c r="K19" s="463"/>
      <c r="L19" s="434"/>
      <c r="M19" s="445">
        <f t="shared" si="2"/>
        <v>0</v>
      </c>
      <c r="N19" s="274">
        <f t="shared" si="4"/>
        <v>0</v>
      </c>
      <c r="O19" s="275">
        <f t="shared" si="5"/>
        <v>0</v>
      </c>
      <c r="P19" s="275">
        <f t="shared" si="6"/>
        <v>0</v>
      </c>
      <c r="Q19" s="275">
        <f t="shared" si="6"/>
        <v>0</v>
      </c>
      <c r="R19" s="275">
        <f t="shared" si="6"/>
        <v>0</v>
      </c>
      <c r="S19" s="285"/>
      <c r="T19" s="285"/>
      <c r="U19" s="285"/>
      <c r="V19" s="285"/>
      <c r="W19" s="285"/>
      <c r="X19" s="288">
        <f>SUM(U19:V19)</f>
        <v>0</v>
      </c>
      <c r="Y19" s="285"/>
      <c r="Z19" s="285"/>
      <c r="AA19" s="285"/>
      <c r="AB19" s="285"/>
      <c r="AC19" s="305">
        <f t="shared" si="7"/>
        <v>0</v>
      </c>
      <c r="AD19" s="285"/>
      <c r="AE19" s="285"/>
      <c r="AF19" s="285"/>
      <c r="AG19" s="285"/>
      <c r="AH19" s="285"/>
      <c r="AI19" s="285"/>
      <c r="AJ19" s="285"/>
      <c r="AK19" s="285"/>
      <c r="AL19" s="308"/>
      <c r="AM19" s="308"/>
      <c r="AN19" s="373"/>
      <c r="AO19" s="373"/>
      <c r="AP19" s="373"/>
      <c r="AQ19" s="373"/>
      <c r="AR19" s="373"/>
      <c r="AS19" s="373"/>
      <c r="AT19" s="373"/>
      <c r="AU19" s="373"/>
      <c r="AV19" s="373"/>
      <c r="AW19" s="373"/>
      <c r="AX19" s="373"/>
      <c r="AY19" s="373"/>
      <c r="AZ19" s="373"/>
      <c r="BA19" s="373"/>
      <c r="BB19" s="373"/>
      <c r="BC19" s="373"/>
      <c r="BD19" s="373"/>
      <c r="BE19" s="373"/>
      <c r="BF19" s="373"/>
      <c r="BG19" s="373"/>
      <c r="BH19" s="373"/>
      <c r="BI19" s="373"/>
      <c r="BJ19" s="373"/>
      <c r="BK19" s="373"/>
      <c r="BL19" s="373"/>
      <c r="BM19" s="373"/>
      <c r="BN19" s="373"/>
      <c r="BO19" s="373"/>
      <c r="BP19" s="373"/>
      <c r="BQ19" s="373"/>
      <c r="BR19" s="373"/>
      <c r="BS19" s="373"/>
      <c r="BT19" s="373"/>
      <c r="BU19" s="373"/>
      <c r="BV19" s="373"/>
      <c r="BW19" s="373"/>
      <c r="BX19" s="373"/>
      <c r="BY19" s="373"/>
      <c r="BZ19" s="373"/>
      <c r="CA19" s="373"/>
      <c r="CB19" s="373"/>
      <c r="CC19" s="373"/>
      <c r="CD19" s="373"/>
      <c r="CE19" s="373"/>
      <c r="CF19" s="373"/>
      <c r="CG19" s="373"/>
      <c r="CH19" s="373"/>
      <c r="CI19" s="373"/>
      <c r="CJ19" s="373"/>
      <c r="CK19" s="373"/>
      <c r="CL19" s="373"/>
      <c r="CM19" s="373"/>
      <c r="CN19" s="373"/>
      <c r="CO19" s="373"/>
      <c r="CP19" s="373"/>
      <c r="CQ19" s="373"/>
      <c r="CR19" s="373"/>
      <c r="CS19" s="373"/>
      <c r="CT19" s="373"/>
      <c r="CU19" s="373"/>
      <c r="CV19" s="373"/>
      <c r="CW19" s="373"/>
      <c r="CX19" s="373"/>
      <c r="CY19" s="373"/>
      <c r="CZ19" s="373"/>
      <c r="DA19" s="373"/>
      <c r="DB19" s="373"/>
      <c r="DC19" s="373"/>
      <c r="DD19" s="373"/>
      <c r="DE19" s="373"/>
      <c r="DF19" s="373"/>
      <c r="DG19" s="373"/>
      <c r="DH19" s="373"/>
      <c r="DI19" s="373"/>
      <c r="DJ19" s="373"/>
      <c r="DK19" s="373"/>
      <c r="DL19" s="373"/>
      <c r="DM19" s="373"/>
      <c r="DN19" s="373"/>
      <c r="DO19" s="373"/>
      <c r="DP19" s="374"/>
      <c r="DQ19" s="285"/>
      <c r="DR19" s="285"/>
      <c r="DS19" s="285"/>
      <c r="DT19" s="285"/>
      <c r="DU19" s="285"/>
      <c r="DV19" s="285"/>
      <c r="DW19" s="285"/>
      <c r="DX19" s="285"/>
      <c r="DY19" s="285"/>
      <c r="DZ19" s="285"/>
      <c r="EA19" s="285"/>
      <c r="EB19" s="285"/>
      <c r="EC19" s="285"/>
      <c r="ED19" s="285"/>
      <c r="EE19" s="308"/>
      <c r="EF19" s="353">
        <f t="shared" si="8"/>
        <v>0</v>
      </c>
      <c r="EG19" s="353">
        <f t="shared" si="8"/>
        <v>0</v>
      </c>
      <c r="EH19" s="119"/>
      <c r="EI19" s="119"/>
      <c r="EJ19" s="119"/>
      <c r="EK19" s="119"/>
      <c r="EL19" s="119"/>
      <c r="EM19" s="396"/>
      <c r="EN19" s="119"/>
      <c r="EO19" s="119"/>
      <c r="EP19" s="119"/>
      <c r="EQ19" s="119"/>
      <c r="ER19" s="119"/>
      <c r="ES19" s="119"/>
      <c r="ET19" s="119"/>
    </row>
    <row r="20" spans="1:150">
      <c r="A20" s="383"/>
      <c r="B20" s="271" t="s">
        <v>1511</v>
      </c>
      <c r="C20" s="271"/>
      <c r="D20" s="384"/>
      <c r="E20" s="409">
        <f>SUM(E8:E19)</f>
        <v>342725</v>
      </c>
      <c r="F20" s="404">
        <f>SUM(F8:F19)</f>
        <v>38775</v>
      </c>
      <c r="G20" s="409">
        <f>SUM(G8:G19)</f>
        <v>381500</v>
      </c>
      <c r="H20" s="385"/>
      <c r="I20" s="274">
        <f t="shared" si="0"/>
        <v>3004.3125</v>
      </c>
      <c r="J20" s="307">
        <f t="shared" si="1"/>
        <v>22079.3125</v>
      </c>
      <c r="K20" s="385"/>
      <c r="L20" s="436">
        <f t="shared" ref="L20:CG20" si="10">SUM(L8:L19)</f>
        <v>188</v>
      </c>
      <c r="M20" s="437">
        <f t="shared" si="10"/>
        <v>49700.109375</v>
      </c>
      <c r="N20" s="437">
        <f t="shared" si="10"/>
        <v>374925.109375</v>
      </c>
      <c r="O20" s="409">
        <f t="shared" si="10"/>
        <v>36500</v>
      </c>
      <c r="P20" s="409">
        <f t="shared" si="10"/>
        <v>31119</v>
      </c>
      <c r="Q20" s="409">
        <f t="shared" si="10"/>
        <v>5381</v>
      </c>
      <c r="R20" s="409">
        <f t="shared" si="10"/>
        <v>0</v>
      </c>
      <c r="S20" s="409">
        <f t="shared" si="10"/>
        <v>0</v>
      </c>
      <c r="T20" s="409">
        <f t="shared" si="10"/>
        <v>0</v>
      </c>
      <c r="U20" s="409">
        <f t="shared" si="10"/>
        <v>26440</v>
      </c>
      <c r="V20" s="409">
        <f t="shared" si="10"/>
        <v>4660</v>
      </c>
      <c r="W20" s="409">
        <f t="shared" si="10"/>
        <v>0</v>
      </c>
      <c r="X20" s="409">
        <f t="shared" si="10"/>
        <v>31100</v>
      </c>
      <c r="Y20" s="409">
        <f t="shared" si="10"/>
        <v>0</v>
      </c>
      <c r="Z20" s="409">
        <f t="shared" si="10"/>
        <v>4679</v>
      </c>
      <c r="AA20" s="409">
        <f t="shared" si="10"/>
        <v>721</v>
      </c>
      <c r="AB20" s="409">
        <f t="shared" si="10"/>
        <v>0</v>
      </c>
      <c r="AC20" s="409">
        <f t="shared" si="10"/>
        <v>5400</v>
      </c>
      <c r="AD20" s="409">
        <f t="shared" si="10"/>
        <v>0</v>
      </c>
      <c r="AE20" s="409">
        <f t="shared" si="10"/>
        <v>0</v>
      </c>
      <c r="AF20" s="409">
        <f t="shared" si="10"/>
        <v>0</v>
      </c>
      <c r="AG20" s="409">
        <f t="shared" si="10"/>
        <v>0</v>
      </c>
      <c r="AH20" s="409">
        <f t="shared" si="10"/>
        <v>0</v>
      </c>
      <c r="AI20" s="409">
        <f t="shared" si="10"/>
        <v>0</v>
      </c>
      <c r="AJ20" s="409">
        <f t="shared" si="10"/>
        <v>0</v>
      </c>
      <c r="AK20" s="409">
        <f t="shared" si="10"/>
        <v>0</v>
      </c>
      <c r="AL20" s="409">
        <f t="shared" si="10"/>
        <v>0</v>
      </c>
      <c r="AM20" s="409">
        <f t="shared" si="10"/>
        <v>0</v>
      </c>
      <c r="AN20" s="409">
        <f t="shared" si="10"/>
        <v>0</v>
      </c>
      <c r="AO20" s="409">
        <f t="shared" si="10"/>
        <v>0</v>
      </c>
      <c r="AP20" s="409">
        <f t="shared" si="10"/>
        <v>0</v>
      </c>
      <c r="AQ20" s="409">
        <f t="shared" si="10"/>
        <v>0</v>
      </c>
      <c r="AR20" s="409">
        <f t="shared" si="10"/>
        <v>0</v>
      </c>
      <c r="AS20" s="409">
        <f t="shared" si="10"/>
        <v>0</v>
      </c>
      <c r="AT20" s="409">
        <f t="shared" si="10"/>
        <v>0</v>
      </c>
      <c r="AU20" s="409">
        <f t="shared" si="10"/>
        <v>0</v>
      </c>
      <c r="AV20" s="409"/>
      <c r="AW20" s="409">
        <f t="shared" si="10"/>
        <v>0</v>
      </c>
      <c r="AX20" s="409">
        <f t="shared" si="10"/>
        <v>0</v>
      </c>
      <c r="AY20" s="409">
        <f t="shared" si="10"/>
        <v>0</v>
      </c>
      <c r="AZ20" s="409">
        <f t="shared" si="10"/>
        <v>0</v>
      </c>
      <c r="BA20" s="409"/>
      <c r="BB20" s="409">
        <f t="shared" si="10"/>
        <v>0</v>
      </c>
      <c r="BC20" s="409">
        <f t="shared" si="10"/>
        <v>0</v>
      </c>
      <c r="BD20" s="409">
        <f t="shared" si="10"/>
        <v>0</v>
      </c>
      <c r="BE20" s="409">
        <f t="shared" si="10"/>
        <v>0</v>
      </c>
      <c r="BF20" s="409"/>
      <c r="BG20" s="409">
        <f t="shared" si="10"/>
        <v>0</v>
      </c>
      <c r="BH20" s="409">
        <f t="shared" si="10"/>
        <v>0</v>
      </c>
      <c r="BI20" s="409">
        <f t="shared" si="10"/>
        <v>0</v>
      </c>
      <c r="BJ20" s="409">
        <f t="shared" si="10"/>
        <v>0</v>
      </c>
      <c r="BK20" s="409"/>
      <c r="BL20" s="409">
        <f t="shared" si="10"/>
        <v>0</v>
      </c>
      <c r="BM20" s="409">
        <f t="shared" si="10"/>
        <v>0</v>
      </c>
      <c r="BN20" s="409">
        <f t="shared" si="10"/>
        <v>0</v>
      </c>
      <c r="BO20" s="409">
        <f t="shared" si="10"/>
        <v>0</v>
      </c>
      <c r="BP20" s="409"/>
      <c r="BQ20" s="409">
        <f t="shared" si="10"/>
        <v>0</v>
      </c>
      <c r="BR20" s="409">
        <f t="shared" si="10"/>
        <v>0</v>
      </c>
      <c r="BS20" s="409">
        <f t="shared" si="10"/>
        <v>0</v>
      </c>
      <c r="BT20" s="409">
        <f t="shared" si="10"/>
        <v>0</v>
      </c>
      <c r="BU20" s="409"/>
      <c r="BV20" s="409">
        <f t="shared" si="10"/>
        <v>0</v>
      </c>
      <c r="BW20" s="409">
        <f t="shared" si="10"/>
        <v>0</v>
      </c>
      <c r="BX20" s="409">
        <f t="shared" si="10"/>
        <v>0</v>
      </c>
      <c r="BY20" s="409">
        <f t="shared" si="10"/>
        <v>0</v>
      </c>
      <c r="BZ20" s="409"/>
      <c r="CA20" s="409">
        <f t="shared" si="10"/>
        <v>0</v>
      </c>
      <c r="CB20" s="409">
        <f t="shared" si="10"/>
        <v>0</v>
      </c>
      <c r="CC20" s="409">
        <f t="shared" si="10"/>
        <v>0</v>
      </c>
      <c r="CD20" s="409">
        <f t="shared" si="10"/>
        <v>0</v>
      </c>
      <c r="CE20" s="409"/>
      <c r="CF20" s="409">
        <f t="shared" si="10"/>
        <v>0</v>
      </c>
      <c r="CG20" s="409">
        <f t="shared" si="10"/>
        <v>0</v>
      </c>
      <c r="CH20" s="409">
        <f t="shared" ref="CH20:EK20" si="11">SUM(CH8:CH19)</f>
        <v>0</v>
      </c>
      <c r="CI20" s="409">
        <f t="shared" si="11"/>
        <v>0</v>
      </c>
      <c r="CJ20" s="409"/>
      <c r="CK20" s="409">
        <f t="shared" si="11"/>
        <v>0</v>
      </c>
      <c r="CL20" s="409">
        <f t="shared" si="11"/>
        <v>0</v>
      </c>
      <c r="CM20" s="409">
        <f t="shared" si="11"/>
        <v>0</v>
      </c>
      <c r="CN20" s="409">
        <f t="shared" si="11"/>
        <v>0</v>
      </c>
      <c r="CO20" s="409"/>
      <c r="CP20" s="409">
        <f t="shared" si="11"/>
        <v>0</v>
      </c>
      <c r="CQ20" s="409">
        <f t="shared" si="11"/>
        <v>0</v>
      </c>
      <c r="CR20" s="409">
        <f t="shared" si="11"/>
        <v>0</v>
      </c>
      <c r="CS20" s="409">
        <f t="shared" si="11"/>
        <v>0</v>
      </c>
      <c r="CT20" s="409"/>
      <c r="CU20" s="409">
        <f t="shared" si="11"/>
        <v>0</v>
      </c>
      <c r="CV20" s="409">
        <f t="shared" si="11"/>
        <v>0</v>
      </c>
      <c r="CW20" s="409">
        <f t="shared" si="11"/>
        <v>0</v>
      </c>
      <c r="CX20" s="409">
        <f t="shared" si="11"/>
        <v>0</v>
      </c>
      <c r="CY20" s="409"/>
      <c r="CZ20" s="409">
        <f t="shared" si="11"/>
        <v>0</v>
      </c>
      <c r="DA20" s="409">
        <f t="shared" si="11"/>
        <v>0</v>
      </c>
      <c r="DB20" s="409">
        <f t="shared" si="11"/>
        <v>0</v>
      </c>
      <c r="DC20" s="409">
        <f t="shared" si="11"/>
        <v>0</v>
      </c>
      <c r="DD20" s="409"/>
      <c r="DE20" s="409">
        <f t="shared" si="11"/>
        <v>0</v>
      </c>
      <c r="DF20" s="409">
        <f t="shared" si="11"/>
        <v>0</v>
      </c>
      <c r="DG20" s="409">
        <f t="shared" si="11"/>
        <v>0</v>
      </c>
      <c r="DH20" s="409">
        <f t="shared" si="11"/>
        <v>0</v>
      </c>
      <c r="DI20" s="409"/>
      <c r="DJ20" s="409">
        <f t="shared" si="11"/>
        <v>0</v>
      </c>
      <c r="DK20" s="409">
        <f t="shared" si="11"/>
        <v>0</v>
      </c>
      <c r="DL20" s="409">
        <f t="shared" si="11"/>
        <v>0</v>
      </c>
      <c r="DM20" s="409">
        <f t="shared" si="11"/>
        <v>0</v>
      </c>
      <c r="DN20" s="409"/>
      <c r="DO20" s="409">
        <f t="shared" si="11"/>
        <v>0</v>
      </c>
      <c r="DP20" s="409">
        <f t="shared" si="11"/>
        <v>11</v>
      </c>
      <c r="DQ20" s="409">
        <f>SUM(DQ8:DQ19)</f>
        <v>381500</v>
      </c>
      <c r="DR20" s="409">
        <f t="shared" si="11"/>
        <v>0</v>
      </c>
      <c r="DS20" s="409">
        <f t="shared" si="11"/>
        <v>0</v>
      </c>
      <c r="DT20" s="409">
        <f t="shared" si="11"/>
        <v>1</v>
      </c>
      <c r="DU20" s="409">
        <f t="shared" si="11"/>
        <v>47500</v>
      </c>
      <c r="DV20" s="409">
        <f t="shared" si="11"/>
        <v>5</v>
      </c>
      <c r="DW20" s="409">
        <f t="shared" si="11"/>
        <v>197250</v>
      </c>
      <c r="DX20" s="409">
        <f t="shared" si="11"/>
        <v>4</v>
      </c>
      <c r="DY20" s="409">
        <f t="shared" si="11"/>
        <v>114000</v>
      </c>
      <c r="DZ20" s="409">
        <f t="shared" si="11"/>
        <v>0</v>
      </c>
      <c r="EA20" s="409">
        <f t="shared" si="11"/>
        <v>0</v>
      </c>
      <c r="EB20" s="409">
        <f t="shared" si="11"/>
        <v>0</v>
      </c>
      <c r="EC20" s="409">
        <f t="shared" si="11"/>
        <v>0</v>
      </c>
      <c r="ED20" s="409">
        <f t="shared" si="11"/>
        <v>1</v>
      </c>
      <c r="EE20" s="409">
        <f t="shared" si="11"/>
        <v>22750</v>
      </c>
      <c r="EF20" s="409">
        <f t="shared" si="11"/>
        <v>11</v>
      </c>
      <c r="EG20" s="409">
        <f t="shared" si="11"/>
        <v>381500</v>
      </c>
      <c r="EH20" s="409">
        <f t="shared" si="11"/>
        <v>10</v>
      </c>
      <c r="EI20" s="409">
        <f>SUM(EI8:EI19)</f>
        <v>369500</v>
      </c>
      <c r="EJ20" s="409">
        <f t="shared" si="11"/>
        <v>1</v>
      </c>
      <c r="EK20" s="409">
        <f t="shared" si="11"/>
        <v>12000</v>
      </c>
      <c r="EL20" s="119"/>
      <c r="EM20" s="396"/>
      <c r="EN20" s="119"/>
      <c r="EO20" s="119"/>
      <c r="EP20" s="119"/>
      <c r="EQ20" s="119"/>
      <c r="ER20" s="119"/>
      <c r="ES20" s="119"/>
      <c r="ET20" s="119"/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T72"/>
  <sheetViews>
    <sheetView topLeftCell="A70" workbookViewId="0">
      <selection activeCell="G72" sqref="G72"/>
    </sheetView>
  </sheetViews>
  <sheetFormatPr defaultRowHeight="15"/>
  <sheetData>
    <row r="1" spans="1:150" ht="18.75">
      <c r="A1" s="726" t="s">
        <v>1477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464"/>
      <c r="M1" s="465"/>
      <c r="N1" s="466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464"/>
      <c r="AJ1" s="464"/>
      <c r="AK1" s="464"/>
      <c r="AL1" s="464"/>
      <c r="AM1" s="464"/>
      <c r="AN1" s="467"/>
      <c r="AO1" s="467"/>
      <c r="AP1" s="467"/>
      <c r="AQ1" s="467"/>
      <c r="AR1" s="467"/>
      <c r="AS1" s="467"/>
      <c r="AT1" s="467"/>
      <c r="AU1" s="467"/>
      <c r="AV1" s="467"/>
      <c r="AW1" s="467"/>
      <c r="AX1" s="467"/>
      <c r="AY1" s="467"/>
      <c r="AZ1" s="467"/>
      <c r="BA1" s="467"/>
      <c r="BB1" s="467"/>
      <c r="BC1" s="467"/>
      <c r="BD1" s="467"/>
      <c r="BE1" s="467"/>
      <c r="BF1" s="467"/>
      <c r="BG1" s="467"/>
      <c r="BH1" s="467"/>
      <c r="BI1" s="467"/>
      <c r="BJ1" s="467"/>
      <c r="BK1" s="467"/>
      <c r="BL1" s="467"/>
      <c r="BM1" s="467"/>
      <c r="BN1" s="467"/>
      <c r="BO1" s="467"/>
      <c r="BP1" s="467"/>
      <c r="BQ1" s="467"/>
      <c r="BR1" s="467"/>
      <c r="BS1" s="467"/>
      <c r="BT1" s="467"/>
      <c r="BU1" s="467"/>
      <c r="BV1" s="467"/>
      <c r="BW1" s="467"/>
      <c r="BX1" s="467"/>
      <c r="BY1" s="467"/>
      <c r="BZ1" s="467"/>
      <c r="CA1" s="467"/>
      <c r="CB1" s="467"/>
      <c r="CC1" s="467"/>
      <c r="CD1" s="467"/>
      <c r="CE1" s="467"/>
      <c r="CF1" s="467"/>
      <c r="CG1" s="467"/>
      <c r="CH1" s="467"/>
      <c r="CI1" s="467"/>
      <c r="CJ1" s="467"/>
      <c r="CK1" s="467"/>
      <c r="CL1" s="467"/>
      <c r="CM1" s="467"/>
      <c r="CN1" s="467"/>
      <c r="CO1" s="467"/>
      <c r="CP1" s="467"/>
      <c r="CQ1" s="467"/>
      <c r="CR1" s="467"/>
      <c r="CS1" s="467"/>
      <c r="CT1" s="467"/>
      <c r="CU1" s="467"/>
      <c r="CV1" s="467"/>
      <c r="CW1" s="467"/>
      <c r="CX1" s="467"/>
      <c r="CY1" s="467"/>
      <c r="CZ1" s="467"/>
      <c r="DA1" s="467"/>
      <c r="DB1" s="467"/>
      <c r="DC1" s="467"/>
      <c r="DD1" s="467"/>
      <c r="DE1" s="467"/>
      <c r="DF1" s="467"/>
      <c r="DG1" s="467"/>
      <c r="DH1" s="467"/>
      <c r="DI1" s="467"/>
      <c r="DJ1" s="467"/>
      <c r="DK1" s="467"/>
      <c r="DL1" s="467"/>
      <c r="DM1" s="467"/>
      <c r="DN1" s="467"/>
      <c r="DO1" s="467"/>
      <c r="DP1" s="726" t="s">
        <v>1478</v>
      </c>
      <c r="DQ1" s="726"/>
      <c r="DR1" s="726"/>
      <c r="DS1" s="726"/>
      <c r="DT1" s="726"/>
      <c r="DU1" s="726"/>
      <c r="DV1" s="726"/>
      <c r="DW1" s="726"/>
      <c r="DX1" s="726"/>
      <c r="DY1" s="726"/>
      <c r="DZ1" s="726"/>
      <c r="EA1" s="726"/>
      <c r="EB1" s="726"/>
      <c r="EC1" s="726"/>
      <c r="ED1" s="726"/>
      <c r="EE1" s="468"/>
      <c r="EF1" s="468"/>
      <c r="EG1" s="468"/>
      <c r="EH1" s="468"/>
      <c r="EI1" s="468"/>
      <c r="EJ1" s="468"/>
      <c r="EK1" s="468"/>
      <c r="EL1" s="468"/>
      <c r="EM1" s="469"/>
      <c r="EN1" s="468"/>
      <c r="EO1" s="468"/>
      <c r="EP1" s="468"/>
      <c r="EQ1" s="468"/>
      <c r="ER1" s="468"/>
      <c r="ES1" s="468"/>
      <c r="ET1" s="468"/>
    </row>
    <row r="2" spans="1:150" ht="19.5" thickBot="1">
      <c r="A2" s="727" t="s">
        <v>2005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465"/>
      <c r="M2" s="465"/>
      <c r="N2" s="470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71"/>
      <c r="AE2" s="465"/>
      <c r="AF2" s="465"/>
      <c r="AG2" s="465"/>
      <c r="AH2" s="465"/>
      <c r="AI2" s="465"/>
      <c r="AJ2" s="465"/>
      <c r="AK2" s="465"/>
      <c r="AL2" s="465"/>
      <c r="AM2" s="465"/>
      <c r="AN2" s="472"/>
      <c r="AO2" s="472"/>
      <c r="AP2" s="472"/>
      <c r="AQ2" s="472"/>
      <c r="AR2" s="472"/>
      <c r="AS2" s="472"/>
      <c r="AT2" s="472"/>
      <c r="AU2" s="472"/>
      <c r="AV2" s="472"/>
      <c r="AW2" s="472"/>
      <c r="AX2" s="472"/>
      <c r="AY2" s="472"/>
      <c r="AZ2" s="472"/>
      <c r="BA2" s="472"/>
      <c r="BB2" s="472"/>
      <c r="BC2" s="472"/>
      <c r="BD2" s="472"/>
      <c r="BE2" s="472"/>
      <c r="BF2" s="472"/>
      <c r="BG2" s="472"/>
      <c r="BH2" s="472"/>
      <c r="BI2" s="472"/>
      <c r="BJ2" s="472"/>
      <c r="BK2" s="472"/>
      <c r="BL2" s="472"/>
      <c r="BM2" s="472"/>
      <c r="BN2" s="472"/>
      <c r="BO2" s="472"/>
      <c r="BP2" s="472"/>
      <c r="BQ2" s="472"/>
      <c r="BR2" s="472"/>
      <c r="BS2" s="472"/>
      <c r="BT2" s="472"/>
      <c r="BU2" s="472"/>
      <c r="BV2" s="472"/>
      <c r="BW2" s="472"/>
      <c r="BX2" s="472"/>
      <c r="BY2" s="472"/>
      <c r="BZ2" s="472"/>
      <c r="CA2" s="472"/>
      <c r="CB2" s="472"/>
      <c r="CC2" s="472"/>
      <c r="CD2" s="472"/>
      <c r="CE2" s="472"/>
      <c r="CF2" s="472"/>
      <c r="CG2" s="472"/>
      <c r="CH2" s="472"/>
      <c r="CI2" s="472"/>
      <c r="CJ2" s="472"/>
      <c r="CK2" s="472"/>
      <c r="CL2" s="472"/>
      <c r="CM2" s="472"/>
      <c r="CN2" s="472"/>
      <c r="CO2" s="472"/>
      <c r="CP2" s="472"/>
      <c r="CQ2" s="472"/>
      <c r="CR2" s="472"/>
      <c r="CS2" s="472"/>
      <c r="CT2" s="472"/>
      <c r="CU2" s="472"/>
      <c r="CV2" s="472"/>
      <c r="CW2" s="472"/>
      <c r="CX2" s="472"/>
      <c r="CY2" s="472"/>
      <c r="CZ2" s="472"/>
      <c r="DA2" s="472"/>
      <c r="DB2" s="472"/>
      <c r="DC2" s="472"/>
      <c r="DD2" s="472"/>
      <c r="DE2" s="472"/>
      <c r="DF2" s="472"/>
      <c r="DG2" s="472"/>
      <c r="DH2" s="472"/>
      <c r="DI2" s="472"/>
      <c r="DJ2" s="472"/>
      <c r="DK2" s="472"/>
      <c r="DL2" s="472"/>
      <c r="DM2" s="472"/>
      <c r="DN2" s="472"/>
      <c r="DO2" s="472"/>
      <c r="DP2" s="473"/>
      <c r="DQ2" s="472"/>
      <c r="DR2" s="472"/>
      <c r="DS2" s="472"/>
      <c r="DT2" s="474" t="s">
        <v>1577</v>
      </c>
      <c r="DU2" s="474"/>
      <c r="DV2" s="472"/>
      <c r="DW2" s="472"/>
      <c r="DX2" s="472"/>
      <c r="DY2" s="472"/>
      <c r="DZ2" s="472"/>
      <c r="EA2" s="472"/>
      <c r="EB2" s="472"/>
      <c r="EC2" s="472"/>
      <c r="ED2" s="472"/>
      <c r="EE2" s="475"/>
      <c r="EF2" s="475"/>
      <c r="EG2" s="475"/>
      <c r="EH2" s="475"/>
      <c r="EI2" s="475"/>
      <c r="EJ2" s="475"/>
      <c r="EK2" s="475"/>
      <c r="EL2" s="475"/>
      <c r="EM2" s="476"/>
      <c r="EN2" s="475"/>
      <c r="EO2" s="475"/>
      <c r="EP2" s="475"/>
      <c r="EQ2" s="475"/>
      <c r="ER2" s="475"/>
      <c r="ES2" s="475"/>
      <c r="ET2" s="475"/>
    </row>
    <row r="3" spans="1:150" ht="15.75">
      <c r="A3" s="713" t="s">
        <v>1480</v>
      </c>
      <c r="B3" s="703" t="s">
        <v>1578</v>
      </c>
      <c r="C3" s="703" t="s">
        <v>1481</v>
      </c>
      <c r="D3" s="703" t="s">
        <v>1482</v>
      </c>
      <c r="E3" s="703" t="s">
        <v>1483</v>
      </c>
      <c r="F3" s="703" t="s">
        <v>1674</v>
      </c>
      <c r="G3" s="703" t="s">
        <v>1675</v>
      </c>
      <c r="H3" s="669" t="s">
        <v>1629</v>
      </c>
      <c r="I3" s="703" t="s">
        <v>1484</v>
      </c>
      <c r="J3" s="703" t="s">
        <v>1485</v>
      </c>
      <c r="K3" s="703" t="s">
        <v>1486</v>
      </c>
      <c r="L3" s="669" t="s">
        <v>1488</v>
      </c>
      <c r="M3" s="703" t="s">
        <v>2006</v>
      </c>
      <c r="N3" s="723" t="s">
        <v>2007</v>
      </c>
      <c r="O3" s="724" t="s">
        <v>1490</v>
      </c>
      <c r="P3" s="724"/>
      <c r="Q3" s="724"/>
      <c r="R3" s="472"/>
      <c r="S3" s="725" t="s">
        <v>1492</v>
      </c>
      <c r="T3" s="725"/>
      <c r="U3" s="725"/>
      <c r="V3" s="725"/>
      <c r="W3" s="725"/>
      <c r="X3" s="725"/>
      <c r="Y3" s="725"/>
      <c r="Z3" s="725"/>
      <c r="AA3" s="725"/>
      <c r="AB3" s="725"/>
      <c r="AC3" s="725"/>
      <c r="AD3" s="725"/>
      <c r="AE3" s="725"/>
      <c r="AF3" s="725"/>
      <c r="AG3" s="725"/>
      <c r="AH3" s="725"/>
      <c r="AI3" s="725"/>
      <c r="AJ3" s="725"/>
      <c r="AK3" s="725"/>
      <c r="AL3" s="725"/>
      <c r="AM3" s="725"/>
      <c r="AN3" s="384"/>
      <c r="AO3" s="384"/>
      <c r="AP3" s="384"/>
      <c r="AQ3" s="384"/>
      <c r="AR3" s="384"/>
      <c r="AS3" s="384"/>
      <c r="AT3" s="384"/>
      <c r="AU3" s="384"/>
      <c r="AV3" s="384"/>
      <c r="AW3" s="384"/>
      <c r="AX3" s="384"/>
      <c r="AY3" s="384"/>
      <c r="AZ3" s="384"/>
      <c r="BA3" s="384"/>
      <c r="BB3" s="384"/>
      <c r="BC3" s="384"/>
      <c r="BD3" s="384"/>
      <c r="BE3" s="384"/>
      <c r="BF3" s="384"/>
      <c r="BG3" s="384"/>
      <c r="BH3" s="384"/>
      <c r="BI3" s="384"/>
      <c r="BJ3" s="384"/>
      <c r="BK3" s="384"/>
      <c r="BL3" s="384"/>
      <c r="BM3" s="384"/>
      <c r="BN3" s="384"/>
      <c r="BO3" s="384"/>
      <c r="BP3" s="384"/>
      <c r="BQ3" s="384"/>
      <c r="BR3" s="384"/>
      <c r="BS3" s="384"/>
      <c r="BT3" s="384"/>
      <c r="BU3" s="384"/>
      <c r="BV3" s="384"/>
      <c r="BW3" s="384"/>
      <c r="BX3" s="384"/>
      <c r="BY3" s="384"/>
      <c r="BZ3" s="384"/>
      <c r="CA3" s="384"/>
      <c r="CB3" s="384"/>
      <c r="CC3" s="384"/>
      <c r="CD3" s="384"/>
      <c r="CE3" s="384"/>
      <c r="CF3" s="384"/>
      <c r="CG3" s="384"/>
      <c r="CH3" s="384"/>
      <c r="CI3" s="384"/>
      <c r="CJ3" s="384"/>
      <c r="CK3" s="384"/>
      <c r="CL3" s="384"/>
      <c r="CM3" s="384"/>
      <c r="CN3" s="384"/>
      <c r="CO3" s="384"/>
      <c r="CP3" s="384"/>
      <c r="CQ3" s="384"/>
      <c r="CR3" s="384"/>
      <c r="CS3" s="384"/>
      <c r="CT3" s="384"/>
      <c r="CU3" s="384"/>
      <c r="CV3" s="384"/>
      <c r="CW3" s="384"/>
      <c r="CX3" s="384"/>
      <c r="CY3" s="384"/>
      <c r="CZ3" s="384"/>
      <c r="DA3" s="384"/>
      <c r="DB3" s="384"/>
      <c r="DC3" s="384"/>
      <c r="DD3" s="384"/>
      <c r="DE3" s="384"/>
      <c r="DF3" s="384"/>
      <c r="DG3" s="384"/>
      <c r="DH3" s="384"/>
      <c r="DI3" s="384"/>
      <c r="DJ3" s="384"/>
      <c r="DK3" s="384"/>
      <c r="DL3" s="384"/>
      <c r="DM3" s="384"/>
      <c r="DN3" s="384"/>
      <c r="DO3" s="477"/>
      <c r="DP3" s="478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479"/>
      <c r="EM3" s="396"/>
      <c r="EN3" s="479"/>
      <c r="EO3" s="479"/>
      <c r="EP3" s="479"/>
      <c r="EQ3" s="479"/>
      <c r="ER3" s="479"/>
      <c r="ES3" s="479"/>
      <c r="ET3" s="479"/>
    </row>
    <row r="4" spans="1:150" ht="26.25" thickBot="1">
      <c r="A4" s="686"/>
      <c r="B4" s="688"/>
      <c r="C4" s="703"/>
      <c r="D4" s="688"/>
      <c r="E4" s="688"/>
      <c r="F4" s="703"/>
      <c r="G4" s="703"/>
      <c r="H4" s="670"/>
      <c r="I4" s="688"/>
      <c r="J4" s="703"/>
      <c r="K4" s="688"/>
      <c r="L4" s="670"/>
      <c r="M4" s="703"/>
      <c r="N4" s="673"/>
      <c r="O4" s="724"/>
      <c r="P4" s="724"/>
      <c r="Q4" s="724"/>
      <c r="R4" s="255"/>
      <c r="S4" s="664" t="s">
        <v>1258</v>
      </c>
      <c r="T4" s="664"/>
      <c r="U4" s="664"/>
      <c r="V4" s="664"/>
      <c r="W4" s="664"/>
      <c r="X4" s="664"/>
      <c r="Y4" s="664" t="s">
        <v>1493</v>
      </c>
      <c r="Z4" s="664"/>
      <c r="AA4" s="664"/>
      <c r="AB4" s="664"/>
      <c r="AC4" s="664"/>
      <c r="AD4" s="664" t="s">
        <v>1274</v>
      </c>
      <c r="AE4" s="664"/>
      <c r="AF4" s="664"/>
      <c r="AG4" s="664"/>
      <c r="AH4" s="664"/>
      <c r="AI4" s="664" t="s">
        <v>1236</v>
      </c>
      <c r="AJ4" s="664"/>
      <c r="AK4" s="664"/>
      <c r="AL4" s="664"/>
      <c r="AM4" s="664"/>
      <c r="AN4" s="664" t="s">
        <v>1494</v>
      </c>
      <c r="AO4" s="664"/>
      <c r="AP4" s="664"/>
      <c r="AQ4" s="664"/>
      <c r="AR4" s="664"/>
      <c r="AS4" s="664" t="s">
        <v>1495</v>
      </c>
      <c r="AT4" s="664"/>
      <c r="AU4" s="664"/>
      <c r="AV4" s="664"/>
      <c r="AW4" s="664"/>
      <c r="AX4" s="664" t="s">
        <v>1496</v>
      </c>
      <c r="AY4" s="664"/>
      <c r="AZ4" s="664"/>
      <c r="BA4" s="664"/>
      <c r="BB4" s="664"/>
      <c r="BC4" s="664" t="s">
        <v>1497</v>
      </c>
      <c r="BD4" s="664"/>
      <c r="BE4" s="664"/>
      <c r="BF4" s="664"/>
      <c r="BG4" s="664"/>
      <c r="BH4" s="664" t="s">
        <v>1498</v>
      </c>
      <c r="BI4" s="664"/>
      <c r="BJ4" s="664"/>
      <c r="BK4" s="664"/>
      <c r="BL4" s="664"/>
      <c r="BM4" s="664" t="s">
        <v>1499</v>
      </c>
      <c r="BN4" s="664"/>
      <c r="BO4" s="664"/>
      <c r="BP4" s="664"/>
      <c r="BQ4" s="664"/>
      <c r="BR4" s="664" t="s">
        <v>1500</v>
      </c>
      <c r="BS4" s="664"/>
      <c r="BT4" s="664"/>
      <c r="BU4" s="664"/>
      <c r="BV4" s="664"/>
      <c r="BW4" s="664" t="s">
        <v>1501</v>
      </c>
      <c r="BX4" s="664"/>
      <c r="BY4" s="664"/>
      <c r="BZ4" s="664"/>
      <c r="CA4" s="664"/>
      <c r="CB4" s="664" t="s">
        <v>1502</v>
      </c>
      <c r="CC4" s="664"/>
      <c r="CD4" s="664"/>
      <c r="CE4" s="664"/>
      <c r="CF4" s="664"/>
      <c r="CG4" s="664" t="s">
        <v>1503</v>
      </c>
      <c r="CH4" s="664"/>
      <c r="CI4" s="664"/>
      <c r="CJ4" s="664"/>
      <c r="CK4" s="664"/>
      <c r="CL4" s="664" t="s">
        <v>1504</v>
      </c>
      <c r="CM4" s="664"/>
      <c r="CN4" s="664"/>
      <c r="CO4" s="664"/>
      <c r="CP4" s="664"/>
      <c r="CQ4" s="664" t="s">
        <v>1505</v>
      </c>
      <c r="CR4" s="664"/>
      <c r="CS4" s="664"/>
      <c r="CT4" s="664"/>
      <c r="CU4" s="664"/>
      <c r="CV4" s="664" t="s">
        <v>1506</v>
      </c>
      <c r="CW4" s="664"/>
      <c r="CX4" s="664"/>
      <c r="CY4" s="664"/>
      <c r="CZ4" s="664"/>
      <c r="DA4" s="664" t="s">
        <v>1507</v>
      </c>
      <c r="DB4" s="664"/>
      <c r="DC4" s="664"/>
      <c r="DD4" s="664"/>
      <c r="DE4" s="664"/>
      <c r="DF4" s="664" t="s">
        <v>1508</v>
      </c>
      <c r="DG4" s="664"/>
      <c r="DH4" s="664"/>
      <c r="DI4" s="664"/>
      <c r="DJ4" s="664"/>
      <c r="DK4" s="664" t="s">
        <v>1509</v>
      </c>
      <c r="DL4" s="664"/>
      <c r="DM4" s="664"/>
      <c r="DN4" s="664"/>
      <c r="DO4" s="664"/>
      <c r="DP4" s="722" t="s">
        <v>1510</v>
      </c>
      <c r="DQ4" s="722"/>
      <c r="DR4" s="722"/>
      <c r="DS4" s="722"/>
      <c r="DT4" s="722" t="s">
        <v>1586</v>
      </c>
      <c r="DU4" s="722"/>
      <c r="DV4" s="722"/>
      <c r="DW4" s="722"/>
      <c r="DX4" s="722"/>
      <c r="DY4" s="722"/>
      <c r="DZ4" s="722"/>
      <c r="EA4" s="722"/>
      <c r="EB4" s="722"/>
      <c r="EC4" s="722"/>
      <c r="ED4" s="722"/>
      <c r="EE4" s="722"/>
      <c r="EF4" s="480"/>
      <c r="EG4" s="480"/>
      <c r="EH4" s="480"/>
      <c r="EI4" s="481" t="s">
        <v>2008</v>
      </c>
      <c r="EJ4" s="282"/>
      <c r="EK4" s="282" t="s">
        <v>2009</v>
      </c>
      <c r="EL4" s="482"/>
      <c r="EM4" s="364" t="s">
        <v>1588</v>
      </c>
      <c r="EN4" s="325"/>
      <c r="EO4" s="325"/>
      <c r="EP4" s="325"/>
      <c r="EQ4" s="325"/>
      <c r="ER4" s="325"/>
      <c r="ES4" s="325"/>
      <c r="ET4" s="325"/>
    </row>
    <row r="5" spans="1:150" ht="26.25" thickBot="1">
      <c r="A5" s="686"/>
      <c r="B5" s="688"/>
      <c r="C5" s="703"/>
      <c r="D5" s="688"/>
      <c r="E5" s="688"/>
      <c r="F5" s="703"/>
      <c r="G5" s="703"/>
      <c r="H5" s="671"/>
      <c r="I5" s="688"/>
      <c r="J5" s="703"/>
      <c r="K5" s="688"/>
      <c r="L5" s="670"/>
      <c r="M5" s="703"/>
      <c r="N5" s="674"/>
      <c r="O5" s="254" t="s">
        <v>1511</v>
      </c>
      <c r="P5" s="255" t="s">
        <v>1512</v>
      </c>
      <c r="Q5" s="255" t="s">
        <v>1513</v>
      </c>
      <c r="R5" s="255" t="s">
        <v>1674</v>
      </c>
      <c r="S5" s="256" t="s">
        <v>2010</v>
      </c>
      <c r="T5" s="256" t="s">
        <v>1515</v>
      </c>
      <c r="U5" s="257" t="s">
        <v>1632</v>
      </c>
      <c r="V5" s="257" t="s">
        <v>1513</v>
      </c>
      <c r="W5" s="257" t="s">
        <v>1674</v>
      </c>
      <c r="X5" s="255" t="s">
        <v>1511</v>
      </c>
      <c r="Y5" s="256" t="s">
        <v>1515</v>
      </c>
      <c r="Z5" s="257" t="s">
        <v>1632</v>
      </c>
      <c r="AA5" s="257" t="s">
        <v>1513</v>
      </c>
      <c r="AB5" s="257" t="s">
        <v>1674</v>
      </c>
      <c r="AC5" s="255" t="s">
        <v>1511</v>
      </c>
      <c r="AD5" s="256" t="s">
        <v>1515</v>
      </c>
      <c r="AE5" s="257" t="s">
        <v>2011</v>
      </c>
      <c r="AF5" s="257" t="s">
        <v>1513</v>
      </c>
      <c r="AG5" s="257" t="s">
        <v>1674</v>
      </c>
      <c r="AH5" s="255" t="s">
        <v>1511</v>
      </c>
      <c r="AI5" s="256" t="s">
        <v>1515</v>
      </c>
      <c r="AJ5" s="257" t="s">
        <v>2011</v>
      </c>
      <c r="AK5" s="257" t="s">
        <v>1513</v>
      </c>
      <c r="AL5" s="257" t="s">
        <v>1674</v>
      </c>
      <c r="AM5" s="255" t="s">
        <v>1511</v>
      </c>
      <c r="AN5" s="256" t="s">
        <v>1515</v>
      </c>
      <c r="AO5" s="257" t="s">
        <v>2011</v>
      </c>
      <c r="AP5" s="257" t="s">
        <v>1513</v>
      </c>
      <c r="AQ5" s="257" t="s">
        <v>1674</v>
      </c>
      <c r="AR5" s="255" t="s">
        <v>1511</v>
      </c>
      <c r="AS5" s="256" t="s">
        <v>1515</v>
      </c>
      <c r="AT5" s="257" t="s">
        <v>2011</v>
      </c>
      <c r="AU5" s="257" t="s">
        <v>1513</v>
      </c>
      <c r="AV5" s="257" t="s">
        <v>1674</v>
      </c>
      <c r="AW5" s="255" t="s">
        <v>1511</v>
      </c>
      <c r="AX5" s="256" t="s">
        <v>1515</v>
      </c>
      <c r="AY5" s="257" t="s">
        <v>2011</v>
      </c>
      <c r="AZ5" s="257" t="s">
        <v>1513</v>
      </c>
      <c r="BA5" s="257" t="s">
        <v>1674</v>
      </c>
      <c r="BB5" s="255" t="s">
        <v>1511</v>
      </c>
      <c r="BC5" s="256" t="s">
        <v>1515</v>
      </c>
      <c r="BD5" s="257" t="s">
        <v>2011</v>
      </c>
      <c r="BE5" s="257" t="s">
        <v>1513</v>
      </c>
      <c r="BF5" s="257" t="s">
        <v>1674</v>
      </c>
      <c r="BG5" s="255" t="s">
        <v>1511</v>
      </c>
      <c r="BH5" s="256" t="s">
        <v>1515</v>
      </c>
      <c r="BI5" s="257" t="s">
        <v>2011</v>
      </c>
      <c r="BJ5" s="257" t="s">
        <v>1513</v>
      </c>
      <c r="BK5" s="257" t="s">
        <v>1674</v>
      </c>
      <c r="BL5" s="255" t="s">
        <v>1511</v>
      </c>
      <c r="BM5" s="256" t="s">
        <v>1515</v>
      </c>
      <c r="BN5" s="257" t="s">
        <v>2011</v>
      </c>
      <c r="BO5" s="257" t="s">
        <v>1513</v>
      </c>
      <c r="BP5" s="257" t="s">
        <v>1674</v>
      </c>
      <c r="BQ5" s="255" t="s">
        <v>1511</v>
      </c>
      <c r="BR5" s="256" t="s">
        <v>1515</v>
      </c>
      <c r="BS5" s="257" t="s">
        <v>2011</v>
      </c>
      <c r="BT5" s="257" t="s">
        <v>1513</v>
      </c>
      <c r="BU5" s="257" t="s">
        <v>1674</v>
      </c>
      <c r="BV5" s="255" t="s">
        <v>1511</v>
      </c>
      <c r="BW5" s="256" t="s">
        <v>1515</v>
      </c>
      <c r="BX5" s="257" t="s">
        <v>2011</v>
      </c>
      <c r="BY5" s="257" t="s">
        <v>1513</v>
      </c>
      <c r="BZ5" s="257" t="s">
        <v>1674</v>
      </c>
      <c r="CA5" s="255" t="s">
        <v>1511</v>
      </c>
      <c r="CB5" s="256" t="s">
        <v>1515</v>
      </c>
      <c r="CC5" s="257" t="s">
        <v>2011</v>
      </c>
      <c r="CD5" s="257" t="s">
        <v>1513</v>
      </c>
      <c r="CE5" s="257" t="s">
        <v>1674</v>
      </c>
      <c r="CF5" s="255" t="s">
        <v>1511</v>
      </c>
      <c r="CG5" s="256" t="s">
        <v>1515</v>
      </c>
      <c r="CH5" s="257" t="s">
        <v>2011</v>
      </c>
      <c r="CI5" s="257" t="s">
        <v>1513</v>
      </c>
      <c r="CJ5" s="257" t="s">
        <v>1674</v>
      </c>
      <c r="CK5" s="255" t="s">
        <v>1511</v>
      </c>
      <c r="CL5" s="256" t="s">
        <v>1515</v>
      </c>
      <c r="CM5" s="257" t="s">
        <v>2011</v>
      </c>
      <c r="CN5" s="257" t="s">
        <v>1513</v>
      </c>
      <c r="CO5" s="257" t="s">
        <v>1674</v>
      </c>
      <c r="CP5" s="255" t="s">
        <v>1511</v>
      </c>
      <c r="CQ5" s="256" t="s">
        <v>1515</v>
      </c>
      <c r="CR5" s="257" t="s">
        <v>2011</v>
      </c>
      <c r="CS5" s="257" t="s">
        <v>1513</v>
      </c>
      <c r="CT5" s="257" t="s">
        <v>1674</v>
      </c>
      <c r="CU5" s="255" t="s">
        <v>1511</v>
      </c>
      <c r="CV5" s="256" t="s">
        <v>1515</v>
      </c>
      <c r="CW5" s="257" t="s">
        <v>2011</v>
      </c>
      <c r="CX5" s="257" t="s">
        <v>1513</v>
      </c>
      <c r="CY5" s="257" t="s">
        <v>1674</v>
      </c>
      <c r="CZ5" s="255" t="s">
        <v>1511</v>
      </c>
      <c r="DA5" s="256" t="s">
        <v>1515</v>
      </c>
      <c r="DB5" s="257" t="s">
        <v>2011</v>
      </c>
      <c r="DC5" s="257" t="s">
        <v>1513</v>
      </c>
      <c r="DD5" s="257" t="s">
        <v>1674</v>
      </c>
      <c r="DE5" s="255" t="s">
        <v>1511</v>
      </c>
      <c r="DF5" s="256" t="s">
        <v>1515</v>
      </c>
      <c r="DG5" s="257" t="s">
        <v>2011</v>
      </c>
      <c r="DH5" s="257" t="s">
        <v>1513</v>
      </c>
      <c r="DI5" s="257" t="s">
        <v>1674</v>
      </c>
      <c r="DJ5" s="255" t="s">
        <v>1511</v>
      </c>
      <c r="DK5" s="256" t="s">
        <v>1515</v>
      </c>
      <c r="DL5" s="257" t="s">
        <v>2011</v>
      </c>
      <c r="DM5" s="257" t="s">
        <v>1513</v>
      </c>
      <c r="DN5" s="257" t="s">
        <v>1674</v>
      </c>
      <c r="DO5" s="259" t="s">
        <v>1511</v>
      </c>
      <c r="DP5" s="478" t="s">
        <v>5</v>
      </c>
      <c r="DQ5" s="463" t="s">
        <v>1517</v>
      </c>
      <c r="DR5" s="463" t="s">
        <v>13</v>
      </c>
      <c r="DS5" s="463" t="s">
        <v>1517</v>
      </c>
      <c r="DT5" s="483" t="s">
        <v>1589</v>
      </c>
      <c r="DU5" s="463" t="s">
        <v>1517</v>
      </c>
      <c r="DV5" s="483" t="s">
        <v>1590</v>
      </c>
      <c r="DW5" s="463" t="s">
        <v>1517</v>
      </c>
      <c r="DX5" s="483" t="s">
        <v>1591</v>
      </c>
      <c r="DY5" s="463" t="s">
        <v>1517</v>
      </c>
      <c r="DZ5" s="483" t="s">
        <v>1592</v>
      </c>
      <c r="EA5" s="463" t="s">
        <v>1517</v>
      </c>
      <c r="EB5" s="483" t="s">
        <v>1593</v>
      </c>
      <c r="EC5" s="463" t="s">
        <v>1517</v>
      </c>
      <c r="ED5" s="483" t="s">
        <v>1594</v>
      </c>
      <c r="EE5" s="463" t="s">
        <v>1517</v>
      </c>
      <c r="EF5" s="484" t="s">
        <v>1595</v>
      </c>
      <c r="EG5" s="484" t="s">
        <v>1595</v>
      </c>
      <c r="EH5" s="135" t="s">
        <v>1952</v>
      </c>
      <c r="EI5" s="135" t="s">
        <v>1517</v>
      </c>
      <c r="EJ5" s="135" t="s">
        <v>1953</v>
      </c>
      <c r="EK5" s="135" t="s">
        <v>1517</v>
      </c>
      <c r="EL5" s="330"/>
      <c r="EM5" s="331" t="s">
        <v>4</v>
      </c>
      <c r="EN5" s="332" t="s">
        <v>1598</v>
      </c>
      <c r="EO5" s="332" t="s">
        <v>1599</v>
      </c>
      <c r="EP5" s="332" t="s">
        <v>1598</v>
      </c>
      <c r="EQ5" s="332" t="s">
        <v>894</v>
      </c>
      <c r="ER5" s="332" t="s">
        <v>1598</v>
      </c>
      <c r="ES5" s="332" t="s">
        <v>1600</v>
      </c>
      <c r="ET5" s="332" t="s">
        <v>911</v>
      </c>
    </row>
    <row r="6" spans="1:150">
      <c r="A6" s="485">
        <v>1</v>
      </c>
      <c r="B6" s="486">
        <v>2</v>
      </c>
      <c r="C6" s="486"/>
      <c r="D6" s="486">
        <v>3</v>
      </c>
      <c r="E6" s="487">
        <v>4</v>
      </c>
      <c r="F6" s="487">
        <v>5</v>
      </c>
      <c r="G6" s="487">
        <v>6</v>
      </c>
      <c r="H6" s="487"/>
      <c r="I6" s="487">
        <v>5</v>
      </c>
      <c r="J6" s="487">
        <v>6</v>
      </c>
      <c r="K6" s="487">
        <v>7</v>
      </c>
      <c r="L6" s="487"/>
      <c r="M6" s="487">
        <v>8</v>
      </c>
      <c r="N6" s="488">
        <v>9</v>
      </c>
      <c r="O6" s="487">
        <v>10</v>
      </c>
      <c r="P6" s="487"/>
      <c r="Q6" s="487"/>
      <c r="R6" s="487">
        <v>11</v>
      </c>
      <c r="S6" s="487">
        <v>6</v>
      </c>
      <c r="T6" s="487">
        <v>7</v>
      </c>
      <c r="U6" s="487">
        <v>8</v>
      </c>
      <c r="V6" s="487">
        <v>9</v>
      </c>
      <c r="W6" s="487"/>
      <c r="X6" s="487">
        <v>10</v>
      </c>
      <c r="Y6" s="487">
        <v>11</v>
      </c>
      <c r="Z6" s="487">
        <v>12</v>
      </c>
      <c r="AA6" s="487">
        <v>13</v>
      </c>
      <c r="AB6" s="487"/>
      <c r="AC6" s="487">
        <v>14</v>
      </c>
      <c r="AD6" s="487">
        <v>15</v>
      </c>
      <c r="AE6" s="487">
        <v>16</v>
      </c>
      <c r="AF6" s="487">
        <v>17</v>
      </c>
      <c r="AG6" s="487"/>
      <c r="AH6" s="487">
        <v>18</v>
      </c>
      <c r="AI6" s="487">
        <v>19</v>
      </c>
      <c r="AJ6" s="487">
        <v>20</v>
      </c>
      <c r="AK6" s="487">
        <v>21</v>
      </c>
      <c r="AL6" s="487"/>
      <c r="AM6" s="487">
        <v>22</v>
      </c>
      <c r="AN6" s="487">
        <v>19</v>
      </c>
      <c r="AO6" s="487">
        <v>20</v>
      </c>
      <c r="AP6" s="487">
        <v>21</v>
      </c>
      <c r="AQ6" s="487"/>
      <c r="AR6" s="487">
        <v>22</v>
      </c>
      <c r="AS6" s="487">
        <v>19</v>
      </c>
      <c r="AT6" s="487">
        <v>20</v>
      </c>
      <c r="AU6" s="487">
        <v>21</v>
      </c>
      <c r="AV6" s="487"/>
      <c r="AW6" s="487">
        <v>22</v>
      </c>
      <c r="AX6" s="487">
        <v>19</v>
      </c>
      <c r="AY6" s="487">
        <v>20</v>
      </c>
      <c r="AZ6" s="487">
        <v>21</v>
      </c>
      <c r="BA6" s="487"/>
      <c r="BB6" s="487">
        <v>22</v>
      </c>
      <c r="BC6" s="487">
        <v>19</v>
      </c>
      <c r="BD6" s="487">
        <v>20</v>
      </c>
      <c r="BE6" s="487">
        <v>21</v>
      </c>
      <c r="BF6" s="487"/>
      <c r="BG6" s="487">
        <v>22</v>
      </c>
      <c r="BH6" s="487">
        <v>19</v>
      </c>
      <c r="BI6" s="487">
        <v>20</v>
      </c>
      <c r="BJ6" s="487">
        <v>21</v>
      </c>
      <c r="BK6" s="487"/>
      <c r="BL6" s="487">
        <v>22</v>
      </c>
      <c r="BM6" s="487">
        <v>19</v>
      </c>
      <c r="BN6" s="487">
        <v>20</v>
      </c>
      <c r="BO6" s="487">
        <v>21</v>
      </c>
      <c r="BP6" s="487"/>
      <c r="BQ6" s="487">
        <v>22</v>
      </c>
      <c r="BR6" s="487">
        <v>19</v>
      </c>
      <c r="BS6" s="487">
        <v>20</v>
      </c>
      <c r="BT6" s="487">
        <v>21</v>
      </c>
      <c r="BU6" s="487"/>
      <c r="BV6" s="487">
        <v>22</v>
      </c>
      <c r="BW6" s="487">
        <v>19</v>
      </c>
      <c r="BX6" s="487">
        <v>20</v>
      </c>
      <c r="BY6" s="487">
        <v>21</v>
      </c>
      <c r="BZ6" s="487"/>
      <c r="CA6" s="487">
        <v>22</v>
      </c>
      <c r="CB6" s="487">
        <v>19</v>
      </c>
      <c r="CC6" s="487">
        <v>20</v>
      </c>
      <c r="CD6" s="487">
        <v>21</v>
      </c>
      <c r="CE6" s="487"/>
      <c r="CF6" s="487">
        <v>22</v>
      </c>
      <c r="CG6" s="487">
        <v>19</v>
      </c>
      <c r="CH6" s="487">
        <v>20</v>
      </c>
      <c r="CI6" s="487">
        <v>21</v>
      </c>
      <c r="CJ6" s="487"/>
      <c r="CK6" s="487">
        <v>22</v>
      </c>
      <c r="CL6" s="487">
        <v>19</v>
      </c>
      <c r="CM6" s="487">
        <v>20</v>
      </c>
      <c r="CN6" s="487">
        <v>21</v>
      </c>
      <c r="CO6" s="487"/>
      <c r="CP6" s="487">
        <v>22</v>
      </c>
      <c r="CQ6" s="487">
        <v>19</v>
      </c>
      <c r="CR6" s="487">
        <v>20</v>
      </c>
      <c r="CS6" s="487">
        <v>21</v>
      </c>
      <c r="CT6" s="487"/>
      <c r="CU6" s="487">
        <v>22</v>
      </c>
      <c r="CV6" s="487">
        <v>19</v>
      </c>
      <c r="CW6" s="487">
        <v>20</v>
      </c>
      <c r="CX6" s="487">
        <v>21</v>
      </c>
      <c r="CY6" s="487"/>
      <c r="CZ6" s="487">
        <v>22</v>
      </c>
      <c r="DA6" s="487">
        <v>19</v>
      </c>
      <c r="DB6" s="487">
        <v>20</v>
      </c>
      <c r="DC6" s="487">
        <v>21</v>
      </c>
      <c r="DD6" s="487"/>
      <c r="DE6" s="487">
        <v>22</v>
      </c>
      <c r="DF6" s="487">
        <v>19</v>
      </c>
      <c r="DG6" s="487">
        <v>20</v>
      </c>
      <c r="DH6" s="487">
        <v>21</v>
      </c>
      <c r="DI6" s="487"/>
      <c r="DJ6" s="487">
        <v>22</v>
      </c>
      <c r="DK6" s="487">
        <v>19</v>
      </c>
      <c r="DL6" s="487">
        <v>20</v>
      </c>
      <c r="DM6" s="487">
        <v>21</v>
      </c>
      <c r="DN6" s="487"/>
      <c r="DO6" s="489">
        <v>22</v>
      </c>
      <c r="DP6" s="478">
        <v>8</v>
      </c>
      <c r="DQ6" s="490">
        <v>9</v>
      </c>
      <c r="DR6" s="490">
        <v>10</v>
      </c>
      <c r="DS6" s="490">
        <v>11</v>
      </c>
      <c r="DT6" s="490">
        <v>12</v>
      </c>
      <c r="DU6" s="490">
        <v>13</v>
      </c>
      <c r="DV6" s="490">
        <v>14</v>
      </c>
      <c r="DW6" s="490">
        <v>15</v>
      </c>
      <c r="DX6" s="490">
        <v>16</v>
      </c>
      <c r="DY6" s="490">
        <v>17</v>
      </c>
      <c r="DZ6" s="490">
        <v>18</v>
      </c>
      <c r="EA6" s="490">
        <v>19</v>
      </c>
      <c r="EB6" s="490">
        <v>20</v>
      </c>
      <c r="EC6" s="490">
        <v>21</v>
      </c>
      <c r="ED6" s="490">
        <v>22</v>
      </c>
      <c r="EE6" s="490">
        <v>23</v>
      </c>
      <c r="EF6" s="70"/>
      <c r="EG6" s="70"/>
      <c r="EH6" s="70"/>
      <c r="EI6" s="70"/>
      <c r="EJ6" s="70"/>
      <c r="EK6" s="70"/>
      <c r="EL6" s="479"/>
      <c r="EM6" s="396"/>
      <c r="EN6" s="479"/>
      <c r="EO6" s="479"/>
      <c r="EP6" s="479"/>
      <c r="EQ6" s="479"/>
      <c r="ER6" s="479"/>
      <c r="ES6" s="479"/>
      <c r="ET6" s="479"/>
    </row>
    <row r="7" spans="1:150" ht="26.25" thickBot="1">
      <c r="A7" s="383"/>
      <c r="B7" s="271" t="s">
        <v>2012</v>
      </c>
      <c r="C7" s="271"/>
      <c r="D7" s="384"/>
      <c r="E7" s="385" t="s">
        <v>225</v>
      </c>
      <c r="F7" s="385"/>
      <c r="G7" s="385"/>
      <c r="H7" s="274">
        <f t="shared" ref="H7:H70" si="0">SUM((J7-G7/20))</f>
        <v>0</v>
      </c>
      <c r="I7" s="385"/>
      <c r="J7" s="274">
        <f t="shared" ref="J7:J69" si="1">SUM((G7*6*21)/(8*20*100))+(G7/20)</f>
        <v>0</v>
      </c>
      <c r="K7" s="385"/>
      <c r="L7" s="491"/>
      <c r="M7" s="389" t="s">
        <v>225</v>
      </c>
      <c r="N7" s="274" t="s">
        <v>225</v>
      </c>
      <c r="O7" s="275" t="s">
        <v>225</v>
      </c>
      <c r="P7" s="275"/>
      <c r="Q7" s="275"/>
      <c r="R7" s="274" t="s">
        <v>225</v>
      </c>
      <c r="S7" s="385"/>
      <c r="T7" s="385"/>
      <c r="U7" s="385"/>
      <c r="V7" s="385"/>
      <c r="W7" s="385"/>
      <c r="X7" s="390"/>
      <c r="Y7" s="385"/>
      <c r="Z7" s="385"/>
      <c r="AA7" s="385"/>
      <c r="AB7" s="385"/>
      <c r="AC7" s="390"/>
      <c r="AD7" s="385"/>
      <c r="AE7" s="385"/>
      <c r="AF7" s="385"/>
      <c r="AG7" s="385"/>
      <c r="AH7" s="390"/>
      <c r="AI7" s="385"/>
      <c r="AJ7" s="385"/>
      <c r="AK7" s="385"/>
      <c r="AL7" s="385"/>
      <c r="AM7" s="390"/>
      <c r="AN7" s="385"/>
      <c r="AO7" s="385"/>
      <c r="AP7" s="385"/>
      <c r="AQ7" s="385"/>
      <c r="AR7" s="385"/>
      <c r="AS7" s="385"/>
      <c r="AT7" s="385"/>
      <c r="AU7" s="385"/>
      <c r="AV7" s="385"/>
      <c r="AW7" s="385"/>
      <c r="AX7" s="385"/>
      <c r="AY7" s="385"/>
      <c r="AZ7" s="385"/>
      <c r="BA7" s="385"/>
      <c r="BB7" s="385"/>
      <c r="BC7" s="385"/>
      <c r="BD7" s="385"/>
      <c r="BE7" s="385"/>
      <c r="BF7" s="385"/>
      <c r="BG7" s="385"/>
      <c r="BH7" s="385"/>
      <c r="BI7" s="385"/>
      <c r="BJ7" s="385"/>
      <c r="BK7" s="385"/>
      <c r="BL7" s="385"/>
      <c r="BM7" s="385"/>
      <c r="BN7" s="385"/>
      <c r="BO7" s="385"/>
      <c r="BP7" s="385"/>
      <c r="BQ7" s="385"/>
      <c r="BR7" s="385"/>
      <c r="BS7" s="385"/>
      <c r="BT7" s="385"/>
      <c r="BU7" s="385"/>
      <c r="BV7" s="385"/>
      <c r="BW7" s="385"/>
      <c r="BX7" s="385"/>
      <c r="BY7" s="385"/>
      <c r="BZ7" s="385"/>
      <c r="CA7" s="385"/>
      <c r="CB7" s="385"/>
      <c r="CC7" s="385"/>
      <c r="CD7" s="385"/>
      <c r="CE7" s="385"/>
      <c r="CF7" s="385"/>
      <c r="CG7" s="385"/>
      <c r="CH7" s="385"/>
      <c r="CI7" s="385"/>
      <c r="CJ7" s="385"/>
      <c r="CK7" s="385"/>
      <c r="CL7" s="385"/>
      <c r="CM7" s="385"/>
      <c r="CN7" s="385"/>
      <c r="CO7" s="385"/>
      <c r="CP7" s="385"/>
      <c r="CQ7" s="385"/>
      <c r="CR7" s="385"/>
      <c r="CS7" s="385"/>
      <c r="CT7" s="385"/>
      <c r="CU7" s="385"/>
      <c r="CV7" s="385"/>
      <c r="CW7" s="385"/>
      <c r="CX7" s="385"/>
      <c r="CY7" s="385"/>
      <c r="CZ7" s="385"/>
      <c r="DA7" s="385"/>
      <c r="DB7" s="385"/>
      <c r="DC7" s="385"/>
      <c r="DD7" s="385"/>
      <c r="DE7" s="385"/>
      <c r="DF7" s="385"/>
      <c r="DG7" s="385"/>
      <c r="DH7" s="385"/>
      <c r="DI7" s="385"/>
      <c r="DJ7" s="385"/>
      <c r="DK7" s="385"/>
      <c r="DL7" s="385"/>
      <c r="DM7" s="385"/>
      <c r="DN7" s="385"/>
      <c r="DO7" s="391"/>
      <c r="DP7" s="394"/>
      <c r="DQ7" s="385"/>
      <c r="DR7" s="385"/>
      <c r="DS7" s="385"/>
      <c r="DT7" s="385"/>
      <c r="DU7" s="385"/>
      <c r="DV7" s="385"/>
      <c r="DW7" s="385"/>
      <c r="DX7" s="385"/>
      <c r="DY7" s="385"/>
      <c r="DZ7" s="385"/>
      <c r="EA7" s="385"/>
      <c r="EB7" s="385"/>
      <c r="EC7" s="385"/>
      <c r="ED7" s="385"/>
      <c r="EE7" s="385"/>
      <c r="EF7" s="385"/>
      <c r="EG7" s="385"/>
      <c r="EH7" s="492"/>
      <c r="EI7" s="492"/>
      <c r="EJ7" s="492"/>
      <c r="EK7" s="492"/>
      <c r="EL7" s="479"/>
      <c r="EM7" s="396"/>
      <c r="EN7" s="479"/>
      <c r="EO7" s="479"/>
      <c r="EP7" s="479"/>
      <c r="EQ7" s="479"/>
      <c r="ER7" s="479"/>
      <c r="ES7" s="479"/>
      <c r="ET7" s="479"/>
    </row>
    <row r="8" spans="1:150" ht="48.75" thickBot="1">
      <c r="A8" s="451">
        <v>1</v>
      </c>
      <c r="B8" s="452" t="s">
        <v>2013</v>
      </c>
      <c r="C8" s="453" t="s">
        <v>2014</v>
      </c>
      <c r="D8" s="453" t="s">
        <v>203</v>
      </c>
      <c r="E8" s="454">
        <v>25500</v>
      </c>
      <c r="F8" s="385">
        <v>3000</v>
      </c>
      <c r="G8" s="399">
        <f>SUM(E8:F8)</f>
        <v>28500</v>
      </c>
      <c r="H8" s="274">
        <f t="shared" si="0"/>
        <v>224.4375</v>
      </c>
      <c r="I8" s="385">
        <v>20</v>
      </c>
      <c r="J8" s="274">
        <f t="shared" si="1"/>
        <v>1649.4375</v>
      </c>
      <c r="K8" s="456" t="s">
        <v>2015</v>
      </c>
      <c r="L8" s="491">
        <f t="shared" ref="L8:L71" si="2">SUM(M8*H8)</f>
        <v>3366.5625</v>
      </c>
      <c r="M8" s="389">
        <v>15</v>
      </c>
      <c r="N8" s="274">
        <f t="shared" ref="N8:N71" si="3">SUM(M8*J8)</f>
        <v>24741.5625</v>
      </c>
      <c r="O8" s="275">
        <f t="shared" ref="O8:O67" si="4">SUM(P8:Q8)</f>
        <v>2000</v>
      </c>
      <c r="P8" s="275">
        <f t="shared" ref="P8:R23" si="5">SUM(U8,Z8,AE8,AJ8,AO8,AT8,AY8,BD8,BI8,BN8,BS8,BX8,CC8,CH8,CM8,CR8,CW8,DB8,DG8,DL8)</f>
        <v>1727</v>
      </c>
      <c r="Q8" s="275">
        <f t="shared" si="5"/>
        <v>273</v>
      </c>
      <c r="R8" s="275">
        <f t="shared" si="5"/>
        <v>0</v>
      </c>
      <c r="S8" s="493" t="s">
        <v>2004</v>
      </c>
      <c r="T8" s="385" t="s">
        <v>1627</v>
      </c>
      <c r="U8" s="385">
        <v>1727</v>
      </c>
      <c r="V8" s="385">
        <v>273</v>
      </c>
      <c r="W8" s="385"/>
      <c r="X8" s="390">
        <f>SUM(U8:W8)</f>
        <v>2000</v>
      </c>
      <c r="Y8" s="385"/>
      <c r="Z8" s="385"/>
      <c r="AA8" s="385"/>
      <c r="AB8" s="385"/>
      <c r="AC8" s="390">
        <f t="shared" ref="AC8:AC71" si="6">SUM(Z8:AB8)</f>
        <v>0</v>
      </c>
      <c r="AD8" s="385"/>
      <c r="AE8" s="385"/>
      <c r="AF8" s="385"/>
      <c r="AG8" s="385"/>
      <c r="AH8" s="390">
        <f t="shared" ref="AH8:AH71" si="7">SUM(AE8:AG8)</f>
        <v>0</v>
      </c>
      <c r="AI8" s="385"/>
      <c r="AJ8" s="385"/>
      <c r="AK8" s="385"/>
      <c r="AL8" s="385"/>
      <c r="AM8" s="390"/>
      <c r="AN8" s="385"/>
      <c r="AO8" s="385"/>
      <c r="AP8" s="385"/>
      <c r="AQ8" s="385"/>
      <c r="AR8" s="385"/>
      <c r="AS8" s="385"/>
      <c r="AT8" s="385"/>
      <c r="AU8" s="385"/>
      <c r="AV8" s="385"/>
      <c r="AW8" s="385"/>
      <c r="AX8" s="385"/>
      <c r="AY8" s="385"/>
      <c r="AZ8" s="385"/>
      <c r="BA8" s="385"/>
      <c r="BB8" s="385"/>
      <c r="BC8" s="385"/>
      <c r="BD8" s="385"/>
      <c r="BE8" s="385"/>
      <c r="BF8" s="385"/>
      <c r="BG8" s="385"/>
      <c r="BH8" s="385"/>
      <c r="BI8" s="385"/>
      <c r="BJ8" s="385"/>
      <c r="BK8" s="385"/>
      <c r="BL8" s="385"/>
      <c r="BM8" s="385"/>
      <c r="BN8" s="385"/>
      <c r="BO8" s="385"/>
      <c r="BP8" s="385"/>
      <c r="BQ8" s="385"/>
      <c r="BR8" s="385"/>
      <c r="BS8" s="385"/>
      <c r="BT8" s="385"/>
      <c r="BU8" s="385"/>
      <c r="BV8" s="385"/>
      <c r="BW8" s="385"/>
      <c r="BX8" s="385"/>
      <c r="BY8" s="385"/>
      <c r="BZ8" s="385"/>
      <c r="CA8" s="385"/>
      <c r="CB8" s="385"/>
      <c r="CC8" s="385"/>
      <c r="CD8" s="385"/>
      <c r="CE8" s="385"/>
      <c r="CF8" s="385"/>
      <c r="CG8" s="385"/>
      <c r="CH8" s="385"/>
      <c r="CI8" s="385"/>
      <c r="CJ8" s="385"/>
      <c r="CK8" s="385"/>
      <c r="CL8" s="385"/>
      <c r="CM8" s="385"/>
      <c r="CN8" s="385"/>
      <c r="CO8" s="385"/>
      <c r="CP8" s="385"/>
      <c r="CQ8" s="385"/>
      <c r="CR8" s="385"/>
      <c r="CS8" s="385"/>
      <c r="CT8" s="385"/>
      <c r="CU8" s="385"/>
      <c r="CV8" s="385"/>
      <c r="CW8" s="385"/>
      <c r="CX8" s="385"/>
      <c r="CY8" s="385"/>
      <c r="CZ8" s="385"/>
      <c r="DA8" s="385"/>
      <c r="DB8" s="385"/>
      <c r="DC8" s="385"/>
      <c r="DD8" s="385"/>
      <c r="DE8" s="385"/>
      <c r="DF8" s="385"/>
      <c r="DG8" s="385"/>
      <c r="DH8" s="385"/>
      <c r="DI8" s="385"/>
      <c r="DJ8" s="385"/>
      <c r="DK8" s="385"/>
      <c r="DL8" s="385"/>
      <c r="DM8" s="385"/>
      <c r="DN8" s="385"/>
      <c r="DO8" s="391"/>
      <c r="DP8" s="394">
        <v>1</v>
      </c>
      <c r="DQ8" s="385">
        <v>28500</v>
      </c>
      <c r="DR8" s="385"/>
      <c r="DS8" s="385"/>
      <c r="DT8" s="385"/>
      <c r="DU8" s="385"/>
      <c r="DV8" s="385">
        <v>1</v>
      </c>
      <c r="DW8" s="385">
        <v>28500</v>
      </c>
      <c r="DX8" s="385"/>
      <c r="DY8" s="385"/>
      <c r="DZ8" s="385"/>
      <c r="EA8" s="385"/>
      <c r="EB8" s="385"/>
      <c r="EC8" s="385"/>
      <c r="ED8" s="385"/>
      <c r="EE8" s="385"/>
      <c r="EF8" s="390">
        <f t="shared" ref="EF8:EG23" si="8">SUM(ED8,EB8,DZ8,DX8,DV8,DT8)</f>
        <v>1</v>
      </c>
      <c r="EG8" s="390">
        <f t="shared" si="8"/>
        <v>28500</v>
      </c>
      <c r="EH8" s="492"/>
      <c r="EI8" s="492"/>
      <c r="EJ8" s="492">
        <v>1</v>
      </c>
      <c r="EK8" s="492">
        <v>28500</v>
      </c>
      <c r="EL8" s="479"/>
      <c r="EM8" s="396">
        <v>1</v>
      </c>
      <c r="EN8" s="479"/>
      <c r="EO8" s="479"/>
      <c r="EP8" s="479"/>
      <c r="EQ8" s="479"/>
      <c r="ER8" s="479"/>
      <c r="ES8" s="479"/>
      <c r="ET8" s="479"/>
    </row>
    <row r="9" spans="1:150" ht="48.75" thickBot="1">
      <c r="A9" s="457">
        <v>2</v>
      </c>
      <c r="B9" s="447" t="s">
        <v>2016</v>
      </c>
      <c r="C9" s="458" t="s">
        <v>2017</v>
      </c>
      <c r="D9" s="458" t="s">
        <v>203</v>
      </c>
      <c r="E9" s="459">
        <v>25500</v>
      </c>
      <c r="F9" s="385">
        <v>3000</v>
      </c>
      <c r="G9" s="399">
        <f>SUM(E9:F9)</f>
        <v>28500</v>
      </c>
      <c r="H9" s="274">
        <f t="shared" si="0"/>
        <v>224.4375</v>
      </c>
      <c r="I9" s="385">
        <v>20</v>
      </c>
      <c r="J9" s="274">
        <f t="shared" si="1"/>
        <v>1649.4375</v>
      </c>
      <c r="K9" s="460" t="s">
        <v>2018</v>
      </c>
      <c r="L9" s="491">
        <f t="shared" si="2"/>
        <v>3366.5625</v>
      </c>
      <c r="M9" s="389">
        <v>15</v>
      </c>
      <c r="N9" s="274">
        <f t="shared" si="3"/>
        <v>24741.5625</v>
      </c>
      <c r="O9" s="275">
        <f t="shared" si="4"/>
        <v>5000</v>
      </c>
      <c r="P9" s="275">
        <f t="shared" si="5"/>
        <v>4463</v>
      </c>
      <c r="Q9" s="275">
        <f t="shared" si="5"/>
        <v>537</v>
      </c>
      <c r="R9" s="275">
        <f t="shared" si="5"/>
        <v>0</v>
      </c>
      <c r="S9" s="493" t="s">
        <v>2019</v>
      </c>
      <c r="T9" s="385" t="s">
        <v>1609</v>
      </c>
      <c r="U9" s="385">
        <v>3600</v>
      </c>
      <c r="V9" s="385">
        <v>400</v>
      </c>
      <c r="W9" s="385"/>
      <c r="X9" s="390">
        <f>SUM(U9:W9)</f>
        <v>4000</v>
      </c>
      <c r="Y9" s="385" t="s">
        <v>1627</v>
      </c>
      <c r="Z9" s="385">
        <v>863</v>
      </c>
      <c r="AA9" s="385">
        <v>137</v>
      </c>
      <c r="AB9" s="385"/>
      <c r="AC9" s="390">
        <f t="shared" si="6"/>
        <v>1000</v>
      </c>
      <c r="AD9" s="385"/>
      <c r="AE9" s="385"/>
      <c r="AF9" s="385"/>
      <c r="AG9" s="385"/>
      <c r="AH9" s="390">
        <f t="shared" si="7"/>
        <v>0</v>
      </c>
      <c r="AI9" s="385"/>
      <c r="AJ9" s="385"/>
      <c r="AK9" s="385"/>
      <c r="AL9" s="385"/>
      <c r="AM9" s="390"/>
      <c r="AN9" s="385"/>
      <c r="AO9" s="385"/>
      <c r="AP9" s="385"/>
      <c r="AQ9" s="385"/>
      <c r="AR9" s="385"/>
      <c r="AS9" s="385"/>
      <c r="AT9" s="385"/>
      <c r="AU9" s="385"/>
      <c r="AV9" s="385"/>
      <c r="AW9" s="385"/>
      <c r="AX9" s="385"/>
      <c r="AY9" s="385"/>
      <c r="AZ9" s="385"/>
      <c r="BA9" s="385"/>
      <c r="BB9" s="385"/>
      <c r="BC9" s="385"/>
      <c r="BD9" s="385"/>
      <c r="BE9" s="385"/>
      <c r="BF9" s="385"/>
      <c r="BG9" s="385"/>
      <c r="BH9" s="385"/>
      <c r="BI9" s="385"/>
      <c r="BJ9" s="385"/>
      <c r="BK9" s="385"/>
      <c r="BL9" s="385"/>
      <c r="BM9" s="385"/>
      <c r="BN9" s="385"/>
      <c r="BO9" s="385"/>
      <c r="BP9" s="385"/>
      <c r="BQ9" s="385"/>
      <c r="BR9" s="385"/>
      <c r="BS9" s="385"/>
      <c r="BT9" s="385"/>
      <c r="BU9" s="385"/>
      <c r="BV9" s="385"/>
      <c r="BW9" s="385"/>
      <c r="BX9" s="385"/>
      <c r="BY9" s="385"/>
      <c r="BZ9" s="385"/>
      <c r="CA9" s="385"/>
      <c r="CB9" s="385"/>
      <c r="CC9" s="385"/>
      <c r="CD9" s="385"/>
      <c r="CE9" s="385"/>
      <c r="CF9" s="385"/>
      <c r="CG9" s="385"/>
      <c r="CH9" s="385"/>
      <c r="CI9" s="385"/>
      <c r="CJ9" s="385"/>
      <c r="CK9" s="385"/>
      <c r="CL9" s="385"/>
      <c r="CM9" s="385"/>
      <c r="CN9" s="385"/>
      <c r="CO9" s="385"/>
      <c r="CP9" s="385"/>
      <c r="CQ9" s="385"/>
      <c r="CR9" s="385"/>
      <c r="CS9" s="385"/>
      <c r="CT9" s="385"/>
      <c r="CU9" s="385"/>
      <c r="CV9" s="385"/>
      <c r="CW9" s="385"/>
      <c r="CX9" s="385"/>
      <c r="CY9" s="385"/>
      <c r="CZ9" s="385"/>
      <c r="DA9" s="385"/>
      <c r="DB9" s="385"/>
      <c r="DC9" s="385"/>
      <c r="DD9" s="385"/>
      <c r="DE9" s="385"/>
      <c r="DF9" s="385"/>
      <c r="DG9" s="385"/>
      <c r="DH9" s="385"/>
      <c r="DI9" s="385"/>
      <c r="DJ9" s="385"/>
      <c r="DK9" s="385"/>
      <c r="DL9" s="385"/>
      <c r="DM9" s="385"/>
      <c r="DN9" s="385"/>
      <c r="DO9" s="391"/>
      <c r="DP9" s="394">
        <v>1</v>
      </c>
      <c r="DQ9" s="385">
        <v>28500</v>
      </c>
      <c r="DR9" s="385"/>
      <c r="DS9" s="385"/>
      <c r="DT9" s="385"/>
      <c r="DU9" s="385"/>
      <c r="DV9" s="385">
        <v>1</v>
      </c>
      <c r="DW9" s="385">
        <v>28500</v>
      </c>
      <c r="DX9" s="385"/>
      <c r="DY9" s="385"/>
      <c r="DZ9" s="385"/>
      <c r="EA9" s="385"/>
      <c r="EB9" s="385"/>
      <c r="EC9" s="385"/>
      <c r="ED9" s="385"/>
      <c r="EE9" s="385"/>
      <c r="EF9" s="390">
        <f t="shared" si="8"/>
        <v>1</v>
      </c>
      <c r="EG9" s="390">
        <f t="shared" si="8"/>
        <v>28500</v>
      </c>
      <c r="EH9" s="492">
        <v>1</v>
      </c>
      <c r="EI9" s="492">
        <v>28500</v>
      </c>
      <c r="EJ9" s="492"/>
      <c r="EK9" s="492"/>
      <c r="EL9" s="479"/>
      <c r="EM9" s="396">
        <v>1</v>
      </c>
      <c r="EN9" s="479"/>
      <c r="EO9" s="479"/>
      <c r="EP9" s="479"/>
      <c r="EQ9" s="479"/>
      <c r="ER9" s="479"/>
      <c r="ES9" s="479"/>
      <c r="ET9" s="479"/>
    </row>
    <row r="10" spans="1:150" ht="48.75" thickBot="1">
      <c r="A10" s="451">
        <v>3</v>
      </c>
      <c r="B10" s="447" t="s">
        <v>2020</v>
      </c>
      <c r="C10" s="458" t="s">
        <v>2021</v>
      </c>
      <c r="D10" s="458" t="s">
        <v>203</v>
      </c>
      <c r="E10" s="459">
        <v>25500</v>
      </c>
      <c r="F10" s="385">
        <v>3000</v>
      </c>
      <c r="G10" s="399">
        <f>SUM(E10:F10)</f>
        <v>28500</v>
      </c>
      <c r="H10" s="274">
        <f t="shared" si="0"/>
        <v>224.4375</v>
      </c>
      <c r="I10" s="385">
        <v>20</v>
      </c>
      <c r="J10" s="274">
        <f t="shared" si="1"/>
        <v>1649.4375</v>
      </c>
      <c r="K10" s="460" t="s">
        <v>2022</v>
      </c>
      <c r="L10" s="491">
        <f t="shared" si="2"/>
        <v>3142.125</v>
      </c>
      <c r="M10" s="389">
        <v>14</v>
      </c>
      <c r="N10" s="274">
        <f t="shared" si="3"/>
        <v>23092.125</v>
      </c>
      <c r="O10" s="275">
        <f t="shared" si="4"/>
        <v>0</v>
      </c>
      <c r="P10" s="275">
        <f t="shared" si="5"/>
        <v>0</v>
      </c>
      <c r="Q10" s="275">
        <f t="shared" si="5"/>
        <v>0</v>
      </c>
      <c r="R10" s="275">
        <f t="shared" si="5"/>
        <v>0</v>
      </c>
      <c r="S10" s="493" t="s">
        <v>2023</v>
      </c>
      <c r="T10" s="385"/>
      <c r="U10" s="385"/>
      <c r="V10" s="385"/>
      <c r="W10" s="385"/>
      <c r="X10" s="390">
        <f t="shared" ref="X10:X71" si="9">SUM(U10:W10)</f>
        <v>0</v>
      </c>
      <c r="Y10" s="385"/>
      <c r="Z10" s="385"/>
      <c r="AA10" s="385"/>
      <c r="AB10" s="385"/>
      <c r="AC10" s="390">
        <f t="shared" si="6"/>
        <v>0</v>
      </c>
      <c r="AD10" s="385"/>
      <c r="AE10" s="385"/>
      <c r="AF10" s="385"/>
      <c r="AG10" s="385"/>
      <c r="AH10" s="390">
        <f t="shared" si="7"/>
        <v>0</v>
      </c>
      <c r="AI10" s="385"/>
      <c r="AJ10" s="385"/>
      <c r="AK10" s="385"/>
      <c r="AL10" s="385"/>
      <c r="AM10" s="390"/>
      <c r="AN10" s="385"/>
      <c r="AO10" s="385"/>
      <c r="AP10" s="385"/>
      <c r="AQ10" s="385"/>
      <c r="AR10" s="385"/>
      <c r="AS10" s="385"/>
      <c r="AT10" s="385"/>
      <c r="AU10" s="385"/>
      <c r="AV10" s="385"/>
      <c r="AW10" s="385"/>
      <c r="AX10" s="385"/>
      <c r="AY10" s="385"/>
      <c r="AZ10" s="385"/>
      <c r="BA10" s="385"/>
      <c r="BB10" s="385"/>
      <c r="BC10" s="385"/>
      <c r="BD10" s="385"/>
      <c r="BE10" s="385"/>
      <c r="BF10" s="385"/>
      <c r="BG10" s="385"/>
      <c r="BH10" s="385"/>
      <c r="BI10" s="385"/>
      <c r="BJ10" s="385"/>
      <c r="BK10" s="385"/>
      <c r="BL10" s="385"/>
      <c r="BM10" s="385"/>
      <c r="BN10" s="385"/>
      <c r="BO10" s="385"/>
      <c r="BP10" s="385"/>
      <c r="BQ10" s="385"/>
      <c r="BR10" s="385"/>
      <c r="BS10" s="385"/>
      <c r="BT10" s="385"/>
      <c r="BU10" s="385"/>
      <c r="BV10" s="385"/>
      <c r="BW10" s="385"/>
      <c r="BX10" s="385"/>
      <c r="BY10" s="385"/>
      <c r="BZ10" s="385"/>
      <c r="CA10" s="385"/>
      <c r="CB10" s="385"/>
      <c r="CC10" s="385"/>
      <c r="CD10" s="385"/>
      <c r="CE10" s="385"/>
      <c r="CF10" s="385"/>
      <c r="CG10" s="385"/>
      <c r="CH10" s="385"/>
      <c r="CI10" s="385"/>
      <c r="CJ10" s="385"/>
      <c r="CK10" s="385"/>
      <c r="CL10" s="385"/>
      <c r="CM10" s="385"/>
      <c r="CN10" s="385"/>
      <c r="CO10" s="385"/>
      <c r="CP10" s="385"/>
      <c r="CQ10" s="385"/>
      <c r="CR10" s="385"/>
      <c r="CS10" s="385"/>
      <c r="CT10" s="385"/>
      <c r="CU10" s="385"/>
      <c r="CV10" s="385"/>
      <c r="CW10" s="385"/>
      <c r="CX10" s="385"/>
      <c r="CY10" s="385"/>
      <c r="CZ10" s="385"/>
      <c r="DA10" s="385"/>
      <c r="DB10" s="385"/>
      <c r="DC10" s="385"/>
      <c r="DD10" s="385"/>
      <c r="DE10" s="385"/>
      <c r="DF10" s="385"/>
      <c r="DG10" s="385"/>
      <c r="DH10" s="385"/>
      <c r="DI10" s="385"/>
      <c r="DJ10" s="385"/>
      <c r="DK10" s="385"/>
      <c r="DL10" s="385"/>
      <c r="DM10" s="385"/>
      <c r="DN10" s="385"/>
      <c r="DO10" s="391"/>
      <c r="DP10" s="394">
        <v>1</v>
      </c>
      <c r="DQ10" s="385">
        <v>28500</v>
      </c>
      <c r="DR10" s="385"/>
      <c r="DS10" s="385"/>
      <c r="DT10" s="385"/>
      <c r="DU10" s="385"/>
      <c r="DV10" s="385">
        <v>1</v>
      </c>
      <c r="DW10" s="385">
        <v>28500</v>
      </c>
      <c r="DX10" s="385"/>
      <c r="DY10" s="385"/>
      <c r="DZ10" s="385"/>
      <c r="EA10" s="385"/>
      <c r="EB10" s="385"/>
      <c r="EC10" s="385"/>
      <c r="ED10" s="385"/>
      <c r="EE10" s="385"/>
      <c r="EF10" s="390">
        <f t="shared" si="8"/>
        <v>1</v>
      </c>
      <c r="EG10" s="390">
        <f t="shared" si="8"/>
        <v>28500</v>
      </c>
      <c r="EH10" s="492">
        <v>1</v>
      </c>
      <c r="EI10" s="492">
        <v>28500</v>
      </c>
      <c r="EJ10" s="492"/>
      <c r="EK10" s="492"/>
      <c r="EL10" s="479"/>
      <c r="EM10" s="396">
        <v>1</v>
      </c>
      <c r="EN10" s="479"/>
      <c r="EO10" s="479"/>
      <c r="EP10" s="479"/>
      <c r="EQ10" s="479"/>
      <c r="ER10" s="479"/>
      <c r="ES10" s="479"/>
      <c r="ET10" s="479"/>
    </row>
    <row r="11" spans="1:150" ht="51.75" thickBot="1">
      <c r="A11" s="457">
        <v>4</v>
      </c>
      <c r="B11" s="447" t="s">
        <v>2024</v>
      </c>
      <c r="C11" s="458" t="s">
        <v>2025</v>
      </c>
      <c r="D11" s="458" t="s">
        <v>2026</v>
      </c>
      <c r="E11" s="459">
        <v>42500</v>
      </c>
      <c r="F11" s="404">
        <v>5000</v>
      </c>
      <c r="G11" s="399">
        <f t="shared" ref="G11:G71" si="10">SUM(E11:F11)</f>
        <v>47500</v>
      </c>
      <c r="H11" s="274">
        <f t="shared" si="0"/>
        <v>374.0625</v>
      </c>
      <c r="I11" s="385">
        <v>20</v>
      </c>
      <c r="J11" s="274">
        <f t="shared" si="1"/>
        <v>2749.0625</v>
      </c>
      <c r="K11" s="460" t="s">
        <v>2027</v>
      </c>
      <c r="L11" s="491">
        <f t="shared" si="2"/>
        <v>5236.875</v>
      </c>
      <c r="M11" s="494">
        <v>14</v>
      </c>
      <c r="N11" s="274">
        <f t="shared" si="3"/>
        <v>38486.875</v>
      </c>
      <c r="O11" s="275">
        <f t="shared" si="4"/>
        <v>0</v>
      </c>
      <c r="P11" s="275">
        <f t="shared" si="5"/>
        <v>0</v>
      </c>
      <c r="Q11" s="275">
        <f t="shared" si="5"/>
        <v>0</v>
      </c>
      <c r="R11" s="275">
        <f t="shared" si="5"/>
        <v>0</v>
      </c>
      <c r="S11" s="416" t="s">
        <v>2028</v>
      </c>
      <c r="T11" s="404"/>
      <c r="U11" s="404"/>
      <c r="V11" s="404"/>
      <c r="W11" s="404"/>
      <c r="X11" s="390">
        <f t="shared" si="9"/>
        <v>0</v>
      </c>
      <c r="Y11" s="409"/>
      <c r="Z11" s="409"/>
      <c r="AA11" s="409"/>
      <c r="AB11" s="409"/>
      <c r="AC11" s="390">
        <f t="shared" si="6"/>
        <v>0</v>
      </c>
      <c r="AD11" s="409"/>
      <c r="AE11" s="409"/>
      <c r="AF11" s="409"/>
      <c r="AG11" s="409"/>
      <c r="AH11" s="390">
        <f t="shared" si="7"/>
        <v>0</v>
      </c>
      <c r="AI11" s="409"/>
      <c r="AJ11" s="409"/>
      <c r="AK11" s="409"/>
      <c r="AL11" s="409"/>
      <c r="AM11" s="409"/>
      <c r="AN11" s="409"/>
      <c r="AO11" s="409"/>
      <c r="AP11" s="409"/>
      <c r="AQ11" s="409"/>
      <c r="AR11" s="409"/>
      <c r="AS11" s="409"/>
      <c r="AT11" s="409"/>
      <c r="AU11" s="409"/>
      <c r="AV11" s="409"/>
      <c r="AW11" s="409"/>
      <c r="AX11" s="409"/>
      <c r="AY11" s="409"/>
      <c r="AZ11" s="409"/>
      <c r="BA11" s="409"/>
      <c r="BB11" s="409"/>
      <c r="BC11" s="409"/>
      <c r="BD11" s="409"/>
      <c r="BE11" s="409"/>
      <c r="BF11" s="409"/>
      <c r="BG11" s="409"/>
      <c r="BH11" s="409"/>
      <c r="BI11" s="409"/>
      <c r="BJ11" s="409"/>
      <c r="BK11" s="409"/>
      <c r="BL11" s="409"/>
      <c r="BM11" s="409"/>
      <c r="BN11" s="409"/>
      <c r="BO11" s="409"/>
      <c r="BP11" s="409"/>
      <c r="BQ11" s="409"/>
      <c r="BR11" s="409"/>
      <c r="BS11" s="409"/>
      <c r="BT11" s="409"/>
      <c r="BU11" s="409"/>
      <c r="BV11" s="409"/>
      <c r="BW11" s="409"/>
      <c r="BX11" s="409"/>
      <c r="BY11" s="409"/>
      <c r="BZ11" s="409"/>
      <c r="CA11" s="409"/>
      <c r="CB11" s="409"/>
      <c r="CC11" s="409"/>
      <c r="CD11" s="409"/>
      <c r="CE11" s="409"/>
      <c r="CF11" s="409"/>
      <c r="CG11" s="409"/>
      <c r="CH11" s="409"/>
      <c r="CI11" s="409"/>
      <c r="CJ11" s="409"/>
      <c r="CK11" s="409"/>
      <c r="CL11" s="409"/>
      <c r="CM11" s="409"/>
      <c r="CN11" s="409"/>
      <c r="CO11" s="409"/>
      <c r="CP11" s="409"/>
      <c r="CQ11" s="409"/>
      <c r="CR11" s="409"/>
      <c r="CS11" s="409"/>
      <c r="CT11" s="409"/>
      <c r="CU11" s="409"/>
      <c r="CV11" s="409"/>
      <c r="CW11" s="409"/>
      <c r="CX11" s="409"/>
      <c r="CY11" s="409"/>
      <c r="CZ11" s="409"/>
      <c r="DA11" s="409"/>
      <c r="DB11" s="409"/>
      <c r="DC11" s="409"/>
      <c r="DD11" s="409"/>
      <c r="DE11" s="409"/>
      <c r="DF11" s="409"/>
      <c r="DG11" s="409"/>
      <c r="DH11" s="409"/>
      <c r="DI11" s="409"/>
      <c r="DJ11" s="409"/>
      <c r="DK11" s="409"/>
      <c r="DL11" s="409"/>
      <c r="DM11" s="409"/>
      <c r="DN11" s="409"/>
      <c r="DO11" s="410"/>
      <c r="DP11" s="495">
        <v>1</v>
      </c>
      <c r="DQ11" s="404">
        <v>47500</v>
      </c>
      <c r="DR11" s="404"/>
      <c r="DS11" s="404"/>
      <c r="DT11" s="409"/>
      <c r="DU11" s="409"/>
      <c r="DV11" s="409"/>
      <c r="DW11" s="409"/>
      <c r="DX11" s="409"/>
      <c r="DY11" s="409"/>
      <c r="DZ11" s="409">
        <v>1</v>
      </c>
      <c r="EA11" s="409">
        <v>47500</v>
      </c>
      <c r="EB11" s="409"/>
      <c r="EC11" s="409"/>
      <c r="ED11" s="409"/>
      <c r="EE11" s="409"/>
      <c r="EF11" s="390">
        <f t="shared" si="8"/>
        <v>1</v>
      </c>
      <c r="EG11" s="390">
        <f t="shared" si="8"/>
        <v>47500</v>
      </c>
      <c r="EH11" s="492">
        <v>1</v>
      </c>
      <c r="EI11" s="492">
        <v>47500</v>
      </c>
      <c r="EJ11" s="492"/>
      <c r="EK11" s="492"/>
      <c r="EL11" s="496"/>
      <c r="EM11" s="411"/>
      <c r="EN11" s="496"/>
      <c r="EO11" s="496">
        <v>1</v>
      </c>
      <c r="EP11" s="496">
        <v>47500</v>
      </c>
      <c r="EQ11" s="496"/>
      <c r="ER11" s="496"/>
      <c r="ES11" s="496"/>
      <c r="ET11" s="496"/>
    </row>
    <row r="12" spans="1:150" ht="51.75" thickBot="1">
      <c r="A12" s="451">
        <v>5</v>
      </c>
      <c r="B12" s="447" t="s">
        <v>2029</v>
      </c>
      <c r="C12" s="458" t="s">
        <v>2030</v>
      </c>
      <c r="D12" s="458" t="s">
        <v>2031</v>
      </c>
      <c r="E12" s="459">
        <v>34000</v>
      </c>
      <c r="F12" s="404">
        <v>4000</v>
      </c>
      <c r="G12" s="399">
        <f t="shared" si="10"/>
        <v>38000</v>
      </c>
      <c r="H12" s="274">
        <f t="shared" si="0"/>
        <v>299.25</v>
      </c>
      <c r="I12" s="385">
        <v>20</v>
      </c>
      <c r="J12" s="274">
        <f t="shared" si="1"/>
        <v>2199.25</v>
      </c>
      <c r="K12" s="460" t="s">
        <v>2032</v>
      </c>
      <c r="L12" s="491">
        <f t="shared" si="2"/>
        <v>4488.75</v>
      </c>
      <c r="M12" s="494">
        <v>15</v>
      </c>
      <c r="N12" s="274">
        <f t="shared" si="3"/>
        <v>32988.75</v>
      </c>
      <c r="O12" s="275">
        <f t="shared" si="4"/>
        <v>0</v>
      </c>
      <c r="P12" s="275">
        <f t="shared" si="5"/>
        <v>0</v>
      </c>
      <c r="Q12" s="275">
        <f t="shared" si="5"/>
        <v>0</v>
      </c>
      <c r="R12" s="275">
        <f t="shared" si="5"/>
        <v>0</v>
      </c>
      <c r="S12" s="416" t="s">
        <v>2004</v>
      </c>
      <c r="T12" s="404"/>
      <c r="U12" s="404"/>
      <c r="V12" s="404"/>
      <c r="W12" s="404"/>
      <c r="X12" s="390">
        <f t="shared" si="9"/>
        <v>0</v>
      </c>
      <c r="Y12" s="409"/>
      <c r="Z12" s="409"/>
      <c r="AA12" s="409"/>
      <c r="AB12" s="409"/>
      <c r="AC12" s="390">
        <f t="shared" si="6"/>
        <v>0</v>
      </c>
      <c r="AD12" s="409"/>
      <c r="AE12" s="409"/>
      <c r="AF12" s="409"/>
      <c r="AG12" s="409"/>
      <c r="AH12" s="390">
        <f t="shared" si="7"/>
        <v>0</v>
      </c>
      <c r="AI12" s="409"/>
      <c r="AJ12" s="409"/>
      <c r="AK12" s="409"/>
      <c r="AL12" s="409"/>
      <c r="AM12" s="409"/>
      <c r="AN12" s="409"/>
      <c r="AO12" s="409"/>
      <c r="AP12" s="409"/>
      <c r="AQ12" s="409"/>
      <c r="AR12" s="409"/>
      <c r="AS12" s="409"/>
      <c r="AT12" s="409"/>
      <c r="AU12" s="409"/>
      <c r="AV12" s="409"/>
      <c r="AW12" s="409"/>
      <c r="AX12" s="409"/>
      <c r="AY12" s="409"/>
      <c r="AZ12" s="409"/>
      <c r="BA12" s="409"/>
      <c r="BB12" s="409"/>
      <c r="BC12" s="409"/>
      <c r="BD12" s="409"/>
      <c r="BE12" s="409"/>
      <c r="BF12" s="409"/>
      <c r="BG12" s="409"/>
      <c r="BH12" s="409"/>
      <c r="BI12" s="409"/>
      <c r="BJ12" s="409"/>
      <c r="BK12" s="409"/>
      <c r="BL12" s="409"/>
      <c r="BM12" s="409"/>
      <c r="BN12" s="409"/>
      <c r="BO12" s="409"/>
      <c r="BP12" s="409"/>
      <c r="BQ12" s="409"/>
      <c r="BR12" s="409"/>
      <c r="BS12" s="409"/>
      <c r="BT12" s="409"/>
      <c r="BU12" s="409"/>
      <c r="BV12" s="409"/>
      <c r="BW12" s="409"/>
      <c r="BX12" s="409"/>
      <c r="BY12" s="409"/>
      <c r="BZ12" s="409"/>
      <c r="CA12" s="409"/>
      <c r="CB12" s="409"/>
      <c r="CC12" s="409"/>
      <c r="CD12" s="409"/>
      <c r="CE12" s="409"/>
      <c r="CF12" s="409"/>
      <c r="CG12" s="409"/>
      <c r="CH12" s="409"/>
      <c r="CI12" s="409"/>
      <c r="CJ12" s="409"/>
      <c r="CK12" s="409"/>
      <c r="CL12" s="409"/>
      <c r="CM12" s="409"/>
      <c r="CN12" s="409"/>
      <c r="CO12" s="409"/>
      <c r="CP12" s="409"/>
      <c r="CQ12" s="409"/>
      <c r="CR12" s="409"/>
      <c r="CS12" s="409"/>
      <c r="CT12" s="409"/>
      <c r="CU12" s="409"/>
      <c r="CV12" s="409"/>
      <c r="CW12" s="409"/>
      <c r="CX12" s="409"/>
      <c r="CY12" s="409"/>
      <c r="CZ12" s="409"/>
      <c r="DA12" s="409"/>
      <c r="DB12" s="409"/>
      <c r="DC12" s="409"/>
      <c r="DD12" s="409"/>
      <c r="DE12" s="409"/>
      <c r="DF12" s="409"/>
      <c r="DG12" s="409"/>
      <c r="DH12" s="409"/>
      <c r="DI12" s="409"/>
      <c r="DJ12" s="409"/>
      <c r="DK12" s="409"/>
      <c r="DL12" s="409"/>
      <c r="DM12" s="409"/>
      <c r="DN12" s="409"/>
      <c r="DO12" s="410"/>
      <c r="DP12" s="495">
        <v>1</v>
      </c>
      <c r="DQ12" s="404">
        <v>38000</v>
      </c>
      <c r="DR12" s="404"/>
      <c r="DS12" s="404"/>
      <c r="DT12" s="409"/>
      <c r="DU12" s="409"/>
      <c r="DV12" s="409">
        <v>1</v>
      </c>
      <c r="DW12" s="409">
        <v>38000</v>
      </c>
      <c r="DX12" s="409"/>
      <c r="DY12" s="409"/>
      <c r="DZ12" s="409"/>
      <c r="EA12" s="409"/>
      <c r="EB12" s="409"/>
      <c r="EC12" s="409"/>
      <c r="ED12" s="409"/>
      <c r="EE12" s="409"/>
      <c r="EF12" s="390">
        <f t="shared" si="8"/>
        <v>1</v>
      </c>
      <c r="EG12" s="390">
        <f t="shared" si="8"/>
        <v>38000</v>
      </c>
      <c r="EH12" s="492">
        <v>1</v>
      </c>
      <c r="EI12" s="492">
        <v>38000</v>
      </c>
      <c r="EJ12" s="492"/>
      <c r="EK12" s="492"/>
      <c r="EL12" s="496"/>
      <c r="EM12" s="411">
        <v>1</v>
      </c>
      <c r="EN12" s="496"/>
      <c r="EO12" s="496"/>
      <c r="EP12" s="496"/>
      <c r="EQ12" s="496"/>
      <c r="ER12" s="496"/>
      <c r="ES12" s="496"/>
      <c r="ET12" s="496"/>
    </row>
    <row r="13" spans="1:150" ht="48.75" thickBot="1">
      <c r="A13" s="457">
        <v>6</v>
      </c>
      <c r="B13" s="447" t="s">
        <v>2033</v>
      </c>
      <c r="C13" s="458" t="s">
        <v>2034</v>
      </c>
      <c r="D13" s="458" t="s">
        <v>19</v>
      </c>
      <c r="E13" s="459">
        <v>29750</v>
      </c>
      <c r="F13" s="404">
        <v>3500</v>
      </c>
      <c r="G13" s="399">
        <f t="shared" si="10"/>
        <v>33250</v>
      </c>
      <c r="H13" s="274">
        <f t="shared" si="0"/>
        <v>261.84375</v>
      </c>
      <c r="I13" s="385">
        <v>20</v>
      </c>
      <c r="J13" s="274">
        <f t="shared" si="1"/>
        <v>1924.34375</v>
      </c>
      <c r="K13" s="460" t="s">
        <v>2035</v>
      </c>
      <c r="L13" s="491">
        <f t="shared" si="2"/>
        <v>3927.65625</v>
      </c>
      <c r="M13" s="494">
        <v>15</v>
      </c>
      <c r="N13" s="274">
        <f t="shared" si="3"/>
        <v>28865.15625</v>
      </c>
      <c r="O13" s="275">
        <f t="shared" si="4"/>
        <v>2000</v>
      </c>
      <c r="P13" s="275">
        <f t="shared" si="5"/>
        <v>1725</v>
      </c>
      <c r="Q13" s="275">
        <f t="shared" si="5"/>
        <v>275</v>
      </c>
      <c r="R13" s="275">
        <f t="shared" si="5"/>
        <v>0</v>
      </c>
      <c r="S13" s="404" t="s">
        <v>2036</v>
      </c>
      <c r="T13" s="404" t="s">
        <v>1627</v>
      </c>
      <c r="U13" s="404">
        <v>1295</v>
      </c>
      <c r="V13" s="404">
        <v>205</v>
      </c>
      <c r="W13" s="404"/>
      <c r="X13" s="390">
        <f t="shared" si="9"/>
        <v>1500</v>
      </c>
      <c r="Y13" s="409" t="s">
        <v>1689</v>
      </c>
      <c r="Z13" s="409">
        <v>430</v>
      </c>
      <c r="AA13" s="409">
        <v>70</v>
      </c>
      <c r="AB13" s="409"/>
      <c r="AC13" s="390">
        <f t="shared" si="6"/>
        <v>500</v>
      </c>
      <c r="AD13" s="409"/>
      <c r="AE13" s="409"/>
      <c r="AF13" s="409"/>
      <c r="AG13" s="409"/>
      <c r="AH13" s="390">
        <f t="shared" si="7"/>
        <v>0</v>
      </c>
      <c r="AI13" s="409"/>
      <c r="AJ13" s="409"/>
      <c r="AK13" s="409"/>
      <c r="AL13" s="409"/>
      <c r="AM13" s="409"/>
      <c r="AN13" s="409"/>
      <c r="AO13" s="409"/>
      <c r="AP13" s="409"/>
      <c r="AQ13" s="409"/>
      <c r="AR13" s="409"/>
      <c r="AS13" s="409"/>
      <c r="AT13" s="409"/>
      <c r="AU13" s="409"/>
      <c r="AV13" s="409"/>
      <c r="AW13" s="409"/>
      <c r="AX13" s="409"/>
      <c r="AY13" s="409"/>
      <c r="AZ13" s="409"/>
      <c r="BA13" s="409"/>
      <c r="BB13" s="409"/>
      <c r="BC13" s="409"/>
      <c r="BD13" s="409"/>
      <c r="BE13" s="409"/>
      <c r="BF13" s="409"/>
      <c r="BG13" s="409"/>
      <c r="BH13" s="409"/>
      <c r="BI13" s="409"/>
      <c r="BJ13" s="409"/>
      <c r="BK13" s="409"/>
      <c r="BL13" s="409"/>
      <c r="BM13" s="409"/>
      <c r="BN13" s="409"/>
      <c r="BO13" s="409"/>
      <c r="BP13" s="409"/>
      <c r="BQ13" s="409"/>
      <c r="BR13" s="409"/>
      <c r="BS13" s="409"/>
      <c r="BT13" s="409"/>
      <c r="BU13" s="409"/>
      <c r="BV13" s="409"/>
      <c r="BW13" s="409"/>
      <c r="BX13" s="409"/>
      <c r="BY13" s="409"/>
      <c r="BZ13" s="409"/>
      <c r="CA13" s="409"/>
      <c r="CB13" s="409"/>
      <c r="CC13" s="409"/>
      <c r="CD13" s="409"/>
      <c r="CE13" s="409"/>
      <c r="CF13" s="409"/>
      <c r="CG13" s="409"/>
      <c r="CH13" s="409"/>
      <c r="CI13" s="409"/>
      <c r="CJ13" s="409"/>
      <c r="CK13" s="409"/>
      <c r="CL13" s="409"/>
      <c r="CM13" s="409"/>
      <c r="CN13" s="409"/>
      <c r="CO13" s="409"/>
      <c r="CP13" s="409"/>
      <c r="CQ13" s="409"/>
      <c r="CR13" s="409"/>
      <c r="CS13" s="409"/>
      <c r="CT13" s="409"/>
      <c r="CU13" s="409"/>
      <c r="CV13" s="409"/>
      <c r="CW13" s="409"/>
      <c r="CX13" s="409"/>
      <c r="CY13" s="409"/>
      <c r="CZ13" s="409"/>
      <c r="DA13" s="409"/>
      <c r="DB13" s="409"/>
      <c r="DC13" s="409"/>
      <c r="DD13" s="409"/>
      <c r="DE13" s="409"/>
      <c r="DF13" s="409"/>
      <c r="DG13" s="409"/>
      <c r="DH13" s="409"/>
      <c r="DI13" s="409"/>
      <c r="DJ13" s="409"/>
      <c r="DK13" s="409"/>
      <c r="DL13" s="409"/>
      <c r="DM13" s="409"/>
      <c r="DN13" s="409"/>
      <c r="DO13" s="410"/>
      <c r="DP13" s="495">
        <v>1</v>
      </c>
      <c r="DQ13" s="404">
        <v>33250</v>
      </c>
      <c r="DR13" s="404"/>
      <c r="DS13" s="404"/>
      <c r="DT13" s="409"/>
      <c r="DU13" s="409"/>
      <c r="DV13" s="409">
        <v>1</v>
      </c>
      <c r="DW13" s="409">
        <v>33250</v>
      </c>
      <c r="DX13" s="409"/>
      <c r="DY13" s="409"/>
      <c r="DZ13" s="409"/>
      <c r="EA13" s="409"/>
      <c r="EB13" s="409"/>
      <c r="EC13" s="409"/>
      <c r="ED13" s="409"/>
      <c r="EE13" s="409"/>
      <c r="EF13" s="390">
        <f t="shared" si="8"/>
        <v>1</v>
      </c>
      <c r="EG13" s="390">
        <f t="shared" si="8"/>
        <v>33250</v>
      </c>
      <c r="EH13" s="492">
        <v>1</v>
      </c>
      <c r="EI13" s="492">
        <v>33250</v>
      </c>
      <c r="EJ13" s="492"/>
      <c r="EK13" s="492"/>
      <c r="EL13" s="496"/>
      <c r="EM13" s="411">
        <v>1</v>
      </c>
      <c r="EN13" s="496"/>
      <c r="EO13" s="496"/>
      <c r="EP13" s="496"/>
      <c r="EQ13" s="496"/>
      <c r="ER13" s="496"/>
      <c r="ES13" s="496"/>
      <c r="ET13" s="496"/>
    </row>
    <row r="14" spans="1:150" ht="48.75" thickBot="1">
      <c r="A14" s="451">
        <v>7</v>
      </c>
      <c r="B14" s="447" t="s">
        <v>2037</v>
      </c>
      <c r="C14" s="458" t="s">
        <v>2038</v>
      </c>
      <c r="D14" s="458" t="s">
        <v>32</v>
      </c>
      <c r="E14" s="459">
        <v>21250</v>
      </c>
      <c r="F14" s="404">
        <v>2500</v>
      </c>
      <c r="G14" s="399">
        <f t="shared" si="10"/>
        <v>23750</v>
      </c>
      <c r="H14" s="274">
        <f t="shared" si="0"/>
        <v>187.03125</v>
      </c>
      <c r="I14" s="385">
        <v>20</v>
      </c>
      <c r="J14" s="274">
        <f t="shared" si="1"/>
        <v>1374.53125</v>
      </c>
      <c r="K14" s="460" t="s">
        <v>2039</v>
      </c>
      <c r="L14" s="491">
        <f t="shared" si="2"/>
        <v>2805.46875</v>
      </c>
      <c r="M14" s="494">
        <v>15</v>
      </c>
      <c r="N14" s="274">
        <f t="shared" si="3"/>
        <v>20617.96875</v>
      </c>
      <c r="O14" s="275">
        <f t="shared" si="4"/>
        <v>0</v>
      </c>
      <c r="P14" s="275">
        <f t="shared" si="5"/>
        <v>0</v>
      </c>
      <c r="Q14" s="275">
        <f t="shared" si="5"/>
        <v>0</v>
      </c>
      <c r="R14" s="275">
        <f t="shared" si="5"/>
        <v>0</v>
      </c>
      <c r="S14" s="275" t="s">
        <v>2040</v>
      </c>
      <c r="T14" s="404"/>
      <c r="U14" s="404"/>
      <c r="V14" s="404"/>
      <c r="W14" s="404"/>
      <c r="X14" s="390">
        <f t="shared" si="9"/>
        <v>0</v>
      </c>
      <c r="Y14" s="409"/>
      <c r="Z14" s="409"/>
      <c r="AA14" s="409"/>
      <c r="AB14" s="409"/>
      <c r="AC14" s="390">
        <f t="shared" si="6"/>
        <v>0</v>
      </c>
      <c r="AD14" s="409"/>
      <c r="AE14" s="409"/>
      <c r="AF14" s="409"/>
      <c r="AG14" s="409"/>
      <c r="AH14" s="390">
        <f t="shared" si="7"/>
        <v>0</v>
      </c>
      <c r="AI14" s="409"/>
      <c r="AJ14" s="409"/>
      <c r="AK14" s="409"/>
      <c r="AL14" s="409"/>
      <c r="AM14" s="409"/>
      <c r="AN14" s="409"/>
      <c r="AO14" s="409"/>
      <c r="AP14" s="409"/>
      <c r="AQ14" s="409"/>
      <c r="AR14" s="409"/>
      <c r="AS14" s="409"/>
      <c r="AT14" s="409"/>
      <c r="AU14" s="409"/>
      <c r="AV14" s="409"/>
      <c r="AW14" s="409"/>
      <c r="AX14" s="409"/>
      <c r="AY14" s="409"/>
      <c r="AZ14" s="409"/>
      <c r="BA14" s="409"/>
      <c r="BB14" s="409"/>
      <c r="BC14" s="409"/>
      <c r="BD14" s="409"/>
      <c r="BE14" s="409"/>
      <c r="BF14" s="409"/>
      <c r="BG14" s="409"/>
      <c r="BH14" s="409"/>
      <c r="BI14" s="409"/>
      <c r="BJ14" s="409"/>
      <c r="BK14" s="409"/>
      <c r="BL14" s="409"/>
      <c r="BM14" s="409"/>
      <c r="BN14" s="409"/>
      <c r="BO14" s="409"/>
      <c r="BP14" s="409"/>
      <c r="BQ14" s="409"/>
      <c r="BR14" s="409"/>
      <c r="BS14" s="409"/>
      <c r="BT14" s="409"/>
      <c r="BU14" s="409"/>
      <c r="BV14" s="409"/>
      <c r="BW14" s="409"/>
      <c r="BX14" s="409"/>
      <c r="BY14" s="409"/>
      <c r="BZ14" s="409"/>
      <c r="CA14" s="409"/>
      <c r="CB14" s="409"/>
      <c r="CC14" s="409"/>
      <c r="CD14" s="409"/>
      <c r="CE14" s="409"/>
      <c r="CF14" s="409"/>
      <c r="CG14" s="409"/>
      <c r="CH14" s="409"/>
      <c r="CI14" s="409"/>
      <c r="CJ14" s="409"/>
      <c r="CK14" s="409"/>
      <c r="CL14" s="409"/>
      <c r="CM14" s="409"/>
      <c r="CN14" s="409"/>
      <c r="CO14" s="409"/>
      <c r="CP14" s="409"/>
      <c r="CQ14" s="409"/>
      <c r="CR14" s="409"/>
      <c r="CS14" s="409"/>
      <c r="CT14" s="409"/>
      <c r="CU14" s="409"/>
      <c r="CV14" s="409"/>
      <c r="CW14" s="409"/>
      <c r="CX14" s="409"/>
      <c r="CY14" s="409"/>
      <c r="CZ14" s="409"/>
      <c r="DA14" s="409"/>
      <c r="DB14" s="409"/>
      <c r="DC14" s="409"/>
      <c r="DD14" s="409"/>
      <c r="DE14" s="409"/>
      <c r="DF14" s="409"/>
      <c r="DG14" s="409"/>
      <c r="DH14" s="409"/>
      <c r="DI14" s="409"/>
      <c r="DJ14" s="409"/>
      <c r="DK14" s="409"/>
      <c r="DL14" s="409"/>
      <c r="DM14" s="409"/>
      <c r="DN14" s="409"/>
      <c r="DO14" s="410"/>
      <c r="DP14" s="495">
        <v>1</v>
      </c>
      <c r="DQ14" s="404">
        <v>23750</v>
      </c>
      <c r="DR14" s="404"/>
      <c r="DS14" s="404"/>
      <c r="DT14" s="409"/>
      <c r="DU14" s="409"/>
      <c r="DV14" s="409"/>
      <c r="DW14" s="409"/>
      <c r="DX14" s="409">
        <v>1</v>
      </c>
      <c r="DY14" s="409">
        <v>23750</v>
      </c>
      <c r="DZ14" s="409"/>
      <c r="EA14" s="409"/>
      <c r="EB14" s="409"/>
      <c r="EC14" s="409"/>
      <c r="ED14" s="409"/>
      <c r="EE14" s="409"/>
      <c r="EF14" s="390">
        <f t="shared" si="8"/>
        <v>1</v>
      </c>
      <c r="EG14" s="390">
        <f t="shared" si="8"/>
        <v>23750</v>
      </c>
      <c r="EH14" s="492">
        <v>1</v>
      </c>
      <c r="EI14" s="492">
        <v>23750</v>
      </c>
      <c r="EJ14" s="492"/>
      <c r="EK14" s="492"/>
      <c r="EL14" s="496"/>
      <c r="EM14" s="411">
        <v>1</v>
      </c>
      <c r="EN14" s="496"/>
      <c r="EO14" s="496"/>
      <c r="EP14" s="496"/>
      <c r="EQ14" s="496"/>
      <c r="ER14" s="496"/>
      <c r="ES14" s="496"/>
      <c r="ET14" s="496"/>
    </row>
    <row r="15" spans="1:150" ht="48.75" thickBot="1">
      <c r="A15" s="457">
        <v>8</v>
      </c>
      <c r="B15" s="447" t="s">
        <v>2041</v>
      </c>
      <c r="C15" s="458" t="s">
        <v>2042</v>
      </c>
      <c r="D15" s="458" t="s">
        <v>2043</v>
      </c>
      <c r="E15" s="459">
        <v>25500</v>
      </c>
      <c r="F15" s="404">
        <v>3000</v>
      </c>
      <c r="G15" s="399">
        <f t="shared" si="10"/>
        <v>28500</v>
      </c>
      <c r="H15" s="274">
        <f t="shared" si="0"/>
        <v>224.4375</v>
      </c>
      <c r="I15" s="385">
        <v>20</v>
      </c>
      <c r="J15" s="274">
        <f t="shared" si="1"/>
        <v>1649.4375</v>
      </c>
      <c r="K15" s="460" t="s">
        <v>2044</v>
      </c>
      <c r="L15" s="491">
        <f t="shared" si="2"/>
        <v>3366.5625</v>
      </c>
      <c r="M15" s="494">
        <v>15</v>
      </c>
      <c r="N15" s="274">
        <f t="shared" si="3"/>
        <v>24741.5625</v>
      </c>
      <c r="O15" s="275">
        <f t="shared" si="4"/>
        <v>2500</v>
      </c>
      <c r="P15" s="275">
        <f t="shared" si="5"/>
        <v>2063</v>
      </c>
      <c r="Q15" s="275">
        <f t="shared" si="5"/>
        <v>437</v>
      </c>
      <c r="R15" s="275">
        <f t="shared" si="5"/>
        <v>0</v>
      </c>
      <c r="S15" s="275" t="s">
        <v>2045</v>
      </c>
      <c r="T15" s="404" t="s">
        <v>1609</v>
      </c>
      <c r="U15" s="404">
        <v>1200</v>
      </c>
      <c r="V15" s="404">
        <v>300</v>
      </c>
      <c r="W15" s="404"/>
      <c r="X15" s="390">
        <f t="shared" si="9"/>
        <v>1500</v>
      </c>
      <c r="Y15" s="404" t="s">
        <v>1627</v>
      </c>
      <c r="Z15" s="404">
        <v>863</v>
      </c>
      <c r="AA15" s="404">
        <v>137</v>
      </c>
      <c r="AB15" s="409"/>
      <c r="AC15" s="390">
        <f t="shared" si="6"/>
        <v>1000</v>
      </c>
      <c r="AD15" s="409"/>
      <c r="AE15" s="409"/>
      <c r="AF15" s="409"/>
      <c r="AG15" s="409"/>
      <c r="AH15" s="390">
        <f t="shared" si="7"/>
        <v>0</v>
      </c>
      <c r="AI15" s="409"/>
      <c r="AJ15" s="409"/>
      <c r="AK15" s="409"/>
      <c r="AL15" s="409"/>
      <c r="AM15" s="409"/>
      <c r="AN15" s="409"/>
      <c r="AO15" s="409"/>
      <c r="AP15" s="409"/>
      <c r="AQ15" s="409"/>
      <c r="AR15" s="409"/>
      <c r="AS15" s="409"/>
      <c r="AT15" s="409"/>
      <c r="AU15" s="409"/>
      <c r="AV15" s="409"/>
      <c r="AW15" s="409"/>
      <c r="AX15" s="409"/>
      <c r="AY15" s="409"/>
      <c r="AZ15" s="409"/>
      <c r="BA15" s="409"/>
      <c r="BB15" s="409"/>
      <c r="BC15" s="409"/>
      <c r="BD15" s="409"/>
      <c r="BE15" s="409"/>
      <c r="BF15" s="409"/>
      <c r="BG15" s="409"/>
      <c r="BH15" s="409"/>
      <c r="BI15" s="409"/>
      <c r="BJ15" s="409"/>
      <c r="BK15" s="409"/>
      <c r="BL15" s="409"/>
      <c r="BM15" s="409"/>
      <c r="BN15" s="409"/>
      <c r="BO15" s="409"/>
      <c r="BP15" s="409"/>
      <c r="BQ15" s="409"/>
      <c r="BR15" s="409"/>
      <c r="BS15" s="409"/>
      <c r="BT15" s="409"/>
      <c r="BU15" s="409"/>
      <c r="BV15" s="409"/>
      <c r="BW15" s="409"/>
      <c r="BX15" s="409"/>
      <c r="BY15" s="409"/>
      <c r="BZ15" s="409"/>
      <c r="CA15" s="409"/>
      <c r="CB15" s="409"/>
      <c r="CC15" s="409"/>
      <c r="CD15" s="409"/>
      <c r="CE15" s="409"/>
      <c r="CF15" s="409"/>
      <c r="CG15" s="409"/>
      <c r="CH15" s="409"/>
      <c r="CI15" s="409"/>
      <c r="CJ15" s="409"/>
      <c r="CK15" s="409"/>
      <c r="CL15" s="409"/>
      <c r="CM15" s="409"/>
      <c r="CN15" s="409"/>
      <c r="CO15" s="409"/>
      <c r="CP15" s="409"/>
      <c r="CQ15" s="409"/>
      <c r="CR15" s="409"/>
      <c r="CS15" s="409"/>
      <c r="CT15" s="409"/>
      <c r="CU15" s="409"/>
      <c r="CV15" s="409"/>
      <c r="CW15" s="409"/>
      <c r="CX15" s="409"/>
      <c r="CY15" s="409"/>
      <c r="CZ15" s="409"/>
      <c r="DA15" s="409"/>
      <c r="DB15" s="409"/>
      <c r="DC15" s="409"/>
      <c r="DD15" s="409"/>
      <c r="DE15" s="409"/>
      <c r="DF15" s="409"/>
      <c r="DG15" s="409"/>
      <c r="DH15" s="409"/>
      <c r="DI15" s="409"/>
      <c r="DJ15" s="409"/>
      <c r="DK15" s="409"/>
      <c r="DL15" s="409"/>
      <c r="DM15" s="409"/>
      <c r="DN15" s="409"/>
      <c r="DO15" s="410"/>
      <c r="DP15" s="495">
        <v>1</v>
      </c>
      <c r="DQ15" s="404">
        <v>28500</v>
      </c>
      <c r="DR15" s="404"/>
      <c r="DS15" s="404"/>
      <c r="DT15" s="409"/>
      <c r="DU15" s="409"/>
      <c r="DV15" s="409">
        <v>1</v>
      </c>
      <c r="DW15" s="409">
        <v>28500</v>
      </c>
      <c r="DX15" s="409"/>
      <c r="DY15" s="409"/>
      <c r="DZ15" s="409"/>
      <c r="EA15" s="409"/>
      <c r="EB15" s="409"/>
      <c r="EC15" s="409"/>
      <c r="ED15" s="409"/>
      <c r="EE15" s="409"/>
      <c r="EF15" s="390">
        <f t="shared" si="8"/>
        <v>1</v>
      </c>
      <c r="EG15" s="390">
        <f t="shared" si="8"/>
        <v>28500</v>
      </c>
      <c r="EH15" s="492">
        <v>1</v>
      </c>
      <c r="EI15" s="492">
        <v>28500</v>
      </c>
      <c r="EJ15" s="492"/>
      <c r="EK15" s="492"/>
      <c r="EL15" s="496"/>
      <c r="EM15" s="411"/>
      <c r="EN15" s="496"/>
      <c r="EO15" s="496">
        <v>1</v>
      </c>
      <c r="EP15" s="496">
        <v>28500</v>
      </c>
      <c r="EQ15" s="496"/>
      <c r="ER15" s="496"/>
      <c r="ES15" s="496"/>
      <c r="ET15" s="496"/>
    </row>
    <row r="16" spans="1:150" ht="51.75" thickBot="1">
      <c r="A16" s="451">
        <v>9</v>
      </c>
      <c r="B16" s="452" t="s">
        <v>2046</v>
      </c>
      <c r="C16" s="452" t="s">
        <v>2047</v>
      </c>
      <c r="D16" s="453" t="s">
        <v>19</v>
      </c>
      <c r="E16" s="454">
        <v>29750</v>
      </c>
      <c r="F16" s="404">
        <v>3500</v>
      </c>
      <c r="G16" s="399">
        <f t="shared" si="10"/>
        <v>33250</v>
      </c>
      <c r="H16" s="274">
        <f t="shared" si="0"/>
        <v>261.84375</v>
      </c>
      <c r="I16" s="385">
        <v>20</v>
      </c>
      <c r="J16" s="274">
        <f t="shared" si="1"/>
        <v>1924.34375</v>
      </c>
      <c r="K16" s="497" t="s">
        <v>2048</v>
      </c>
      <c r="L16" s="491">
        <f t="shared" si="2"/>
        <v>3665.8125</v>
      </c>
      <c r="M16" s="494">
        <v>14</v>
      </c>
      <c r="N16" s="274">
        <f t="shared" si="3"/>
        <v>26940.8125</v>
      </c>
      <c r="O16" s="275">
        <f t="shared" si="4"/>
        <v>5000</v>
      </c>
      <c r="P16" s="275">
        <f t="shared" si="5"/>
        <v>4409</v>
      </c>
      <c r="Q16" s="275">
        <f t="shared" si="5"/>
        <v>591</v>
      </c>
      <c r="R16" s="275">
        <f t="shared" si="5"/>
        <v>0</v>
      </c>
      <c r="S16" s="284" t="s">
        <v>2049</v>
      </c>
      <c r="T16" s="404" t="s">
        <v>1609</v>
      </c>
      <c r="U16" s="404">
        <v>2250</v>
      </c>
      <c r="V16" s="404">
        <v>250</v>
      </c>
      <c r="W16" s="404"/>
      <c r="X16" s="390">
        <f t="shared" si="9"/>
        <v>2500</v>
      </c>
      <c r="Y16" s="404" t="s">
        <v>1627</v>
      </c>
      <c r="Z16" s="404">
        <v>2159</v>
      </c>
      <c r="AA16" s="404">
        <v>341</v>
      </c>
      <c r="AB16" s="409"/>
      <c r="AC16" s="390">
        <f t="shared" si="6"/>
        <v>2500</v>
      </c>
      <c r="AD16" s="409"/>
      <c r="AE16" s="409"/>
      <c r="AF16" s="409"/>
      <c r="AG16" s="409"/>
      <c r="AH16" s="390">
        <f t="shared" si="7"/>
        <v>0</v>
      </c>
      <c r="AI16" s="409"/>
      <c r="AJ16" s="409"/>
      <c r="AK16" s="409"/>
      <c r="AL16" s="409"/>
      <c r="AM16" s="409"/>
      <c r="AN16" s="409"/>
      <c r="AO16" s="409"/>
      <c r="AP16" s="409"/>
      <c r="AQ16" s="409"/>
      <c r="AR16" s="409"/>
      <c r="AS16" s="409"/>
      <c r="AT16" s="409"/>
      <c r="AU16" s="409"/>
      <c r="AV16" s="409"/>
      <c r="AW16" s="409"/>
      <c r="AX16" s="409"/>
      <c r="AY16" s="409"/>
      <c r="AZ16" s="409"/>
      <c r="BA16" s="409"/>
      <c r="BB16" s="409"/>
      <c r="BC16" s="409"/>
      <c r="BD16" s="409"/>
      <c r="BE16" s="409"/>
      <c r="BF16" s="409"/>
      <c r="BG16" s="409"/>
      <c r="BH16" s="409"/>
      <c r="BI16" s="409"/>
      <c r="BJ16" s="409"/>
      <c r="BK16" s="409"/>
      <c r="BL16" s="409"/>
      <c r="BM16" s="409"/>
      <c r="BN16" s="409"/>
      <c r="BO16" s="409"/>
      <c r="BP16" s="409"/>
      <c r="BQ16" s="409"/>
      <c r="BR16" s="409"/>
      <c r="BS16" s="409"/>
      <c r="BT16" s="409"/>
      <c r="BU16" s="409"/>
      <c r="BV16" s="409"/>
      <c r="BW16" s="409"/>
      <c r="BX16" s="409"/>
      <c r="BY16" s="409"/>
      <c r="BZ16" s="409"/>
      <c r="CA16" s="409"/>
      <c r="CB16" s="409"/>
      <c r="CC16" s="409"/>
      <c r="CD16" s="409"/>
      <c r="CE16" s="409"/>
      <c r="CF16" s="409"/>
      <c r="CG16" s="409"/>
      <c r="CH16" s="409"/>
      <c r="CI16" s="409"/>
      <c r="CJ16" s="409"/>
      <c r="CK16" s="409"/>
      <c r="CL16" s="409"/>
      <c r="CM16" s="409"/>
      <c r="CN16" s="409"/>
      <c r="CO16" s="409"/>
      <c r="CP16" s="409"/>
      <c r="CQ16" s="409"/>
      <c r="CR16" s="409"/>
      <c r="CS16" s="409"/>
      <c r="CT16" s="409"/>
      <c r="CU16" s="409"/>
      <c r="CV16" s="409"/>
      <c r="CW16" s="409"/>
      <c r="CX16" s="409"/>
      <c r="CY16" s="409"/>
      <c r="CZ16" s="409"/>
      <c r="DA16" s="409"/>
      <c r="DB16" s="409"/>
      <c r="DC16" s="409"/>
      <c r="DD16" s="409"/>
      <c r="DE16" s="409"/>
      <c r="DF16" s="409"/>
      <c r="DG16" s="409"/>
      <c r="DH16" s="409"/>
      <c r="DI16" s="409"/>
      <c r="DJ16" s="409"/>
      <c r="DK16" s="409"/>
      <c r="DL16" s="409"/>
      <c r="DM16" s="409"/>
      <c r="DN16" s="409"/>
      <c r="DO16" s="410"/>
      <c r="DP16" s="495">
        <v>1</v>
      </c>
      <c r="DQ16" s="404">
        <v>33250</v>
      </c>
      <c r="DR16" s="404"/>
      <c r="DS16" s="404"/>
      <c r="DT16" s="409"/>
      <c r="DU16" s="409"/>
      <c r="DV16" s="409">
        <v>1</v>
      </c>
      <c r="DW16" s="409">
        <v>33250</v>
      </c>
      <c r="DX16" s="409"/>
      <c r="DY16" s="409"/>
      <c r="DZ16" s="409"/>
      <c r="EA16" s="409"/>
      <c r="EB16" s="409"/>
      <c r="EC16" s="409"/>
      <c r="ED16" s="409"/>
      <c r="EE16" s="409"/>
      <c r="EF16" s="390">
        <f t="shared" si="8"/>
        <v>1</v>
      </c>
      <c r="EG16" s="390">
        <f t="shared" si="8"/>
        <v>33250</v>
      </c>
      <c r="EH16" s="492">
        <v>1</v>
      </c>
      <c r="EI16" s="492">
        <v>33250</v>
      </c>
      <c r="EJ16" s="492"/>
      <c r="EK16" s="492"/>
      <c r="EL16" s="496"/>
      <c r="EM16" s="411">
        <v>1</v>
      </c>
      <c r="EN16" s="496"/>
      <c r="EO16" s="496"/>
      <c r="EP16" s="496"/>
      <c r="EQ16" s="496"/>
      <c r="ER16" s="496"/>
      <c r="ES16" s="496"/>
      <c r="ET16" s="496"/>
    </row>
    <row r="17" spans="1:150" ht="51.75" thickBot="1">
      <c r="A17" s="457">
        <v>10</v>
      </c>
      <c r="B17" s="447" t="s">
        <v>2050</v>
      </c>
      <c r="C17" s="447" t="s">
        <v>2051</v>
      </c>
      <c r="D17" s="458" t="s">
        <v>2052</v>
      </c>
      <c r="E17" s="459">
        <v>42500</v>
      </c>
      <c r="F17" s="404">
        <v>5000</v>
      </c>
      <c r="G17" s="399">
        <f t="shared" si="10"/>
        <v>47500</v>
      </c>
      <c r="H17" s="274">
        <f t="shared" si="0"/>
        <v>374.0625</v>
      </c>
      <c r="I17" s="385">
        <v>20</v>
      </c>
      <c r="J17" s="274">
        <f t="shared" si="1"/>
        <v>2749.0625</v>
      </c>
      <c r="K17" s="498" t="s">
        <v>2053</v>
      </c>
      <c r="L17" s="491">
        <f t="shared" si="2"/>
        <v>5236.875</v>
      </c>
      <c r="M17" s="494">
        <v>14</v>
      </c>
      <c r="N17" s="274">
        <f t="shared" si="3"/>
        <v>38486.875</v>
      </c>
      <c r="O17" s="275">
        <f t="shared" si="4"/>
        <v>0</v>
      </c>
      <c r="P17" s="275">
        <f t="shared" si="5"/>
        <v>0</v>
      </c>
      <c r="Q17" s="275">
        <f t="shared" si="5"/>
        <v>0</v>
      </c>
      <c r="R17" s="275">
        <f t="shared" si="5"/>
        <v>0</v>
      </c>
      <c r="S17" s="283" t="s">
        <v>2054</v>
      </c>
      <c r="T17" s="404"/>
      <c r="U17" s="404"/>
      <c r="V17" s="404"/>
      <c r="W17" s="404"/>
      <c r="X17" s="390">
        <f t="shared" si="9"/>
        <v>0</v>
      </c>
      <c r="Y17" s="409"/>
      <c r="Z17" s="409"/>
      <c r="AA17" s="409"/>
      <c r="AB17" s="409"/>
      <c r="AC17" s="390">
        <f t="shared" si="6"/>
        <v>0</v>
      </c>
      <c r="AD17" s="409"/>
      <c r="AE17" s="409"/>
      <c r="AF17" s="409"/>
      <c r="AG17" s="409"/>
      <c r="AH17" s="390">
        <f t="shared" si="7"/>
        <v>0</v>
      </c>
      <c r="AI17" s="409"/>
      <c r="AJ17" s="409"/>
      <c r="AK17" s="409"/>
      <c r="AL17" s="409"/>
      <c r="AM17" s="409"/>
      <c r="AN17" s="409"/>
      <c r="AO17" s="409"/>
      <c r="AP17" s="409"/>
      <c r="AQ17" s="409"/>
      <c r="AR17" s="409"/>
      <c r="AS17" s="409"/>
      <c r="AT17" s="409"/>
      <c r="AU17" s="409"/>
      <c r="AV17" s="409"/>
      <c r="AW17" s="409"/>
      <c r="AX17" s="409"/>
      <c r="AY17" s="409"/>
      <c r="AZ17" s="409"/>
      <c r="BA17" s="409"/>
      <c r="BB17" s="409"/>
      <c r="BC17" s="409"/>
      <c r="BD17" s="409"/>
      <c r="BE17" s="409"/>
      <c r="BF17" s="409"/>
      <c r="BG17" s="409"/>
      <c r="BH17" s="409"/>
      <c r="BI17" s="409"/>
      <c r="BJ17" s="409"/>
      <c r="BK17" s="409"/>
      <c r="BL17" s="409"/>
      <c r="BM17" s="409"/>
      <c r="BN17" s="409"/>
      <c r="BO17" s="409"/>
      <c r="BP17" s="409"/>
      <c r="BQ17" s="409"/>
      <c r="BR17" s="409"/>
      <c r="BS17" s="409"/>
      <c r="BT17" s="409"/>
      <c r="BU17" s="409"/>
      <c r="BV17" s="409"/>
      <c r="BW17" s="409"/>
      <c r="BX17" s="409"/>
      <c r="BY17" s="409"/>
      <c r="BZ17" s="409"/>
      <c r="CA17" s="409"/>
      <c r="CB17" s="409"/>
      <c r="CC17" s="409"/>
      <c r="CD17" s="409"/>
      <c r="CE17" s="409"/>
      <c r="CF17" s="409"/>
      <c r="CG17" s="409"/>
      <c r="CH17" s="409"/>
      <c r="CI17" s="409"/>
      <c r="CJ17" s="409"/>
      <c r="CK17" s="409"/>
      <c r="CL17" s="409"/>
      <c r="CM17" s="409"/>
      <c r="CN17" s="409"/>
      <c r="CO17" s="409"/>
      <c r="CP17" s="409"/>
      <c r="CQ17" s="409"/>
      <c r="CR17" s="409"/>
      <c r="CS17" s="409"/>
      <c r="CT17" s="409"/>
      <c r="CU17" s="409"/>
      <c r="CV17" s="409"/>
      <c r="CW17" s="409"/>
      <c r="CX17" s="409"/>
      <c r="CY17" s="409"/>
      <c r="CZ17" s="409"/>
      <c r="DA17" s="409"/>
      <c r="DB17" s="409"/>
      <c r="DC17" s="409"/>
      <c r="DD17" s="409"/>
      <c r="DE17" s="409"/>
      <c r="DF17" s="409"/>
      <c r="DG17" s="409"/>
      <c r="DH17" s="409"/>
      <c r="DI17" s="409"/>
      <c r="DJ17" s="409"/>
      <c r="DK17" s="409"/>
      <c r="DL17" s="409"/>
      <c r="DM17" s="409"/>
      <c r="DN17" s="409"/>
      <c r="DO17" s="410"/>
      <c r="DP17" s="495">
        <v>1</v>
      </c>
      <c r="DQ17" s="404">
        <v>47500</v>
      </c>
      <c r="DR17" s="404"/>
      <c r="DS17" s="404"/>
      <c r="DT17" s="409">
        <v>1</v>
      </c>
      <c r="DU17" s="409">
        <v>47500</v>
      </c>
      <c r="DV17" s="409"/>
      <c r="DW17" s="409"/>
      <c r="DX17" s="409"/>
      <c r="DY17" s="409"/>
      <c r="DZ17" s="409"/>
      <c r="EA17" s="409"/>
      <c r="EB17" s="409"/>
      <c r="EC17" s="409"/>
      <c r="ED17" s="409"/>
      <c r="EE17" s="409"/>
      <c r="EF17" s="390">
        <f t="shared" si="8"/>
        <v>1</v>
      </c>
      <c r="EG17" s="390">
        <f t="shared" si="8"/>
        <v>47500</v>
      </c>
      <c r="EH17" s="492"/>
      <c r="EI17" s="492"/>
      <c r="EJ17" s="492">
        <v>1</v>
      </c>
      <c r="EK17" s="492">
        <v>47500</v>
      </c>
      <c r="EL17" s="496"/>
      <c r="EM17" s="411">
        <v>1</v>
      </c>
      <c r="EN17" s="496"/>
      <c r="EO17" s="496"/>
      <c r="EP17" s="496"/>
      <c r="EQ17" s="496"/>
      <c r="ER17" s="496"/>
      <c r="ES17" s="496"/>
      <c r="ET17" s="496"/>
    </row>
    <row r="18" spans="1:150" ht="51.75" thickBot="1">
      <c r="A18" s="451">
        <v>11</v>
      </c>
      <c r="B18" s="447" t="s">
        <v>2055</v>
      </c>
      <c r="C18" s="447" t="s">
        <v>2056</v>
      </c>
      <c r="D18" s="458" t="s">
        <v>2052</v>
      </c>
      <c r="E18" s="459">
        <v>42500</v>
      </c>
      <c r="F18" s="404">
        <v>5000</v>
      </c>
      <c r="G18" s="399">
        <f t="shared" si="10"/>
        <v>47500</v>
      </c>
      <c r="H18" s="274">
        <f t="shared" si="0"/>
        <v>374.0625</v>
      </c>
      <c r="I18" s="385">
        <v>20</v>
      </c>
      <c r="J18" s="274">
        <f t="shared" si="1"/>
        <v>2749.0625</v>
      </c>
      <c r="K18" s="498" t="s">
        <v>2057</v>
      </c>
      <c r="L18" s="491">
        <f t="shared" si="2"/>
        <v>5236.875</v>
      </c>
      <c r="M18" s="494">
        <v>14</v>
      </c>
      <c r="N18" s="274">
        <f t="shared" si="3"/>
        <v>38486.875</v>
      </c>
      <c r="O18" s="275">
        <f t="shared" si="4"/>
        <v>0</v>
      </c>
      <c r="P18" s="275">
        <f t="shared" si="5"/>
        <v>0</v>
      </c>
      <c r="Q18" s="275">
        <f t="shared" si="5"/>
        <v>0</v>
      </c>
      <c r="R18" s="275">
        <f t="shared" si="5"/>
        <v>0</v>
      </c>
      <c r="S18" s="283" t="s">
        <v>2058</v>
      </c>
      <c r="T18" s="404"/>
      <c r="U18" s="404"/>
      <c r="V18" s="404"/>
      <c r="W18" s="404"/>
      <c r="X18" s="390">
        <f t="shared" si="9"/>
        <v>0</v>
      </c>
      <c r="Y18" s="409"/>
      <c r="Z18" s="409"/>
      <c r="AA18" s="409"/>
      <c r="AB18" s="409"/>
      <c r="AC18" s="390">
        <f t="shared" si="6"/>
        <v>0</v>
      </c>
      <c r="AD18" s="409"/>
      <c r="AE18" s="409"/>
      <c r="AF18" s="409"/>
      <c r="AG18" s="409"/>
      <c r="AH18" s="390">
        <f t="shared" si="7"/>
        <v>0</v>
      </c>
      <c r="AI18" s="409"/>
      <c r="AJ18" s="409"/>
      <c r="AK18" s="409"/>
      <c r="AL18" s="409"/>
      <c r="AM18" s="409"/>
      <c r="AN18" s="409"/>
      <c r="AO18" s="409"/>
      <c r="AP18" s="409"/>
      <c r="AQ18" s="409"/>
      <c r="AR18" s="409"/>
      <c r="AS18" s="409"/>
      <c r="AT18" s="409"/>
      <c r="AU18" s="409"/>
      <c r="AV18" s="409"/>
      <c r="AW18" s="409"/>
      <c r="AX18" s="409"/>
      <c r="AY18" s="409"/>
      <c r="AZ18" s="409"/>
      <c r="BA18" s="409"/>
      <c r="BB18" s="409"/>
      <c r="BC18" s="409"/>
      <c r="BD18" s="409"/>
      <c r="BE18" s="409"/>
      <c r="BF18" s="409"/>
      <c r="BG18" s="409"/>
      <c r="BH18" s="409"/>
      <c r="BI18" s="409"/>
      <c r="BJ18" s="409"/>
      <c r="BK18" s="409"/>
      <c r="BL18" s="409"/>
      <c r="BM18" s="409"/>
      <c r="BN18" s="409"/>
      <c r="BO18" s="409"/>
      <c r="BP18" s="409"/>
      <c r="BQ18" s="409"/>
      <c r="BR18" s="409"/>
      <c r="BS18" s="409"/>
      <c r="BT18" s="409"/>
      <c r="BU18" s="409"/>
      <c r="BV18" s="409"/>
      <c r="BW18" s="409"/>
      <c r="BX18" s="409"/>
      <c r="BY18" s="409"/>
      <c r="BZ18" s="409"/>
      <c r="CA18" s="409"/>
      <c r="CB18" s="409"/>
      <c r="CC18" s="409"/>
      <c r="CD18" s="409"/>
      <c r="CE18" s="409"/>
      <c r="CF18" s="409"/>
      <c r="CG18" s="409"/>
      <c r="CH18" s="409"/>
      <c r="CI18" s="409"/>
      <c r="CJ18" s="409"/>
      <c r="CK18" s="409"/>
      <c r="CL18" s="409"/>
      <c r="CM18" s="409"/>
      <c r="CN18" s="409"/>
      <c r="CO18" s="409"/>
      <c r="CP18" s="409"/>
      <c r="CQ18" s="409"/>
      <c r="CR18" s="409"/>
      <c r="CS18" s="409"/>
      <c r="CT18" s="409"/>
      <c r="CU18" s="409"/>
      <c r="CV18" s="409"/>
      <c r="CW18" s="409"/>
      <c r="CX18" s="409"/>
      <c r="CY18" s="409"/>
      <c r="CZ18" s="409"/>
      <c r="DA18" s="409"/>
      <c r="DB18" s="409"/>
      <c r="DC18" s="409"/>
      <c r="DD18" s="409"/>
      <c r="DE18" s="409"/>
      <c r="DF18" s="409"/>
      <c r="DG18" s="409"/>
      <c r="DH18" s="409"/>
      <c r="DI18" s="409"/>
      <c r="DJ18" s="409"/>
      <c r="DK18" s="409"/>
      <c r="DL18" s="409"/>
      <c r="DM18" s="409"/>
      <c r="DN18" s="409"/>
      <c r="DO18" s="410"/>
      <c r="DP18" s="495">
        <v>1</v>
      </c>
      <c r="DQ18" s="404">
        <v>47500</v>
      </c>
      <c r="DR18" s="404"/>
      <c r="DS18" s="404"/>
      <c r="DT18" s="409">
        <v>1</v>
      </c>
      <c r="DU18" s="409">
        <v>47500</v>
      </c>
      <c r="DV18" s="409"/>
      <c r="DW18" s="409"/>
      <c r="DX18" s="409"/>
      <c r="DY18" s="409"/>
      <c r="DZ18" s="409"/>
      <c r="EA18" s="409"/>
      <c r="EB18" s="409"/>
      <c r="EC18" s="409"/>
      <c r="ED18" s="409"/>
      <c r="EE18" s="409"/>
      <c r="EF18" s="390">
        <f t="shared" si="8"/>
        <v>1</v>
      </c>
      <c r="EG18" s="390">
        <f t="shared" si="8"/>
        <v>47500</v>
      </c>
      <c r="EH18" s="492">
        <v>1</v>
      </c>
      <c r="EI18" s="492">
        <v>47500</v>
      </c>
      <c r="EJ18" s="492"/>
      <c r="EK18" s="492"/>
      <c r="EL18" s="496"/>
      <c r="EM18" s="411">
        <v>1</v>
      </c>
      <c r="EN18" s="496"/>
      <c r="EO18" s="496"/>
      <c r="EP18" s="496"/>
      <c r="EQ18" s="496"/>
      <c r="ER18" s="496"/>
      <c r="ES18" s="496"/>
      <c r="ET18" s="496"/>
    </row>
    <row r="19" spans="1:150" ht="51.75" thickBot="1">
      <c r="A19" s="457">
        <v>12</v>
      </c>
      <c r="B19" s="447" t="s">
        <v>2059</v>
      </c>
      <c r="C19" s="447" t="s">
        <v>2060</v>
      </c>
      <c r="D19" s="458" t="s">
        <v>2052</v>
      </c>
      <c r="E19" s="459">
        <v>42500</v>
      </c>
      <c r="F19" s="404">
        <v>5000</v>
      </c>
      <c r="G19" s="399">
        <f t="shared" si="10"/>
        <v>47500</v>
      </c>
      <c r="H19" s="274">
        <f t="shared" si="0"/>
        <v>374.0625</v>
      </c>
      <c r="I19" s="385">
        <v>20</v>
      </c>
      <c r="J19" s="274">
        <f t="shared" si="1"/>
        <v>2749.0625</v>
      </c>
      <c r="K19" s="498" t="s">
        <v>2061</v>
      </c>
      <c r="L19" s="491">
        <f t="shared" si="2"/>
        <v>5236.875</v>
      </c>
      <c r="M19" s="494">
        <v>14</v>
      </c>
      <c r="N19" s="274">
        <f t="shared" si="3"/>
        <v>38486.875</v>
      </c>
      <c r="O19" s="275">
        <f t="shared" si="4"/>
        <v>0</v>
      </c>
      <c r="P19" s="275">
        <f t="shared" si="5"/>
        <v>0</v>
      </c>
      <c r="Q19" s="275">
        <f t="shared" si="5"/>
        <v>0</v>
      </c>
      <c r="R19" s="275">
        <f t="shared" si="5"/>
        <v>0</v>
      </c>
      <c r="S19" s="283" t="s">
        <v>2058</v>
      </c>
      <c r="T19" s="404"/>
      <c r="U19" s="404"/>
      <c r="V19" s="404"/>
      <c r="W19" s="404"/>
      <c r="X19" s="390">
        <f t="shared" si="9"/>
        <v>0</v>
      </c>
      <c r="Y19" s="409"/>
      <c r="Z19" s="409"/>
      <c r="AA19" s="409"/>
      <c r="AB19" s="409"/>
      <c r="AC19" s="390">
        <f t="shared" si="6"/>
        <v>0</v>
      </c>
      <c r="AD19" s="409"/>
      <c r="AE19" s="409"/>
      <c r="AF19" s="409"/>
      <c r="AG19" s="409"/>
      <c r="AH19" s="390">
        <f t="shared" si="7"/>
        <v>0</v>
      </c>
      <c r="AI19" s="409"/>
      <c r="AJ19" s="409"/>
      <c r="AK19" s="409"/>
      <c r="AL19" s="409"/>
      <c r="AM19" s="409"/>
      <c r="AN19" s="409"/>
      <c r="AO19" s="409"/>
      <c r="AP19" s="409"/>
      <c r="AQ19" s="409"/>
      <c r="AR19" s="409"/>
      <c r="AS19" s="409"/>
      <c r="AT19" s="409"/>
      <c r="AU19" s="409"/>
      <c r="AV19" s="409"/>
      <c r="AW19" s="409"/>
      <c r="AX19" s="409"/>
      <c r="AY19" s="409"/>
      <c r="AZ19" s="409"/>
      <c r="BA19" s="409"/>
      <c r="BB19" s="409"/>
      <c r="BC19" s="409"/>
      <c r="BD19" s="409"/>
      <c r="BE19" s="409"/>
      <c r="BF19" s="409"/>
      <c r="BG19" s="409"/>
      <c r="BH19" s="409"/>
      <c r="BI19" s="409"/>
      <c r="BJ19" s="409"/>
      <c r="BK19" s="409"/>
      <c r="BL19" s="409"/>
      <c r="BM19" s="409"/>
      <c r="BN19" s="409"/>
      <c r="BO19" s="409"/>
      <c r="BP19" s="409"/>
      <c r="BQ19" s="409"/>
      <c r="BR19" s="409"/>
      <c r="BS19" s="409"/>
      <c r="BT19" s="409"/>
      <c r="BU19" s="409"/>
      <c r="BV19" s="409"/>
      <c r="BW19" s="409"/>
      <c r="BX19" s="409"/>
      <c r="BY19" s="409"/>
      <c r="BZ19" s="409"/>
      <c r="CA19" s="409"/>
      <c r="CB19" s="409"/>
      <c r="CC19" s="409"/>
      <c r="CD19" s="409"/>
      <c r="CE19" s="409"/>
      <c r="CF19" s="409"/>
      <c r="CG19" s="409"/>
      <c r="CH19" s="409"/>
      <c r="CI19" s="409"/>
      <c r="CJ19" s="409"/>
      <c r="CK19" s="409"/>
      <c r="CL19" s="409"/>
      <c r="CM19" s="409"/>
      <c r="CN19" s="409"/>
      <c r="CO19" s="409"/>
      <c r="CP19" s="409"/>
      <c r="CQ19" s="409"/>
      <c r="CR19" s="409"/>
      <c r="CS19" s="409"/>
      <c r="CT19" s="409"/>
      <c r="CU19" s="409"/>
      <c r="CV19" s="409"/>
      <c r="CW19" s="409"/>
      <c r="CX19" s="409"/>
      <c r="CY19" s="409"/>
      <c r="CZ19" s="409"/>
      <c r="DA19" s="409"/>
      <c r="DB19" s="409"/>
      <c r="DC19" s="409"/>
      <c r="DD19" s="409"/>
      <c r="DE19" s="409"/>
      <c r="DF19" s="409"/>
      <c r="DG19" s="409"/>
      <c r="DH19" s="409"/>
      <c r="DI19" s="409"/>
      <c r="DJ19" s="409"/>
      <c r="DK19" s="409"/>
      <c r="DL19" s="409"/>
      <c r="DM19" s="409"/>
      <c r="DN19" s="409"/>
      <c r="DO19" s="410"/>
      <c r="DP19" s="495">
        <v>1</v>
      </c>
      <c r="DQ19" s="404">
        <v>47500</v>
      </c>
      <c r="DR19" s="404"/>
      <c r="DS19" s="404"/>
      <c r="DT19" s="409">
        <v>1</v>
      </c>
      <c r="DU19" s="409">
        <v>47500</v>
      </c>
      <c r="DV19" s="409"/>
      <c r="DW19" s="409"/>
      <c r="DX19" s="409"/>
      <c r="DY19" s="409"/>
      <c r="DZ19" s="409"/>
      <c r="EA19" s="409"/>
      <c r="EB19" s="409"/>
      <c r="EC19" s="409"/>
      <c r="ED19" s="409"/>
      <c r="EE19" s="409"/>
      <c r="EF19" s="390">
        <f t="shared" si="8"/>
        <v>1</v>
      </c>
      <c r="EG19" s="390">
        <f t="shared" si="8"/>
        <v>47500</v>
      </c>
      <c r="EH19" s="492"/>
      <c r="EI19" s="492"/>
      <c r="EJ19" s="492">
        <v>1</v>
      </c>
      <c r="EK19" s="492">
        <v>47500</v>
      </c>
      <c r="EL19" s="496"/>
      <c r="EM19" s="411">
        <v>1</v>
      </c>
      <c r="EN19" s="496"/>
      <c r="EO19" s="496"/>
      <c r="EP19" s="496"/>
      <c r="EQ19" s="496"/>
      <c r="ER19" s="496"/>
      <c r="ES19" s="496"/>
      <c r="ET19" s="496"/>
    </row>
    <row r="20" spans="1:150" ht="51.75" thickBot="1">
      <c r="A20" s="451">
        <v>13</v>
      </c>
      <c r="B20" s="447" t="s">
        <v>2062</v>
      </c>
      <c r="C20" s="447" t="s">
        <v>2047</v>
      </c>
      <c r="D20" s="458" t="s">
        <v>2063</v>
      </c>
      <c r="E20" s="459">
        <v>21250</v>
      </c>
      <c r="F20" s="404">
        <v>2500</v>
      </c>
      <c r="G20" s="399">
        <f t="shared" si="10"/>
        <v>23750</v>
      </c>
      <c r="H20" s="274">
        <f t="shared" si="0"/>
        <v>187.03125</v>
      </c>
      <c r="I20" s="385">
        <v>20</v>
      </c>
      <c r="J20" s="274">
        <f t="shared" si="1"/>
        <v>1374.53125</v>
      </c>
      <c r="K20" s="498" t="s">
        <v>2064</v>
      </c>
      <c r="L20" s="491">
        <f t="shared" si="2"/>
        <v>2618.4375</v>
      </c>
      <c r="M20" s="494">
        <v>14</v>
      </c>
      <c r="N20" s="274">
        <f t="shared" si="3"/>
        <v>19243.4375</v>
      </c>
      <c r="O20" s="275">
        <f t="shared" si="4"/>
        <v>1000</v>
      </c>
      <c r="P20" s="275">
        <f t="shared" si="5"/>
        <v>865</v>
      </c>
      <c r="Q20" s="275">
        <f t="shared" si="5"/>
        <v>135</v>
      </c>
      <c r="R20" s="275">
        <f t="shared" si="5"/>
        <v>0</v>
      </c>
      <c r="S20" s="283" t="s">
        <v>2065</v>
      </c>
      <c r="T20" s="404" t="s">
        <v>1609</v>
      </c>
      <c r="U20" s="404">
        <v>865</v>
      </c>
      <c r="V20" s="404">
        <v>135</v>
      </c>
      <c r="W20" s="404"/>
      <c r="X20" s="390">
        <f t="shared" si="9"/>
        <v>1000</v>
      </c>
      <c r="Y20" s="409"/>
      <c r="Z20" s="409"/>
      <c r="AA20" s="409"/>
      <c r="AB20" s="409"/>
      <c r="AC20" s="390">
        <f t="shared" si="6"/>
        <v>0</v>
      </c>
      <c r="AD20" s="409"/>
      <c r="AE20" s="409"/>
      <c r="AF20" s="409"/>
      <c r="AG20" s="409"/>
      <c r="AH20" s="390">
        <f t="shared" si="7"/>
        <v>0</v>
      </c>
      <c r="AI20" s="409"/>
      <c r="AJ20" s="409"/>
      <c r="AK20" s="409"/>
      <c r="AL20" s="409"/>
      <c r="AM20" s="409"/>
      <c r="AN20" s="409"/>
      <c r="AO20" s="409"/>
      <c r="AP20" s="409"/>
      <c r="AQ20" s="409"/>
      <c r="AR20" s="409"/>
      <c r="AS20" s="409"/>
      <c r="AT20" s="409"/>
      <c r="AU20" s="409"/>
      <c r="AV20" s="409"/>
      <c r="AW20" s="409"/>
      <c r="AX20" s="409"/>
      <c r="AY20" s="409"/>
      <c r="AZ20" s="409"/>
      <c r="BA20" s="409"/>
      <c r="BB20" s="409"/>
      <c r="BC20" s="409"/>
      <c r="BD20" s="409"/>
      <c r="BE20" s="409"/>
      <c r="BF20" s="409"/>
      <c r="BG20" s="409"/>
      <c r="BH20" s="409"/>
      <c r="BI20" s="409"/>
      <c r="BJ20" s="409"/>
      <c r="BK20" s="409"/>
      <c r="BL20" s="409"/>
      <c r="BM20" s="409"/>
      <c r="BN20" s="409"/>
      <c r="BO20" s="409"/>
      <c r="BP20" s="409"/>
      <c r="BQ20" s="409"/>
      <c r="BR20" s="409"/>
      <c r="BS20" s="409"/>
      <c r="BT20" s="409"/>
      <c r="BU20" s="409"/>
      <c r="BV20" s="409"/>
      <c r="BW20" s="409"/>
      <c r="BX20" s="409"/>
      <c r="BY20" s="409"/>
      <c r="BZ20" s="409"/>
      <c r="CA20" s="409"/>
      <c r="CB20" s="409"/>
      <c r="CC20" s="409"/>
      <c r="CD20" s="409"/>
      <c r="CE20" s="409"/>
      <c r="CF20" s="409"/>
      <c r="CG20" s="409"/>
      <c r="CH20" s="409"/>
      <c r="CI20" s="409"/>
      <c r="CJ20" s="409"/>
      <c r="CK20" s="409"/>
      <c r="CL20" s="409"/>
      <c r="CM20" s="409"/>
      <c r="CN20" s="409"/>
      <c r="CO20" s="409"/>
      <c r="CP20" s="409"/>
      <c r="CQ20" s="409"/>
      <c r="CR20" s="409"/>
      <c r="CS20" s="409"/>
      <c r="CT20" s="409"/>
      <c r="CU20" s="409"/>
      <c r="CV20" s="409"/>
      <c r="CW20" s="409"/>
      <c r="CX20" s="409"/>
      <c r="CY20" s="409"/>
      <c r="CZ20" s="409"/>
      <c r="DA20" s="409"/>
      <c r="DB20" s="409"/>
      <c r="DC20" s="409"/>
      <c r="DD20" s="409"/>
      <c r="DE20" s="409"/>
      <c r="DF20" s="409"/>
      <c r="DG20" s="409"/>
      <c r="DH20" s="409"/>
      <c r="DI20" s="409"/>
      <c r="DJ20" s="409"/>
      <c r="DK20" s="409"/>
      <c r="DL20" s="409"/>
      <c r="DM20" s="409"/>
      <c r="DN20" s="409"/>
      <c r="DO20" s="410"/>
      <c r="DP20" s="495">
        <v>1</v>
      </c>
      <c r="DQ20" s="404">
        <v>23750</v>
      </c>
      <c r="DR20" s="404"/>
      <c r="DS20" s="404"/>
      <c r="DT20" s="409"/>
      <c r="DU20" s="409"/>
      <c r="DV20" s="409">
        <v>1</v>
      </c>
      <c r="DW20" s="409">
        <v>23750</v>
      </c>
      <c r="DX20" s="409"/>
      <c r="DY20" s="409"/>
      <c r="DZ20" s="409"/>
      <c r="EA20" s="409"/>
      <c r="EB20" s="409"/>
      <c r="EC20" s="409"/>
      <c r="ED20" s="409"/>
      <c r="EE20" s="409"/>
      <c r="EF20" s="390">
        <f t="shared" si="8"/>
        <v>1</v>
      </c>
      <c r="EG20" s="390">
        <f t="shared" si="8"/>
        <v>23750</v>
      </c>
      <c r="EH20" s="492">
        <v>1</v>
      </c>
      <c r="EI20" s="492">
        <v>23750</v>
      </c>
      <c r="EJ20" s="492"/>
      <c r="EK20" s="492"/>
      <c r="EL20" s="496"/>
      <c r="EM20" s="411">
        <v>1</v>
      </c>
      <c r="EN20" s="496"/>
      <c r="EO20" s="496"/>
      <c r="EP20" s="496"/>
      <c r="EQ20" s="496"/>
      <c r="ER20" s="496"/>
      <c r="ES20" s="496"/>
      <c r="ET20" s="496"/>
    </row>
    <row r="21" spans="1:150" ht="51.75" thickBot="1">
      <c r="A21" s="457">
        <v>14</v>
      </c>
      <c r="B21" s="447" t="s">
        <v>2066</v>
      </c>
      <c r="C21" s="447" t="s">
        <v>2067</v>
      </c>
      <c r="D21" s="458" t="s">
        <v>2068</v>
      </c>
      <c r="E21" s="459">
        <v>42500</v>
      </c>
      <c r="F21" s="404">
        <v>5000</v>
      </c>
      <c r="G21" s="399">
        <f t="shared" si="10"/>
        <v>47500</v>
      </c>
      <c r="H21" s="274">
        <f t="shared" si="0"/>
        <v>374.0625</v>
      </c>
      <c r="I21" s="385">
        <v>20</v>
      </c>
      <c r="J21" s="274">
        <f t="shared" si="1"/>
        <v>2749.0625</v>
      </c>
      <c r="K21" s="498" t="s">
        <v>2069</v>
      </c>
      <c r="L21" s="491">
        <f t="shared" si="2"/>
        <v>5236.875</v>
      </c>
      <c r="M21" s="494">
        <v>14</v>
      </c>
      <c r="N21" s="274">
        <f t="shared" si="3"/>
        <v>38486.875</v>
      </c>
      <c r="O21" s="275">
        <f t="shared" si="4"/>
        <v>1000</v>
      </c>
      <c r="P21" s="275">
        <f t="shared" si="5"/>
        <v>865</v>
      </c>
      <c r="Q21" s="275">
        <f t="shared" si="5"/>
        <v>135</v>
      </c>
      <c r="R21" s="275">
        <f t="shared" si="5"/>
        <v>0</v>
      </c>
      <c r="S21" s="283" t="s">
        <v>2070</v>
      </c>
      <c r="T21" s="404" t="s">
        <v>1689</v>
      </c>
      <c r="U21" s="404">
        <v>865</v>
      </c>
      <c r="V21" s="404">
        <v>135</v>
      </c>
      <c r="W21" s="404"/>
      <c r="X21" s="390">
        <f t="shared" si="9"/>
        <v>1000</v>
      </c>
      <c r="Y21" s="409"/>
      <c r="Z21" s="409"/>
      <c r="AA21" s="409"/>
      <c r="AB21" s="409"/>
      <c r="AC21" s="390">
        <f t="shared" si="6"/>
        <v>0</v>
      </c>
      <c r="AD21" s="409"/>
      <c r="AE21" s="409"/>
      <c r="AF21" s="409"/>
      <c r="AG21" s="409"/>
      <c r="AH21" s="390">
        <f t="shared" si="7"/>
        <v>0</v>
      </c>
      <c r="AI21" s="409"/>
      <c r="AJ21" s="409"/>
      <c r="AK21" s="409"/>
      <c r="AL21" s="409"/>
      <c r="AM21" s="409"/>
      <c r="AN21" s="409"/>
      <c r="AO21" s="409"/>
      <c r="AP21" s="409"/>
      <c r="AQ21" s="409"/>
      <c r="AR21" s="409"/>
      <c r="AS21" s="409"/>
      <c r="AT21" s="409"/>
      <c r="AU21" s="409"/>
      <c r="AV21" s="409"/>
      <c r="AW21" s="409"/>
      <c r="AX21" s="409"/>
      <c r="AY21" s="409"/>
      <c r="AZ21" s="409"/>
      <c r="BA21" s="409"/>
      <c r="BB21" s="409"/>
      <c r="BC21" s="409"/>
      <c r="BD21" s="409"/>
      <c r="BE21" s="409"/>
      <c r="BF21" s="409"/>
      <c r="BG21" s="409"/>
      <c r="BH21" s="409"/>
      <c r="BI21" s="409"/>
      <c r="BJ21" s="409"/>
      <c r="BK21" s="409"/>
      <c r="BL21" s="409"/>
      <c r="BM21" s="409"/>
      <c r="BN21" s="409"/>
      <c r="BO21" s="409"/>
      <c r="BP21" s="409"/>
      <c r="BQ21" s="409"/>
      <c r="BR21" s="409"/>
      <c r="BS21" s="409"/>
      <c r="BT21" s="409"/>
      <c r="BU21" s="409"/>
      <c r="BV21" s="409"/>
      <c r="BW21" s="409"/>
      <c r="BX21" s="409"/>
      <c r="BY21" s="409"/>
      <c r="BZ21" s="409"/>
      <c r="CA21" s="409"/>
      <c r="CB21" s="409"/>
      <c r="CC21" s="409"/>
      <c r="CD21" s="409"/>
      <c r="CE21" s="409"/>
      <c r="CF21" s="409"/>
      <c r="CG21" s="409"/>
      <c r="CH21" s="409"/>
      <c r="CI21" s="409"/>
      <c r="CJ21" s="409"/>
      <c r="CK21" s="409"/>
      <c r="CL21" s="409"/>
      <c r="CM21" s="409"/>
      <c r="CN21" s="409"/>
      <c r="CO21" s="409"/>
      <c r="CP21" s="409"/>
      <c r="CQ21" s="409"/>
      <c r="CR21" s="409"/>
      <c r="CS21" s="409"/>
      <c r="CT21" s="409"/>
      <c r="CU21" s="409"/>
      <c r="CV21" s="409"/>
      <c r="CW21" s="409"/>
      <c r="CX21" s="409"/>
      <c r="CY21" s="409"/>
      <c r="CZ21" s="409"/>
      <c r="DA21" s="409"/>
      <c r="DB21" s="409"/>
      <c r="DC21" s="409"/>
      <c r="DD21" s="409"/>
      <c r="DE21" s="409"/>
      <c r="DF21" s="409"/>
      <c r="DG21" s="409"/>
      <c r="DH21" s="409"/>
      <c r="DI21" s="409"/>
      <c r="DJ21" s="409"/>
      <c r="DK21" s="409"/>
      <c r="DL21" s="409"/>
      <c r="DM21" s="409"/>
      <c r="DN21" s="409"/>
      <c r="DO21" s="410"/>
      <c r="DP21" s="495">
        <v>1</v>
      </c>
      <c r="DQ21" s="404">
        <v>47500</v>
      </c>
      <c r="DR21" s="404"/>
      <c r="DS21" s="404"/>
      <c r="DT21" s="409"/>
      <c r="DU21" s="409"/>
      <c r="DV21" s="409">
        <v>1</v>
      </c>
      <c r="DW21" s="409">
        <v>47500</v>
      </c>
      <c r="DX21" s="409"/>
      <c r="DY21" s="409"/>
      <c r="DZ21" s="409"/>
      <c r="EA21" s="409"/>
      <c r="EB21" s="409"/>
      <c r="EC21" s="409"/>
      <c r="ED21" s="409"/>
      <c r="EE21" s="409"/>
      <c r="EF21" s="390">
        <f t="shared" si="8"/>
        <v>1</v>
      </c>
      <c r="EG21" s="390">
        <f t="shared" si="8"/>
        <v>47500</v>
      </c>
      <c r="EH21" s="492">
        <v>1</v>
      </c>
      <c r="EI21" s="492">
        <v>47500</v>
      </c>
      <c r="EJ21" s="492"/>
      <c r="EK21" s="492"/>
      <c r="EL21" s="496"/>
      <c r="EM21" s="411">
        <v>1</v>
      </c>
      <c r="EN21" s="496"/>
      <c r="EO21" s="496"/>
      <c r="EP21" s="496"/>
      <c r="EQ21" s="496"/>
      <c r="ER21" s="496"/>
      <c r="ES21" s="496"/>
      <c r="ET21" s="496"/>
    </row>
    <row r="22" spans="1:150" ht="51.75" thickBot="1">
      <c r="A22" s="451">
        <v>15</v>
      </c>
      <c r="B22" s="447" t="s">
        <v>2071</v>
      </c>
      <c r="C22" s="447" t="s">
        <v>2047</v>
      </c>
      <c r="D22" s="458" t="s">
        <v>2072</v>
      </c>
      <c r="E22" s="459">
        <v>21250</v>
      </c>
      <c r="F22" s="404">
        <v>2500</v>
      </c>
      <c r="G22" s="399">
        <f t="shared" si="10"/>
        <v>23750</v>
      </c>
      <c r="H22" s="274">
        <f t="shared" si="0"/>
        <v>187.03125</v>
      </c>
      <c r="I22" s="385">
        <v>20</v>
      </c>
      <c r="J22" s="274">
        <f t="shared" si="1"/>
        <v>1374.53125</v>
      </c>
      <c r="K22" s="498" t="s">
        <v>2073</v>
      </c>
      <c r="L22" s="491">
        <f t="shared" si="2"/>
        <v>2618.4375</v>
      </c>
      <c r="M22" s="494">
        <v>14</v>
      </c>
      <c r="N22" s="274">
        <f t="shared" si="3"/>
        <v>19243.4375</v>
      </c>
      <c r="O22" s="275">
        <f t="shared" si="4"/>
        <v>2000</v>
      </c>
      <c r="P22" s="275">
        <f t="shared" si="5"/>
        <v>1730</v>
      </c>
      <c r="Q22" s="275">
        <f t="shared" si="5"/>
        <v>270</v>
      </c>
      <c r="R22" s="275">
        <f t="shared" si="5"/>
        <v>0</v>
      </c>
      <c r="S22" s="283" t="s">
        <v>2049</v>
      </c>
      <c r="T22" s="404" t="s">
        <v>1609</v>
      </c>
      <c r="U22" s="404">
        <v>1730</v>
      </c>
      <c r="V22" s="404">
        <v>270</v>
      </c>
      <c r="W22" s="404"/>
      <c r="X22" s="390">
        <f t="shared" si="9"/>
        <v>2000</v>
      </c>
      <c r="Y22" s="409"/>
      <c r="Z22" s="409"/>
      <c r="AA22" s="409"/>
      <c r="AB22" s="409"/>
      <c r="AC22" s="390">
        <f t="shared" si="6"/>
        <v>0</v>
      </c>
      <c r="AD22" s="409"/>
      <c r="AE22" s="409"/>
      <c r="AF22" s="409"/>
      <c r="AG22" s="409"/>
      <c r="AH22" s="390">
        <f t="shared" si="7"/>
        <v>0</v>
      </c>
      <c r="AI22" s="409"/>
      <c r="AJ22" s="409"/>
      <c r="AK22" s="409"/>
      <c r="AL22" s="409"/>
      <c r="AM22" s="409"/>
      <c r="AN22" s="409"/>
      <c r="AO22" s="409"/>
      <c r="AP22" s="409"/>
      <c r="AQ22" s="409"/>
      <c r="AR22" s="409"/>
      <c r="AS22" s="409"/>
      <c r="AT22" s="409"/>
      <c r="AU22" s="409"/>
      <c r="AV22" s="409"/>
      <c r="AW22" s="409"/>
      <c r="AX22" s="409"/>
      <c r="AY22" s="409"/>
      <c r="AZ22" s="409"/>
      <c r="BA22" s="409"/>
      <c r="BB22" s="409"/>
      <c r="BC22" s="409"/>
      <c r="BD22" s="409"/>
      <c r="BE22" s="409"/>
      <c r="BF22" s="409"/>
      <c r="BG22" s="409"/>
      <c r="BH22" s="409"/>
      <c r="BI22" s="409"/>
      <c r="BJ22" s="409"/>
      <c r="BK22" s="409"/>
      <c r="BL22" s="409"/>
      <c r="BM22" s="409"/>
      <c r="BN22" s="409"/>
      <c r="BO22" s="409"/>
      <c r="BP22" s="409"/>
      <c r="BQ22" s="409"/>
      <c r="BR22" s="409"/>
      <c r="BS22" s="409"/>
      <c r="BT22" s="409"/>
      <c r="BU22" s="409"/>
      <c r="BV22" s="409"/>
      <c r="BW22" s="409"/>
      <c r="BX22" s="409"/>
      <c r="BY22" s="409"/>
      <c r="BZ22" s="409"/>
      <c r="CA22" s="409"/>
      <c r="CB22" s="409"/>
      <c r="CC22" s="409"/>
      <c r="CD22" s="409"/>
      <c r="CE22" s="409"/>
      <c r="CF22" s="409"/>
      <c r="CG22" s="409"/>
      <c r="CH22" s="409"/>
      <c r="CI22" s="409"/>
      <c r="CJ22" s="409"/>
      <c r="CK22" s="409"/>
      <c r="CL22" s="409"/>
      <c r="CM22" s="409"/>
      <c r="CN22" s="409"/>
      <c r="CO22" s="409"/>
      <c r="CP22" s="409"/>
      <c r="CQ22" s="409"/>
      <c r="CR22" s="409"/>
      <c r="CS22" s="409"/>
      <c r="CT22" s="409"/>
      <c r="CU22" s="409"/>
      <c r="CV22" s="409"/>
      <c r="CW22" s="409"/>
      <c r="CX22" s="409"/>
      <c r="CY22" s="409"/>
      <c r="CZ22" s="409"/>
      <c r="DA22" s="409"/>
      <c r="DB22" s="409"/>
      <c r="DC22" s="409"/>
      <c r="DD22" s="409"/>
      <c r="DE22" s="409"/>
      <c r="DF22" s="409"/>
      <c r="DG22" s="409"/>
      <c r="DH22" s="409"/>
      <c r="DI22" s="409"/>
      <c r="DJ22" s="409"/>
      <c r="DK22" s="409"/>
      <c r="DL22" s="409"/>
      <c r="DM22" s="409"/>
      <c r="DN22" s="409"/>
      <c r="DO22" s="410"/>
      <c r="DP22" s="495">
        <v>1</v>
      </c>
      <c r="DQ22" s="404">
        <v>23750</v>
      </c>
      <c r="DR22" s="404"/>
      <c r="DS22" s="404"/>
      <c r="DT22" s="409"/>
      <c r="DU22" s="409"/>
      <c r="DV22" s="409">
        <v>1</v>
      </c>
      <c r="DW22" s="409">
        <v>23750</v>
      </c>
      <c r="DX22" s="409"/>
      <c r="DY22" s="409"/>
      <c r="DZ22" s="409"/>
      <c r="EA22" s="409"/>
      <c r="EB22" s="409"/>
      <c r="EC22" s="409"/>
      <c r="ED22" s="409"/>
      <c r="EE22" s="409"/>
      <c r="EF22" s="390">
        <f t="shared" si="8"/>
        <v>1</v>
      </c>
      <c r="EG22" s="390">
        <f t="shared" si="8"/>
        <v>23750</v>
      </c>
      <c r="EH22" s="492">
        <v>1</v>
      </c>
      <c r="EI22" s="492">
        <v>23750</v>
      </c>
      <c r="EJ22" s="492"/>
      <c r="EK22" s="492"/>
      <c r="EL22" s="496"/>
      <c r="EM22" s="411">
        <v>1</v>
      </c>
      <c r="EN22" s="496"/>
      <c r="EO22" s="496"/>
      <c r="EP22" s="496"/>
      <c r="EQ22" s="496"/>
      <c r="ER22" s="496"/>
      <c r="ES22" s="496"/>
      <c r="ET22" s="496"/>
    </row>
    <row r="23" spans="1:150" ht="51.75" thickBot="1">
      <c r="A23" s="457">
        <v>16</v>
      </c>
      <c r="B23" s="447" t="s">
        <v>2074</v>
      </c>
      <c r="C23" s="447" t="s">
        <v>2075</v>
      </c>
      <c r="D23" s="458" t="s">
        <v>2076</v>
      </c>
      <c r="E23" s="459">
        <v>34000</v>
      </c>
      <c r="F23" s="404">
        <v>4000</v>
      </c>
      <c r="G23" s="399">
        <f t="shared" si="10"/>
        <v>38000</v>
      </c>
      <c r="H23" s="274">
        <f t="shared" si="0"/>
        <v>299.25</v>
      </c>
      <c r="I23" s="385">
        <v>20</v>
      </c>
      <c r="J23" s="274">
        <f t="shared" si="1"/>
        <v>2199.25</v>
      </c>
      <c r="K23" s="498" t="s">
        <v>2077</v>
      </c>
      <c r="L23" s="491">
        <f t="shared" si="2"/>
        <v>4189.5</v>
      </c>
      <c r="M23" s="494">
        <v>14</v>
      </c>
      <c r="N23" s="274">
        <f t="shared" si="3"/>
        <v>30789.5</v>
      </c>
      <c r="O23" s="275">
        <f t="shared" si="4"/>
        <v>0</v>
      </c>
      <c r="P23" s="275">
        <f t="shared" si="5"/>
        <v>0</v>
      </c>
      <c r="Q23" s="275">
        <f t="shared" si="5"/>
        <v>0</v>
      </c>
      <c r="R23" s="275">
        <f t="shared" si="5"/>
        <v>0</v>
      </c>
      <c r="S23" s="283" t="s">
        <v>2078</v>
      </c>
      <c r="T23" s="404"/>
      <c r="U23" s="404"/>
      <c r="V23" s="404"/>
      <c r="W23" s="404"/>
      <c r="X23" s="390">
        <f t="shared" si="9"/>
        <v>0</v>
      </c>
      <c r="Y23" s="409"/>
      <c r="Z23" s="409"/>
      <c r="AA23" s="409"/>
      <c r="AB23" s="409"/>
      <c r="AC23" s="390">
        <f t="shared" si="6"/>
        <v>0</v>
      </c>
      <c r="AD23" s="409"/>
      <c r="AE23" s="409"/>
      <c r="AF23" s="409"/>
      <c r="AG23" s="409"/>
      <c r="AH23" s="390">
        <f t="shared" si="7"/>
        <v>0</v>
      </c>
      <c r="AI23" s="409"/>
      <c r="AJ23" s="409"/>
      <c r="AK23" s="409"/>
      <c r="AL23" s="409"/>
      <c r="AM23" s="409"/>
      <c r="AN23" s="409"/>
      <c r="AO23" s="409"/>
      <c r="AP23" s="409"/>
      <c r="AQ23" s="409"/>
      <c r="AR23" s="409"/>
      <c r="AS23" s="409"/>
      <c r="AT23" s="409"/>
      <c r="AU23" s="409"/>
      <c r="AV23" s="409"/>
      <c r="AW23" s="409"/>
      <c r="AX23" s="409"/>
      <c r="AY23" s="409"/>
      <c r="AZ23" s="409"/>
      <c r="BA23" s="409"/>
      <c r="BB23" s="409"/>
      <c r="BC23" s="409"/>
      <c r="BD23" s="409"/>
      <c r="BE23" s="409"/>
      <c r="BF23" s="409"/>
      <c r="BG23" s="409"/>
      <c r="BH23" s="409"/>
      <c r="BI23" s="409"/>
      <c r="BJ23" s="409"/>
      <c r="BK23" s="409"/>
      <c r="BL23" s="409"/>
      <c r="BM23" s="409"/>
      <c r="BN23" s="409"/>
      <c r="BO23" s="409"/>
      <c r="BP23" s="409"/>
      <c r="BQ23" s="409"/>
      <c r="BR23" s="409"/>
      <c r="BS23" s="409"/>
      <c r="BT23" s="409"/>
      <c r="BU23" s="409"/>
      <c r="BV23" s="409"/>
      <c r="BW23" s="409"/>
      <c r="BX23" s="409"/>
      <c r="BY23" s="409"/>
      <c r="BZ23" s="409"/>
      <c r="CA23" s="409"/>
      <c r="CB23" s="409"/>
      <c r="CC23" s="409"/>
      <c r="CD23" s="409"/>
      <c r="CE23" s="409"/>
      <c r="CF23" s="409"/>
      <c r="CG23" s="409"/>
      <c r="CH23" s="409"/>
      <c r="CI23" s="409"/>
      <c r="CJ23" s="409"/>
      <c r="CK23" s="409"/>
      <c r="CL23" s="409"/>
      <c r="CM23" s="409"/>
      <c r="CN23" s="409"/>
      <c r="CO23" s="409"/>
      <c r="CP23" s="409"/>
      <c r="CQ23" s="409"/>
      <c r="CR23" s="409"/>
      <c r="CS23" s="409"/>
      <c r="CT23" s="409"/>
      <c r="CU23" s="409"/>
      <c r="CV23" s="409"/>
      <c r="CW23" s="409"/>
      <c r="CX23" s="409"/>
      <c r="CY23" s="409"/>
      <c r="CZ23" s="409"/>
      <c r="DA23" s="409"/>
      <c r="DB23" s="409"/>
      <c r="DC23" s="409"/>
      <c r="DD23" s="409"/>
      <c r="DE23" s="409"/>
      <c r="DF23" s="409"/>
      <c r="DG23" s="409"/>
      <c r="DH23" s="409"/>
      <c r="DI23" s="409"/>
      <c r="DJ23" s="409"/>
      <c r="DK23" s="409"/>
      <c r="DL23" s="409"/>
      <c r="DM23" s="409"/>
      <c r="DN23" s="409"/>
      <c r="DO23" s="410"/>
      <c r="DP23" s="495">
        <v>1</v>
      </c>
      <c r="DQ23" s="404">
        <v>38000</v>
      </c>
      <c r="DR23" s="404"/>
      <c r="DS23" s="404"/>
      <c r="DT23" s="409">
        <v>1</v>
      </c>
      <c r="DU23" s="409">
        <v>38000</v>
      </c>
      <c r="DV23" s="409"/>
      <c r="DW23" s="409"/>
      <c r="DX23" s="409"/>
      <c r="DY23" s="409"/>
      <c r="DZ23" s="409"/>
      <c r="EA23" s="409"/>
      <c r="EB23" s="409"/>
      <c r="EC23" s="409"/>
      <c r="ED23" s="409"/>
      <c r="EE23" s="409"/>
      <c r="EF23" s="390">
        <f t="shared" si="8"/>
        <v>1</v>
      </c>
      <c r="EG23" s="390">
        <f t="shared" si="8"/>
        <v>38000</v>
      </c>
      <c r="EH23" s="492"/>
      <c r="EI23" s="492"/>
      <c r="EJ23" s="492">
        <v>1</v>
      </c>
      <c r="EK23" s="492">
        <v>38000</v>
      </c>
      <c r="EL23" s="496"/>
      <c r="EM23" s="411">
        <v>1</v>
      </c>
      <c r="EN23" s="496"/>
      <c r="EO23" s="496"/>
      <c r="EP23" s="496"/>
      <c r="EQ23" s="496"/>
      <c r="ER23" s="496"/>
      <c r="ES23" s="496"/>
      <c r="ET23" s="496"/>
    </row>
    <row r="24" spans="1:150" ht="64.5" thickBot="1">
      <c r="A24" s="451">
        <v>17</v>
      </c>
      <c r="B24" s="447" t="s">
        <v>2079</v>
      </c>
      <c r="C24" s="447" t="s">
        <v>2080</v>
      </c>
      <c r="D24" s="458" t="s">
        <v>2081</v>
      </c>
      <c r="E24" s="459">
        <v>17000</v>
      </c>
      <c r="F24" s="404">
        <v>2000</v>
      </c>
      <c r="G24" s="399">
        <f t="shared" si="10"/>
        <v>19000</v>
      </c>
      <c r="H24" s="274">
        <f t="shared" si="0"/>
        <v>149.625</v>
      </c>
      <c r="I24" s="385">
        <v>20</v>
      </c>
      <c r="J24" s="274">
        <f t="shared" si="1"/>
        <v>1099.625</v>
      </c>
      <c r="K24" s="498" t="s">
        <v>2082</v>
      </c>
      <c r="L24" s="491">
        <f t="shared" si="2"/>
        <v>2094.75</v>
      </c>
      <c r="M24" s="494">
        <v>14</v>
      </c>
      <c r="N24" s="274">
        <f t="shared" si="3"/>
        <v>15394.75</v>
      </c>
      <c r="O24" s="275">
        <f t="shared" si="4"/>
        <v>1000</v>
      </c>
      <c r="P24" s="275">
        <f t="shared" ref="P24:R43" si="11">SUM(U24,Z24,AE24,AJ24,AO24,AT24,AY24,BD24,BI24,BN24,BS24,BX24,CC24,CH24,CM24,CR24,CW24,DB24,DG24,DL24)</f>
        <v>865</v>
      </c>
      <c r="Q24" s="275">
        <f t="shared" si="11"/>
        <v>135</v>
      </c>
      <c r="R24" s="275">
        <f t="shared" si="11"/>
        <v>0</v>
      </c>
      <c r="S24" s="283" t="s">
        <v>2070</v>
      </c>
      <c r="T24" s="404" t="s">
        <v>1609</v>
      </c>
      <c r="U24" s="404">
        <v>865</v>
      </c>
      <c r="V24" s="404">
        <v>135</v>
      </c>
      <c r="W24" s="404"/>
      <c r="X24" s="390">
        <f t="shared" si="9"/>
        <v>1000</v>
      </c>
      <c r="Y24" s="409"/>
      <c r="Z24" s="409"/>
      <c r="AA24" s="409"/>
      <c r="AB24" s="409"/>
      <c r="AC24" s="390">
        <f t="shared" si="6"/>
        <v>0</v>
      </c>
      <c r="AD24" s="409"/>
      <c r="AE24" s="409"/>
      <c r="AF24" s="409"/>
      <c r="AG24" s="409"/>
      <c r="AH24" s="390">
        <f t="shared" si="7"/>
        <v>0</v>
      </c>
      <c r="AI24" s="409"/>
      <c r="AJ24" s="409"/>
      <c r="AK24" s="409"/>
      <c r="AL24" s="409"/>
      <c r="AM24" s="409"/>
      <c r="AN24" s="409"/>
      <c r="AO24" s="409"/>
      <c r="AP24" s="409"/>
      <c r="AQ24" s="409"/>
      <c r="AR24" s="409"/>
      <c r="AS24" s="409"/>
      <c r="AT24" s="409"/>
      <c r="AU24" s="409"/>
      <c r="AV24" s="409"/>
      <c r="AW24" s="409"/>
      <c r="AX24" s="409"/>
      <c r="AY24" s="409"/>
      <c r="AZ24" s="409"/>
      <c r="BA24" s="409"/>
      <c r="BB24" s="409"/>
      <c r="BC24" s="409"/>
      <c r="BD24" s="409"/>
      <c r="BE24" s="409"/>
      <c r="BF24" s="409"/>
      <c r="BG24" s="409"/>
      <c r="BH24" s="409"/>
      <c r="BI24" s="409"/>
      <c r="BJ24" s="409"/>
      <c r="BK24" s="409"/>
      <c r="BL24" s="409"/>
      <c r="BM24" s="409"/>
      <c r="BN24" s="409"/>
      <c r="BO24" s="409"/>
      <c r="BP24" s="409"/>
      <c r="BQ24" s="409"/>
      <c r="BR24" s="409"/>
      <c r="BS24" s="409"/>
      <c r="BT24" s="409"/>
      <c r="BU24" s="409"/>
      <c r="BV24" s="409"/>
      <c r="BW24" s="409"/>
      <c r="BX24" s="409"/>
      <c r="BY24" s="409"/>
      <c r="BZ24" s="409"/>
      <c r="CA24" s="409"/>
      <c r="CB24" s="409"/>
      <c r="CC24" s="409"/>
      <c r="CD24" s="409"/>
      <c r="CE24" s="409"/>
      <c r="CF24" s="409"/>
      <c r="CG24" s="409"/>
      <c r="CH24" s="409"/>
      <c r="CI24" s="409"/>
      <c r="CJ24" s="409"/>
      <c r="CK24" s="409"/>
      <c r="CL24" s="409"/>
      <c r="CM24" s="409"/>
      <c r="CN24" s="409"/>
      <c r="CO24" s="409"/>
      <c r="CP24" s="409"/>
      <c r="CQ24" s="409"/>
      <c r="CR24" s="409"/>
      <c r="CS24" s="409"/>
      <c r="CT24" s="409"/>
      <c r="CU24" s="409"/>
      <c r="CV24" s="409"/>
      <c r="CW24" s="409"/>
      <c r="CX24" s="409"/>
      <c r="CY24" s="409"/>
      <c r="CZ24" s="409"/>
      <c r="DA24" s="409"/>
      <c r="DB24" s="409"/>
      <c r="DC24" s="409"/>
      <c r="DD24" s="409"/>
      <c r="DE24" s="409"/>
      <c r="DF24" s="409"/>
      <c r="DG24" s="409"/>
      <c r="DH24" s="409"/>
      <c r="DI24" s="409"/>
      <c r="DJ24" s="409"/>
      <c r="DK24" s="409"/>
      <c r="DL24" s="409"/>
      <c r="DM24" s="409"/>
      <c r="DN24" s="409"/>
      <c r="DO24" s="410"/>
      <c r="DP24" s="495">
        <v>1</v>
      </c>
      <c r="DQ24" s="404">
        <v>19000</v>
      </c>
      <c r="DR24" s="404"/>
      <c r="DS24" s="404"/>
      <c r="DT24" s="409"/>
      <c r="DU24" s="409"/>
      <c r="DV24" s="409">
        <v>1</v>
      </c>
      <c r="DW24" s="409">
        <v>19000</v>
      </c>
      <c r="DX24" s="409"/>
      <c r="DY24" s="409"/>
      <c r="DZ24" s="409"/>
      <c r="EA24" s="409"/>
      <c r="EB24" s="409"/>
      <c r="EC24" s="409"/>
      <c r="ED24" s="409"/>
      <c r="EE24" s="409"/>
      <c r="EF24" s="390">
        <f t="shared" ref="EF24:EG42" si="12">SUM(ED24,EB24,DZ24,DX24,DV24,DT24)</f>
        <v>1</v>
      </c>
      <c r="EG24" s="390">
        <f t="shared" si="12"/>
        <v>19000</v>
      </c>
      <c r="EH24" s="492">
        <v>1</v>
      </c>
      <c r="EI24" s="492">
        <v>19000</v>
      </c>
      <c r="EJ24" s="492"/>
      <c r="EK24" s="492"/>
      <c r="EL24" s="496"/>
      <c r="EM24" s="411">
        <v>1</v>
      </c>
      <c r="EN24" s="496"/>
      <c r="EO24" s="496"/>
      <c r="EP24" s="496"/>
      <c r="EQ24" s="496"/>
      <c r="ER24" s="496"/>
      <c r="ES24" s="496"/>
      <c r="ET24" s="496"/>
    </row>
    <row r="25" spans="1:150" ht="51.75" thickBot="1">
      <c r="A25" s="457">
        <v>18</v>
      </c>
      <c r="B25" s="447" t="s">
        <v>2083</v>
      </c>
      <c r="C25" s="447" t="s">
        <v>2084</v>
      </c>
      <c r="D25" s="458" t="s">
        <v>203</v>
      </c>
      <c r="E25" s="459">
        <v>25500</v>
      </c>
      <c r="F25" s="404">
        <v>3000</v>
      </c>
      <c r="G25" s="399">
        <f t="shared" si="10"/>
        <v>28500</v>
      </c>
      <c r="H25" s="274">
        <f t="shared" si="0"/>
        <v>224.4375</v>
      </c>
      <c r="I25" s="385">
        <v>20</v>
      </c>
      <c r="J25" s="274">
        <f t="shared" si="1"/>
        <v>1649.4375</v>
      </c>
      <c r="K25" s="498" t="s">
        <v>2085</v>
      </c>
      <c r="L25" s="491">
        <f t="shared" si="2"/>
        <v>3142.125</v>
      </c>
      <c r="M25" s="494">
        <v>14</v>
      </c>
      <c r="N25" s="274">
        <f t="shared" si="3"/>
        <v>23092.125</v>
      </c>
      <c r="O25" s="275">
        <f t="shared" si="4"/>
        <v>11000</v>
      </c>
      <c r="P25" s="275">
        <f t="shared" si="11"/>
        <v>9430</v>
      </c>
      <c r="Q25" s="275">
        <f t="shared" si="11"/>
        <v>1570</v>
      </c>
      <c r="R25" s="275">
        <f t="shared" si="11"/>
        <v>0</v>
      </c>
      <c r="S25" s="283" t="s">
        <v>2086</v>
      </c>
      <c r="T25" s="404" t="s">
        <v>1609</v>
      </c>
      <c r="U25" s="404">
        <v>5100</v>
      </c>
      <c r="V25" s="404">
        <v>900</v>
      </c>
      <c r="W25" s="404"/>
      <c r="X25" s="390">
        <f t="shared" si="9"/>
        <v>6000</v>
      </c>
      <c r="Y25" s="404" t="s">
        <v>1627</v>
      </c>
      <c r="Z25" s="404">
        <v>2590</v>
      </c>
      <c r="AA25" s="404">
        <v>410</v>
      </c>
      <c r="AB25" s="409"/>
      <c r="AC25" s="390">
        <f t="shared" si="6"/>
        <v>3000</v>
      </c>
      <c r="AD25" s="409" t="s">
        <v>1689</v>
      </c>
      <c r="AE25" s="409">
        <v>1740</v>
      </c>
      <c r="AF25" s="409">
        <v>260</v>
      </c>
      <c r="AG25" s="409"/>
      <c r="AH25" s="390">
        <f t="shared" si="7"/>
        <v>2000</v>
      </c>
      <c r="AI25" s="409"/>
      <c r="AJ25" s="409"/>
      <c r="AK25" s="409"/>
      <c r="AL25" s="409"/>
      <c r="AM25" s="409"/>
      <c r="AN25" s="409"/>
      <c r="AO25" s="409"/>
      <c r="AP25" s="409"/>
      <c r="AQ25" s="409"/>
      <c r="AR25" s="409"/>
      <c r="AS25" s="409"/>
      <c r="AT25" s="409"/>
      <c r="AU25" s="409"/>
      <c r="AV25" s="409"/>
      <c r="AW25" s="409"/>
      <c r="AX25" s="409"/>
      <c r="AY25" s="409"/>
      <c r="AZ25" s="409"/>
      <c r="BA25" s="409"/>
      <c r="BB25" s="409"/>
      <c r="BC25" s="409"/>
      <c r="BD25" s="409"/>
      <c r="BE25" s="409"/>
      <c r="BF25" s="409"/>
      <c r="BG25" s="409"/>
      <c r="BH25" s="409"/>
      <c r="BI25" s="409"/>
      <c r="BJ25" s="409"/>
      <c r="BK25" s="409"/>
      <c r="BL25" s="409"/>
      <c r="BM25" s="409"/>
      <c r="BN25" s="409"/>
      <c r="BO25" s="409"/>
      <c r="BP25" s="409"/>
      <c r="BQ25" s="409"/>
      <c r="BR25" s="409"/>
      <c r="BS25" s="409"/>
      <c r="BT25" s="409"/>
      <c r="BU25" s="409"/>
      <c r="BV25" s="409"/>
      <c r="BW25" s="409"/>
      <c r="BX25" s="409"/>
      <c r="BY25" s="409"/>
      <c r="BZ25" s="409"/>
      <c r="CA25" s="409"/>
      <c r="CB25" s="409"/>
      <c r="CC25" s="409"/>
      <c r="CD25" s="409"/>
      <c r="CE25" s="409"/>
      <c r="CF25" s="409"/>
      <c r="CG25" s="409"/>
      <c r="CH25" s="409"/>
      <c r="CI25" s="409"/>
      <c r="CJ25" s="409"/>
      <c r="CK25" s="409"/>
      <c r="CL25" s="409"/>
      <c r="CM25" s="409"/>
      <c r="CN25" s="409"/>
      <c r="CO25" s="409"/>
      <c r="CP25" s="409"/>
      <c r="CQ25" s="409"/>
      <c r="CR25" s="409"/>
      <c r="CS25" s="409"/>
      <c r="CT25" s="409"/>
      <c r="CU25" s="409"/>
      <c r="CV25" s="409"/>
      <c r="CW25" s="409"/>
      <c r="CX25" s="409"/>
      <c r="CY25" s="409"/>
      <c r="CZ25" s="409"/>
      <c r="DA25" s="409"/>
      <c r="DB25" s="409"/>
      <c r="DC25" s="409"/>
      <c r="DD25" s="409"/>
      <c r="DE25" s="409"/>
      <c r="DF25" s="409"/>
      <c r="DG25" s="409"/>
      <c r="DH25" s="409"/>
      <c r="DI25" s="409"/>
      <c r="DJ25" s="409"/>
      <c r="DK25" s="409"/>
      <c r="DL25" s="409"/>
      <c r="DM25" s="409"/>
      <c r="DN25" s="409"/>
      <c r="DO25" s="410"/>
      <c r="DP25" s="495">
        <v>1</v>
      </c>
      <c r="DQ25" s="404">
        <v>28500</v>
      </c>
      <c r="DR25" s="404"/>
      <c r="DS25" s="404"/>
      <c r="DT25" s="409"/>
      <c r="DU25" s="409"/>
      <c r="DV25" s="409">
        <v>1</v>
      </c>
      <c r="DW25" s="409">
        <v>28500</v>
      </c>
      <c r="DX25" s="409"/>
      <c r="DY25" s="409"/>
      <c r="DZ25" s="409"/>
      <c r="EA25" s="409"/>
      <c r="EB25" s="409"/>
      <c r="EC25" s="409"/>
      <c r="ED25" s="409"/>
      <c r="EE25" s="409"/>
      <c r="EF25" s="390">
        <f t="shared" si="12"/>
        <v>1</v>
      </c>
      <c r="EG25" s="390">
        <f t="shared" si="12"/>
        <v>28500</v>
      </c>
      <c r="EH25" s="492">
        <v>1</v>
      </c>
      <c r="EI25" s="492">
        <v>28500</v>
      </c>
      <c r="EJ25" s="492"/>
      <c r="EK25" s="492"/>
      <c r="EL25" s="496"/>
      <c r="EM25" s="411">
        <v>1</v>
      </c>
      <c r="EN25" s="496"/>
      <c r="EO25" s="496"/>
      <c r="EP25" s="496"/>
      <c r="EQ25" s="496"/>
      <c r="ER25" s="496"/>
      <c r="ES25" s="496"/>
      <c r="ET25" s="496"/>
    </row>
    <row r="26" spans="1:150" ht="51.75" thickBot="1">
      <c r="A26" s="451">
        <v>19</v>
      </c>
      <c r="B26" s="447" t="s">
        <v>2087</v>
      </c>
      <c r="C26" s="447" t="s">
        <v>2088</v>
      </c>
      <c r="D26" s="458" t="s">
        <v>203</v>
      </c>
      <c r="E26" s="459">
        <v>25500</v>
      </c>
      <c r="F26" s="404">
        <v>3000</v>
      </c>
      <c r="G26" s="399">
        <f t="shared" si="10"/>
        <v>28500</v>
      </c>
      <c r="H26" s="274">
        <f t="shared" si="0"/>
        <v>224.4375</v>
      </c>
      <c r="I26" s="385">
        <v>20</v>
      </c>
      <c r="J26" s="274">
        <f t="shared" si="1"/>
        <v>1649.4375</v>
      </c>
      <c r="K26" s="498" t="s">
        <v>2089</v>
      </c>
      <c r="L26" s="491">
        <f t="shared" si="2"/>
        <v>3142.125</v>
      </c>
      <c r="M26" s="494">
        <v>14</v>
      </c>
      <c r="N26" s="274">
        <f t="shared" si="3"/>
        <v>23092.125</v>
      </c>
      <c r="O26" s="275">
        <f t="shared" si="4"/>
        <v>1500</v>
      </c>
      <c r="P26" s="275">
        <f t="shared" si="11"/>
        <v>1200</v>
      </c>
      <c r="Q26" s="275">
        <f t="shared" si="11"/>
        <v>300</v>
      </c>
      <c r="R26" s="275">
        <f t="shared" si="11"/>
        <v>0</v>
      </c>
      <c r="S26" s="283" t="s">
        <v>2054</v>
      </c>
      <c r="T26" s="404" t="s">
        <v>1609</v>
      </c>
      <c r="U26" s="404">
        <v>1200</v>
      </c>
      <c r="V26" s="404">
        <v>300</v>
      </c>
      <c r="W26" s="404"/>
      <c r="X26" s="390">
        <f t="shared" si="9"/>
        <v>1500</v>
      </c>
      <c r="Y26" s="409"/>
      <c r="Z26" s="409"/>
      <c r="AA26" s="409"/>
      <c r="AB26" s="409"/>
      <c r="AC26" s="390">
        <f t="shared" si="6"/>
        <v>0</v>
      </c>
      <c r="AD26" s="409"/>
      <c r="AE26" s="409"/>
      <c r="AF26" s="409"/>
      <c r="AG26" s="409"/>
      <c r="AH26" s="390">
        <f t="shared" si="7"/>
        <v>0</v>
      </c>
      <c r="AI26" s="409"/>
      <c r="AJ26" s="409"/>
      <c r="AK26" s="409"/>
      <c r="AL26" s="409"/>
      <c r="AM26" s="409"/>
      <c r="AN26" s="409"/>
      <c r="AO26" s="409"/>
      <c r="AP26" s="409"/>
      <c r="AQ26" s="409"/>
      <c r="AR26" s="409"/>
      <c r="AS26" s="409"/>
      <c r="AT26" s="409"/>
      <c r="AU26" s="409"/>
      <c r="AV26" s="409"/>
      <c r="AW26" s="409"/>
      <c r="AX26" s="409"/>
      <c r="AY26" s="409"/>
      <c r="AZ26" s="409"/>
      <c r="BA26" s="409"/>
      <c r="BB26" s="409"/>
      <c r="BC26" s="409"/>
      <c r="BD26" s="409"/>
      <c r="BE26" s="409"/>
      <c r="BF26" s="409"/>
      <c r="BG26" s="409"/>
      <c r="BH26" s="409"/>
      <c r="BI26" s="409"/>
      <c r="BJ26" s="409"/>
      <c r="BK26" s="409"/>
      <c r="BL26" s="409"/>
      <c r="BM26" s="409"/>
      <c r="BN26" s="409"/>
      <c r="BO26" s="409"/>
      <c r="BP26" s="409"/>
      <c r="BQ26" s="409"/>
      <c r="BR26" s="409"/>
      <c r="BS26" s="409"/>
      <c r="BT26" s="409"/>
      <c r="BU26" s="409"/>
      <c r="BV26" s="409"/>
      <c r="BW26" s="409"/>
      <c r="BX26" s="409"/>
      <c r="BY26" s="409"/>
      <c r="BZ26" s="409"/>
      <c r="CA26" s="409"/>
      <c r="CB26" s="409"/>
      <c r="CC26" s="409"/>
      <c r="CD26" s="409"/>
      <c r="CE26" s="409"/>
      <c r="CF26" s="409"/>
      <c r="CG26" s="409"/>
      <c r="CH26" s="409"/>
      <c r="CI26" s="409"/>
      <c r="CJ26" s="409"/>
      <c r="CK26" s="409"/>
      <c r="CL26" s="409"/>
      <c r="CM26" s="409"/>
      <c r="CN26" s="409"/>
      <c r="CO26" s="409"/>
      <c r="CP26" s="409"/>
      <c r="CQ26" s="409"/>
      <c r="CR26" s="409"/>
      <c r="CS26" s="409"/>
      <c r="CT26" s="409"/>
      <c r="CU26" s="409"/>
      <c r="CV26" s="409"/>
      <c r="CW26" s="409"/>
      <c r="CX26" s="409"/>
      <c r="CY26" s="409"/>
      <c r="CZ26" s="409"/>
      <c r="DA26" s="409"/>
      <c r="DB26" s="409"/>
      <c r="DC26" s="409"/>
      <c r="DD26" s="409"/>
      <c r="DE26" s="409"/>
      <c r="DF26" s="409"/>
      <c r="DG26" s="409"/>
      <c r="DH26" s="409"/>
      <c r="DI26" s="409"/>
      <c r="DJ26" s="409"/>
      <c r="DK26" s="409"/>
      <c r="DL26" s="409"/>
      <c r="DM26" s="409"/>
      <c r="DN26" s="409"/>
      <c r="DO26" s="410"/>
      <c r="DP26" s="495">
        <v>1</v>
      </c>
      <c r="DQ26" s="404">
        <v>28500</v>
      </c>
      <c r="DR26" s="404"/>
      <c r="DS26" s="404"/>
      <c r="DT26" s="409"/>
      <c r="DU26" s="409"/>
      <c r="DV26" s="409">
        <v>1</v>
      </c>
      <c r="DW26" s="409">
        <v>28500</v>
      </c>
      <c r="DX26" s="409"/>
      <c r="DY26" s="409"/>
      <c r="DZ26" s="409"/>
      <c r="EA26" s="409"/>
      <c r="EB26" s="409"/>
      <c r="EC26" s="409"/>
      <c r="ED26" s="409"/>
      <c r="EE26" s="409"/>
      <c r="EF26" s="390">
        <f t="shared" si="12"/>
        <v>1</v>
      </c>
      <c r="EG26" s="390">
        <f t="shared" si="12"/>
        <v>28500</v>
      </c>
      <c r="EH26" s="492">
        <v>1</v>
      </c>
      <c r="EI26" s="492">
        <v>28500</v>
      </c>
      <c r="EJ26" s="492"/>
      <c r="EK26" s="492"/>
      <c r="EL26" s="496"/>
      <c r="EM26" s="411">
        <v>1</v>
      </c>
      <c r="EN26" s="496"/>
      <c r="EO26" s="496"/>
      <c r="EP26" s="496"/>
      <c r="EQ26" s="496"/>
      <c r="ER26" s="496"/>
      <c r="ES26" s="496"/>
      <c r="ET26" s="496"/>
    </row>
    <row r="27" spans="1:150" ht="51.75" thickBot="1">
      <c r="A27" s="457">
        <v>20</v>
      </c>
      <c r="B27" s="447" t="s">
        <v>2090</v>
      </c>
      <c r="C27" s="447" t="s">
        <v>2091</v>
      </c>
      <c r="D27" s="458" t="s">
        <v>2092</v>
      </c>
      <c r="E27" s="459">
        <v>42500</v>
      </c>
      <c r="F27" s="404">
        <v>5000</v>
      </c>
      <c r="G27" s="399">
        <f t="shared" si="10"/>
        <v>47500</v>
      </c>
      <c r="H27" s="274">
        <f t="shared" si="0"/>
        <v>374.0625</v>
      </c>
      <c r="I27" s="385">
        <v>20</v>
      </c>
      <c r="J27" s="274">
        <f t="shared" si="1"/>
        <v>2749.0625</v>
      </c>
      <c r="K27" s="498" t="s">
        <v>2093</v>
      </c>
      <c r="L27" s="491">
        <f t="shared" si="2"/>
        <v>5236.875</v>
      </c>
      <c r="M27" s="494">
        <v>14</v>
      </c>
      <c r="N27" s="274">
        <f t="shared" si="3"/>
        <v>38486.875</v>
      </c>
      <c r="O27" s="275">
        <f t="shared" si="4"/>
        <v>0</v>
      </c>
      <c r="P27" s="275">
        <f t="shared" si="11"/>
        <v>0</v>
      </c>
      <c r="Q27" s="275">
        <f t="shared" si="11"/>
        <v>0</v>
      </c>
      <c r="R27" s="275">
        <f t="shared" si="11"/>
        <v>0</v>
      </c>
      <c r="S27" s="283" t="s">
        <v>2070</v>
      </c>
      <c r="T27" s="404"/>
      <c r="U27" s="404"/>
      <c r="V27" s="404"/>
      <c r="W27" s="404"/>
      <c r="X27" s="390">
        <f t="shared" si="9"/>
        <v>0</v>
      </c>
      <c r="Y27" s="409"/>
      <c r="Z27" s="409"/>
      <c r="AA27" s="409"/>
      <c r="AB27" s="409"/>
      <c r="AC27" s="390">
        <f t="shared" si="6"/>
        <v>0</v>
      </c>
      <c r="AD27" s="409"/>
      <c r="AE27" s="409"/>
      <c r="AF27" s="409"/>
      <c r="AG27" s="409"/>
      <c r="AH27" s="390">
        <f t="shared" si="7"/>
        <v>0</v>
      </c>
      <c r="AI27" s="409"/>
      <c r="AJ27" s="409"/>
      <c r="AK27" s="409"/>
      <c r="AL27" s="409"/>
      <c r="AM27" s="409"/>
      <c r="AN27" s="409"/>
      <c r="AO27" s="409"/>
      <c r="AP27" s="409"/>
      <c r="AQ27" s="409"/>
      <c r="AR27" s="409"/>
      <c r="AS27" s="409"/>
      <c r="AT27" s="409"/>
      <c r="AU27" s="409"/>
      <c r="AV27" s="409"/>
      <c r="AW27" s="409"/>
      <c r="AX27" s="409"/>
      <c r="AY27" s="409"/>
      <c r="AZ27" s="409"/>
      <c r="BA27" s="409"/>
      <c r="BB27" s="409"/>
      <c r="BC27" s="409"/>
      <c r="BD27" s="409"/>
      <c r="BE27" s="409"/>
      <c r="BF27" s="409"/>
      <c r="BG27" s="409"/>
      <c r="BH27" s="409"/>
      <c r="BI27" s="409"/>
      <c r="BJ27" s="409"/>
      <c r="BK27" s="409"/>
      <c r="BL27" s="409"/>
      <c r="BM27" s="409"/>
      <c r="BN27" s="409"/>
      <c r="BO27" s="409"/>
      <c r="BP27" s="409"/>
      <c r="BQ27" s="409"/>
      <c r="BR27" s="409"/>
      <c r="BS27" s="409"/>
      <c r="BT27" s="409"/>
      <c r="BU27" s="409"/>
      <c r="BV27" s="409"/>
      <c r="BW27" s="409"/>
      <c r="BX27" s="409"/>
      <c r="BY27" s="409"/>
      <c r="BZ27" s="409"/>
      <c r="CA27" s="409"/>
      <c r="CB27" s="409"/>
      <c r="CC27" s="409"/>
      <c r="CD27" s="409"/>
      <c r="CE27" s="409"/>
      <c r="CF27" s="409"/>
      <c r="CG27" s="409"/>
      <c r="CH27" s="409"/>
      <c r="CI27" s="409"/>
      <c r="CJ27" s="409"/>
      <c r="CK27" s="409"/>
      <c r="CL27" s="409"/>
      <c r="CM27" s="409"/>
      <c r="CN27" s="409"/>
      <c r="CO27" s="409"/>
      <c r="CP27" s="409"/>
      <c r="CQ27" s="409"/>
      <c r="CR27" s="409"/>
      <c r="CS27" s="409"/>
      <c r="CT27" s="409"/>
      <c r="CU27" s="409"/>
      <c r="CV27" s="409"/>
      <c r="CW27" s="409"/>
      <c r="CX27" s="409"/>
      <c r="CY27" s="409"/>
      <c r="CZ27" s="409"/>
      <c r="DA27" s="409"/>
      <c r="DB27" s="409"/>
      <c r="DC27" s="409"/>
      <c r="DD27" s="409"/>
      <c r="DE27" s="409"/>
      <c r="DF27" s="409"/>
      <c r="DG27" s="409"/>
      <c r="DH27" s="409"/>
      <c r="DI27" s="409"/>
      <c r="DJ27" s="409"/>
      <c r="DK27" s="409"/>
      <c r="DL27" s="409"/>
      <c r="DM27" s="409"/>
      <c r="DN27" s="409"/>
      <c r="DO27" s="410"/>
      <c r="DP27" s="495">
        <v>1</v>
      </c>
      <c r="DQ27" s="404">
        <v>47500</v>
      </c>
      <c r="DR27" s="404"/>
      <c r="DS27" s="404"/>
      <c r="DT27" s="409"/>
      <c r="DU27" s="409"/>
      <c r="DV27" s="409">
        <v>1</v>
      </c>
      <c r="DW27" s="409">
        <v>47500</v>
      </c>
      <c r="DX27" s="409"/>
      <c r="DY27" s="409"/>
      <c r="DZ27" s="409"/>
      <c r="EA27" s="409"/>
      <c r="EB27" s="409"/>
      <c r="EC27" s="409"/>
      <c r="ED27" s="409"/>
      <c r="EE27" s="409"/>
      <c r="EF27" s="390">
        <f t="shared" si="12"/>
        <v>1</v>
      </c>
      <c r="EG27" s="390">
        <f t="shared" si="12"/>
        <v>47500</v>
      </c>
      <c r="EH27" s="492">
        <v>1</v>
      </c>
      <c r="EI27" s="492">
        <v>47500</v>
      </c>
      <c r="EJ27" s="492"/>
      <c r="EK27" s="492"/>
      <c r="EL27" s="496"/>
      <c r="EM27" s="411">
        <v>1</v>
      </c>
      <c r="EN27" s="496"/>
      <c r="EO27" s="496"/>
      <c r="EP27" s="496"/>
      <c r="EQ27" s="496"/>
      <c r="ER27" s="496"/>
      <c r="ES27" s="496"/>
      <c r="ET27" s="496"/>
    </row>
    <row r="28" spans="1:150" ht="51.75" thickBot="1">
      <c r="A28" s="451">
        <v>21</v>
      </c>
      <c r="B28" s="447" t="s">
        <v>2094</v>
      </c>
      <c r="C28" s="447" t="s">
        <v>2095</v>
      </c>
      <c r="D28" s="458" t="s">
        <v>103</v>
      </c>
      <c r="E28" s="459">
        <v>42500</v>
      </c>
      <c r="F28" s="404">
        <v>5000</v>
      </c>
      <c r="G28" s="399">
        <f t="shared" si="10"/>
        <v>47500</v>
      </c>
      <c r="H28" s="274">
        <f t="shared" si="0"/>
        <v>374.0625</v>
      </c>
      <c r="I28" s="385">
        <v>20</v>
      </c>
      <c r="J28" s="274">
        <f t="shared" si="1"/>
        <v>2749.0625</v>
      </c>
      <c r="K28" s="498" t="s">
        <v>2096</v>
      </c>
      <c r="L28" s="491">
        <f t="shared" si="2"/>
        <v>5610.9375</v>
      </c>
      <c r="M28" s="494">
        <v>15</v>
      </c>
      <c r="N28" s="274">
        <f t="shared" si="3"/>
        <v>41235.9375</v>
      </c>
      <c r="O28" s="275">
        <f t="shared" si="4"/>
        <v>0</v>
      </c>
      <c r="P28" s="275">
        <f t="shared" si="11"/>
        <v>0</v>
      </c>
      <c r="Q28" s="275">
        <f t="shared" si="11"/>
        <v>0</v>
      </c>
      <c r="R28" s="275">
        <f t="shared" si="11"/>
        <v>0</v>
      </c>
      <c r="S28" s="283" t="s">
        <v>2040</v>
      </c>
      <c r="T28" s="404"/>
      <c r="U28" s="404"/>
      <c r="V28" s="404"/>
      <c r="W28" s="404"/>
      <c r="X28" s="390">
        <f t="shared" si="9"/>
        <v>0</v>
      </c>
      <c r="Y28" s="409"/>
      <c r="Z28" s="409"/>
      <c r="AA28" s="409"/>
      <c r="AB28" s="409"/>
      <c r="AC28" s="390">
        <f t="shared" si="6"/>
        <v>0</v>
      </c>
      <c r="AD28" s="409"/>
      <c r="AE28" s="409"/>
      <c r="AF28" s="409"/>
      <c r="AG28" s="409"/>
      <c r="AH28" s="390">
        <f t="shared" si="7"/>
        <v>0</v>
      </c>
      <c r="AI28" s="409"/>
      <c r="AJ28" s="409"/>
      <c r="AK28" s="409"/>
      <c r="AL28" s="409"/>
      <c r="AM28" s="409"/>
      <c r="AN28" s="409"/>
      <c r="AO28" s="409"/>
      <c r="AP28" s="409"/>
      <c r="AQ28" s="409"/>
      <c r="AR28" s="409"/>
      <c r="AS28" s="409"/>
      <c r="AT28" s="409"/>
      <c r="AU28" s="409"/>
      <c r="AV28" s="409"/>
      <c r="AW28" s="409"/>
      <c r="AX28" s="409"/>
      <c r="AY28" s="409"/>
      <c r="AZ28" s="409"/>
      <c r="BA28" s="409"/>
      <c r="BB28" s="409"/>
      <c r="BC28" s="409"/>
      <c r="BD28" s="409"/>
      <c r="BE28" s="409"/>
      <c r="BF28" s="409"/>
      <c r="BG28" s="409"/>
      <c r="BH28" s="409"/>
      <c r="BI28" s="409"/>
      <c r="BJ28" s="409"/>
      <c r="BK28" s="409"/>
      <c r="BL28" s="409"/>
      <c r="BM28" s="409"/>
      <c r="BN28" s="409"/>
      <c r="BO28" s="409"/>
      <c r="BP28" s="409"/>
      <c r="BQ28" s="409"/>
      <c r="BR28" s="409"/>
      <c r="BS28" s="409"/>
      <c r="BT28" s="409"/>
      <c r="BU28" s="409"/>
      <c r="BV28" s="409"/>
      <c r="BW28" s="409"/>
      <c r="BX28" s="409"/>
      <c r="BY28" s="409"/>
      <c r="BZ28" s="409"/>
      <c r="CA28" s="409"/>
      <c r="CB28" s="409"/>
      <c r="CC28" s="409"/>
      <c r="CD28" s="409"/>
      <c r="CE28" s="409"/>
      <c r="CF28" s="409"/>
      <c r="CG28" s="409"/>
      <c r="CH28" s="409"/>
      <c r="CI28" s="409"/>
      <c r="CJ28" s="409"/>
      <c r="CK28" s="409"/>
      <c r="CL28" s="409"/>
      <c r="CM28" s="409"/>
      <c r="CN28" s="409"/>
      <c r="CO28" s="409"/>
      <c r="CP28" s="409"/>
      <c r="CQ28" s="409"/>
      <c r="CR28" s="409"/>
      <c r="CS28" s="409"/>
      <c r="CT28" s="409"/>
      <c r="CU28" s="409"/>
      <c r="CV28" s="409"/>
      <c r="CW28" s="409"/>
      <c r="CX28" s="409"/>
      <c r="CY28" s="409"/>
      <c r="CZ28" s="409"/>
      <c r="DA28" s="409"/>
      <c r="DB28" s="409"/>
      <c r="DC28" s="409"/>
      <c r="DD28" s="409"/>
      <c r="DE28" s="409"/>
      <c r="DF28" s="409"/>
      <c r="DG28" s="409"/>
      <c r="DH28" s="409"/>
      <c r="DI28" s="409"/>
      <c r="DJ28" s="409"/>
      <c r="DK28" s="409"/>
      <c r="DL28" s="409"/>
      <c r="DM28" s="409"/>
      <c r="DN28" s="409"/>
      <c r="DO28" s="410"/>
      <c r="DP28" s="495">
        <v>1</v>
      </c>
      <c r="DQ28" s="404">
        <v>47500</v>
      </c>
      <c r="DR28" s="404"/>
      <c r="DS28" s="404"/>
      <c r="DT28" s="409"/>
      <c r="DU28" s="409"/>
      <c r="DV28" s="409">
        <v>1</v>
      </c>
      <c r="DW28" s="409">
        <v>47500</v>
      </c>
      <c r="DX28" s="409"/>
      <c r="DY28" s="409"/>
      <c r="DZ28" s="409"/>
      <c r="EA28" s="409"/>
      <c r="EB28" s="409"/>
      <c r="EC28" s="409"/>
      <c r="ED28" s="409"/>
      <c r="EE28" s="409"/>
      <c r="EF28" s="390">
        <f t="shared" si="12"/>
        <v>1</v>
      </c>
      <c r="EG28" s="390">
        <f t="shared" si="12"/>
        <v>47500</v>
      </c>
      <c r="EH28" s="492">
        <v>1</v>
      </c>
      <c r="EI28" s="492">
        <v>47500</v>
      </c>
      <c r="EJ28" s="492"/>
      <c r="EK28" s="492"/>
      <c r="EL28" s="496"/>
      <c r="EM28" s="411">
        <v>1</v>
      </c>
      <c r="EN28" s="496"/>
      <c r="EO28" s="496"/>
      <c r="EP28" s="496"/>
      <c r="EQ28" s="496"/>
      <c r="ER28" s="496"/>
      <c r="ES28" s="496"/>
      <c r="ET28" s="496"/>
    </row>
    <row r="29" spans="1:150" ht="51.75" thickBot="1">
      <c r="A29" s="457">
        <v>22</v>
      </c>
      <c r="B29" s="447" t="s">
        <v>2097</v>
      </c>
      <c r="C29" s="447" t="s">
        <v>2098</v>
      </c>
      <c r="D29" s="458" t="s">
        <v>103</v>
      </c>
      <c r="E29" s="459">
        <v>42500</v>
      </c>
      <c r="F29" s="404">
        <v>5000</v>
      </c>
      <c r="G29" s="399">
        <f t="shared" si="10"/>
        <v>47500</v>
      </c>
      <c r="H29" s="274">
        <f t="shared" si="0"/>
        <v>374.0625</v>
      </c>
      <c r="I29" s="385">
        <v>20</v>
      </c>
      <c r="J29" s="274">
        <f t="shared" si="1"/>
        <v>2749.0625</v>
      </c>
      <c r="K29" s="498" t="s">
        <v>2099</v>
      </c>
      <c r="L29" s="491">
        <f t="shared" si="2"/>
        <v>5236.875</v>
      </c>
      <c r="M29" s="494">
        <v>14</v>
      </c>
      <c r="N29" s="274">
        <f t="shared" si="3"/>
        <v>38486.875</v>
      </c>
      <c r="O29" s="275">
        <f t="shared" si="4"/>
        <v>0</v>
      </c>
      <c r="P29" s="275">
        <f t="shared" si="11"/>
        <v>0</v>
      </c>
      <c r="Q29" s="275">
        <f t="shared" si="11"/>
        <v>0</v>
      </c>
      <c r="R29" s="275">
        <f t="shared" si="11"/>
        <v>0</v>
      </c>
      <c r="S29" s="283" t="s">
        <v>2065</v>
      </c>
      <c r="T29" s="404"/>
      <c r="U29" s="404"/>
      <c r="V29" s="404"/>
      <c r="W29" s="404"/>
      <c r="X29" s="390">
        <f t="shared" si="9"/>
        <v>0</v>
      </c>
      <c r="Y29" s="409"/>
      <c r="Z29" s="409"/>
      <c r="AA29" s="409"/>
      <c r="AB29" s="409"/>
      <c r="AC29" s="390">
        <f t="shared" si="6"/>
        <v>0</v>
      </c>
      <c r="AD29" s="409"/>
      <c r="AE29" s="409"/>
      <c r="AF29" s="409"/>
      <c r="AG29" s="409"/>
      <c r="AH29" s="390">
        <f t="shared" si="7"/>
        <v>0</v>
      </c>
      <c r="AI29" s="409"/>
      <c r="AJ29" s="409"/>
      <c r="AK29" s="409"/>
      <c r="AL29" s="409"/>
      <c r="AM29" s="409"/>
      <c r="AN29" s="409"/>
      <c r="AO29" s="409"/>
      <c r="AP29" s="409"/>
      <c r="AQ29" s="409"/>
      <c r="AR29" s="409"/>
      <c r="AS29" s="409"/>
      <c r="AT29" s="409"/>
      <c r="AU29" s="409"/>
      <c r="AV29" s="409"/>
      <c r="AW29" s="409"/>
      <c r="AX29" s="409"/>
      <c r="AY29" s="409"/>
      <c r="AZ29" s="409"/>
      <c r="BA29" s="409"/>
      <c r="BB29" s="409"/>
      <c r="BC29" s="409"/>
      <c r="BD29" s="409"/>
      <c r="BE29" s="409"/>
      <c r="BF29" s="409"/>
      <c r="BG29" s="409"/>
      <c r="BH29" s="409"/>
      <c r="BI29" s="409"/>
      <c r="BJ29" s="409"/>
      <c r="BK29" s="409"/>
      <c r="BL29" s="409"/>
      <c r="BM29" s="409"/>
      <c r="BN29" s="409"/>
      <c r="BO29" s="409"/>
      <c r="BP29" s="409"/>
      <c r="BQ29" s="409"/>
      <c r="BR29" s="409"/>
      <c r="BS29" s="409"/>
      <c r="BT29" s="409"/>
      <c r="BU29" s="409"/>
      <c r="BV29" s="409"/>
      <c r="BW29" s="409"/>
      <c r="BX29" s="409"/>
      <c r="BY29" s="409"/>
      <c r="BZ29" s="409"/>
      <c r="CA29" s="409"/>
      <c r="CB29" s="409"/>
      <c r="CC29" s="409"/>
      <c r="CD29" s="409"/>
      <c r="CE29" s="409"/>
      <c r="CF29" s="409"/>
      <c r="CG29" s="409"/>
      <c r="CH29" s="409"/>
      <c r="CI29" s="409"/>
      <c r="CJ29" s="409"/>
      <c r="CK29" s="409"/>
      <c r="CL29" s="409"/>
      <c r="CM29" s="409"/>
      <c r="CN29" s="409"/>
      <c r="CO29" s="409"/>
      <c r="CP29" s="409"/>
      <c r="CQ29" s="409"/>
      <c r="CR29" s="409"/>
      <c r="CS29" s="409"/>
      <c r="CT29" s="409"/>
      <c r="CU29" s="409"/>
      <c r="CV29" s="409"/>
      <c r="CW29" s="409"/>
      <c r="CX29" s="409"/>
      <c r="CY29" s="409"/>
      <c r="CZ29" s="409"/>
      <c r="DA29" s="409"/>
      <c r="DB29" s="409"/>
      <c r="DC29" s="409"/>
      <c r="DD29" s="409"/>
      <c r="DE29" s="409"/>
      <c r="DF29" s="409"/>
      <c r="DG29" s="409"/>
      <c r="DH29" s="409"/>
      <c r="DI29" s="409"/>
      <c r="DJ29" s="409"/>
      <c r="DK29" s="409"/>
      <c r="DL29" s="409"/>
      <c r="DM29" s="409"/>
      <c r="DN29" s="409"/>
      <c r="DO29" s="410"/>
      <c r="DP29" s="495">
        <v>1</v>
      </c>
      <c r="DQ29" s="404">
        <v>47500</v>
      </c>
      <c r="DR29" s="404"/>
      <c r="DS29" s="404"/>
      <c r="DT29" s="409"/>
      <c r="DU29" s="409"/>
      <c r="DV29" s="409">
        <v>1</v>
      </c>
      <c r="DW29" s="409">
        <v>47500</v>
      </c>
      <c r="DX29" s="409"/>
      <c r="DY29" s="409"/>
      <c r="DZ29" s="409"/>
      <c r="EA29" s="409"/>
      <c r="EB29" s="409"/>
      <c r="EC29" s="409"/>
      <c r="ED29" s="409"/>
      <c r="EE29" s="409"/>
      <c r="EF29" s="390">
        <f t="shared" si="12"/>
        <v>1</v>
      </c>
      <c r="EG29" s="390">
        <f t="shared" si="12"/>
        <v>47500</v>
      </c>
      <c r="EH29" s="492">
        <v>1</v>
      </c>
      <c r="EI29" s="492">
        <v>47500</v>
      </c>
      <c r="EJ29" s="492"/>
      <c r="EK29" s="492"/>
      <c r="EL29" s="496"/>
      <c r="EM29" s="411">
        <v>1</v>
      </c>
      <c r="EN29" s="496"/>
      <c r="EO29" s="496"/>
      <c r="EP29" s="496"/>
      <c r="EQ29" s="496"/>
      <c r="ER29" s="496"/>
      <c r="ES29" s="496"/>
      <c r="ET29" s="496"/>
    </row>
    <row r="30" spans="1:150" ht="51.75" thickBot="1">
      <c r="A30" s="451">
        <v>23</v>
      </c>
      <c r="B30" s="447" t="s">
        <v>2100</v>
      </c>
      <c r="C30" s="447" t="s">
        <v>2101</v>
      </c>
      <c r="D30" s="458" t="s">
        <v>2102</v>
      </c>
      <c r="E30" s="459">
        <v>34000</v>
      </c>
      <c r="F30" s="404">
        <v>4000</v>
      </c>
      <c r="G30" s="399">
        <f t="shared" si="10"/>
        <v>38000</v>
      </c>
      <c r="H30" s="274">
        <f t="shared" si="0"/>
        <v>299.25</v>
      </c>
      <c r="I30" s="385">
        <v>20</v>
      </c>
      <c r="J30" s="274">
        <f t="shared" si="1"/>
        <v>2199.25</v>
      </c>
      <c r="K30" s="498" t="s">
        <v>2103</v>
      </c>
      <c r="L30" s="491">
        <f t="shared" si="2"/>
        <v>4189.5</v>
      </c>
      <c r="M30" s="494">
        <v>14</v>
      </c>
      <c r="N30" s="274">
        <f t="shared" si="3"/>
        <v>30789.5</v>
      </c>
      <c r="O30" s="275">
        <f t="shared" si="4"/>
        <v>0</v>
      </c>
      <c r="P30" s="275">
        <f t="shared" si="11"/>
        <v>0</v>
      </c>
      <c r="Q30" s="275">
        <f t="shared" si="11"/>
        <v>0</v>
      </c>
      <c r="R30" s="275">
        <f t="shared" si="11"/>
        <v>0</v>
      </c>
      <c r="S30" s="283" t="s">
        <v>2086</v>
      </c>
      <c r="T30" s="404"/>
      <c r="U30" s="404"/>
      <c r="V30" s="404"/>
      <c r="W30" s="404"/>
      <c r="X30" s="390">
        <f t="shared" si="9"/>
        <v>0</v>
      </c>
      <c r="Y30" s="409"/>
      <c r="Z30" s="409"/>
      <c r="AA30" s="409"/>
      <c r="AB30" s="409"/>
      <c r="AC30" s="390">
        <f t="shared" si="6"/>
        <v>0</v>
      </c>
      <c r="AD30" s="409"/>
      <c r="AE30" s="409"/>
      <c r="AF30" s="409"/>
      <c r="AG30" s="409"/>
      <c r="AH30" s="390">
        <f t="shared" si="7"/>
        <v>0</v>
      </c>
      <c r="AI30" s="409"/>
      <c r="AJ30" s="409"/>
      <c r="AK30" s="409"/>
      <c r="AL30" s="409"/>
      <c r="AM30" s="409"/>
      <c r="AN30" s="409"/>
      <c r="AO30" s="409"/>
      <c r="AP30" s="409"/>
      <c r="AQ30" s="409"/>
      <c r="AR30" s="409"/>
      <c r="AS30" s="409"/>
      <c r="AT30" s="409"/>
      <c r="AU30" s="409"/>
      <c r="AV30" s="409"/>
      <c r="AW30" s="409"/>
      <c r="AX30" s="409"/>
      <c r="AY30" s="409"/>
      <c r="AZ30" s="409"/>
      <c r="BA30" s="409"/>
      <c r="BB30" s="409"/>
      <c r="BC30" s="409"/>
      <c r="BD30" s="409"/>
      <c r="BE30" s="409"/>
      <c r="BF30" s="409"/>
      <c r="BG30" s="409"/>
      <c r="BH30" s="409"/>
      <c r="BI30" s="409"/>
      <c r="BJ30" s="409"/>
      <c r="BK30" s="409"/>
      <c r="BL30" s="409"/>
      <c r="BM30" s="409"/>
      <c r="BN30" s="409"/>
      <c r="BO30" s="409"/>
      <c r="BP30" s="409"/>
      <c r="BQ30" s="409"/>
      <c r="BR30" s="409"/>
      <c r="BS30" s="409"/>
      <c r="BT30" s="409"/>
      <c r="BU30" s="409"/>
      <c r="BV30" s="409"/>
      <c r="BW30" s="409"/>
      <c r="BX30" s="409"/>
      <c r="BY30" s="409"/>
      <c r="BZ30" s="409"/>
      <c r="CA30" s="409"/>
      <c r="CB30" s="409"/>
      <c r="CC30" s="409"/>
      <c r="CD30" s="409"/>
      <c r="CE30" s="409"/>
      <c r="CF30" s="409"/>
      <c r="CG30" s="409"/>
      <c r="CH30" s="409"/>
      <c r="CI30" s="409"/>
      <c r="CJ30" s="409"/>
      <c r="CK30" s="409"/>
      <c r="CL30" s="409"/>
      <c r="CM30" s="409"/>
      <c r="CN30" s="409"/>
      <c r="CO30" s="409"/>
      <c r="CP30" s="409"/>
      <c r="CQ30" s="409"/>
      <c r="CR30" s="409"/>
      <c r="CS30" s="409"/>
      <c r="CT30" s="409"/>
      <c r="CU30" s="409"/>
      <c r="CV30" s="409"/>
      <c r="CW30" s="409"/>
      <c r="CX30" s="409"/>
      <c r="CY30" s="409"/>
      <c r="CZ30" s="409"/>
      <c r="DA30" s="409"/>
      <c r="DB30" s="409"/>
      <c r="DC30" s="409"/>
      <c r="DD30" s="409"/>
      <c r="DE30" s="409"/>
      <c r="DF30" s="409"/>
      <c r="DG30" s="409"/>
      <c r="DH30" s="409"/>
      <c r="DI30" s="409"/>
      <c r="DJ30" s="409"/>
      <c r="DK30" s="409"/>
      <c r="DL30" s="409"/>
      <c r="DM30" s="409"/>
      <c r="DN30" s="409"/>
      <c r="DO30" s="410"/>
      <c r="DP30" s="495">
        <v>1</v>
      </c>
      <c r="DQ30" s="404">
        <v>38000</v>
      </c>
      <c r="DR30" s="404"/>
      <c r="DS30" s="404"/>
      <c r="DT30" s="409"/>
      <c r="DU30" s="409"/>
      <c r="DV30" s="409">
        <v>1</v>
      </c>
      <c r="DW30" s="409">
        <v>38000</v>
      </c>
      <c r="DX30" s="409"/>
      <c r="DY30" s="409"/>
      <c r="DZ30" s="409"/>
      <c r="EA30" s="409"/>
      <c r="EB30" s="409"/>
      <c r="EC30" s="409"/>
      <c r="ED30" s="409"/>
      <c r="EE30" s="409"/>
      <c r="EF30" s="390">
        <f t="shared" si="12"/>
        <v>1</v>
      </c>
      <c r="EG30" s="390">
        <f t="shared" si="12"/>
        <v>38000</v>
      </c>
      <c r="EH30" s="492">
        <v>1</v>
      </c>
      <c r="EI30" s="492">
        <v>38000</v>
      </c>
      <c r="EJ30" s="492"/>
      <c r="EK30" s="492"/>
      <c r="EL30" s="496"/>
      <c r="EM30" s="411">
        <v>1</v>
      </c>
      <c r="EN30" s="496"/>
      <c r="EO30" s="496"/>
      <c r="EP30" s="496"/>
      <c r="EQ30" s="496"/>
      <c r="ER30" s="496"/>
      <c r="ES30" s="496"/>
      <c r="ET30" s="496"/>
    </row>
    <row r="31" spans="1:150" ht="51.75" thickBot="1">
      <c r="A31" s="457">
        <v>24</v>
      </c>
      <c r="B31" s="447" t="s">
        <v>2104</v>
      </c>
      <c r="C31" s="447" t="s">
        <v>2105</v>
      </c>
      <c r="D31" s="458" t="s">
        <v>2102</v>
      </c>
      <c r="E31" s="459">
        <v>34000</v>
      </c>
      <c r="F31" s="404">
        <v>4000</v>
      </c>
      <c r="G31" s="399">
        <f t="shared" si="10"/>
        <v>38000</v>
      </c>
      <c r="H31" s="274">
        <f t="shared" si="0"/>
        <v>299.25</v>
      </c>
      <c r="I31" s="385">
        <v>20</v>
      </c>
      <c r="J31" s="274">
        <f t="shared" si="1"/>
        <v>2199.25</v>
      </c>
      <c r="K31" s="498" t="s">
        <v>2106</v>
      </c>
      <c r="L31" s="491">
        <f t="shared" si="2"/>
        <v>4189.5</v>
      </c>
      <c r="M31" s="494">
        <v>14</v>
      </c>
      <c r="N31" s="274">
        <f t="shared" si="3"/>
        <v>30789.5</v>
      </c>
      <c r="O31" s="275">
        <f t="shared" si="4"/>
        <v>5100</v>
      </c>
      <c r="P31" s="275">
        <f t="shared" si="11"/>
        <v>4500</v>
      </c>
      <c r="Q31" s="275">
        <f t="shared" si="11"/>
        <v>600</v>
      </c>
      <c r="R31" s="275">
        <f t="shared" si="11"/>
        <v>0</v>
      </c>
      <c r="S31" s="283" t="s">
        <v>2070</v>
      </c>
      <c r="T31" s="404" t="s">
        <v>1609</v>
      </c>
      <c r="U31" s="404">
        <v>4500</v>
      </c>
      <c r="V31" s="404">
        <v>600</v>
      </c>
      <c r="W31" s="404"/>
      <c r="X31" s="390">
        <f t="shared" si="9"/>
        <v>5100</v>
      </c>
      <c r="Y31" s="409"/>
      <c r="Z31" s="409"/>
      <c r="AA31" s="409"/>
      <c r="AB31" s="409"/>
      <c r="AC31" s="390">
        <f t="shared" si="6"/>
        <v>0</v>
      </c>
      <c r="AD31" s="409"/>
      <c r="AE31" s="409"/>
      <c r="AF31" s="409"/>
      <c r="AG31" s="409"/>
      <c r="AH31" s="390">
        <f t="shared" si="7"/>
        <v>0</v>
      </c>
      <c r="AI31" s="409"/>
      <c r="AJ31" s="409"/>
      <c r="AK31" s="409"/>
      <c r="AL31" s="409"/>
      <c r="AM31" s="409"/>
      <c r="AN31" s="409"/>
      <c r="AO31" s="409"/>
      <c r="AP31" s="409"/>
      <c r="AQ31" s="409"/>
      <c r="AR31" s="409"/>
      <c r="AS31" s="409"/>
      <c r="AT31" s="409"/>
      <c r="AU31" s="409"/>
      <c r="AV31" s="409"/>
      <c r="AW31" s="409"/>
      <c r="AX31" s="409"/>
      <c r="AY31" s="409"/>
      <c r="AZ31" s="409"/>
      <c r="BA31" s="409"/>
      <c r="BB31" s="409"/>
      <c r="BC31" s="409"/>
      <c r="BD31" s="409"/>
      <c r="BE31" s="409"/>
      <c r="BF31" s="409"/>
      <c r="BG31" s="409"/>
      <c r="BH31" s="409"/>
      <c r="BI31" s="409"/>
      <c r="BJ31" s="409"/>
      <c r="BK31" s="409"/>
      <c r="BL31" s="409"/>
      <c r="BM31" s="409"/>
      <c r="BN31" s="409"/>
      <c r="BO31" s="409"/>
      <c r="BP31" s="409"/>
      <c r="BQ31" s="409"/>
      <c r="BR31" s="409"/>
      <c r="BS31" s="409"/>
      <c r="BT31" s="409"/>
      <c r="BU31" s="409"/>
      <c r="BV31" s="409"/>
      <c r="BW31" s="409"/>
      <c r="BX31" s="409"/>
      <c r="BY31" s="409"/>
      <c r="BZ31" s="409"/>
      <c r="CA31" s="409"/>
      <c r="CB31" s="409"/>
      <c r="CC31" s="409"/>
      <c r="CD31" s="409"/>
      <c r="CE31" s="409"/>
      <c r="CF31" s="409"/>
      <c r="CG31" s="409"/>
      <c r="CH31" s="409"/>
      <c r="CI31" s="409"/>
      <c r="CJ31" s="409"/>
      <c r="CK31" s="409"/>
      <c r="CL31" s="409"/>
      <c r="CM31" s="409"/>
      <c r="CN31" s="409"/>
      <c r="CO31" s="409"/>
      <c r="CP31" s="409"/>
      <c r="CQ31" s="409"/>
      <c r="CR31" s="409"/>
      <c r="CS31" s="409"/>
      <c r="CT31" s="409"/>
      <c r="CU31" s="409"/>
      <c r="CV31" s="409"/>
      <c r="CW31" s="409"/>
      <c r="CX31" s="409"/>
      <c r="CY31" s="409"/>
      <c r="CZ31" s="409"/>
      <c r="DA31" s="409"/>
      <c r="DB31" s="409"/>
      <c r="DC31" s="409"/>
      <c r="DD31" s="409"/>
      <c r="DE31" s="409"/>
      <c r="DF31" s="409"/>
      <c r="DG31" s="409"/>
      <c r="DH31" s="409"/>
      <c r="DI31" s="409"/>
      <c r="DJ31" s="409"/>
      <c r="DK31" s="409"/>
      <c r="DL31" s="409"/>
      <c r="DM31" s="409"/>
      <c r="DN31" s="409"/>
      <c r="DO31" s="410"/>
      <c r="DP31" s="495"/>
      <c r="DQ31" s="404"/>
      <c r="DR31" s="404">
        <v>1</v>
      </c>
      <c r="DS31" s="404">
        <v>38000</v>
      </c>
      <c r="DT31" s="409"/>
      <c r="DU31" s="409"/>
      <c r="DV31" s="409">
        <v>1</v>
      </c>
      <c r="DW31" s="409">
        <v>38000</v>
      </c>
      <c r="DX31" s="409"/>
      <c r="DY31" s="409"/>
      <c r="DZ31" s="409"/>
      <c r="EA31" s="409"/>
      <c r="EB31" s="409"/>
      <c r="EC31" s="409"/>
      <c r="ED31" s="409"/>
      <c r="EE31" s="409"/>
      <c r="EF31" s="390">
        <f t="shared" si="12"/>
        <v>1</v>
      </c>
      <c r="EG31" s="390">
        <f t="shared" si="12"/>
        <v>38000</v>
      </c>
      <c r="EH31" s="492">
        <v>1</v>
      </c>
      <c r="EI31" s="492">
        <v>38000</v>
      </c>
      <c r="EJ31" s="492"/>
      <c r="EK31" s="492"/>
      <c r="EL31" s="496"/>
      <c r="EM31" s="411">
        <v>1</v>
      </c>
      <c r="EN31" s="496"/>
      <c r="EO31" s="496"/>
      <c r="EP31" s="496"/>
      <c r="EQ31" s="496"/>
      <c r="ER31" s="496"/>
      <c r="ES31" s="496"/>
      <c r="ET31" s="496"/>
    </row>
    <row r="32" spans="1:150" ht="51.75" thickBot="1">
      <c r="A32" s="451">
        <v>25</v>
      </c>
      <c r="B32" s="447" t="s">
        <v>2107</v>
      </c>
      <c r="C32" s="447" t="s">
        <v>2108</v>
      </c>
      <c r="D32" s="458" t="s">
        <v>2109</v>
      </c>
      <c r="E32" s="459">
        <v>34000</v>
      </c>
      <c r="F32" s="404">
        <v>4000</v>
      </c>
      <c r="G32" s="399">
        <f t="shared" si="10"/>
        <v>38000</v>
      </c>
      <c r="H32" s="274">
        <f t="shared" si="0"/>
        <v>299.25</v>
      </c>
      <c r="I32" s="385">
        <v>20</v>
      </c>
      <c r="J32" s="274">
        <f t="shared" si="1"/>
        <v>2199.25</v>
      </c>
      <c r="K32" s="498" t="s">
        <v>2110</v>
      </c>
      <c r="L32" s="491">
        <f t="shared" si="2"/>
        <v>4189.5</v>
      </c>
      <c r="M32" s="494">
        <v>14</v>
      </c>
      <c r="N32" s="274">
        <f t="shared" si="3"/>
        <v>30789.5</v>
      </c>
      <c r="O32" s="275">
        <f t="shared" si="4"/>
        <v>2900</v>
      </c>
      <c r="P32" s="275">
        <f t="shared" si="11"/>
        <v>2500</v>
      </c>
      <c r="Q32" s="275">
        <f t="shared" si="11"/>
        <v>400</v>
      </c>
      <c r="R32" s="275">
        <f t="shared" si="11"/>
        <v>0</v>
      </c>
      <c r="S32" s="283" t="s">
        <v>2111</v>
      </c>
      <c r="T32" s="404" t="s">
        <v>1609</v>
      </c>
      <c r="U32" s="404">
        <v>2500</v>
      </c>
      <c r="V32" s="404">
        <v>400</v>
      </c>
      <c r="W32" s="404"/>
      <c r="X32" s="390">
        <f t="shared" si="9"/>
        <v>2900</v>
      </c>
      <c r="Y32" s="409"/>
      <c r="Z32" s="409"/>
      <c r="AA32" s="409"/>
      <c r="AB32" s="409"/>
      <c r="AC32" s="390">
        <f t="shared" si="6"/>
        <v>0</v>
      </c>
      <c r="AD32" s="409"/>
      <c r="AE32" s="409"/>
      <c r="AF32" s="409"/>
      <c r="AG32" s="409"/>
      <c r="AH32" s="390">
        <f t="shared" si="7"/>
        <v>0</v>
      </c>
      <c r="AI32" s="409"/>
      <c r="AJ32" s="409"/>
      <c r="AK32" s="409"/>
      <c r="AL32" s="409"/>
      <c r="AM32" s="409"/>
      <c r="AN32" s="409"/>
      <c r="AO32" s="409"/>
      <c r="AP32" s="409"/>
      <c r="AQ32" s="409"/>
      <c r="AR32" s="409"/>
      <c r="AS32" s="409"/>
      <c r="AT32" s="409"/>
      <c r="AU32" s="409"/>
      <c r="AV32" s="409"/>
      <c r="AW32" s="409"/>
      <c r="AX32" s="409"/>
      <c r="AY32" s="409"/>
      <c r="AZ32" s="409"/>
      <c r="BA32" s="409"/>
      <c r="BB32" s="409"/>
      <c r="BC32" s="409"/>
      <c r="BD32" s="409"/>
      <c r="BE32" s="409"/>
      <c r="BF32" s="409"/>
      <c r="BG32" s="409"/>
      <c r="BH32" s="409"/>
      <c r="BI32" s="409"/>
      <c r="BJ32" s="409"/>
      <c r="BK32" s="409"/>
      <c r="BL32" s="409"/>
      <c r="BM32" s="409"/>
      <c r="BN32" s="409"/>
      <c r="BO32" s="409"/>
      <c r="BP32" s="409"/>
      <c r="BQ32" s="409"/>
      <c r="BR32" s="409"/>
      <c r="BS32" s="409"/>
      <c r="BT32" s="409"/>
      <c r="BU32" s="409"/>
      <c r="BV32" s="409"/>
      <c r="BW32" s="409"/>
      <c r="BX32" s="409"/>
      <c r="BY32" s="409"/>
      <c r="BZ32" s="409"/>
      <c r="CA32" s="409"/>
      <c r="CB32" s="409"/>
      <c r="CC32" s="409"/>
      <c r="CD32" s="409"/>
      <c r="CE32" s="409"/>
      <c r="CF32" s="409"/>
      <c r="CG32" s="409"/>
      <c r="CH32" s="409"/>
      <c r="CI32" s="409"/>
      <c r="CJ32" s="409"/>
      <c r="CK32" s="409"/>
      <c r="CL32" s="409"/>
      <c r="CM32" s="409"/>
      <c r="CN32" s="409"/>
      <c r="CO32" s="409"/>
      <c r="CP32" s="409"/>
      <c r="CQ32" s="409"/>
      <c r="CR32" s="409"/>
      <c r="CS32" s="409"/>
      <c r="CT32" s="409"/>
      <c r="CU32" s="409"/>
      <c r="CV32" s="409"/>
      <c r="CW32" s="409"/>
      <c r="CX32" s="409"/>
      <c r="CY32" s="409"/>
      <c r="CZ32" s="409"/>
      <c r="DA32" s="409"/>
      <c r="DB32" s="409"/>
      <c r="DC32" s="409"/>
      <c r="DD32" s="409"/>
      <c r="DE32" s="409"/>
      <c r="DF32" s="409"/>
      <c r="DG32" s="409"/>
      <c r="DH32" s="409"/>
      <c r="DI32" s="409"/>
      <c r="DJ32" s="409"/>
      <c r="DK32" s="409"/>
      <c r="DL32" s="409"/>
      <c r="DM32" s="409"/>
      <c r="DN32" s="409"/>
      <c r="DO32" s="410"/>
      <c r="DP32" s="495">
        <v>1</v>
      </c>
      <c r="DQ32" s="404">
        <v>38000</v>
      </c>
      <c r="DR32" s="404"/>
      <c r="DS32" s="404"/>
      <c r="DT32" s="409"/>
      <c r="DU32" s="409"/>
      <c r="DV32" s="409" t="s">
        <v>225</v>
      </c>
      <c r="DW32" s="409" t="s">
        <v>225</v>
      </c>
      <c r="DX32" s="409">
        <v>1</v>
      </c>
      <c r="DY32" s="409">
        <v>38000</v>
      </c>
      <c r="DZ32" s="409"/>
      <c r="EA32" s="409"/>
      <c r="EB32" s="409"/>
      <c r="EC32" s="409"/>
      <c r="ED32" s="409"/>
      <c r="EE32" s="409"/>
      <c r="EF32" s="390">
        <f t="shared" si="12"/>
        <v>1</v>
      </c>
      <c r="EG32" s="390">
        <f t="shared" si="12"/>
        <v>38000</v>
      </c>
      <c r="EH32" s="492">
        <v>1</v>
      </c>
      <c r="EI32" s="492">
        <v>38000</v>
      </c>
      <c r="EJ32" s="492"/>
      <c r="EK32" s="492"/>
      <c r="EL32" s="496"/>
      <c r="EM32" s="411">
        <v>1</v>
      </c>
      <c r="EN32" s="496"/>
      <c r="EO32" s="496"/>
      <c r="EP32" s="496"/>
      <c r="EQ32" s="496"/>
      <c r="ER32" s="496"/>
      <c r="ES32" s="496"/>
      <c r="ET32" s="496"/>
    </row>
    <row r="33" spans="1:150" ht="51.75" thickBot="1">
      <c r="A33" s="457">
        <v>26</v>
      </c>
      <c r="B33" s="447" t="s">
        <v>2112</v>
      </c>
      <c r="C33" s="447" t="s">
        <v>2113</v>
      </c>
      <c r="D33" s="458" t="s">
        <v>2114</v>
      </c>
      <c r="E33" s="459">
        <v>25500</v>
      </c>
      <c r="F33" s="404">
        <v>3000</v>
      </c>
      <c r="G33" s="399">
        <f t="shared" si="10"/>
        <v>28500</v>
      </c>
      <c r="H33" s="274">
        <f t="shared" si="0"/>
        <v>224.4375</v>
      </c>
      <c r="I33" s="385">
        <v>20</v>
      </c>
      <c r="J33" s="274">
        <f t="shared" si="1"/>
        <v>1649.4375</v>
      </c>
      <c r="K33" s="498" t="s">
        <v>2115</v>
      </c>
      <c r="L33" s="491">
        <f t="shared" si="2"/>
        <v>3366.5625</v>
      </c>
      <c r="M33" s="494">
        <v>15</v>
      </c>
      <c r="N33" s="274">
        <f t="shared" si="3"/>
        <v>24741.5625</v>
      </c>
      <c r="O33" s="275">
        <f t="shared" si="4"/>
        <v>9350</v>
      </c>
      <c r="P33" s="275">
        <f t="shared" si="11"/>
        <v>8125</v>
      </c>
      <c r="Q33" s="275">
        <f t="shared" si="11"/>
        <v>1225</v>
      </c>
      <c r="R33" s="275">
        <f t="shared" si="11"/>
        <v>0</v>
      </c>
      <c r="S33" s="283" t="s">
        <v>2116</v>
      </c>
      <c r="T33" s="404" t="s">
        <v>1609</v>
      </c>
      <c r="U33" s="404">
        <v>4700</v>
      </c>
      <c r="V33" s="404">
        <v>800</v>
      </c>
      <c r="W33" s="404"/>
      <c r="X33" s="390">
        <f t="shared" si="9"/>
        <v>5500</v>
      </c>
      <c r="Y33" s="409" t="s">
        <v>1627</v>
      </c>
      <c r="Z33" s="409">
        <v>950</v>
      </c>
      <c r="AA33" s="409">
        <v>150</v>
      </c>
      <c r="AB33" s="409"/>
      <c r="AC33" s="390">
        <f t="shared" si="6"/>
        <v>1100</v>
      </c>
      <c r="AD33" s="409" t="s">
        <v>1689</v>
      </c>
      <c r="AE33" s="409">
        <v>2475</v>
      </c>
      <c r="AF33" s="409">
        <v>275</v>
      </c>
      <c r="AG33" s="409"/>
      <c r="AH33" s="390">
        <f t="shared" si="7"/>
        <v>2750</v>
      </c>
      <c r="AI33" s="409"/>
      <c r="AJ33" s="409"/>
      <c r="AK33" s="409"/>
      <c r="AL33" s="409"/>
      <c r="AM33" s="409"/>
      <c r="AN33" s="409"/>
      <c r="AO33" s="409"/>
      <c r="AP33" s="409"/>
      <c r="AQ33" s="409"/>
      <c r="AR33" s="409"/>
      <c r="AS33" s="409"/>
      <c r="AT33" s="409"/>
      <c r="AU33" s="409"/>
      <c r="AV33" s="409"/>
      <c r="AW33" s="409"/>
      <c r="AX33" s="409"/>
      <c r="AY33" s="409"/>
      <c r="AZ33" s="409"/>
      <c r="BA33" s="409"/>
      <c r="BB33" s="409"/>
      <c r="BC33" s="409"/>
      <c r="BD33" s="409"/>
      <c r="BE33" s="409"/>
      <c r="BF33" s="409"/>
      <c r="BG33" s="409"/>
      <c r="BH33" s="409"/>
      <c r="BI33" s="409"/>
      <c r="BJ33" s="409"/>
      <c r="BK33" s="409"/>
      <c r="BL33" s="409"/>
      <c r="BM33" s="409"/>
      <c r="BN33" s="409"/>
      <c r="BO33" s="409"/>
      <c r="BP33" s="409"/>
      <c r="BQ33" s="409"/>
      <c r="BR33" s="409"/>
      <c r="BS33" s="409"/>
      <c r="BT33" s="409"/>
      <c r="BU33" s="409"/>
      <c r="BV33" s="409"/>
      <c r="BW33" s="409"/>
      <c r="BX33" s="409"/>
      <c r="BY33" s="409"/>
      <c r="BZ33" s="409"/>
      <c r="CA33" s="409"/>
      <c r="CB33" s="409"/>
      <c r="CC33" s="409"/>
      <c r="CD33" s="409"/>
      <c r="CE33" s="409"/>
      <c r="CF33" s="409"/>
      <c r="CG33" s="409"/>
      <c r="CH33" s="409"/>
      <c r="CI33" s="409"/>
      <c r="CJ33" s="409"/>
      <c r="CK33" s="409"/>
      <c r="CL33" s="409"/>
      <c r="CM33" s="409"/>
      <c r="CN33" s="409"/>
      <c r="CO33" s="409"/>
      <c r="CP33" s="409"/>
      <c r="CQ33" s="409"/>
      <c r="CR33" s="409"/>
      <c r="CS33" s="409"/>
      <c r="CT33" s="409"/>
      <c r="CU33" s="409"/>
      <c r="CV33" s="409"/>
      <c r="CW33" s="409"/>
      <c r="CX33" s="409"/>
      <c r="CY33" s="409"/>
      <c r="CZ33" s="409"/>
      <c r="DA33" s="409"/>
      <c r="DB33" s="409"/>
      <c r="DC33" s="409"/>
      <c r="DD33" s="409"/>
      <c r="DE33" s="409"/>
      <c r="DF33" s="409"/>
      <c r="DG33" s="409"/>
      <c r="DH33" s="409"/>
      <c r="DI33" s="409"/>
      <c r="DJ33" s="409"/>
      <c r="DK33" s="409"/>
      <c r="DL33" s="409"/>
      <c r="DM33" s="409"/>
      <c r="DN33" s="409"/>
      <c r="DO33" s="410"/>
      <c r="DP33" s="495">
        <v>1</v>
      </c>
      <c r="DQ33" s="404">
        <v>28500</v>
      </c>
      <c r="DR33" s="404"/>
      <c r="DS33" s="404"/>
      <c r="DT33" s="409"/>
      <c r="DU33" s="409"/>
      <c r="DV33" s="409">
        <v>1</v>
      </c>
      <c r="DW33" s="409">
        <v>28500</v>
      </c>
      <c r="DX33" s="409"/>
      <c r="DY33" s="409"/>
      <c r="DZ33" s="409"/>
      <c r="EA33" s="409"/>
      <c r="EB33" s="409"/>
      <c r="EC33" s="409"/>
      <c r="ED33" s="409"/>
      <c r="EE33" s="409"/>
      <c r="EF33" s="390">
        <f t="shared" si="12"/>
        <v>1</v>
      </c>
      <c r="EG33" s="390">
        <f t="shared" si="12"/>
        <v>28500</v>
      </c>
      <c r="EH33" s="492">
        <v>1</v>
      </c>
      <c r="EI33" s="492">
        <v>28500</v>
      </c>
      <c r="EJ33" s="492"/>
      <c r="EK33" s="492"/>
      <c r="EL33" s="496"/>
      <c r="EM33" s="411">
        <v>1</v>
      </c>
      <c r="EN33" s="496"/>
      <c r="EO33" s="496"/>
      <c r="EP33" s="496"/>
      <c r="EQ33" s="496"/>
      <c r="ER33" s="496"/>
      <c r="ES33" s="496"/>
      <c r="ET33" s="496"/>
    </row>
    <row r="34" spans="1:150" ht="51.75" thickBot="1">
      <c r="A34" s="451">
        <v>27</v>
      </c>
      <c r="B34" s="447" t="s">
        <v>2117</v>
      </c>
      <c r="C34" s="447" t="s">
        <v>2118</v>
      </c>
      <c r="D34" s="458" t="s">
        <v>43</v>
      </c>
      <c r="E34" s="459">
        <v>34000</v>
      </c>
      <c r="F34" s="404">
        <v>4000</v>
      </c>
      <c r="G34" s="399">
        <f t="shared" si="10"/>
        <v>38000</v>
      </c>
      <c r="H34" s="274">
        <f t="shared" si="0"/>
        <v>299.25</v>
      </c>
      <c r="I34" s="385">
        <v>20</v>
      </c>
      <c r="J34" s="274">
        <f t="shared" si="1"/>
        <v>2199.25</v>
      </c>
      <c r="K34" s="498" t="s">
        <v>2119</v>
      </c>
      <c r="L34" s="491">
        <f t="shared" si="2"/>
        <v>4189.5</v>
      </c>
      <c r="M34" s="494">
        <v>14</v>
      </c>
      <c r="N34" s="274">
        <f t="shared" si="3"/>
        <v>30789.5</v>
      </c>
      <c r="O34" s="275">
        <f t="shared" si="4"/>
        <v>0</v>
      </c>
      <c r="P34" s="275">
        <f t="shared" si="11"/>
        <v>0</v>
      </c>
      <c r="Q34" s="275">
        <f t="shared" si="11"/>
        <v>0</v>
      </c>
      <c r="R34" s="275">
        <f t="shared" si="11"/>
        <v>0</v>
      </c>
      <c r="S34" s="283" t="s">
        <v>2111</v>
      </c>
      <c r="T34" s="404"/>
      <c r="U34" s="404"/>
      <c r="V34" s="404"/>
      <c r="W34" s="404"/>
      <c r="X34" s="390">
        <f t="shared" si="9"/>
        <v>0</v>
      </c>
      <c r="Y34" s="409"/>
      <c r="Z34" s="409"/>
      <c r="AA34" s="409"/>
      <c r="AB34" s="409"/>
      <c r="AC34" s="390">
        <f t="shared" si="6"/>
        <v>0</v>
      </c>
      <c r="AD34" s="409"/>
      <c r="AE34" s="409"/>
      <c r="AF34" s="409"/>
      <c r="AG34" s="409"/>
      <c r="AH34" s="390">
        <f t="shared" si="7"/>
        <v>0</v>
      </c>
      <c r="AI34" s="409"/>
      <c r="AJ34" s="409"/>
      <c r="AK34" s="409"/>
      <c r="AL34" s="409"/>
      <c r="AM34" s="409"/>
      <c r="AN34" s="409"/>
      <c r="AO34" s="409"/>
      <c r="AP34" s="409"/>
      <c r="AQ34" s="409"/>
      <c r="AR34" s="409"/>
      <c r="AS34" s="409"/>
      <c r="AT34" s="409"/>
      <c r="AU34" s="409"/>
      <c r="AV34" s="409"/>
      <c r="AW34" s="409"/>
      <c r="AX34" s="409"/>
      <c r="AY34" s="409"/>
      <c r="AZ34" s="409"/>
      <c r="BA34" s="409"/>
      <c r="BB34" s="409"/>
      <c r="BC34" s="409"/>
      <c r="BD34" s="409"/>
      <c r="BE34" s="409"/>
      <c r="BF34" s="409"/>
      <c r="BG34" s="409"/>
      <c r="BH34" s="409"/>
      <c r="BI34" s="409"/>
      <c r="BJ34" s="409"/>
      <c r="BK34" s="409"/>
      <c r="BL34" s="409"/>
      <c r="BM34" s="409"/>
      <c r="BN34" s="409"/>
      <c r="BO34" s="409"/>
      <c r="BP34" s="409"/>
      <c r="BQ34" s="409"/>
      <c r="BR34" s="409"/>
      <c r="BS34" s="409"/>
      <c r="BT34" s="409"/>
      <c r="BU34" s="409"/>
      <c r="BV34" s="409"/>
      <c r="BW34" s="409"/>
      <c r="BX34" s="409"/>
      <c r="BY34" s="409"/>
      <c r="BZ34" s="409"/>
      <c r="CA34" s="409"/>
      <c r="CB34" s="409"/>
      <c r="CC34" s="409"/>
      <c r="CD34" s="409"/>
      <c r="CE34" s="409"/>
      <c r="CF34" s="409"/>
      <c r="CG34" s="409"/>
      <c r="CH34" s="409"/>
      <c r="CI34" s="409"/>
      <c r="CJ34" s="409"/>
      <c r="CK34" s="409"/>
      <c r="CL34" s="409"/>
      <c r="CM34" s="409"/>
      <c r="CN34" s="409"/>
      <c r="CO34" s="409"/>
      <c r="CP34" s="409"/>
      <c r="CQ34" s="409"/>
      <c r="CR34" s="409"/>
      <c r="CS34" s="409"/>
      <c r="CT34" s="409"/>
      <c r="CU34" s="409"/>
      <c r="CV34" s="409"/>
      <c r="CW34" s="409"/>
      <c r="CX34" s="409"/>
      <c r="CY34" s="409"/>
      <c r="CZ34" s="409"/>
      <c r="DA34" s="409"/>
      <c r="DB34" s="409"/>
      <c r="DC34" s="409"/>
      <c r="DD34" s="409"/>
      <c r="DE34" s="409"/>
      <c r="DF34" s="409"/>
      <c r="DG34" s="409"/>
      <c r="DH34" s="409"/>
      <c r="DI34" s="409"/>
      <c r="DJ34" s="409"/>
      <c r="DK34" s="409"/>
      <c r="DL34" s="409"/>
      <c r="DM34" s="409"/>
      <c r="DN34" s="409"/>
      <c r="DO34" s="410"/>
      <c r="DP34" s="495"/>
      <c r="DQ34" s="404"/>
      <c r="DR34" s="404">
        <v>1</v>
      </c>
      <c r="DS34" s="404">
        <v>38000</v>
      </c>
      <c r="DT34" s="409"/>
      <c r="DU34" s="409"/>
      <c r="DV34" s="409">
        <v>1</v>
      </c>
      <c r="DW34" s="409">
        <v>38000</v>
      </c>
      <c r="DX34" s="409"/>
      <c r="DY34" s="409"/>
      <c r="DZ34" s="409"/>
      <c r="EA34" s="409"/>
      <c r="EB34" s="409"/>
      <c r="EC34" s="409"/>
      <c r="ED34" s="409"/>
      <c r="EE34" s="409"/>
      <c r="EF34" s="390">
        <f t="shared" si="12"/>
        <v>1</v>
      </c>
      <c r="EG34" s="390">
        <f t="shared" si="12"/>
        <v>38000</v>
      </c>
      <c r="EH34" s="492">
        <v>1</v>
      </c>
      <c r="EI34" s="492">
        <v>38000</v>
      </c>
      <c r="EJ34" s="492"/>
      <c r="EK34" s="492"/>
      <c r="EL34" s="496"/>
      <c r="EM34" s="411">
        <v>1</v>
      </c>
      <c r="EN34" s="496"/>
      <c r="EO34" s="496"/>
      <c r="EP34" s="496"/>
      <c r="EQ34" s="496"/>
      <c r="ER34" s="496"/>
      <c r="ES34" s="496"/>
      <c r="ET34" s="496"/>
    </row>
    <row r="35" spans="1:150" ht="51.75" thickBot="1">
      <c r="A35" s="457">
        <v>28</v>
      </c>
      <c r="B35" s="447" t="s">
        <v>2120</v>
      </c>
      <c r="C35" s="447" t="s">
        <v>2121</v>
      </c>
      <c r="D35" s="458" t="s">
        <v>2122</v>
      </c>
      <c r="E35" s="459">
        <v>85000</v>
      </c>
      <c r="F35" s="404">
        <v>10000</v>
      </c>
      <c r="G35" s="399">
        <f t="shared" si="10"/>
        <v>95000</v>
      </c>
      <c r="H35" s="274">
        <f t="shared" si="0"/>
        <v>748.125</v>
      </c>
      <c r="I35" s="385">
        <v>20</v>
      </c>
      <c r="J35" s="274">
        <f t="shared" si="1"/>
        <v>5498.125</v>
      </c>
      <c r="K35" s="498" t="s">
        <v>2123</v>
      </c>
      <c r="L35" s="491">
        <f t="shared" si="2"/>
        <v>10473.75</v>
      </c>
      <c r="M35" s="494">
        <v>14</v>
      </c>
      <c r="N35" s="274">
        <f t="shared" si="3"/>
        <v>76973.75</v>
      </c>
      <c r="O35" s="275">
        <f t="shared" si="4"/>
        <v>0</v>
      </c>
      <c r="P35" s="275">
        <f t="shared" si="11"/>
        <v>0</v>
      </c>
      <c r="Q35" s="275">
        <f t="shared" si="11"/>
        <v>0</v>
      </c>
      <c r="R35" s="275">
        <f t="shared" si="11"/>
        <v>0</v>
      </c>
      <c r="S35" s="283" t="s">
        <v>2124</v>
      </c>
      <c r="T35" s="404"/>
      <c r="U35" s="404"/>
      <c r="V35" s="404"/>
      <c r="W35" s="404"/>
      <c r="X35" s="390">
        <f t="shared" si="9"/>
        <v>0</v>
      </c>
      <c r="Y35" s="409"/>
      <c r="Z35" s="409"/>
      <c r="AA35" s="409"/>
      <c r="AB35" s="409"/>
      <c r="AC35" s="390">
        <f t="shared" si="6"/>
        <v>0</v>
      </c>
      <c r="AD35" s="409"/>
      <c r="AE35" s="409"/>
      <c r="AF35" s="409"/>
      <c r="AG35" s="409"/>
      <c r="AH35" s="390">
        <f t="shared" si="7"/>
        <v>0</v>
      </c>
      <c r="AI35" s="409"/>
      <c r="AJ35" s="409"/>
      <c r="AK35" s="409"/>
      <c r="AL35" s="409"/>
      <c r="AM35" s="409"/>
      <c r="AN35" s="409"/>
      <c r="AO35" s="409"/>
      <c r="AP35" s="409"/>
      <c r="AQ35" s="409"/>
      <c r="AR35" s="409"/>
      <c r="AS35" s="409"/>
      <c r="AT35" s="409"/>
      <c r="AU35" s="409"/>
      <c r="AV35" s="409"/>
      <c r="AW35" s="409"/>
      <c r="AX35" s="409"/>
      <c r="AY35" s="409"/>
      <c r="AZ35" s="409"/>
      <c r="BA35" s="409"/>
      <c r="BB35" s="409"/>
      <c r="BC35" s="409"/>
      <c r="BD35" s="409"/>
      <c r="BE35" s="409"/>
      <c r="BF35" s="409"/>
      <c r="BG35" s="409"/>
      <c r="BH35" s="409"/>
      <c r="BI35" s="409"/>
      <c r="BJ35" s="409"/>
      <c r="BK35" s="409"/>
      <c r="BL35" s="409"/>
      <c r="BM35" s="409"/>
      <c r="BN35" s="409"/>
      <c r="BO35" s="409"/>
      <c r="BP35" s="409"/>
      <c r="BQ35" s="409"/>
      <c r="BR35" s="409"/>
      <c r="BS35" s="409"/>
      <c r="BT35" s="409"/>
      <c r="BU35" s="409"/>
      <c r="BV35" s="409"/>
      <c r="BW35" s="409"/>
      <c r="BX35" s="409"/>
      <c r="BY35" s="409"/>
      <c r="BZ35" s="409"/>
      <c r="CA35" s="409"/>
      <c r="CB35" s="409"/>
      <c r="CC35" s="409"/>
      <c r="CD35" s="409"/>
      <c r="CE35" s="409"/>
      <c r="CF35" s="409"/>
      <c r="CG35" s="409"/>
      <c r="CH35" s="409"/>
      <c r="CI35" s="409"/>
      <c r="CJ35" s="409"/>
      <c r="CK35" s="409"/>
      <c r="CL35" s="409"/>
      <c r="CM35" s="409"/>
      <c r="CN35" s="409"/>
      <c r="CO35" s="409"/>
      <c r="CP35" s="409"/>
      <c r="CQ35" s="409"/>
      <c r="CR35" s="409"/>
      <c r="CS35" s="409"/>
      <c r="CT35" s="409"/>
      <c r="CU35" s="409"/>
      <c r="CV35" s="409"/>
      <c r="CW35" s="409"/>
      <c r="CX35" s="409"/>
      <c r="CY35" s="409"/>
      <c r="CZ35" s="409"/>
      <c r="DA35" s="409"/>
      <c r="DB35" s="409"/>
      <c r="DC35" s="409"/>
      <c r="DD35" s="409"/>
      <c r="DE35" s="409"/>
      <c r="DF35" s="409"/>
      <c r="DG35" s="409"/>
      <c r="DH35" s="409"/>
      <c r="DI35" s="409"/>
      <c r="DJ35" s="409"/>
      <c r="DK35" s="409"/>
      <c r="DL35" s="409"/>
      <c r="DM35" s="409"/>
      <c r="DN35" s="409"/>
      <c r="DO35" s="410"/>
      <c r="DP35" s="495">
        <v>1</v>
      </c>
      <c r="DQ35" s="404">
        <v>95000</v>
      </c>
      <c r="DR35" s="404"/>
      <c r="DS35" s="404"/>
      <c r="DT35" s="409"/>
      <c r="DU35" s="409"/>
      <c r="DV35" s="409"/>
      <c r="DW35" s="409"/>
      <c r="DX35" s="409"/>
      <c r="DY35" s="409"/>
      <c r="DZ35" s="409">
        <v>1</v>
      </c>
      <c r="EA35" s="409">
        <v>95000</v>
      </c>
      <c r="EB35" s="409"/>
      <c r="EC35" s="409"/>
      <c r="ED35" s="409"/>
      <c r="EE35" s="409"/>
      <c r="EF35" s="390">
        <f t="shared" si="12"/>
        <v>1</v>
      </c>
      <c r="EG35" s="390">
        <f t="shared" si="12"/>
        <v>95000</v>
      </c>
      <c r="EH35" s="492">
        <v>1</v>
      </c>
      <c r="EI35" s="492">
        <v>95000</v>
      </c>
      <c r="EJ35" s="492"/>
      <c r="EK35" s="492"/>
      <c r="EL35" s="496"/>
      <c r="EM35" s="411">
        <v>1</v>
      </c>
      <c r="EN35" s="496"/>
      <c r="EO35" s="496"/>
      <c r="EP35" s="496"/>
      <c r="EQ35" s="496"/>
      <c r="ER35" s="496"/>
      <c r="ES35" s="496"/>
      <c r="ET35" s="496"/>
    </row>
    <row r="36" spans="1:150" ht="90" thickBot="1">
      <c r="A36" s="451">
        <v>29</v>
      </c>
      <c r="B36" s="452" t="s">
        <v>2125</v>
      </c>
      <c r="C36" s="452" t="s">
        <v>2126</v>
      </c>
      <c r="D36" s="453" t="s">
        <v>2127</v>
      </c>
      <c r="E36" s="499">
        <v>42500</v>
      </c>
      <c r="F36" s="499">
        <v>5000</v>
      </c>
      <c r="G36" s="399">
        <f t="shared" si="10"/>
        <v>47500</v>
      </c>
      <c r="H36" s="274">
        <f t="shared" si="0"/>
        <v>374.0625</v>
      </c>
      <c r="I36" s="385">
        <v>20</v>
      </c>
      <c r="J36" s="274">
        <f t="shared" si="1"/>
        <v>2749.0625</v>
      </c>
      <c r="K36" s="499" t="s">
        <v>2128</v>
      </c>
      <c r="L36" s="491">
        <f t="shared" si="2"/>
        <v>5236.875</v>
      </c>
      <c r="M36" s="494">
        <v>14</v>
      </c>
      <c r="N36" s="274">
        <f t="shared" si="3"/>
        <v>38486.875</v>
      </c>
      <c r="O36" s="275">
        <f t="shared" si="4"/>
        <v>0</v>
      </c>
      <c r="P36" s="275">
        <f t="shared" si="11"/>
        <v>0</v>
      </c>
      <c r="Q36" s="275">
        <f t="shared" si="11"/>
        <v>0</v>
      </c>
      <c r="R36" s="275">
        <f t="shared" si="11"/>
        <v>0</v>
      </c>
      <c r="S36" s="500">
        <v>39394</v>
      </c>
      <c r="T36" s="404"/>
      <c r="U36" s="404"/>
      <c r="V36" s="404"/>
      <c r="W36" s="404"/>
      <c r="X36" s="390">
        <f t="shared" si="9"/>
        <v>0</v>
      </c>
      <c r="Y36" s="409"/>
      <c r="Z36" s="409"/>
      <c r="AA36" s="409"/>
      <c r="AB36" s="409"/>
      <c r="AC36" s="390">
        <f t="shared" si="6"/>
        <v>0</v>
      </c>
      <c r="AD36" s="409"/>
      <c r="AE36" s="409"/>
      <c r="AF36" s="409"/>
      <c r="AG36" s="409"/>
      <c r="AH36" s="390">
        <f t="shared" si="7"/>
        <v>0</v>
      </c>
      <c r="AI36" s="409"/>
      <c r="AJ36" s="409"/>
      <c r="AK36" s="409"/>
      <c r="AL36" s="409"/>
      <c r="AM36" s="409"/>
      <c r="AN36" s="409"/>
      <c r="AO36" s="409"/>
      <c r="AP36" s="409"/>
      <c r="AQ36" s="409"/>
      <c r="AR36" s="409"/>
      <c r="AS36" s="409"/>
      <c r="AT36" s="409"/>
      <c r="AU36" s="409"/>
      <c r="AV36" s="409"/>
      <c r="AW36" s="409"/>
      <c r="AX36" s="409"/>
      <c r="AY36" s="409"/>
      <c r="AZ36" s="409"/>
      <c r="BA36" s="409"/>
      <c r="BB36" s="409"/>
      <c r="BC36" s="409"/>
      <c r="BD36" s="409"/>
      <c r="BE36" s="409"/>
      <c r="BF36" s="409"/>
      <c r="BG36" s="409"/>
      <c r="BH36" s="409"/>
      <c r="BI36" s="409"/>
      <c r="BJ36" s="409"/>
      <c r="BK36" s="409"/>
      <c r="BL36" s="409"/>
      <c r="BM36" s="409"/>
      <c r="BN36" s="409"/>
      <c r="BO36" s="409"/>
      <c r="BP36" s="409"/>
      <c r="BQ36" s="409"/>
      <c r="BR36" s="409"/>
      <c r="BS36" s="409"/>
      <c r="BT36" s="409"/>
      <c r="BU36" s="409"/>
      <c r="BV36" s="409"/>
      <c r="BW36" s="409"/>
      <c r="BX36" s="409"/>
      <c r="BY36" s="409"/>
      <c r="BZ36" s="409"/>
      <c r="CA36" s="409"/>
      <c r="CB36" s="409"/>
      <c r="CC36" s="409"/>
      <c r="CD36" s="409"/>
      <c r="CE36" s="409"/>
      <c r="CF36" s="409"/>
      <c r="CG36" s="409"/>
      <c r="CH36" s="409"/>
      <c r="CI36" s="409"/>
      <c r="CJ36" s="409"/>
      <c r="CK36" s="409"/>
      <c r="CL36" s="409"/>
      <c r="CM36" s="409"/>
      <c r="CN36" s="409"/>
      <c r="CO36" s="409"/>
      <c r="CP36" s="409"/>
      <c r="CQ36" s="409"/>
      <c r="CR36" s="409"/>
      <c r="CS36" s="409"/>
      <c r="CT36" s="409"/>
      <c r="CU36" s="409"/>
      <c r="CV36" s="409"/>
      <c r="CW36" s="409"/>
      <c r="CX36" s="409"/>
      <c r="CY36" s="409"/>
      <c r="CZ36" s="409"/>
      <c r="DA36" s="409"/>
      <c r="DB36" s="409"/>
      <c r="DC36" s="409"/>
      <c r="DD36" s="409"/>
      <c r="DE36" s="409"/>
      <c r="DF36" s="409"/>
      <c r="DG36" s="409"/>
      <c r="DH36" s="409"/>
      <c r="DI36" s="409"/>
      <c r="DJ36" s="409"/>
      <c r="DK36" s="409"/>
      <c r="DL36" s="409"/>
      <c r="DM36" s="409"/>
      <c r="DN36" s="409"/>
      <c r="DO36" s="410"/>
      <c r="DP36" s="495">
        <v>1</v>
      </c>
      <c r="DQ36" s="404">
        <v>47500</v>
      </c>
      <c r="DR36" s="404"/>
      <c r="DS36" s="404"/>
      <c r="DT36" s="409"/>
      <c r="DU36" s="409"/>
      <c r="DV36" s="409"/>
      <c r="DW36" s="409"/>
      <c r="DX36" s="409"/>
      <c r="DY36" s="409"/>
      <c r="DZ36" s="409">
        <v>1</v>
      </c>
      <c r="EA36" s="409">
        <v>47500</v>
      </c>
      <c r="EB36" s="409"/>
      <c r="EC36" s="409"/>
      <c r="ED36" s="409"/>
      <c r="EE36" s="409"/>
      <c r="EF36" s="390">
        <f t="shared" si="12"/>
        <v>1</v>
      </c>
      <c r="EG36" s="390">
        <f t="shared" si="12"/>
        <v>47500</v>
      </c>
      <c r="EH36" s="501">
        <v>1</v>
      </c>
      <c r="EI36" s="501">
        <v>47500</v>
      </c>
      <c r="EJ36" s="492"/>
      <c r="EK36" s="492"/>
      <c r="EL36" s="496"/>
      <c r="EM36" s="411" t="s">
        <v>225</v>
      </c>
      <c r="EN36" s="496"/>
      <c r="EO36" s="496">
        <v>1</v>
      </c>
      <c r="EP36" s="496">
        <v>47500</v>
      </c>
      <c r="EQ36" s="496"/>
      <c r="ER36" s="496"/>
      <c r="ES36" s="496"/>
      <c r="ET36" s="496"/>
    </row>
    <row r="37" spans="1:150" ht="51.75" thickBot="1">
      <c r="A37" s="457">
        <v>30</v>
      </c>
      <c r="B37" s="447" t="s">
        <v>2129</v>
      </c>
      <c r="C37" s="447" t="s">
        <v>2130</v>
      </c>
      <c r="D37" s="458" t="s">
        <v>2131</v>
      </c>
      <c r="E37" s="499">
        <v>21250</v>
      </c>
      <c r="F37" s="499">
        <v>2500</v>
      </c>
      <c r="G37" s="399">
        <f t="shared" si="10"/>
        <v>23750</v>
      </c>
      <c r="H37" s="274">
        <f t="shared" si="0"/>
        <v>187.03125</v>
      </c>
      <c r="I37" s="385">
        <v>20</v>
      </c>
      <c r="J37" s="274">
        <f t="shared" si="1"/>
        <v>1374.53125</v>
      </c>
      <c r="K37" s="499" t="s">
        <v>2132</v>
      </c>
      <c r="L37" s="491">
        <f t="shared" si="2"/>
        <v>2618.4375</v>
      </c>
      <c r="M37" s="494">
        <v>14</v>
      </c>
      <c r="N37" s="274">
        <f t="shared" si="3"/>
        <v>19243.4375</v>
      </c>
      <c r="O37" s="275">
        <f t="shared" si="4"/>
        <v>2500</v>
      </c>
      <c r="P37" s="275">
        <f t="shared" si="11"/>
        <v>2050</v>
      </c>
      <c r="Q37" s="275">
        <f t="shared" si="11"/>
        <v>450</v>
      </c>
      <c r="R37" s="275">
        <f t="shared" si="11"/>
        <v>0</v>
      </c>
      <c r="S37" s="500">
        <v>39363</v>
      </c>
      <c r="T37" s="404" t="s">
        <v>1609</v>
      </c>
      <c r="U37" s="404">
        <v>2050</v>
      </c>
      <c r="V37" s="404">
        <v>450</v>
      </c>
      <c r="W37" s="404"/>
      <c r="X37" s="390">
        <f t="shared" si="9"/>
        <v>2500</v>
      </c>
      <c r="Y37" s="409"/>
      <c r="Z37" s="409"/>
      <c r="AA37" s="409"/>
      <c r="AB37" s="409"/>
      <c r="AC37" s="390">
        <f t="shared" si="6"/>
        <v>0</v>
      </c>
      <c r="AD37" s="409"/>
      <c r="AE37" s="409"/>
      <c r="AF37" s="409"/>
      <c r="AG37" s="409"/>
      <c r="AH37" s="390">
        <f t="shared" si="7"/>
        <v>0</v>
      </c>
      <c r="AI37" s="409"/>
      <c r="AJ37" s="409"/>
      <c r="AK37" s="409"/>
      <c r="AL37" s="409"/>
      <c r="AM37" s="409"/>
      <c r="AN37" s="409"/>
      <c r="AO37" s="409"/>
      <c r="AP37" s="409"/>
      <c r="AQ37" s="409"/>
      <c r="AR37" s="409"/>
      <c r="AS37" s="409"/>
      <c r="AT37" s="409"/>
      <c r="AU37" s="409"/>
      <c r="AV37" s="409"/>
      <c r="AW37" s="409"/>
      <c r="AX37" s="409"/>
      <c r="AY37" s="409"/>
      <c r="AZ37" s="409"/>
      <c r="BA37" s="409"/>
      <c r="BB37" s="409"/>
      <c r="BC37" s="409"/>
      <c r="BD37" s="409"/>
      <c r="BE37" s="409"/>
      <c r="BF37" s="409"/>
      <c r="BG37" s="409"/>
      <c r="BH37" s="409"/>
      <c r="BI37" s="409"/>
      <c r="BJ37" s="409"/>
      <c r="BK37" s="409"/>
      <c r="BL37" s="409"/>
      <c r="BM37" s="409"/>
      <c r="BN37" s="409"/>
      <c r="BO37" s="409"/>
      <c r="BP37" s="409"/>
      <c r="BQ37" s="409"/>
      <c r="BR37" s="409"/>
      <c r="BS37" s="409"/>
      <c r="BT37" s="409"/>
      <c r="BU37" s="409"/>
      <c r="BV37" s="409"/>
      <c r="BW37" s="409"/>
      <c r="BX37" s="409"/>
      <c r="BY37" s="409"/>
      <c r="BZ37" s="409"/>
      <c r="CA37" s="409"/>
      <c r="CB37" s="409"/>
      <c r="CC37" s="409"/>
      <c r="CD37" s="409"/>
      <c r="CE37" s="409"/>
      <c r="CF37" s="409"/>
      <c r="CG37" s="409"/>
      <c r="CH37" s="409"/>
      <c r="CI37" s="409"/>
      <c r="CJ37" s="409"/>
      <c r="CK37" s="409"/>
      <c r="CL37" s="409"/>
      <c r="CM37" s="409"/>
      <c r="CN37" s="409"/>
      <c r="CO37" s="409"/>
      <c r="CP37" s="409"/>
      <c r="CQ37" s="409"/>
      <c r="CR37" s="409"/>
      <c r="CS37" s="409"/>
      <c r="CT37" s="409"/>
      <c r="CU37" s="409"/>
      <c r="CV37" s="409"/>
      <c r="CW37" s="409"/>
      <c r="CX37" s="409"/>
      <c r="CY37" s="409"/>
      <c r="CZ37" s="409"/>
      <c r="DA37" s="409"/>
      <c r="DB37" s="409"/>
      <c r="DC37" s="409"/>
      <c r="DD37" s="409"/>
      <c r="DE37" s="409"/>
      <c r="DF37" s="409"/>
      <c r="DG37" s="409"/>
      <c r="DH37" s="409"/>
      <c r="DI37" s="409"/>
      <c r="DJ37" s="409"/>
      <c r="DK37" s="409"/>
      <c r="DL37" s="409"/>
      <c r="DM37" s="409"/>
      <c r="DN37" s="409"/>
      <c r="DO37" s="410"/>
      <c r="DP37" s="495">
        <v>1</v>
      </c>
      <c r="DQ37" s="404">
        <v>23750</v>
      </c>
      <c r="DR37" s="404"/>
      <c r="DS37" s="404"/>
      <c r="DT37" s="409"/>
      <c r="DU37" s="409"/>
      <c r="DV37" s="409"/>
      <c r="DW37" s="409"/>
      <c r="DX37" s="409">
        <v>1</v>
      </c>
      <c r="DY37" s="409">
        <v>23750</v>
      </c>
      <c r="DZ37" s="409"/>
      <c r="EA37" s="409"/>
      <c r="EB37" s="409"/>
      <c r="EC37" s="409"/>
      <c r="ED37" s="409"/>
      <c r="EE37" s="409"/>
      <c r="EF37" s="390">
        <f t="shared" si="12"/>
        <v>1</v>
      </c>
      <c r="EG37" s="390">
        <f t="shared" si="12"/>
        <v>23750</v>
      </c>
      <c r="EH37" s="501">
        <v>1</v>
      </c>
      <c r="EI37" s="501">
        <v>23750</v>
      </c>
      <c r="EJ37" s="492"/>
      <c r="EK37" s="492"/>
      <c r="EL37" s="496"/>
      <c r="EM37" s="411">
        <v>1</v>
      </c>
      <c r="EN37" s="496"/>
      <c r="EO37" s="496"/>
      <c r="EP37" s="496"/>
      <c r="EQ37" s="496"/>
      <c r="ER37" s="496"/>
      <c r="ES37" s="496"/>
      <c r="ET37" s="496"/>
    </row>
    <row r="38" spans="1:150" ht="77.25" thickBot="1">
      <c r="A38" s="451">
        <v>31</v>
      </c>
      <c r="B38" s="447" t="s">
        <v>2133</v>
      </c>
      <c r="C38" s="447" t="s">
        <v>2134</v>
      </c>
      <c r="D38" s="458" t="s">
        <v>2135</v>
      </c>
      <c r="E38" s="499">
        <v>42500</v>
      </c>
      <c r="F38" s="499">
        <v>5000</v>
      </c>
      <c r="G38" s="399">
        <f t="shared" si="10"/>
        <v>47500</v>
      </c>
      <c r="H38" s="274">
        <f t="shared" si="0"/>
        <v>374.0625</v>
      </c>
      <c r="I38" s="385">
        <v>20</v>
      </c>
      <c r="J38" s="274">
        <f t="shared" si="1"/>
        <v>2749.0625</v>
      </c>
      <c r="K38" s="499" t="s">
        <v>2136</v>
      </c>
      <c r="L38" s="491">
        <f t="shared" si="2"/>
        <v>5236.875</v>
      </c>
      <c r="M38" s="494">
        <v>14</v>
      </c>
      <c r="N38" s="274">
        <f t="shared" si="3"/>
        <v>38486.875</v>
      </c>
      <c r="O38" s="275">
        <f t="shared" si="4"/>
        <v>0</v>
      </c>
      <c r="P38" s="275">
        <f t="shared" si="11"/>
        <v>0</v>
      </c>
      <c r="Q38" s="275">
        <f t="shared" si="11"/>
        <v>0</v>
      </c>
      <c r="R38" s="275">
        <f t="shared" si="11"/>
        <v>0</v>
      </c>
      <c r="S38" s="501" t="s">
        <v>2124</v>
      </c>
      <c r="T38" s="404"/>
      <c r="U38" s="404"/>
      <c r="V38" s="404"/>
      <c r="W38" s="404"/>
      <c r="X38" s="390">
        <f t="shared" si="9"/>
        <v>0</v>
      </c>
      <c r="Y38" s="409"/>
      <c r="Z38" s="409"/>
      <c r="AA38" s="409"/>
      <c r="AB38" s="409"/>
      <c r="AC38" s="390">
        <f t="shared" si="6"/>
        <v>0</v>
      </c>
      <c r="AD38" s="409"/>
      <c r="AE38" s="409"/>
      <c r="AF38" s="409"/>
      <c r="AG38" s="409"/>
      <c r="AH38" s="390">
        <f t="shared" si="7"/>
        <v>0</v>
      </c>
      <c r="AI38" s="409"/>
      <c r="AJ38" s="409"/>
      <c r="AK38" s="409"/>
      <c r="AL38" s="409"/>
      <c r="AM38" s="409"/>
      <c r="AN38" s="409"/>
      <c r="AO38" s="409"/>
      <c r="AP38" s="409"/>
      <c r="AQ38" s="409"/>
      <c r="AR38" s="409"/>
      <c r="AS38" s="409"/>
      <c r="AT38" s="409"/>
      <c r="AU38" s="409"/>
      <c r="AV38" s="409"/>
      <c r="AW38" s="409"/>
      <c r="AX38" s="409"/>
      <c r="AY38" s="409"/>
      <c r="AZ38" s="409"/>
      <c r="BA38" s="409"/>
      <c r="BB38" s="409"/>
      <c r="BC38" s="409"/>
      <c r="BD38" s="409"/>
      <c r="BE38" s="409"/>
      <c r="BF38" s="409"/>
      <c r="BG38" s="409"/>
      <c r="BH38" s="409"/>
      <c r="BI38" s="409"/>
      <c r="BJ38" s="409"/>
      <c r="BK38" s="409"/>
      <c r="BL38" s="409"/>
      <c r="BM38" s="409"/>
      <c r="BN38" s="409"/>
      <c r="BO38" s="409"/>
      <c r="BP38" s="409"/>
      <c r="BQ38" s="409"/>
      <c r="BR38" s="409"/>
      <c r="BS38" s="409"/>
      <c r="BT38" s="409"/>
      <c r="BU38" s="409"/>
      <c r="BV38" s="409"/>
      <c r="BW38" s="409"/>
      <c r="BX38" s="409"/>
      <c r="BY38" s="409"/>
      <c r="BZ38" s="409"/>
      <c r="CA38" s="409"/>
      <c r="CB38" s="409"/>
      <c r="CC38" s="409"/>
      <c r="CD38" s="409"/>
      <c r="CE38" s="409"/>
      <c r="CF38" s="409"/>
      <c r="CG38" s="409"/>
      <c r="CH38" s="409"/>
      <c r="CI38" s="409"/>
      <c r="CJ38" s="409"/>
      <c r="CK38" s="409"/>
      <c r="CL38" s="409"/>
      <c r="CM38" s="409"/>
      <c r="CN38" s="409"/>
      <c r="CO38" s="409"/>
      <c r="CP38" s="409"/>
      <c r="CQ38" s="409"/>
      <c r="CR38" s="409"/>
      <c r="CS38" s="409"/>
      <c r="CT38" s="409"/>
      <c r="CU38" s="409"/>
      <c r="CV38" s="409"/>
      <c r="CW38" s="409"/>
      <c r="CX38" s="409"/>
      <c r="CY38" s="409"/>
      <c r="CZ38" s="409"/>
      <c r="DA38" s="409"/>
      <c r="DB38" s="409"/>
      <c r="DC38" s="409"/>
      <c r="DD38" s="409"/>
      <c r="DE38" s="409"/>
      <c r="DF38" s="409"/>
      <c r="DG38" s="409"/>
      <c r="DH38" s="409"/>
      <c r="DI38" s="409"/>
      <c r="DJ38" s="409"/>
      <c r="DK38" s="409"/>
      <c r="DL38" s="409"/>
      <c r="DM38" s="409"/>
      <c r="DN38" s="409"/>
      <c r="DO38" s="410"/>
      <c r="DP38" s="495"/>
      <c r="DQ38" s="404"/>
      <c r="DR38" s="404">
        <v>1</v>
      </c>
      <c r="DS38" s="404">
        <v>47500</v>
      </c>
      <c r="DT38" s="409"/>
      <c r="DU38" s="409"/>
      <c r="DV38" s="409"/>
      <c r="DW38" s="409"/>
      <c r="DX38" s="409"/>
      <c r="DY38" s="409"/>
      <c r="DZ38" s="409">
        <v>1</v>
      </c>
      <c r="EA38" s="409">
        <v>47500</v>
      </c>
      <c r="EB38" s="409"/>
      <c r="EC38" s="409"/>
      <c r="ED38" s="409"/>
      <c r="EE38" s="409"/>
      <c r="EF38" s="390">
        <f t="shared" si="12"/>
        <v>1</v>
      </c>
      <c r="EG38" s="390">
        <f t="shared" si="12"/>
        <v>47500</v>
      </c>
      <c r="EH38" s="501">
        <v>1</v>
      </c>
      <c r="EI38" s="501">
        <v>47500</v>
      </c>
      <c r="EJ38" s="492"/>
      <c r="EK38" s="492"/>
      <c r="EL38" s="496"/>
      <c r="EM38" s="411">
        <v>1</v>
      </c>
      <c r="EN38" s="496"/>
      <c r="EO38" s="496"/>
      <c r="EP38" s="496"/>
      <c r="EQ38" s="496"/>
      <c r="ER38" s="496"/>
      <c r="ES38" s="496"/>
      <c r="ET38" s="496"/>
    </row>
    <row r="39" spans="1:150" ht="102.75" thickBot="1">
      <c r="A39" s="457">
        <v>32</v>
      </c>
      <c r="B39" s="502" t="s">
        <v>2137</v>
      </c>
      <c r="C39" s="447" t="s">
        <v>2138</v>
      </c>
      <c r="D39" s="458" t="s">
        <v>2139</v>
      </c>
      <c r="E39" s="499">
        <v>42500</v>
      </c>
      <c r="F39" s="499">
        <v>5000</v>
      </c>
      <c r="G39" s="399">
        <f t="shared" si="10"/>
        <v>47500</v>
      </c>
      <c r="H39" s="274">
        <f t="shared" si="0"/>
        <v>374.0625</v>
      </c>
      <c r="I39" s="385">
        <v>20</v>
      </c>
      <c r="J39" s="274">
        <f t="shared" si="1"/>
        <v>2749.0625</v>
      </c>
      <c r="K39" s="499" t="s">
        <v>2140</v>
      </c>
      <c r="L39" s="491">
        <f t="shared" si="2"/>
        <v>5236.875</v>
      </c>
      <c r="M39" s="494">
        <v>14</v>
      </c>
      <c r="N39" s="274">
        <f t="shared" si="3"/>
        <v>38486.875</v>
      </c>
      <c r="O39" s="275">
        <f t="shared" si="4"/>
        <v>0</v>
      </c>
      <c r="P39" s="275">
        <f t="shared" si="11"/>
        <v>0</v>
      </c>
      <c r="Q39" s="275">
        <f t="shared" si="11"/>
        <v>0</v>
      </c>
      <c r="R39" s="275">
        <f t="shared" si="11"/>
        <v>0</v>
      </c>
      <c r="S39" s="500">
        <v>39148</v>
      </c>
      <c r="T39" s="404"/>
      <c r="U39" s="404"/>
      <c r="V39" s="404"/>
      <c r="W39" s="404"/>
      <c r="X39" s="390">
        <f t="shared" si="9"/>
        <v>0</v>
      </c>
      <c r="Y39" s="409"/>
      <c r="Z39" s="409"/>
      <c r="AA39" s="409"/>
      <c r="AB39" s="409"/>
      <c r="AC39" s="390">
        <f t="shared" si="6"/>
        <v>0</v>
      </c>
      <c r="AD39" s="409"/>
      <c r="AE39" s="409"/>
      <c r="AF39" s="409"/>
      <c r="AG39" s="409"/>
      <c r="AH39" s="390">
        <f t="shared" si="7"/>
        <v>0</v>
      </c>
      <c r="AI39" s="409"/>
      <c r="AJ39" s="409"/>
      <c r="AK39" s="409"/>
      <c r="AL39" s="409"/>
      <c r="AM39" s="409"/>
      <c r="AN39" s="409"/>
      <c r="AO39" s="409"/>
      <c r="AP39" s="409"/>
      <c r="AQ39" s="409"/>
      <c r="AR39" s="409"/>
      <c r="AS39" s="409"/>
      <c r="AT39" s="409"/>
      <c r="AU39" s="409"/>
      <c r="AV39" s="409"/>
      <c r="AW39" s="409"/>
      <c r="AX39" s="409"/>
      <c r="AY39" s="409"/>
      <c r="AZ39" s="409"/>
      <c r="BA39" s="409"/>
      <c r="BB39" s="409"/>
      <c r="BC39" s="409"/>
      <c r="BD39" s="409"/>
      <c r="BE39" s="409"/>
      <c r="BF39" s="409"/>
      <c r="BG39" s="409"/>
      <c r="BH39" s="409"/>
      <c r="BI39" s="409"/>
      <c r="BJ39" s="409"/>
      <c r="BK39" s="409"/>
      <c r="BL39" s="409"/>
      <c r="BM39" s="409"/>
      <c r="BN39" s="409"/>
      <c r="BO39" s="409"/>
      <c r="BP39" s="409"/>
      <c r="BQ39" s="409"/>
      <c r="BR39" s="409"/>
      <c r="BS39" s="409"/>
      <c r="BT39" s="409"/>
      <c r="BU39" s="409"/>
      <c r="BV39" s="409"/>
      <c r="BW39" s="409"/>
      <c r="BX39" s="409"/>
      <c r="BY39" s="409"/>
      <c r="BZ39" s="409"/>
      <c r="CA39" s="409"/>
      <c r="CB39" s="409"/>
      <c r="CC39" s="409"/>
      <c r="CD39" s="409"/>
      <c r="CE39" s="409"/>
      <c r="CF39" s="409"/>
      <c r="CG39" s="409"/>
      <c r="CH39" s="409"/>
      <c r="CI39" s="409"/>
      <c r="CJ39" s="409"/>
      <c r="CK39" s="409"/>
      <c r="CL39" s="409"/>
      <c r="CM39" s="409"/>
      <c r="CN39" s="409"/>
      <c r="CO39" s="409"/>
      <c r="CP39" s="409"/>
      <c r="CQ39" s="409"/>
      <c r="CR39" s="409"/>
      <c r="CS39" s="409"/>
      <c r="CT39" s="409"/>
      <c r="CU39" s="409"/>
      <c r="CV39" s="409"/>
      <c r="CW39" s="409"/>
      <c r="CX39" s="409"/>
      <c r="CY39" s="409"/>
      <c r="CZ39" s="409"/>
      <c r="DA39" s="409"/>
      <c r="DB39" s="409"/>
      <c r="DC39" s="409"/>
      <c r="DD39" s="409"/>
      <c r="DE39" s="409"/>
      <c r="DF39" s="409"/>
      <c r="DG39" s="409"/>
      <c r="DH39" s="409"/>
      <c r="DI39" s="409"/>
      <c r="DJ39" s="409"/>
      <c r="DK39" s="409"/>
      <c r="DL39" s="409"/>
      <c r="DM39" s="409"/>
      <c r="DN39" s="409"/>
      <c r="DO39" s="410"/>
      <c r="DP39" s="495">
        <v>1</v>
      </c>
      <c r="DQ39" s="404">
        <v>47500</v>
      </c>
      <c r="DR39" s="404"/>
      <c r="DS39" s="404"/>
      <c r="DT39" s="409"/>
      <c r="DU39" s="409"/>
      <c r="DV39" s="409"/>
      <c r="DW39" s="409"/>
      <c r="DX39" s="409"/>
      <c r="DY39" s="409"/>
      <c r="DZ39" s="409">
        <v>1</v>
      </c>
      <c r="EA39" s="409">
        <v>47500</v>
      </c>
      <c r="EB39" s="409"/>
      <c r="EC39" s="409"/>
      <c r="ED39" s="409"/>
      <c r="EE39" s="409"/>
      <c r="EF39" s="390">
        <f t="shared" si="12"/>
        <v>1</v>
      </c>
      <c r="EG39" s="390">
        <f t="shared" si="12"/>
        <v>47500</v>
      </c>
      <c r="EH39" s="501">
        <v>1</v>
      </c>
      <c r="EI39" s="501">
        <v>47500</v>
      </c>
      <c r="EJ39" s="492"/>
      <c r="EK39" s="492"/>
      <c r="EL39" s="496"/>
      <c r="EM39" s="411"/>
      <c r="EN39" s="496"/>
      <c r="EO39" s="496">
        <v>1</v>
      </c>
      <c r="EP39" s="496">
        <v>47500</v>
      </c>
      <c r="EQ39" s="496"/>
      <c r="ER39" s="496"/>
      <c r="ES39" s="496"/>
      <c r="ET39" s="496"/>
    </row>
    <row r="40" spans="1:150" ht="64.5" thickBot="1">
      <c r="A40" s="451">
        <v>33</v>
      </c>
      <c r="B40" s="447" t="s">
        <v>2141</v>
      </c>
      <c r="C40" s="447" t="s">
        <v>2142</v>
      </c>
      <c r="D40" s="458" t="s">
        <v>2139</v>
      </c>
      <c r="E40" s="499">
        <v>42500</v>
      </c>
      <c r="F40" s="499">
        <v>5000</v>
      </c>
      <c r="G40" s="399">
        <f t="shared" si="10"/>
        <v>47500</v>
      </c>
      <c r="H40" s="274">
        <f t="shared" si="0"/>
        <v>374.0625</v>
      </c>
      <c r="I40" s="385">
        <v>20</v>
      </c>
      <c r="J40" s="274">
        <f t="shared" si="1"/>
        <v>2749.0625</v>
      </c>
      <c r="K40" s="499" t="s">
        <v>2143</v>
      </c>
      <c r="L40" s="491">
        <f t="shared" si="2"/>
        <v>5236.875</v>
      </c>
      <c r="M40" s="494">
        <v>14</v>
      </c>
      <c r="N40" s="274">
        <f t="shared" si="3"/>
        <v>38486.875</v>
      </c>
      <c r="O40" s="275">
        <f t="shared" si="4"/>
        <v>0</v>
      </c>
      <c r="P40" s="275">
        <f t="shared" si="11"/>
        <v>0</v>
      </c>
      <c r="Q40" s="275">
        <f t="shared" si="11"/>
        <v>0</v>
      </c>
      <c r="R40" s="275">
        <f t="shared" si="11"/>
        <v>0</v>
      </c>
      <c r="S40" s="501" t="s">
        <v>2144</v>
      </c>
      <c r="T40" s="404"/>
      <c r="U40" s="404"/>
      <c r="V40" s="404"/>
      <c r="W40" s="404"/>
      <c r="X40" s="390">
        <f t="shared" si="9"/>
        <v>0</v>
      </c>
      <c r="Y40" s="409"/>
      <c r="Z40" s="409"/>
      <c r="AA40" s="409"/>
      <c r="AB40" s="409"/>
      <c r="AC40" s="390">
        <f t="shared" si="6"/>
        <v>0</v>
      </c>
      <c r="AD40" s="409"/>
      <c r="AE40" s="409"/>
      <c r="AF40" s="409"/>
      <c r="AG40" s="409"/>
      <c r="AH40" s="390">
        <f t="shared" si="7"/>
        <v>0</v>
      </c>
      <c r="AI40" s="409"/>
      <c r="AJ40" s="409"/>
      <c r="AK40" s="409"/>
      <c r="AL40" s="409"/>
      <c r="AM40" s="409"/>
      <c r="AN40" s="409"/>
      <c r="AO40" s="409"/>
      <c r="AP40" s="409"/>
      <c r="AQ40" s="409"/>
      <c r="AR40" s="409"/>
      <c r="AS40" s="409"/>
      <c r="AT40" s="409"/>
      <c r="AU40" s="409"/>
      <c r="AV40" s="409"/>
      <c r="AW40" s="409"/>
      <c r="AX40" s="409"/>
      <c r="AY40" s="409"/>
      <c r="AZ40" s="409"/>
      <c r="BA40" s="409"/>
      <c r="BB40" s="409"/>
      <c r="BC40" s="409"/>
      <c r="BD40" s="409"/>
      <c r="BE40" s="409"/>
      <c r="BF40" s="409"/>
      <c r="BG40" s="409"/>
      <c r="BH40" s="409"/>
      <c r="BI40" s="409"/>
      <c r="BJ40" s="409"/>
      <c r="BK40" s="409"/>
      <c r="BL40" s="409"/>
      <c r="BM40" s="409"/>
      <c r="BN40" s="409"/>
      <c r="BO40" s="409"/>
      <c r="BP40" s="409"/>
      <c r="BQ40" s="409"/>
      <c r="BR40" s="409"/>
      <c r="BS40" s="409"/>
      <c r="BT40" s="409"/>
      <c r="BU40" s="409"/>
      <c r="BV40" s="409"/>
      <c r="BW40" s="409"/>
      <c r="BX40" s="409"/>
      <c r="BY40" s="409"/>
      <c r="BZ40" s="409"/>
      <c r="CA40" s="409"/>
      <c r="CB40" s="409"/>
      <c r="CC40" s="409"/>
      <c r="CD40" s="409"/>
      <c r="CE40" s="409"/>
      <c r="CF40" s="409"/>
      <c r="CG40" s="409"/>
      <c r="CH40" s="409"/>
      <c r="CI40" s="409"/>
      <c r="CJ40" s="409"/>
      <c r="CK40" s="409"/>
      <c r="CL40" s="409"/>
      <c r="CM40" s="409"/>
      <c r="CN40" s="409"/>
      <c r="CO40" s="409"/>
      <c r="CP40" s="409"/>
      <c r="CQ40" s="409"/>
      <c r="CR40" s="409"/>
      <c r="CS40" s="409"/>
      <c r="CT40" s="409"/>
      <c r="CU40" s="409"/>
      <c r="CV40" s="409"/>
      <c r="CW40" s="409"/>
      <c r="CX40" s="409"/>
      <c r="CY40" s="409"/>
      <c r="CZ40" s="409"/>
      <c r="DA40" s="409"/>
      <c r="DB40" s="409"/>
      <c r="DC40" s="409"/>
      <c r="DD40" s="409"/>
      <c r="DE40" s="409"/>
      <c r="DF40" s="409"/>
      <c r="DG40" s="409"/>
      <c r="DH40" s="409"/>
      <c r="DI40" s="409"/>
      <c r="DJ40" s="409"/>
      <c r="DK40" s="409"/>
      <c r="DL40" s="409"/>
      <c r="DM40" s="409"/>
      <c r="DN40" s="409"/>
      <c r="DO40" s="410"/>
      <c r="DP40" s="495">
        <v>1</v>
      </c>
      <c r="DQ40" s="404">
        <v>47500</v>
      </c>
      <c r="DR40" s="404"/>
      <c r="DS40" s="404"/>
      <c r="DT40" s="409"/>
      <c r="DU40" s="409"/>
      <c r="DV40" s="409"/>
      <c r="DW40" s="409"/>
      <c r="DX40" s="409"/>
      <c r="DY40" s="409"/>
      <c r="DZ40" s="409">
        <v>1</v>
      </c>
      <c r="EA40" s="409">
        <v>47500</v>
      </c>
      <c r="EB40" s="409"/>
      <c r="EC40" s="409"/>
      <c r="ED40" s="409"/>
      <c r="EE40" s="409"/>
      <c r="EF40" s="390">
        <f t="shared" si="12"/>
        <v>1</v>
      </c>
      <c r="EG40" s="390">
        <f t="shared" si="12"/>
        <v>47500</v>
      </c>
      <c r="EH40" s="501">
        <v>1</v>
      </c>
      <c r="EI40" s="501">
        <v>47500</v>
      </c>
      <c r="EJ40" s="492"/>
      <c r="EK40" s="492"/>
      <c r="EL40" s="496"/>
      <c r="EM40" s="411">
        <v>1</v>
      </c>
      <c r="EN40" s="496"/>
      <c r="EO40" s="496"/>
      <c r="EP40" s="496"/>
      <c r="EQ40" s="496"/>
      <c r="ER40" s="496"/>
      <c r="ES40" s="496"/>
      <c r="ET40" s="496"/>
    </row>
    <row r="41" spans="1:150" ht="51.75" thickBot="1">
      <c r="A41" s="457">
        <v>34</v>
      </c>
      <c r="B41" s="447" t="s">
        <v>2145</v>
      </c>
      <c r="C41" s="447" t="s">
        <v>2146</v>
      </c>
      <c r="D41" s="458" t="s">
        <v>1757</v>
      </c>
      <c r="E41" s="499">
        <v>25500</v>
      </c>
      <c r="F41" s="499">
        <v>3000</v>
      </c>
      <c r="G41" s="399">
        <f t="shared" si="10"/>
        <v>28500</v>
      </c>
      <c r="H41" s="274">
        <f t="shared" si="0"/>
        <v>224.4375</v>
      </c>
      <c r="I41" s="385">
        <v>20</v>
      </c>
      <c r="J41" s="274">
        <f t="shared" si="1"/>
        <v>1649.4375</v>
      </c>
      <c r="K41" s="499" t="s">
        <v>2147</v>
      </c>
      <c r="L41" s="491">
        <f t="shared" si="2"/>
        <v>3142.125</v>
      </c>
      <c r="M41" s="494">
        <v>14</v>
      </c>
      <c r="N41" s="274">
        <f t="shared" si="3"/>
        <v>23092.125</v>
      </c>
      <c r="O41" s="275">
        <f t="shared" si="4"/>
        <v>9200</v>
      </c>
      <c r="P41" s="275">
        <f t="shared" si="11"/>
        <v>7770</v>
      </c>
      <c r="Q41" s="275">
        <f t="shared" si="11"/>
        <v>1430</v>
      </c>
      <c r="R41" s="275">
        <f t="shared" si="11"/>
        <v>0</v>
      </c>
      <c r="S41" s="500">
        <v>39148</v>
      </c>
      <c r="T41" s="404" t="s">
        <v>1609</v>
      </c>
      <c r="U41" s="404">
        <v>4300</v>
      </c>
      <c r="V41" s="404">
        <v>900</v>
      </c>
      <c r="W41" s="404"/>
      <c r="X41" s="390">
        <f t="shared" si="9"/>
        <v>5200</v>
      </c>
      <c r="Y41" s="409" t="s">
        <v>1689</v>
      </c>
      <c r="Z41" s="409">
        <v>3470</v>
      </c>
      <c r="AA41" s="409">
        <v>530</v>
      </c>
      <c r="AB41" s="409"/>
      <c r="AC41" s="390">
        <f t="shared" si="6"/>
        <v>4000</v>
      </c>
      <c r="AD41" s="409"/>
      <c r="AE41" s="409"/>
      <c r="AF41" s="409"/>
      <c r="AG41" s="409"/>
      <c r="AH41" s="390">
        <f t="shared" si="7"/>
        <v>0</v>
      </c>
      <c r="AI41" s="409"/>
      <c r="AJ41" s="409"/>
      <c r="AK41" s="409"/>
      <c r="AL41" s="409"/>
      <c r="AM41" s="409"/>
      <c r="AN41" s="409"/>
      <c r="AO41" s="409"/>
      <c r="AP41" s="409"/>
      <c r="AQ41" s="409"/>
      <c r="AR41" s="409"/>
      <c r="AS41" s="409"/>
      <c r="AT41" s="409"/>
      <c r="AU41" s="409"/>
      <c r="AV41" s="409"/>
      <c r="AW41" s="409"/>
      <c r="AX41" s="409"/>
      <c r="AY41" s="409"/>
      <c r="AZ41" s="409"/>
      <c r="BA41" s="409"/>
      <c r="BB41" s="409"/>
      <c r="BC41" s="409"/>
      <c r="BD41" s="409"/>
      <c r="BE41" s="409"/>
      <c r="BF41" s="409"/>
      <c r="BG41" s="409"/>
      <c r="BH41" s="409"/>
      <c r="BI41" s="409"/>
      <c r="BJ41" s="409"/>
      <c r="BK41" s="409"/>
      <c r="BL41" s="409"/>
      <c r="BM41" s="409"/>
      <c r="BN41" s="409"/>
      <c r="BO41" s="409"/>
      <c r="BP41" s="409"/>
      <c r="BQ41" s="409"/>
      <c r="BR41" s="409"/>
      <c r="BS41" s="409"/>
      <c r="BT41" s="409"/>
      <c r="BU41" s="409"/>
      <c r="BV41" s="409"/>
      <c r="BW41" s="409"/>
      <c r="BX41" s="409"/>
      <c r="BY41" s="409"/>
      <c r="BZ41" s="409"/>
      <c r="CA41" s="409"/>
      <c r="CB41" s="409"/>
      <c r="CC41" s="409"/>
      <c r="CD41" s="409"/>
      <c r="CE41" s="409"/>
      <c r="CF41" s="409"/>
      <c r="CG41" s="409"/>
      <c r="CH41" s="409"/>
      <c r="CI41" s="409"/>
      <c r="CJ41" s="409"/>
      <c r="CK41" s="409"/>
      <c r="CL41" s="409"/>
      <c r="CM41" s="409"/>
      <c r="CN41" s="409"/>
      <c r="CO41" s="409"/>
      <c r="CP41" s="409"/>
      <c r="CQ41" s="409"/>
      <c r="CR41" s="409"/>
      <c r="CS41" s="409"/>
      <c r="CT41" s="409"/>
      <c r="CU41" s="409"/>
      <c r="CV41" s="409"/>
      <c r="CW41" s="409"/>
      <c r="CX41" s="409"/>
      <c r="CY41" s="409"/>
      <c r="CZ41" s="409"/>
      <c r="DA41" s="409"/>
      <c r="DB41" s="409"/>
      <c r="DC41" s="409"/>
      <c r="DD41" s="409"/>
      <c r="DE41" s="409"/>
      <c r="DF41" s="409"/>
      <c r="DG41" s="409"/>
      <c r="DH41" s="409"/>
      <c r="DI41" s="409"/>
      <c r="DJ41" s="409"/>
      <c r="DK41" s="409"/>
      <c r="DL41" s="409"/>
      <c r="DM41" s="409"/>
      <c r="DN41" s="409"/>
      <c r="DO41" s="410"/>
      <c r="DP41" s="495">
        <v>1</v>
      </c>
      <c r="DQ41" s="404">
        <v>28500</v>
      </c>
      <c r="DR41" s="404"/>
      <c r="DS41" s="404"/>
      <c r="DT41" s="409"/>
      <c r="DU41" s="409"/>
      <c r="DV41" s="409">
        <v>1</v>
      </c>
      <c r="DW41" s="409">
        <v>28500</v>
      </c>
      <c r="DX41" s="409"/>
      <c r="DY41" s="409"/>
      <c r="DZ41" s="409"/>
      <c r="EA41" s="409"/>
      <c r="EB41" s="409"/>
      <c r="EC41" s="409"/>
      <c r="ED41" s="409"/>
      <c r="EE41" s="409"/>
      <c r="EF41" s="390">
        <f t="shared" si="12"/>
        <v>1</v>
      </c>
      <c r="EG41" s="390">
        <f t="shared" si="12"/>
        <v>28500</v>
      </c>
      <c r="EH41" s="492"/>
      <c r="EI41" s="492"/>
      <c r="EJ41" s="501">
        <v>1</v>
      </c>
      <c r="EK41" s="501">
        <v>28500</v>
      </c>
      <c r="EL41" s="496"/>
      <c r="EM41" s="411">
        <v>1</v>
      </c>
      <c r="EN41" s="496"/>
      <c r="EO41" s="496"/>
      <c r="EP41" s="496"/>
      <c r="EQ41" s="496"/>
      <c r="ER41" s="496"/>
      <c r="ES41" s="496"/>
      <c r="ET41" s="496"/>
    </row>
    <row r="42" spans="1:150" ht="39" thickBot="1">
      <c r="A42" s="451">
        <v>35</v>
      </c>
      <c r="B42" s="502" t="s">
        <v>2148</v>
      </c>
      <c r="C42" s="447" t="s">
        <v>2149</v>
      </c>
      <c r="D42" s="458" t="s">
        <v>1757</v>
      </c>
      <c r="E42" s="499">
        <v>25500</v>
      </c>
      <c r="F42" s="499">
        <v>3000</v>
      </c>
      <c r="G42" s="399">
        <f t="shared" si="10"/>
        <v>28500</v>
      </c>
      <c r="H42" s="274">
        <f t="shared" si="0"/>
        <v>224.4375</v>
      </c>
      <c r="I42" s="385">
        <v>20</v>
      </c>
      <c r="J42" s="274">
        <f t="shared" si="1"/>
        <v>1649.4375</v>
      </c>
      <c r="K42" s="499" t="s">
        <v>2150</v>
      </c>
      <c r="L42" s="491">
        <f t="shared" si="2"/>
        <v>3142.125</v>
      </c>
      <c r="M42" s="494">
        <v>14</v>
      </c>
      <c r="N42" s="274">
        <f t="shared" si="3"/>
        <v>23092.125</v>
      </c>
      <c r="O42" s="275">
        <f t="shared" si="4"/>
        <v>0</v>
      </c>
      <c r="P42" s="275">
        <f t="shared" si="11"/>
        <v>0</v>
      </c>
      <c r="Q42" s="275">
        <f t="shared" si="11"/>
        <v>0</v>
      </c>
      <c r="R42" s="275">
        <f t="shared" si="11"/>
        <v>0</v>
      </c>
      <c r="S42" s="501" t="s">
        <v>2151</v>
      </c>
      <c r="T42" s="404"/>
      <c r="U42" s="404"/>
      <c r="V42" s="404"/>
      <c r="W42" s="404"/>
      <c r="X42" s="390">
        <f t="shared" si="9"/>
        <v>0</v>
      </c>
      <c r="Y42" s="409"/>
      <c r="Z42" s="409"/>
      <c r="AA42" s="409"/>
      <c r="AB42" s="409"/>
      <c r="AC42" s="390">
        <f t="shared" si="6"/>
        <v>0</v>
      </c>
      <c r="AD42" s="409"/>
      <c r="AE42" s="409"/>
      <c r="AF42" s="409"/>
      <c r="AG42" s="409"/>
      <c r="AH42" s="390">
        <f t="shared" si="7"/>
        <v>0</v>
      </c>
      <c r="AI42" s="409"/>
      <c r="AJ42" s="409"/>
      <c r="AK42" s="409"/>
      <c r="AL42" s="409"/>
      <c r="AM42" s="409"/>
      <c r="AN42" s="409"/>
      <c r="AO42" s="409"/>
      <c r="AP42" s="409"/>
      <c r="AQ42" s="409"/>
      <c r="AR42" s="409"/>
      <c r="AS42" s="409"/>
      <c r="AT42" s="409"/>
      <c r="AU42" s="409"/>
      <c r="AV42" s="409"/>
      <c r="AW42" s="409"/>
      <c r="AX42" s="409"/>
      <c r="AY42" s="409"/>
      <c r="AZ42" s="409"/>
      <c r="BA42" s="409"/>
      <c r="BB42" s="409"/>
      <c r="BC42" s="409"/>
      <c r="BD42" s="409"/>
      <c r="BE42" s="409"/>
      <c r="BF42" s="409"/>
      <c r="BG42" s="409"/>
      <c r="BH42" s="409"/>
      <c r="BI42" s="409"/>
      <c r="BJ42" s="409"/>
      <c r="BK42" s="409"/>
      <c r="BL42" s="409"/>
      <c r="BM42" s="409"/>
      <c r="BN42" s="409"/>
      <c r="BO42" s="409"/>
      <c r="BP42" s="409"/>
      <c r="BQ42" s="409"/>
      <c r="BR42" s="409"/>
      <c r="BS42" s="409"/>
      <c r="BT42" s="409"/>
      <c r="BU42" s="409"/>
      <c r="BV42" s="409"/>
      <c r="BW42" s="409"/>
      <c r="BX42" s="409"/>
      <c r="BY42" s="409"/>
      <c r="BZ42" s="409"/>
      <c r="CA42" s="409"/>
      <c r="CB42" s="409"/>
      <c r="CC42" s="409"/>
      <c r="CD42" s="409"/>
      <c r="CE42" s="409"/>
      <c r="CF42" s="409"/>
      <c r="CG42" s="409"/>
      <c r="CH42" s="409"/>
      <c r="CI42" s="409"/>
      <c r="CJ42" s="409"/>
      <c r="CK42" s="409"/>
      <c r="CL42" s="409"/>
      <c r="CM42" s="409"/>
      <c r="CN42" s="409"/>
      <c r="CO42" s="409"/>
      <c r="CP42" s="409"/>
      <c r="CQ42" s="409"/>
      <c r="CR42" s="409"/>
      <c r="CS42" s="409"/>
      <c r="CT42" s="409"/>
      <c r="CU42" s="409"/>
      <c r="CV42" s="409"/>
      <c r="CW42" s="409"/>
      <c r="CX42" s="409"/>
      <c r="CY42" s="409"/>
      <c r="CZ42" s="409"/>
      <c r="DA42" s="409"/>
      <c r="DB42" s="409"/>
      <c r="DC42" s="409"/>
      <c r="DD42" s="409"/>
      <c r="DE42" s="409"/>
      <c r="DF42" s="409"/>
      <c r="DG42" s="409"/>
      <c r="DH42" s="409"/>
      <c r="DI42" s="409"/>
      <c r="DJ42" s="409"/>
      <c r="DK42" s="409"/>
      <c r="DL42" s="409"/>
      <c r="DM42" s="409"/>
      <c r="DN42" s="409"/>
      <c r="DO42" s="410"/>
      <c r="DP42" s="495">
        <v>1</v>
      </c>
      <c r="DQ42" s="404">
        <v>28500</v>
      </c>
      <c r="DR42" s="404"/>
      <c r="DS42" s="404"/>
      <c r="DT42" s="409"/>
      <c r="DU42" s="409"/>
      <c r="DV42" s="409">
        <v>1</v>
      </c>
      <c r="DW42" s="409">
        <v>28500</v>
      </c>
      <c r="DX42" s="409"/>
      <c r="DY42" s="409"/>
      <c r="DZ42" s="409"/>
      <c r="EA42" s="409"/>
      <c r="EB42" s="409"/>
      <c r="EC42" s="409"/>
      <c r="ED42" s="409"/>
      <c r="EE42" s="409"/>
      <c r="EF42" s="390">
        <f t="shared" si="12"/>
        <v>1</v>
      </c>
      <c r="EG42" s="390">
        <f t="shared" si="12"/>
        <v>28500</v>
      </c>
      <c r="EH42" s="492"/>
      <c r="EI42" s="492"/>
      <c r="EJ42" s="501">
        <v>1</v>
      </c>
      <c r="EK42" s="501">
        <v>28500</v>
      </c>
      <c r="EL42" s="496"/>
      <c r="EM42" s="411">
        <v>1</v>
      </c>
      <c r="EN42" s="496"/>
      <c r="EO42" s="496"/>
      <c r="EP42" s="496"/>
      <c r="EQ42" s="496"/>
      <c r="ER42" s="496"/>
      <c r="ES42" s="496"/>
      <c r="ET42" s="496"/>
    </row>
    <row r="43" spans="1:150" ht="48.75" thickBot="1">
      <c r="A43" s="457">
        <v>36</v>
      </c>
      <c r="B43" s="502" t="s">
        <v>2152</v>
      </c>
      <c r="C43" s="447" t="s">
        <v>2153</v>
      </c>
      <c r="D43" s="458" t="s">
        <v>1757</v>
      </c>
      <c r="E43" s="499">
        <v>25500</v>
      </c>
      <c r="F43" s="499">
        <v>3000</v>
      </c>
      <c r="G43" s="399">
        <f t="shared" si="10"/>
        <v>28500</v>
      </c>
      <c r="H43" s="274">
        <f t="shared" si="0"/>
        <v>224.4375</v>
      </c>
      <c r="I43" s="385">
        <v>20</v>
      </c>
      <c r="J43" s="274">
        <f t="shared" si="1"/>
        <v>1649.4375</v>
      </c>
      <c r="K43" s="499" t="s">
        <v>2154</v>
      </c>
      <c r="L43" s="491">
        <f t="shared" si="2"/>
        <v>3142.125</v>
      </c>
      <c r="M43" s="494">
        <v>14</v>
      </c>
      <c r="N43" s="274">
        <f t="shared" si="3"/>
        <v>23092.125</v>
      </c>
      <c r="O43" s="275">
        <f t="shared" si="4"/>
        <v>4200</v>
      </c>
      <c r="P43" s="275">
        <f t="shared" si="11"/>
        <v>3550</v>
      </c>
      <c r="Q43" s="275">
        <f t="shared" si="11"/>
        <v>650</v>
      </c>
      <c r="R43" s="275">
        <f t="shared" si="11"/>
        <v>0</v>
      </c>
      <c r="S43" s="500">
        <v>39363</v>
      </c>
      <c r="T43" s="404" t="s">
        <v>1609</v>
      </c>
      <c r="U43" s="404">
        <v>3550</v>
      </c>
      <c r="V43" s="404">
        <v>650</v>
      </c>
      <c r="W43" s="404"/>
      <c r="X43" s="390">
        <f t="shared" si="9"/>
        <v>4200</v>
      </c>
      <c r="Y43" s="409"/>
      <c r="Z43" s="409"/>
      <c r="AA43" s="409"/>
      <c r="AB43" s="409"/>
      <c r="AC43" s="390">
        <f t="shared" si="6"/>
        <v>0</v>
      </c>
      <c r="AD43" s="409"/>
      <c r="AE43" s="409"/>
      <c r="AF43" s="409"/>
      <c r="AG43" s="409"/>
      <c r="AH43" s="390">
        <f t="shared" si="7"/>
        <v>0</v>
      </c>
      <c r="AI43" s="409"/>
      <c r="AJ43" s="409"/>
      <c r="AK43" s="409"/>
      <c r="AL43" s="409"/>
      <c r="AM43" s="409"/>
      <c r="AN43" s="409"/>
      <c r="AO43" s="409"/>
      <c r="AP43" s="409"/>
      <c r="AQ43" s="409"/>
      <c r="AR43" s="409"/>
      <c r="AS43" s="409"/>
      <c r="AT43" s="409"/>
      <c r="AU43" s="409"/>
      <c r="AV43" s="409"/>
      <c r="AW43" s="409"/>
      <c r="AX43" s="409"/>
      <c r="AY43" s="409"/>
      <c r="AZ43" s="409"/>
      <c r="BA43" s="409"/>
      <c r="BB43" s="409"/>
      <c r="BC43" s="409"/>
      <c r="BD43" s="409"/>
      <c r="BE43" s="409"/>
      <c r="BF43" s="409"/>
      <c r="BG43" s="409"/>
      <c r="BH43" s="409"/>
      <c r="BI43" s="409"/>
      <c r="BJ43" s="409"/>
      <c r="BK43" s="409"/>
      <c r="BL43" s="409"/>
      <c r="BM43" s="409"/>
      <c r="BN43" s="409"/>
      <c r="BO43" s="409"/>
      <c r="BP43" s="409"/>
      <c r="BQ43" s="409"/>
      <c r="BR43" s="409"/>
      <c r="BS43" s="409"/>
      <c r="BT43" s="409"/>
      <c r="BU43" s="409"/>
      <c r="BV43" s="409"/>
      <c r="BW43" s="409"/>
      <c r="BX43" s="409"/>
      <c r="BY43" s="409"/>
      <c r="BZ43" s="409"/>
      <c r="CA43" s="409"/>
      <c r="CB43" s="409"/>
      <c r="CC43" s="409"/>
      <c r="CD43" s="409"/>
      <c r="CE43" s="409"/>
      <c r="CF43" s="409"/>
      <c r="CG43" s="409"/>
      <c r="CH43" s="409"/>
      <c r="CI43" s="409"/>
      <c r="CJ43" s="409"/>
      <c r="CK43" s="409"/>
      <c r="CL43" s="409"/>
      <c r="CM43" s="409"/>
      <c r="CN43" s="409"/>
      <c r="CO43" s="409"/>
      <c r="CP43" s="409"/>
      <c r="CQ43" s="409"/>
      <c r="CR43" s="409"/>
      <c r="CS43" s="409"/>
      <c r="CT43" s="409"/>
      <c r="CU43" s="409"/>
      <c r="CV43" s="409"/>
      <c r="CW43" s="409"/>
      <c r="CX43" s="409"/>
      <c r="CY43" s="409"/>
      <c r="CZ43" s="409"/>
      <c r="DA43" s="409"/>
      <c r="DB43" s="409"/>
      <c r="DC43" s="409"/>
      <c r="DD43" s="409"/>
      <c r="DE43" s="409"/>
      <c r="DF43" s="409"/>
      <c r="DG43" s="409"/>
      <c r="DH43" s="409"/>
      <c r="DI43" s="409"/>
      <c r="DJ43" s="409"/>
      <c r="DK43" s="409"/>
      <c r="DL43" s="409"/>
      <c r="DM43" s="409"/>
      <c r="DN43" s="409"/>
      <c r="DO43" s="410"/>
      <c r="DP43" s="495"/>
      <c r="DQ43" s="404"/>
      <c r="DR43" s="404">
        <v>1</v>
      </c>
      <c r="DS43" s="404">
        <v>28500</v>
      </c>
      <c r="DT43" s="409"/>
      <c r="DU43" s="409"/>
      <c r="DV43" s="409">
        <v>1</v>
      </c>
      <c r="DW43" s="409">
        <v>28500</v>
      </c>
      <c r="DX43" s="409"/>
      <c r="DY43" s="409"/>
      <c r="DZ43" s="409"/>
      <c r="EA43" s="409"/>
      <c r="EB43" s="409"/>
      <c r="EC43" s="409"/>
      <c r="ED43" s="409"/>
      <c r="EE43" s="409"/>
      <c r="EF43" s="390">
        <f t="shared" ref="EF43:EG71" si="13">SUM(ED43,EB43,DZ43,DX43,DV43,DT43)</f>
        <v>1</v>
      </c>
      <c r="EG43" s="390">
        <f t="shared" si="13"/>
        <v>28500</v>
      </c>
      <c r="EH43" s="492"/>
      <c r="EI43" s="492"/>
      <c r="EJ43" s="501">
        <v>1</v>
      </c>
      <c r="EK43" s="501">
        <v>28500</v>
      </c>
      <c r="EL43" s="496"/>
      <c r="EM43" s="411">
        <v>1</v>
      </c>
      <c r="EN43" s="496"/>
      <c r="EO43" s="496"/>
      <c r="EP43" s="496"/>
      <c r="EQ43" s="496"/>
      <c r="ER43" s="496"/>
      <c r="ES43" s="496"/>
      <c r="ET43" s="496"/>
    </row>
    <row r="44" spans="1:150" ht="77.25" thickBot="1">
      <c r="A44" s="451">
        <v>37</v>
      </c>
      <c r="B44" s="502" t="s">
        <v>2155</v>
      </c>
      <c r="C44" s="447" t="s">
        <v>2156</v>
      </c>
      <c r="D44" s="458" t="s">
        <v>1757</v>
      </c>
      <c r="E44" s="499">
        <v>25500</v>
      </c>
      <c r="F44" s="499">
        <v>3000</v>
      </c>
      <c r="G44" s="399">
        <f t="shared" si="10"/>
        <v>28500</v>
      </c>
      <c r="H44" s="274">
        <f t="shared" si="0"/>
        <v>224.4375</v>
      </c>
      <c r="I44" s="385">
        <v>20</v>
      </c>
      <c r="J44" s="274">
        <f t="shared" si="1"/>
        <v>1649.4375</v>
      </c>
      <c r="K44" s="499" t="s">
        <v>2157</v>
      </c>
      <c r="L44" s="491">
        <f t="shared" si="2"/>
        <v>3142.125</v>
      </c>
      <c r="M44" s="494">
        <v>14</v>
      </c>
      <c r="N44" s="274">
        <f t="shared" si="3"/>
        <v>23092.125</v>
      </c>
      <c r="O44" s="275">
        <f t="shared" si="4"/>
        <v>700</v>
      </c>
      <c r="P44" s="275">
        <f t="shared" ref="P44:R69" si="14">SUM(U44,Z44,AE44,AJ44,AO44,AT44,AY44,BD44,BI44,BN44,BS44,BX44,CC44,CH44,CM44,CR44,CW44,DB44,DG44,DL44)</f>
        <v>604</v>
      </c>
      <c r="Q44" s="275">
        <f t="shared" si="14"/>
        <v>96</v>
      </c>
      <c r="R44" s="275">
        <f t="shared" si="14"/>
        <v>0</v>
      </c>
      <c r="S44" s="501" t="s">
        <v>2158</v>
      </c>
      <c r="T44" s="404" t="s">
        <v>1627</v>
      </c>
      <c r="U44" s="404">
        <v>604</v>
      </c>
      <c r="V44" s="404">
        <v>96</v>
      </c>
      <c r="W44" s="404"/>
      <c r="X44" s="390">
        <f t="shared" si="9"/>
        <v>700</v>
      </c>
      <c r="Y44" s="409"/>
      <c r="Z44" s="409"/>
      <c r="AA44" s="409"/>
      <c r="AB44" s="409"/>
      <c r="AC44" s="390">
        <f t="shared" si="6"/>
        <v>0</v>
      </c>
      <c r="AD44" s="409"/>
      <c r="AE44" s="409"/>
      <c r="AF44" s="409"/>
      <c r="AG44" s="409"/>
      <c r="AH44" s="390">
        <f t="shared" si="7"/>
        <v>0</v>
      </c>
      <c r="AI44" s="409"/>
      <c r="AJ44" s="409"/>
      <c r="AK44" s="409"/>
      <c r="AL44" s="409"/>
      <c r="AM44" s="409"/>
      <c r="AN44" s="409"/>
      <c r="AO44" s="409"/>
      <c r="AP44" s="409"/>
      <c r="AQ44" s="409"/>
      <c r="AR44" s="409"/>
      <c r="AS44" s="409"/>
      <c r="AT44" s="409"/>
      <c r="AU44" s="409"/>
      <c r="AV44" s="409"/>
      <c r="AW44" s="409"/>
      <c r="AX44" s="409"/>
      <c r="AY44" s="409"/>
      <c r="AZ44" s="409"/>
      <c r="BA44" s="409"/>
      <c r="BB44" s="409"/>
      <c r="BC44" s="409"/>
      <c r="BD44" s="409"/>
      <c r="BE44" s="409"/>
      <c r="BF44" s="409"/>
      <c r="BG44" s="409"/>
      <c r="BH44" s="409"/>
      <c r="BI44" s="409"/>
      <c r="BJ44" s="409"/>
      <c r="BK44" s="409"/>
      <c r="BL44" s="409"/>
      <c r="BM44" s="409"/>
      <c r="BN44" s="409"/>
      <c r="BO44" s="409"/>
      <c r="BP44" s="409"/>
      <c r="BQ44" s="409"/>
      <c r="BR44" s="409"/>
      <c r="BS44" s="409"/>
      <c r="BT44" s="409"/>
      <c r="BU44" s="409"/>
      <c r="BV44" s="409"/>
      <c r="BW44" s="409"/>
      <c r="BX44" s="409"/>
      <c r="BY44" s="409"/>
      <c r="BZ44" s="409"/>
      <c r="CA44" s="409"/>
      <c r="CB44" s="409"/>
      <c r="CC44" s="409"/>
      <c r="CD44" s="409"/>
      <c r="CE44" s="409"/>
      <c r="CF44" s="409"/>
      <c r="CG44" s="409"/>
      <c r="CH44" s="409"/>
      <c r="CI44" s="409"/>
      <c r="CJ44" s="409"/>
      <c r="CK44" s="409"/>
      <c r="CL44" s="409"/>
      <c r="CM44" s="409"/>
      <c r="CN44" s="409"/>
      <c r="CO44" s="409"/>
      <c r="CP44" s="409"/>
      <c r="CQ44" s="409"/>
      <c r="CR44" s="409"/>
      <c r="CS44" s="409"/>
      <c r="CT44" s="409"/>
      <c r="CU44" s="409"/>
      <c r="CV44" s="409"/>
      <c r="CW44" s="409"/>
      <c r="CX44" s="409"/>
      <c r="CY44" s="409"/>
      <c r="CZ44" s="409"/>
      <c r="DA44" s="409"/>
      <c r="DB44" s="409"/>
      <c r="DC44" s="409"/>
      <c r="DD44" s="409"/>
      <c r="DE44" s="409"/>
      <c r="DF44" s="409"/>
      <c r="DG44" s="409"/>
      <c r="DH44" s="409"/>
      <c r="DI44" s="409"/>
      <c r="DJ44" s="409"/>
      <c r="DK44" s="409"/>
      <c r="DL44" s="409"/>
      <c r="DM44" s="409"/>
      <c r="DN44" s="409"/>
      <c r="DO44" s="410"/>
      <c r="DP44" s="495">
        <v>1</v>
      </c>
      <c r="DQ44" s="404">
        <v>28500</v>
      </c>
      <c r="DR44" s="404"/>
      <c r="DS44" s="404"/>
      <c r="DT44" s="409"/>
      <c r="DU44" s="409"/>
      <c r="DV44" s="409">
        <v>1</v>
      </c>
      <c r="DW44" s="409">
        <v>28500</v>
      </c>
      <c r="DX44" s="409"/>
      <c r="DY44" s="409"/>
      <c r="DZ44" s="409"/>
      <c r="EA44" s="409"/>
      <c r="EB44" s="409"/>
      <c r="EC44" s="409"/>
      <c r="ED44" s="409"/>
      <c r="EE44" s="409"/>
      <c r="EF44" s="390">
        <f t="shared" si="13"/>
        <v>1</v>
      </c>
      <c r="EG44" s="390">
        <f t="shared" si="13"/>
        <v>28500</v>
      </c>
      <c r="EH44" s="501">
        <v>1</v>
      </c>
      <c r="EI44" s="501">
        <v>28500</v>
      </c>
      <c r="EJ44" s="492"/>
      <c r="EK44" s="492"/>
      <c r="EL44" s="496"/>
      <c r="EM44" s="411">
        <v>1</v>
      </c>
      <c r="EN44" s="496"/>
      <c r="EO44" s="496"/>
      <c r="EP44" s="496"/>
      <c r="EQ44" s="496"/>
      <c r="ER44" s="496"/>
      <c r="ES44" s="496"/>
      <c r="ET44" s="496"/>
    </row>
    <row r="45" spans="1:150" ht="51.75" thickBot="1">
      <c r="A45" s="457">
        <v>38</v>
      </c>
      <c r="B45" s="502" t="s">
        <v>2159</v>
      </c>
      <c r="C45" s="447" t="s">
        <v>2160</v>
      </c>
      <c r="D45" s="458" t="s">
        <v>2161</v>
      </c>
      <c r="E45" s="499">
        <v>21250</v>
      </c>
      <c r="F45" s="499">
        <v>2500</v>
      </c>
      <c r="G45" s="399">
        <f t="shared" si="10"/>
        <v>23750</v>
      </c>
      <c r="H45" s="274">
        <f t="shared" si="0"/>
        <v>187.03125</v>
      </c>
      <c r="I45" s="385">
        <v>20</v>
      </c>
      <c r="J45" s="274">
        <f t="shared" si="1"/>
        <v>1374.53125</v>
      </c>
      <c r="K45" s="499" t="s">
        <v>2162</v>
      </c>
      <c r="L45" s="491">
        <f t="shared" si="2"/>
        <v>2618.4375</v>
      </c>
      <c r="M45" s="494">
        <v>14</v>
      </c>
      <c r="N45" s="274">
        <f t="shared" si="3"/>
        <v>19243.4375</v>
      </c>
      <c r="O45" s="275">
        <f t="shared" si="4"/>
        <v>3000</v>
      </c>
      <c r="P45" s="275">
        <f t="shared" si="14"/>
        <v>2495</v>
      </c>
      <c r="Q45" s="275">
        <f t="shared" si="14"/>
        <v>505</v>
      </c>
      <c r="R45" s="275">
        <f t="shared" si="14"/>
        <v>0</v>
      </c>
      <c r="S45" s="500">
        <v>39332</v>
      </c>
      <c r="T45" s="404" t="s">
        <v>1609</v>
      </c>
      <c r="U45" s="404">
        <v>1200</v>
      </c>
      <c r="V45" s="404">
        <v>300</v>
      </c>
      <c r="W45" s="404"/>
      <c r="X45" s="390">
        <f t="shared" si="9"/>
        <v>1500</v>
      </c>
      <c r="Y45" s="404" t="s">
        <v>1627</v>
      </c>
      <c r="Z45" s="404">
        <v>1295</v>
      </c>
      <c r="AA45" s="404">
        <v>205</v>
      </c>
      <c r="AB45" s="409"/>
      <c r="AC45" s="390">
        <f t="shared" si="6"/>
        <v>1500</v>
      </c>
      <c r="AD45" s="409"/>
      <c r="AE45" s="409"/>
      <c r="AF45" s="409"/>
      <c r="AG45" s="409"/>
      <c r="AH45" s="390">
        <f t="shared" si="7"/>
        <v>0</v>
      </c>
      <c r="AI45" s="409"/>
      <c r="AJ45" s="409"/>
      <c r="AK45" s="409"/>
      <c r="AL45" s="409"/>
      <c r="AM45" s="409"/>
      <c r="AN45" s="409"/>
      <c r="AO45" s="409"/>
      <c r="AP45" s="409"/>
      <c r="AQ45" s="409"/>
      <c r="AR45" s="409"/>
      <c r="AS45" s="409"/>
      <c r="AT45" s="409"/>
      <c r="AU45" s="409"/>
      <c r="AV45" s="409"/>
      <c r="AW45" s="409"/>
      <c r="AX45" s="409"/>
      <c r="AY45" s="409"/>
      <c r="AZ45" s="409"/>
      <c r="BA45" s="409"/>
      <c r="BB45" s="409"/>
      <c r="BC45" s="409"/>
      <c r="BD45" s="409"/>
      <c r="BE45" s="409"/>
      <c r="BF45" s="409"/>
      <c r="BG45" s="409"/>
      <c r="BH45" s="409"/>
      <c r="BI45" s="409"/>
      <c r="BJ45" s="409"/>
      <c r="BK45" s="409"/>
      <c r="BL45" s="409"/>
      <c r="BM45" s="409"/>
      <c r="BN45" s="409"/>
      <c r="BO45" s="409"/>
      <c r="BP45" s="409"/>
      <c r="BQ45" s="409"/>
      <c r="BR45" s="409"/>
      <c r="BS45" s="409"/>
      <c r="BT45" s="409"/>
      <c r="BU45" s="409"/>
      <c r="BV45" s="409"/>
      <c r="BW45" s="409"/>
      <c r="BX45" s="409"/>
      <c r="BY45" s="409"/>
      <c r="BZ45" s="409"/>
      <c r="CA45" s="409"/>
      <c r="CB45" s="409"/>
      <c r="CC45" s="409"/>
      <c r="CD45" s="409"/>
      <c r="CE45" s="409"/>
      <c r="CF45" s="409"/>
      <c r="CG45" s="409"/>
      <c r="CH45" s="409"/>
      <c r="CI45" s="409"/>
      <c r="CJ45" s="409"/>
      <c r="CK45" s="409"/>
      <c r="CL45" s="409"/>
      <c r="CM45" s="409"/>
      <c r="CN45" s="409"/>
      <c r="CO45" s="409"/>
      <c r="CP45" s="409"/>
      <c r="CQ45" s="409"/>
      <c r="CR45" s="409"/>
      <c r="CS45" s="409"/>
      <c r="CT45" s="409"/>
      <c r="CU45" s="409"/>
      <c r="CV45" s="409"/>
      <c r="CW45" s="409"/>
      <c r="CX45" s="409"/>
      <c r="CY45" s="409"/>
      <c r="CZ45" s="409"/>
      <c r="DA45" s="409"/>
      <c r="DB45" s="409"/>
      <c r="DC45" s="409"/>
      <c r="DD45" s="409"/>
      <c r="DE45" s="409"/>
      <c r="DF45" s="409"/>
      <c r="DG45" s="409"/>
      <c r="DH45" s="409"/>
      <c r="DI45" s="409"/>
      <c r="DJ45" s="409"/>
      <c r="DK45" s="409"/>
      <c r="DL45" s="409"/>
      <c r="DM45" s="409"/>
      <c r="DN45" s="409"/>
      <c r="DO45" s="410"/>
      <c r="DP45" s="495">
        <v>1</v>
      </c>
      <c r="DQ45" s="404">
        <v>23750</v>
      </c>
      <c r="DR45" s="404"/>
      <c r="DS45" s="404"/>
      <c r="DT45" s="409"/>
      <c r="DU45" s="409"/>
      <c r="DV45" s="409"/>
      <c r="DW45" s="409"/>
      <c r="DX45" s="409">
        <v>1</v>
      </c>
      <c r="DY45" s="409">
        <v>23750</v>
      </c>
      <c r="DZ45" s="409"/>
      <c r="EA45" s="409"/>
      <c r="EB45" s="409"/>
      <c r="EC45" s="409"/>
      <c r="ED45" s="409"/>
      <c r="EE45" s="409"/>
      <c r="EF45" s="390">
        <f t="shared" si="13"/>
        <v>1</v>
      </c>
      <c r="EG45" s="390">
        <f t="shared" si="13"/>
        <v>23750</v>
      </c>
      <c r="EH45" s="501">
        <v>1</v>
      </c>
      <c r="EI45" s="501">
        <v>23750</v>
      </c>
      <c r="EJ45" s="492"/>
      <c r="EK45" s="492"/>
      <c r="EL45" s="496"/>
      <c r="EM45" s="411">
        <v>1</v>
      </c>
      <c r="EN45" s="496"/>
      <c r="EO45" s="496"/>
      <c r="EP45" s="496"/>
      <c r="EQ45" s="496"/>
      <c r="ER45" s="496"/>
      <c r="ES45" s="496"/>
      <c r="ET45" s="496"/>
    </row>
    <row r="46" spans="1:150" ht="64.5" thickBot="1">
      <c r="A46" s="451">
        <v>39</v>
      </c>
      <c r="B46" s="502" t="s">
        <v>2163</v>
      </c>
      <c r="C46" s="447" t="s">
        <v>2164</v>
      </c>
      <c r="D46" s="458" t="s">
        <v>2161</v>
      </c>
      <c r="E46" s="499">
        <v>21250</v>
      </c>
      <c r="F46" s="499">
        <v>2500</v>
      </c>
      <c r="G46" s="399">
        <f t="shared" si="10"/>
        <v>23750</v>
      </c>
      <c r="H46" s="274">
        <f t="shared" si="0"/>
        <v>187.03125</v>
      </c>
      <c r="I46" s="385">
        <v>20</v>
      </c>
      <c r="J46" s="274">
        <f t="shared" si="1"/>
        <v>1374.53125</v>
      </c>
      <c r="K46" s="499" t="s">
        <v>2165</v>
      </c>
      <c r="L46" s="491">
        <f t="shared" si="2"/>
        <v>2618.4375</v>
      </c>
      <c r="M46" s="494">
        <v>14</v>
      </c>
      <c r="N46" s="274">
        <f t="shared" si="3"/>
        <v>19243.4375</v>
      </c>
      <c r="O46" s="275">
        <f t="shared" si="4"/>
        <v>0</v>
      </c>
      <c r="P46" s="275">
        <f t="shared" si="14"/>
        <v>0</v>
      </c>
      <c r="Q46" s="275">
        <f t="shared" si="14"/>
        <v>0</v>
      </c>
      <c r="R46" s="275">
        <f t="shared" si="14"/>
        <v>0</v>
      </c>
      <c r="S46" s="500">
        <v>39120</v>
      </c>
      <c r="T46" s="404"/>
      <c r="U46" s="404"/>
      <c r="V46" s="404"/>
      <c r="W46" s="409"/>
      <c r="X46" s="390">
        <f t="shared" si="9"/>
        <v>0</v>
      </c>
      <c r="Y46" s="409"/>
      <c r="Z46" s="409"/>
      <c r="AA46" s="409"/>
      <c r="AB46" s="409"/>
      <c r="AC46" s="390">
        <f t="shared" si="6"/>
        <v>0</v>
      </c>
      <c r="AD46" s="409"/>
      <c r="AE46" s="409"/>
      <c r="AF46" s="409"/>
      <c r="AG46" s="409"/>
      <c r="AH46" s="390">
        <f t="shared" si="7"/>
        <v>0</v>
      </c>
      <c r="AI46" s="409"/>
      <c r="AJ46" s="409"/>
      <c r="AK46" s="409"/>
      <c r="AL46" s="409"/>
      <c r="AM46" s="409"/>
      <c r="AN46" s="409"/>
      <c r="AO46" s="409"/>
      <c r="AP46" s="409"/>
      <c r="AQ46" s="409"/>
      <c r="AR46" s="409"/>
      <c r="AS46" s="409"/>
      <c r="AT46" s="409"/>
      <c r="AU46" s="409"/>
      <c r="AV46" s="409"/>
      <c r="AW46" s="409"/>
      <c r="AX46" s="409"/>
      <c r="AY46" s="409"/>
      <c r="AZ46" s="409"/>
      <c r="BA46" s="409"/>
      <c r="BB46" s="409"/>
      <c r="BC46" s="409"/>
      <c r="BD46" s="409"/>
      <c r="BE46" s="409"/>
      <c r="BF46" s="409"/>
      <c r="BG46" s="409"/>
      <c r="BH46" s="409"/>
      <c r="BI46" s="409"/>
      <c r="BJ46" s="409"/>
      <c r="BK46" s="409"/>
      <c r="BL46" s="409"/>
      <c r="BM46" s="409"/>
      <c r="BN46" s="409"/>
      <c r="BO46" s="409"/>
      <c r="BP46" s="409"/>
      <c r="BQ46" s="409"/>
      <c r="BR46" s="409"/>
      <c r="BS46" s="409"/>
      <c r="BT46" s="409"/>
      <c r="BU46" s="409"/>
      <c r="BV46" s="409"/>
      <c r="BW46" s="409"/>
      <c r="BX46" s="409"/>
      <c r="BY46" s="409"/>
      <c r="BZ46" s="409"/>
      <c r="CA46" s="409"/>
      <c r="CB46" s="409"/>
      <c r="CC46" s="409"/>
      <c r="CD46" s="409"/>
      <c r="CE46" s="409"/>
      <c r="CF46" s="409"/>
      <c r="CG46" s="409"/>
      <c r="CH46" s="409"/>
      <c r="CI46" s="409"/>
      <c r="CJ46" s="409"/>
      <c r="CK46" s="409"/>
      <c r="CL46" s="409"/>
      <c r="CM46" s="409"/>
      <c r="CN46" s="409"/>
      <c r="CO46" s="409"/>
      <c r="CP46" s="409"/>
      <c r="CQ46" s="409"/>
      <c r="CR46" s="409"/>
      <c r="CS46" s="409"/>
      <c r="CT46" s="409"/>
      <c r="CU46" s="409"/>
      <c r="CV46" s="409"/>
      <c r="CW46" s="409"/>
      <c r="CX46" s="409"/>
      <c r="CY46" s="409"/>
      <c r="CZ46" s="409"/>
      <c r="DA46" s="409"/>
      <c r="DB46" s="409"/>
      <c r="DC46" s="409"/>
      <c r="DD46" s="409"/>
      <c r="DE46" s="409"/>
      <c r="DF46" s="409"/>
      <c r="DG46" s="409"/>
      <c r="DH46" s="409"/>
      <c r="DI46" s="409"/>
      <c r="DJ46" s="409"/>
      <c r="DK46" s="409"/>
      <c r="DL46" s="409"/>
      <c r="DM46" s="409"/>
      <c r="DN46" s="409"/>
      <c r="DO46" s="410"/>
      <c r="DP46" s="495">
        <v>1</v>
      </c>
      <c r="DQ46" s="404">
        <v>23750</v>
      </c>
      <c r="DR46" s="404"/>
      <c r="DS46" s="404"/>
      <c r="DT46" s="409"/>
      <c r="DU46" s="409"/>
      <c r="DV46" s="409"/>
      <c r="DW46" s="409"/>
      <c r="DX46" s="409">
        <v>1</v>
      </c>
      <c r="DY46" s="409">
        <v>23750</v>
      </c>
      <c r="DZ46" s="409"/>
      <c r="EA46" s="409"/>
      <c r="EB46" s="409"/>
      <c r="EC46" s="409"/>
      <c r="ED46" s="409"/>
      <c r="EE46" s="409"/>
      <c r="EF46" s="390">
        <f t="shared" si="13"/>
        <v>1</v>
      </c>
      <c r="EG46" s="390">
        <f t="shared" si="13"/>
        <v>23750</v>
      </c>
      <c r="EH46" s="501">
        <v>1</v>
      </c>
      <c r="EI46" s="501">
        <v>23750</v>
      </c>
      <c r="EJ46" s="492"/>
      <c r="EK46" s="492"/>
      <c r="EL46" s="496"/>
      <c r="EM46" s="411">
        <v>1</v>
      </c>
      <c r="EN46" s="496"/>
      <c r="EO46" s="496"/>
      <c r="EP46" s="496"/>
      <c r="EQ46" s="496"/>
      <c r="ER46" s="496"/>
      <c r="ES46" s="496"/>
      <c r="ET46" s="496"/>
    </row>
    <row r="47" spans="1:150" ht="48.75" thickBot="1">
      <c r="A47" s="457">
        <v>40</v>
      </c>
      <c r="B47" s="502" t="s">
        <v>2166</v>
      </c>
      <c r="C47" s="447" t="s">
        <v>2167</v>
      </c>
      <c r="D47" s="458" t="s">
        <v>1894</v>
      </c>
      <c r="E47" s="499">
        <v>42500</v>
      </c>
      <c r="F47" s="499">
        <v>5000</v>
      </c>
      <c r="G47" s="399">
        <f t="shared" si="10"/>
        <v>47500</v>
      </c>
      <c r="H47" s="274">
        <f t="shared" si="0"/>
        <v>374.0625</v>
      </c>
      <c r="I47" s="385">
        <v>20</v>
      </c>
      <c r="J47" s="274">
        <f t="shared" si="1"/>
        <v>2749.0625</v>
      </c>
      <c r="K47" s="499" t="s">
        <v>2168</v>
      </c>
      <c r="L47" s="491">
        <f t="shared" si="2"/>
        <v>5236.875</v>
      </c>
      <c r="M47" s="494">
        <v>14</v>
      </c>
      <c r="N47" s="274">
        <f t="shared" si="3"/>
        <v>38486.875</v>
      </c>
      <c r="O47" s="275">
        <f t="shared" si="4"/>
        <v>0</v>
      </c>
      <c r="P47" s="275">
        <f t="shared" si="14"/>
        <v>0</v>
      </c>
      <c r="Q47" s="275">
        <f t="shared" si="14"/>
        <v>0</v>
      </c>
      <c r="R47" s="275">
        <f t="shared" si="14"/>
        <v>0</v>
      </c>
      <c r="S47" s="501" t="s">
        <v>2169</v>
      </c>
      <c r="T47" s="404"/>
      <c r="U47" s="404"/>
      <c r="V47" s="404"/>
      <c r="W47" s="409"/>
      <c r="X47" s="390">
        <f t="shared" si="9"/>
        <v>0</v>
      </c>
      <c r="Y47" s="409"/>
      <c r="Z47" s="409"/>
      <c r="AA47" s="409"/>
      <c r="AB47" s="409"/>
      <c r="AC47" s="390">
        <f t="shared" si="6"/>
        <v>0</v>
      </c>
      <c r="AD47" s="409"/>
      <c r="AE47" s="409"/>
      <c r="AF47" s="409"/>
      <c r="AG47" s="409"/>
      <c r="AH47" s="390">
        <f t="shared" si="7"/>
        <v>0</v>
      </c>
      <c r="AI47" s="409"/>
      <c r="AJ47" s="409"/>
      <c r="AK47" s="409"/>
      <c r="AL47" s="409"/>
      <c r="AM47" s="409"/>
      <c r="AN47" s="409"/>
      <c r="AO47" s="409"/>
      <c r="AP47" s="409"/>
      <c r="AQ47" s="409"/>
      <c r="AR47" s="409"/>
      <c r="AS47" s="409"/>
      <c r="AT47" s="409"/>
      <c r="AU47" s="409"/>
      <c r="AV47" s="409"/>
      <c r="AW47" s="409"/>
      <c r="AX47" s="409"/>
      <c r="AY47" s="409"/>
      <c r="AZ47" s="409"/>
      <c r="BA47" s="409"/>
      <c r="BB47" s="409"/>
      <c r="BC47" s="409"/>
      <c r="BD47" s="409"/>
      <c r="BE47" s="409"/>
      <c r="BF47" s="409"/>
      <c r="BG47" s="409"/>
      <c r="BH47" s="409"/>
      <c r="BI47" s="409"/>
      <c r="BJ47" s="409"/>
      <c r="BK47" s="409"/>
      <c r="BL47" s="409"/>
      <c r="BM47" s="409"/>
      <c r="BN47" s="409"/>
      <c r="BO47" s="409"/>
      <c r="BP47" s="409"/>
      <c r="BQ47" s="409"/>
      <c r="BR47" s="409"/>
      <c r="BS47" s="409"/>
      <c r="BT47" s="409"/>
      <c r="BU47" s="409"/>
      <c r="BV47" s="409"/>
      <c r="BW47" s="409"/>
      <c r="BX47" s="409"/>
      <c r="BY47" s="409"/>
      <c r="BZ47" s="409"/>
      <c r="CA47" s="409"/>
      <c r="CB47" s="409"/>
      <c r="CC47" s="409"/>
      <c r="CD47" s="409"/>
      <c r="CE47" s="409"/>
      <c r="CF47" s="409"/>
      <c r="CG47" s="409"/>
      <c r="CH47" s="409"/>
      <c r="CI47" s="409"/>
      <c r="CJ47" s="409"/>
      <c r="CK47" s="409"/>
      <c r="CL47" s="409"/>
      <c r="CM47" s="409"/>
      <c r="CN47" s="409"/>
      <c r="CO47" s="409"/>
      <c r="CP47" s="409"/>
      <c r="CQ47" s="409"/>
      <c r="CR47" s="409"/>
      <c r="CS47" s="409"/>
      <c r="CT47" s="409"/>
      <c r="CU47" s="409"/>
      <c r="CV47" s="409"/>
      <c r="CW47" s="409"/>
      <c r="CX47" s="409"/>
      <c r="CY47" s="409"/>
      <c r="CZ47" s="409"/>
      <c r="DA47" s="409"/>
      <c r="DB47" s="409"/>
      <c r="DC47" s="409"/>
      <c r="DD47" s="409"/>
      <c r="DE47" s="409"/>
      <c r="DF47" s="409"/>
      <c r="DG47" s="409"/>
      <c r="DH47" s="409"/>
      <c r="DI47" s="409"/>
      <c r="DJ47" s="409"/>
      <c r="DK47" s="409"/>
      <c r="DL47" s="409"/>
      <c r="DM47" s="409"/>
      <c r="DN47" s="409"/>
      <c r="DO47" s="410"/>
      <c r="DP47" s="495">
        <v>1</v>
      </c>
      <c r="DQ47" s="404">
        <v>47500</v>
      </c>
      <c r="DR47" s="404"/>
      <c r="DS47" s="404"/>
      <c r="DT47" s="409"/>
      <c r="DU47" s="409"/>
      <c r="DV47" s="409">
        <v>1</v>
      </c>
      <c r="DW47" s="409">
        <v>47500</v>
      </c>
      <c r="DX47" s="409"/>
      <c r="DY47" s="409"/>
      <c r="DZ47" s="409"/>
      <c r="EA47" s="409"/>
      <c r="EB47" s="409"/>
      <c r="EC47" s="409"/>
      <c r="ED47" s="409"/>
      <c r="EE47" s="409"/>
      <c r="EF47" s="390">
        <f t="shared" si="13"/>
        <v>1</v>
      </c>
      <c r="EG47" s="390">
        <f t="shared" si="13"/>
        <v>47500</v>
      </c>
      <c r="EH47" s="501">
        <v>1</v>
      </c>
      <c r="EI47" s="501">
        <v>47500</v>
      </c>
      <c r="EJ47" s="492"/>
      <c r="EK47" s="492"/>
      <c r="EL47" s="496"/>
      <c r="EM47" s="411">
        <v>1</v>
      </c>
      <c r="EN47" s="496"/>
      <c r="EO47" s="496"/>
      <c r="EP47" s="496"/>
      <c r="EQ47" s="496"/>
      <c r="ER47" s="496"/>
      <c r="ES47" s="496"/>
      <c r="ET47" s="496"/>
    </row>
    <row r="48" spans="1:150" ht="51.75" thickBot="1">
      <c r="A48" s="451">
        <v>41</v>
      </c>
      <c r="B48" s="502" t="s">
        <v>2170</v>
      </c>
      <c r="C48" s="447" t="s">
        <v>2171</v>
      </c>
      <c r="D48" s="458" t="s">
        <v>1894</v>
      </c>
      <c r="E48" s="499">
        <v>42500</v>
      </c>
      <c r="F48" s="499">
        <v>5000</v>
      </c>
      <c r="G48" s="399">
        <f t="shared" si="10"/>
        <v>47500</v>
      </c>
      <c r="H48" s="274">
        <f t="shared" si="0"/>
        <v>374.0625</v>
      </c>
      <c r="I48" s="385">
        <v>20</v>
      </c>
      <c r="J48" s="274">
        <f t="shared" si="1"/>
        <v>2749.0625</v>
      </c>
      <c r="K48" s="499" t="s">
        <v>2172</v>
      </c>
      <c r="L48" s="491">
        <f t="shared" si="2"/>
        <v>5236.875</v>
      </c>
      <c r="M48" s="494">
        <v>14</v>
      </c>
      <c r="N48" s="274">
        <f t="shared" si="3"/>
        <v>38486.875</v>
      </c>
      <c r="O48" s="275">
        <f t="shared" si="4"/>
        <v>1000</v>
      </c>
      <c r="P48" s="275">
        <f t="shared" si="14"/>
        <v>865</v>
      </c>
      <c r="Q48" s="275">
        <f t="shared" si="14"/>
        <v>135</v>
      </c>
      <c r="R48" s="275">
        <f t="shared" si="14"/>
        <v>0</v>
      </c>
      <c r="S48" s="500">
        <v>39330</v>
      </c>
      <c r="T48" s="404" t="s">
        <v>1609</v>
      </c>
      <c r="U48" s="404">
        <v>865</v>
      </c>
      <c r="V48" s="404">
        <v>135</v>
      </c>
      <c r="W48" s="409"/>
      <c r="X48" s="390">
        <f t="shared" si="9"/>
        <v>1000</v>
      </c>
      <c r="Y48" s="409"/>
      <c r="Z48" s="409"/>
      <c r="AA48" s="409"/>
      <c r="AB48" s="409"/>
      <c r="AC48" s="390">
        <f t="shared" si="6"/>
        <v>0</v>
      </c>
      <c r="AD48" s="409"/>
      <c r="AE48" s="409"/>
      <c r="AF48" s="409"/>
      <c r="AG48" s="409"/>
      <c r="AH48" s="390">
        <f t="shared" si="7"/>
        <v>0</v>
      </c>
      <c r="AI48" s="409"/>
      <c r="AJ48" s="409"/>
      <c r="AK48" s="409"/>
      <c r="AL48" s="409"/>
      <c r="AM48" s="409"/>
      <c r="AN48" s="409"/>
      <c r="AO48" s="409"/>
      <c r="AP48" s="409"/>
      <c r="AQ48" s="409"/>
      <c r="AR48" s="409"/>
      <c r="AS48" s="409"/>
      <c r="AT48" s="409"/>
      <c r="AU48" s="409"/>
      <c r="AV48" s="409"/>
      <c r="AW48" s="409"/>
      <c r="AX48" s="409"/>
      <c r="AY48" s="409"/>
      <c r="AZ48" s="409"/>
      <c r="BA48" s="409"/>
      <c r="BB48" s="409"/>
      <c r="BC48" s="409"/>
      <c r="BD48" s="409"/>
      <c r="BE48" s="409"/>
      <c r="BF48" s="409"/>
      <c r="BG48" s="409"/>
      <c r="BH48" s="409"/>
      <c r="BI48" s="409"/>
      <c r="BJ48" s="409"/>
      <c r="BK48" s="409"/>
      <c r="BL48" s="409"/>
      <c r="BM48" s="409"/>
      <c r="BN48" s="409"/>
      <c r="BO48" s="409"/>
      <c r="BP48" s="409"/>
      <c r="BQ48" s="409"/>
      <c r="BR48" s="409"/>
      <c r="BS48" s="409"/>
      <c r="BT48" s="409"/>
      <c r="BU48" s="409"/>
      <c r="BV48" s="409"/>
      <c r="BW48" s="409"/>
      <c r="BX48" s="409"/>
      <c r="BY48" s="409"/>
      <c r="BZ48" s="409"/>
      <c r="CA48" s="409"/>
      <c r="CB48" s="409"/>
      <c r="CC48" s="409"/>
      <c r="CD48" s="409"/>
      <c r="CE48" s="409"/>
      <c r="CF48" s="409"/>
      <c r="CG48" s="409"/>
      <c r="CH48" s="409"/>
      <c r="CI48" s="409"/>
      <c r="CJ48" s="409"/>
      <c r="CK48" s="409"/>
      <c r="CL48" s="409"/>
      <c r="CM48" s="409"/>
      <c r="CN48" s="409"/>
      <c r="CO48" s="409"/>
      <c r="CP48" s="409"/>
      <c r="CQ48" s="409"/>
      <c r="CR48" s="409"/>
      <c r="CS48" s="409"/>
      <c r="CT48" s="409"/>
      <c r="CU48" s="409"/>
      <c r="CV48" s="409"/>
      <c r="CW48" s="409"/>
      <c r="CX48" s="409"/>
      <c r="CY48" s="409"/>
      <c r="CZ48" s="409"/>
      <c r="DA48" s="409"/>
      <c r="DB48" s="409"/>
      <c r="DC48" s="409"/>
      <c r="DD48" s="409"/>
      <c r="DE48" s="409"/>
      <c r="DF48" s="409"/>
      <c r="DG48" s="409"/>
      <c r="DH48" s="409"/>
      <c r="DI48" s="409"/>
      <c r="DJ48" s="409"/>
      <c r="DK48" s="409"/>
      <c r="DL48" s="409"/>
      <c r="DM48" s="409"/>
      <c r="DN48" s="409"/>
      <c r="DO48" s="410"/>
      <c r="DP48" s="495">
        <v>1</v>
      </c>
      <c r="DQ48" s="404">
        <v>47500</v>
      </c>
      <c r="DR48" s="404"/>
      <c r="DS48" s="404"/>
      <c r="DT48" s="409"/>
      <c r="DU48" s="409"/>
      <c r="DV48" s="409">
        <v>1</v>
      </c>
      <c r="DW48" s="409">
        <v>47500</v>
      </c>
      <c r="DX48" s="409"/>
      <c r="DY48" s="409"/>
      <c r="DZ48" s="409"/>
      <c r="EA48" s="409"/>
      <c r="EB48" s="409"/>
      <c r="EC48" s="409"/>
      <c r="ED48" s="409"/>
      <c r="EE48" s="409"/>
      <c r="EF48" s="390">
        <f t="shared" si="13"/>
        <v>1</v>
      </c>
      <c r="EG48" s="390">
        <f t="shared" si="13"/>
        <v>47500</v>
      </c>
      <c r="EH48" s="501">
        <v>1</v>
      </c>
      <c r="EI48" s="501">
        <v>47500</v>
      </c>
      <c r="EJ48" s="492"/>
      <c r="EK48" s="492"/>
      <c r="EL48" s="496"/>
      <c r="EM48" s="411">
        <v>1</v>
      </c>
      <c r="EN48" s="496"/>
      <c r="EO48" s="496"/>
      <c r="EP48" s="496"/>
      <c r="EQ48" s="496"/>
      <c r="ER48" s="496"/>
      <c r="ES48" s="496"/>
      <c r="ET48" s="496"/>
    </row>
    <row r="49" spans="1:150" ht="64.5" thickBot="1">
      <c r="A49" s="457">
        <v>42</v>
      </c>
      <c r="B49" s="502" t="s">
        <v>2173</v>
      </c>
      <c r="C49" s="447" t="s">
        <v>2174</v>
      </c>
      <c r="D49" s="458" t="s">
        <v>1734</v>
      </c>
      <c r="E49" s="499">
        <v>42500</v>
      </c>
      <c r="F49" s="499">
        <v>5000</v>
      </c>
      <c r="G49" s="399">
        <f t="shared" si="10"/>
        <v>47500</v>
      </c>
      <c r="H49" s="274">
        <f t="shared" si="0"/>
        <v>374.0625</v>
      </c>
      <c r="I49" s="385">
        <v>20</v>
      </c>
      <c r="J49" s="274">
        <f t="shared" si="1"/>
        <v>2749.0625</v>
      </c>
      <c r="K49" s="499" t="s">
        <v>2175</v>
      </c>
      <c r="L49" s="491">
        <f t="shared" si="2"/>
        <v>5236.875</v>
      </c>
      <c r="M49" s="494">
        <v>14</v>
      </c>
      <c r="N49" s="274">
        <f t="shared" si="3"/>
        <v>38486.875</v>
      </c>
      <c r="O49" s="275">
        <f t="shared" si="4"/>
        <v>2000</v>
      </c>
      <c r="P49" s="275">
        <f t="shared" si="14"/>
        <v>1700</v>
      </c>
      <c r="Q49" s="275">
        <f t="shared" si="14"/>
        <v>300</v>
      </c>
      <c r="R49" s="275">
        <f t="shared" si="14"/>
        <v>0</v>
      </c>
      <c r="S49" s="500">
        <v>39303</v>
      </c>
      <c r="T49" s="404" t="s">
        <v>1609</v>
      </c>
      <c r="U49" s="404">
        <v>1700</v>
      </c>
      <c r="V49" s="404">
        <v>300</v>
      </c>
      <c r="W49" s="409"/>
      <c r="X49" s="390">
        <f t="shared" si="9"/>
        <v>2000</v>
      </c>
      <c r="Y49" s="409"/>
      <c r="Z49" s="409"/>
      <c r="AA49" s="409"/>
      <c r="AB49" s="409"/>
      <c r="AC49" s="390">
        <f t="shared" si="6"/>
        <v>0</v>
      </c>
      <c r="AD49" s="409"/>
      <c r="AE49" s="409"/>
      <c r="AF49" s="409"/>
      <c r="AG49" s="409"/>
      <c r="AH49" s="390">
        <f t="shared" si="7"/>
        <v>0</v>
      </c>
      <c r="AI49" s="409"/>
      <c r="AJ49" s="409"/>
      <c r="AK49" s="409"/>
      <c r="AL49" s="409"/>
      <c r="AM49" s="409"/>
      <c r="AN49" s="409"/>
      <c r="AO49" s="409"/>
      <c r="AP49" s="409"/>
      <c r="AQ49" s="409"/>
      <c r="AR49" s="409"/>
      <c r="AS49" s="409"/>
      <c r="AT49" s="409"/>
      <c r="AU49" s="409"/>
      <c r="AV49" s="409"/>
      <c r="AW49" s="409"/>
      <c r="AX49" s="409"/>
      <c r="AY49" s="409"/>
      <c r="AZ49" s="409"/>
      <c r="BA49" s="409"/>
      <c r="BB49" s="409"/>
      <c r="BC49" s="409"/>
      <c r="BD49" s="409"/>
      <c r="BE49" s="409"/>
      <c r="BF49" s="409"/>
      <c r="BG49" s="409"/>
      <c r="BH49" s="409"/>
      <c r="BI49" s="409"/>
      <c r="BJ49" s="409"/>
      <c r="BK49" s="409"/>
      <c r="BL49" s="409"/>
      <c r="BM49" s="409"/>
      <c r="BN49" s="409"/>
      <c r="BO49" s="409"/>
      <c r="BP49" s="409"/>
      <c r="BQ49" s="409"/>
      <c r="BR49" s="409"/>
      <c r="BS49" s="409"/>
      <c r="BT49" s="409"/>
      <c r="BU49" s="409"/>
      <c r="BV49" s="409"/>
      <c r="BW49" s="409"/>
      <c r="BX49" s="409"/>
      <c r="BY49" s="409"/>
      <c r="BZ49" s="409"/>
      <c r="CA49" s="409"/>
      <c r="CB49" s="409"/>
      <c r="CC49" s="409"/>
      <c r="CD49" s="409"/>
      <c r="CE49" s="409"/>
      <c r="CF49" s="409"/>
      <c r="CG49" s="409"/>
      <c r="CH49" s="409"/>
      <c r="CI49" s="409"/>
      <c r="CJ49" s="409"/>
      <c r="CK49" s="409"/>
      <c r="CL49" s="409"/>
      <c r="CM49" s="409"/>
      <c r="CN49" s="409"/>
      <c r="CO49" s="409"/>
      <c r="CP49" s="409"/>
      <c r="CQ49" s="409"/>
      <c r="CR49" s="409"/>
      <c r="CS49" s="409"/>
      <c r="CT49" s="409"/>
      <c r="CU49" s="409"/>
      <c r="CV49" s="409"/>
      <c r="CW49" s="409"/>
      <c r="CX49" s="409"/>
      <c r="CY49" s="409"/>
      <c r="CZ49" s="409"/>
      <c r="DA49" s="409"/>
      <c r="DB49" s="409"/>
      <c r="DC49" s="409"/>
      <c r="DD49" s="409"/>
      <c r="DE49" s="409"/>
      <c r="DF49" s="409"/>
      <c r="DG49" s="409"/>
      <c r="DH49" s="409"/>
      <c r="DI49" s="409"/>
      <c r="DJ49" s="409"/>
      <c r="DK49" s="409"/>
      <c r="DL49" s="409"/>
      <c r="DM49" s="409"/>
      <c r="DN49" s="409"/>
      <c r="DO49" s="410"/>
      <c r="DP49" s="495">
        <v>1</v>
      </c>
      <c r="DQ49" s="404">
        <v>47500</v>
      </c>
      <c r="DR49" s="404"/>
      <c r="DS49" s="404"/>
      <c r="DT49" s="409"/>
      <c r="DU49" s="409"/>
      <c r="DV49" s="409"/>
      <c r="DW49" s="409"/>
      <c r="DX49" s="409"/>
      <c r="DY49" s="409"/>
      <c r="DZ49" s="409">
        <v>1</v>
      </c>
      <c r="EA49" s="409">
        <v>47500</v>
      </c>
      <c r="EB49" s="409"/>
      <c r="EC49" s="409"/>
      <c r="ED49" s="409"/>
      <c r="EE49" s="409"/>
      <c r="EF49" s="390">
        <f t="shared" si="13"/>
        <v>1</v>
      </c>
      <c r="EG49" s="390">
        <f t="shared" si="13"/>
        <v>47500</v>
      </c>
      <c r="EH49" s="501">
        <v>1</v>
      </c>
      <c r="EI49" s="501">
        <v>47500</v>
      </c>
      <c r="EJ49" s="492"/>
      <c r="EK49" s="492"/>
      <c r="EL49" s="496"/>
      <c r="EM49" s="411">
        <v>1</v>
      </c>
      <c r="EN49" s="496"/>
      <c r="EO49" s="496"/>
      <c r="EP49" s="496"/>
      <c r="EQ49" s="496"/>
      <c r="ER49" s="496"/>
      <c r="ES49" s="496"/>
      <c r="ET49" s="496"/>
    </row>
    <row r="50" spans="1:150" ht="64.5" thickBot="1">
      <c r="A50" s="451">
        <v>43</v>
      </c>
      <c r="B50" s="502" t="s">
        <v>2176</v>
      </c>
      <c r="C50" s="447" t="s">
        <v>2177</v>
      </c>
      <c r="D50" s="458" t="s">
        <v>2178</v>
      </c>
      <c r="E50" s="499">
        <v>42500</v>
      </c>
      <c r="F50" s="499">
        <v>5000</v>
      </c>
      <c r="G50" s="399">
        <f t="shared" si="10"/>
        <v>47500</v>
      </c>
      <c r="H50" s="274">
        <f t="shared" si="0"/>
        <v>374.0625</v>
      </c>
      <c r="I50" s="385">
        <v>20</v>
      </c>
      <c r="J50" s="274">
        <f t="shared" si="1"/>
        <v>2749.0625</v>
      </c>
      <c r="K50" s="499" t="s">
        <v>2179</v>
      </c>
      <c r="L50" s="491">
        <f t="shared" si="2"/>
        <v>5236.875</v>
      </c>
      <c r="M50" s="494">
        <v>14</v>
      </c>
      <c r="N50" s="274">
        <f t="shared" si="3"/>
        <v>38486.875</v>
      </c>
      <c r="O50" s="275">
        <f t="shared" si="4"/>
        <v>0</v>
      </c>
      <c r="P50" s="275">
        <f t="shared" si="14"/>
        <v>0</v>
      </c>
      <c r="Q50" s="275">
        <f t="shared" si="14"/>
        <v>0</v>
      </c>
      <c r="R50" s="275">
        <f t="shared" si="14"/>
        <v>0</v>
      </c>
      <c r="S50" s="500">
        <v>39148</v>
      </c>
      <c r="T50" s="404"/>
      <c r="U50" s="404"/>
      <c r="V50" s="404"/>
      <c r="W50" s="409"/>
      <c r="X50" s="390">
        <f t="shared" si="9"/>
        <v>0</v>
      </c>
      <c r="Y50" s="409"/>
      <c r="Z50" s="409"/>
      <c r="AA50" s="409"/>
      <c r="AB50" s="409"/>
      <c r="AC50" s="390">
        <f t="shared" si="6"/>
        <v>0</v>
      </c>
      <c r="AD50" s="409"/>
      <c r="AE50" s="409"/>
      <c r="AF50" s="409"/>
      <c r="AG50" s="409"/>
      <c r="AH50" s="390">
        <f t="shared" si="7"/>
        <v>0</v>
      </c>
      <c r="AI50" s="409"/>
      <c r="AJ50" s="409"/>
      <c r="AK50" s="409"/>
      <c r="AL50" s="409"/>
      <c r="AM50" s="409"/>
      <c r="AN50" s="409"/>
      <c r="AO50" s="409"/>
      <c r="AP50" s="409"/>
      <c r="AQ50" s="409"/>
      <c r="AR50" s="409"/>
      <c r="AS50" s="409"/>
      <c r="AT50" s="409"/>
      <c r="AU50" s="409"/>
      <c r="AV50" s="409"/>
      <c r="AW50" s="409"/>
      <c r="AX50" s="409"/>
      <c r="AY50" s="409"/>
      <c r="AZ50" s="409"/>
      <c r="BA50" s="409"/>
      <c r="BB50" s="409"/>
      <c r="BC50" s="409"/>
      <c r="BD50" s="409"/>
      <c r="BE50" s="409"/>
      <c r="BF50" s="409"/>
      <c r="BG50" s="409"/>
      <c r="BH50" s="409"/>
      <c r="BI50" s="409"/>
      <c r="BJ50" s="409"/>
      <c r="BK50" s="409"/>
      <c r="BL50" s="409"/>
      <c r="BM50" s="409"/>
      <c r="BN50" s="409"/>
      <c r="BO50" s="409"/>
      <c r="BP50" s="409"/>
      <c r="BQ50" s="409"/>
      <c r="BR50" s="409"/>
      <c r="BS50" s="409"/>
      <c r="BT50" s="409"/>
      <c r="BU50" s="409"/>
      <c r="BV50" s="409"/>
      <c r="BW50" s="409"/>
      <c r="BX50" s="409"/>
      <c r="BY50" s="409"/>
      <c r="BZ50" s="409"/>
      <c r="CA50" s="409"/>
      <c r="CB50" s="409"/>
      <c r="CC50" s="409"/>
      <c r="CD50" s="409"/>
      <c r="CE50" s="409"/>
      <c r="CF50" s="409"/>
      <c r="CG50" s="409"/>
      <c r="CH50" s="409"/>
      <c r="CI50" s="409"/>
      <c r="CJ50" s="409"/>
      <c r="CK50" s="409"/>
      <c r="CL50" s="409"/>
      <c r="CM50" s="409"/>
      <c r="CN50" s="409"/>
      <c r="CO50" s="409"/>
      <c r="CP50" s="409"/>
      <c r="CQ50" s="409"/>
      <c r="CR50" s="409"/>
      <c r="CS50" s="409"/>
      <c r="CT50" s="409"/>
      <c r="CU50" s="409"/>
      <c r="CV50" s="409"/>
      <c r="CW50" s="409"/>
      <c r="CX50" s="409"/>
      <c r="CY50" s="409"/>
      <c r="CZ50" s="409"/>
      <c r="DA50" s="409"/>
      <c r="DB50" s="409"/>
      <c r="DC50" s="409"/>
      <c r="DD50" s="409"/>
      <c r="DE50" s="409"/>
      <c r="DF50" s="409"/>
      <c r="DG50" s="409"/>
      <c r="DH50" s="409"/>
      <c r="DI50" s="409"/>
      <c r="DJ50" s="409"/>
      <c r="DK50" s="409"/>
      <c r="DL50" s="409"/>
      <c r="DM50" s="409"/>
      <c r="DN50" s="409"/>
      <c r="DO50" s="410"/>
      <c r="DP50" s="495">
        <v>1</v>
      </c>
      <c r="DQ50" s="404">
        <v>47500</v>
      </c>
      <c r="DR50" s="404"/>
      <c r="DS50" s="404"/>
      <c r="DT50" s="409"/>
      <c r="DU50" s="409"/>
      <c r="DV50" s="409">
        <v>1</v>
      </c>
      <c r="DW50" s="409">
        <v>47500</v>
      </c>
      <c r="DX50" s="409"/>
      <c r="DY50" s="409"/>
      <c r="DZ50" s="409"/>
      <c r="EA50" s="409"/>
      <c r="EB50" s="409"/>
      <c r="EC50" s="409"/>
      <c r="ED50" s="409"/>
      <c r="EE50" s="409"/>
      <c r="EF50" s="390">
        <f t="shared" si="13"/>
        <v>1</v>
      </c>
      <c r="EG50" s="390">
        <f t="shared" si="13"/>
        <v>47500</v>
      </c>
      <c r="EH50" s="501">
        <v>1</v>
      </c>
      <c r="EI50" s="501">
        <v>47500</v>
      </c>
      <c r="EJ50" s="492"/>
      <c r="EK50" s="492"/>
      <c r="EL50" s="496"/>
      <c r="EM50" s="411"/>
      <c r="EN50" s="496"/>
      <c r="EO50" s="496">
        <v>1</v>
      </c>
      <c r="EP50" s="496">
        <v>47500</v>
      </c>
      <c r="EQ50" s="496"/>
      <c r="ER50" s="496"/>
      <c r="ES50" s="496"/>
      <c r="ET50" s="496"/>
    </row>
    <row r="51" spans="1:150" ht="60.75" thickBot="1">
      <c r="A51" s="457">
        <v>44</v>
      </c>
      <c r="B51" s="502" t="s">
        <v>2180</v>
      </c>
      <c r="C51" s="447" t="s">
        <v>2181</v>
      </c>
      <c r="D51" s="458" t="s">
        <v>198</v>
      </c>
      <c r="E51" s="499">
        <v>25500</v>
      </c>
      <c r="F51" s="499">
        <v>3000</v>
      </c>
      <c r="G51" s="399">
        <f t="shared" si="10"/>
        <v>28500</v>
      </c>
      <c r="H51" s="274">
        <f t="shared" si="0"/>
        <v>224.4375</v>
      </c>
      <c r="I51" s="385">
        <v>20</v>
      </c>
      <c r="J51" s="274">
        <f t="shared" si="1"/>
        <v>1649.4375</v>
      </c>
      <c r="K51" s="499" t="s">
        <v>2182</v>
      </c>
      <c r="L51" s="491">
        <f t="shared" si="2"/>
        <v>3142.125</v>
      </c>
      <c r="M51" s="494">
        <v>14</v>
      </c>
      <c r="N51" s="274">
        <f t="shared" si="3"/>
        <v>23092.125</v>
      </c>
      <c r="O51" s="275">
        <f t="shared" si="4"/>
        <v>0</v>
      </c>
      <c r="P51" s="275">
        <f t="shared" si="14"/>
        <v>0</v>
      </c>
      <c r="Q51" s="275">
        <f t="shared" si="14"/>
        <v>0</v>
      </c>
      <c r="R51" s="275">
        <f t="shared" si="14"/>
        <v>0</v>
      </c>
      <c r="S51" s="500">
        <v>39333</v>
      </c>
      <c r="T51" s="404"/>
      <c r="U51" s="404"/>
      <c r="V51" s="404"/>
      <c r="W51" s="409"/>
      <c r="X51" s="390">
        <f t="shared" si="9"/>
        <v>0</v>
      </c>
      <c r="Y51" s="409"/>
      <c r="Z51" s="409"/>
      <c r="AA51" s="409"/>
      <c r="AB51" s="409"/>
      <c r="AC51" s="390">
        <f t="shared" si="6"/>
        <v>0</v>
      </c>
      <c r="AD51" s="409"/>
      <c r="AE51" s="409"/>
      <c r="AF51" s="409"/>
      <c r="AG51" s="409"/>
      <c r="AH51" s="390">
        <f t="shared" si="7"/>
        <v>0</v>
      </c>
      <c r="AI51" s="409"/>
      <c r="AJ51" s="409"/>
      <c r="AK51" s="409"/>
      <c r="AL51" s="409"/>
      <c r="AM51" s="409"/>
      <c r="AN51" s="409"/>
      <c r="AO51" s="409"/>
      <c r="AP51" s="409"/>
      <c r="AQ51" s="409"/>
      <c r="AR51" s="409"/>
      <c r="AS51" s="409"/>
      <c r="AT51" s="409"/>
      <c r="AU51" s="409"/>
      <c r="AV51" s="409"/>
      <c r="AW51" s="409"/>
      <c r="AX51" s="409"/>
      <c r="AY51" s="409"/>
      <c r="AZ51" s="409"/>
      <c r="BA51" s="409"/>
      <c r="BB51" s="409"/>
      <c r="BC51" s="409"/>
      <c r="BD51" s="409"/>
      <c r="BE51" s="409"/>
      <c r="BF51" s="409"/>
      <c r="BG51" s="409"/>
      <c r="BH51" s="409"/>
      <c r="BI51" s="409"/>
      <c r="BJ51" s="409"/>
      <c r="BK51" s="409"/>
      <c r="BL51" s="409"/>
      <c r="BM51" s="409"/>
      <c r="BN51" s="409"/>
      <c r="BO51" s="409"/>
      <c r="BP51" s="409"/>
      <c r="BQ51" s="409"/>
      <c r="BR51" s="409"/>
      <c r="BS51" s="409"/>
      <c r="BT51" s="409"/>
      <c r="BU51" s="409"/>
      <c r="BV51" s="409"/>
      <c r="BW51" s="409"/>
      <c r="BX51" s="409"/>
      <c r="BY51" s="409"/>
      <c r="BZ51" s="409"/>
      <c r="CA51" s="409"/>
      <c r="CB51" s="409"/>
      <c r="CC51" s="409"/>
      <c r="CD51" s="409"/>
      <c r="CE51" s="409"/>
      <c r="CF51" s="409"/>
      <c r="CG51" s="409"/>
      <c r="CH51" s="409"/>
      <c r="CI51" s="409"/>
      <c r="CJ51" s="409"/>
      <c r="CK51" s="409"/>
      <c r="CL51" s="409"/>
      <c r="CM51" s="409"/>
      <c r="CN51" s="409"/>
      <c r="CO51" s="409"/>
      <c r="CP51" s="409"/>
      <c r="CQ51" s="409"/>
      <c r="CR51" s="409"/>
      <c r="CS51" s="409"/>
      <c r="CT51" s="409"/>
      <c r="CU51" s="409"/>
      <c r="CV51" s="409"/>
      <c r="CW51" s="409"/>
      <c r="CX51" s="409"/>
      <c r="CY51" s="409"/>
      <c r="CZ51" s="409"/>
      <c r="DA51" s="409"/>
      <c r="DB51" s="409"/>
      <c r="DC51" s="409"/>
      <c r="DD51" s="409"/>
      <c r="DE51" s="409"/>
      <c r="DF51" s="409"/>
      <c r="DG51" s="409"/>
      <c r="DH51" s="409"/>
      <c r="DI51" s="409"/>
      <c r="DJ51" s="409"/>
      <c r="DK51" s="409"/>
      <c r="DL51" s="409"/>
      <c r="DM51" s="409"/>
      <c r="DN51" s="409"/>
      <c r="DO51" s="410"/>
      <c r="DP51" s="495">
        <v>1</v>
      </c>
      <c r="DQ51" s="404">
        <v>28500</v>
      </c>
      <c r="DR51" s="404"/>
      <c r="DS51" s="404"/>
      <c r="DT51" s="409"/>
      <c r="DU51" s="409"/>
      <c r="DV51" s="409"/>
      <c r="DW51" s="409"/>
      <c r="DX51" s="409">
        <v>1</v>
      </c>
      <c r="DY51" s="409">
        <v>28500</v>
      </c>
      <c r="DZ51" s="409"/>
      <c r="EA51" s="409"/>
      <c r="EB51" s="409"/>
      <c r="EC51" s="409"/>
      <c r="ED51" s="409"/>
      <c r="EE51" s="409"/>
      <c r="EF51" s="390">
        <f t="shared" si="13"/>
        <v>1</v>
      </c>
      <c r="EG51" s="390">
        <f t="shared" si="13"/>
        <v>28500</v>
      </c>
      <c r="EH51" s="501">
        <v>1</v>
      </c>
      <c r="EI51" s="501">
        <v>28500</v>
      </c>
      <c r="EJ51" s="492"/>
      <c r="EK51" s="492"/>
      <c r="EL51" s="496"/>
      <c r="EM51" s="411">
        <v>1</v>
      </c>
      <c r="EN51" s="496"/>
      <c r="EO51" s="496"/>
      <c r="EP51" s="496"/>
      <c r="EQ51" s="496"/>
      <c r="ER51" s="496"/>
      <c r="ES51" s="496"/>
      <c r="ET51" s="496"/>
    </row>
    <row r="52" spans="1:150" ht="77.25" thickBot="1">
      <c r="A52" s="451">
        <v>45</v>
      </c>
      <c r="B52" s="502" t="s">
        <v>2183</v>
      </c>
      <c r="C52" s="447" t="s">
        <v>2184</v>
      </c>
      <c r="D52" s="458" t="s">
        <v>2185</v>
      </c>
      <c r="E52" s="499">
        <v>34000</v>
      </c>
      <c r="F52" s="499">
        <v>4000</v>
      </c>
      <c r="G52" s="399">
        <f t="shared" si="10"/>
        <v>38000</v>
      </c>
      <c r="H52" s="274">
        <f t="shared" si="0"/>
        <v>299.25</v>
      </c>
      <c r="I52" s="385">
        <v>20</v>
      </c>
      <c r="J52" s="274">
        <f t="shared" si="1"/>
        <v>2199.25</v>
      </c>
      <c r="K52" s="499" t="s">
        <v>2186</v>
      </c>
      <c r="L52" s="491">
        <f t="shared" si="2"/>
        <v>4189.5</v>
      </c>
      <c r="M52" s="494">
        <v>14</v>
      </c>
      <c r="N52" s="274">
        <f t="shared" si="3"/>
        <v>30789.5</v>
      </c>
      <c r="O52" s="275">
        <f t="shared" si="4"/>
        <v>2000</v>
      </c>
      <c r="P52" s="275">
        <f t="shared" si="14"/>
        <v>1727</v>
      </c>
      <c r="Q52" s="275">
        <f t="shared" si="14"/>
        <v>273</v>
      </c>
      <c r="R52" s="275">
        <f t="shared" si="14"/>
        <v>0</v>
      </c>
      <c r="S52" s="501" t="s">
        <v>2158</v>
      </c>
      <c r="T52" s="404" t="s">
        <v>1627</v>
      </c>
      <c r="U52" s="404">
        <v>1727</v>
      </c>
      <c r="V52" s="404">
        <v>273</v>
      </c>
      <c r="W52" s="409"/>
      <c r="X52" s="390">
        <f t="shared" si="9"/>
        <v>2000</v>
      </c>
      <c r="Y52" s="409"/>
      <c r="Z52" s="409"/>
      <c r="AA52" s="409"/>
      <c r="AB52" s="409"/>
      <c r="AC52" s="390">
        <f t="shared" si="6"/>
        <v>0</v>
      </c>
      <c r="AD52" s="409"/>
      <c r="AE52" s="409"/>
      <c r="AF52" s="409"/>
      <c r="AG52" s="409"/>
      <c r="AH52" s="390">
        <f t="shared" si="7"/>
        <v>0</v>
      </c>
      <c r="AI52" s="409"/>
      <c r="AJ52" s="409"/>
      <c r="AK52" s="409"/>
      <c r="AL52" s="409"/>
      <c r="AM52" s="409"/>
      <c r="AN52" s="409"/>
      <c r="AO52" s="409"/>
      <c r="AP52" s="409"/>
      <c r="AQ52" s="409"/>
      <c r="AR52" s="409"/>
      <c r="AS52" s="409"/>
      <c r="AT52" s="409"/>
      <c r="AU52" s="409"/>
      <c r="AV52" s="409"/>
      <c r="AW52" s="409"/>
      <c r="AX52" s="409"/>
      <c r="AY52" s="409"/>
      <c r="AZ52" s="409"/>
      <c r="BA52" s="409"/>
      <c r="BB52" s="409"/>
      <c r="BC52" s="409"/>
      <c r="BD52" s="409"/>
      <c r="BE52" s="409"/>
      <c r="BF52" s="409"/>
      <c r="BG52" s="409"/>
      <c r="BH52" s="409"/>
      <c r="BI52" s="409"/>
      <c r="BJ52" s="409"/>
      <c r="BK52" s="409"/>
      <c r="BL52" s="409"/>
      <c r="BM52" s="409"/>
      <c r="BN52" s="409"/>
      <c r="BO52" s="409"/>
      <c r="BP52" s="409"/>
      <c r="BQ52" s="409"/>
      <c r="BR52" s="409"/>
      <c r="BS52" s="409"/>
      <c r="BT52" s="409"/>
      <c r="BU52" s="409"/>
      <c r="BV52" s="409"/>
      <c r="BW52" s="409"/>
      <c r="BX52" s="409"/>
      <c r="BY52" s="409"/>
      <c r="BZ52" s="409"/>
      <c r="CA52" s="409"/>
      <c r="CB52" s="409"/>
      <c r="CC52" s="409"/>
      <c r="CD52" s="409"/>
      <c r="CE52" s="409"/>
      <c r="CF52" s="409"/>
      <c r="CG52" s="409"/>
      <c r="CH52" s="409"/>
      <c r="CI52" s="409"/>
      <c r="CJ52" s="409"/>
      <c r="CK52" s="409"/>
      <c r="CL52" s="409"/>
      <c r="CM52" s="409"/>
      <c r="CN52" s="409"/>
      <c r="CO52" s="409"/>
      <c r="CP52" s="409"/>
      <c r="CQ52" s="409"/>
      <c r="CR52" s="409"/>
      <c r="CS52" s="409"/>
      <c r="CT52" s="409"/>
      <c r="CU52" s="409"/>
      <c r="CV52" s="409"/>
      <c r="CW52" s="409"/>
      <c r="CX52" s="409"/>
      <c r="CY52" s="409"/>
      <c r="CZ52" s="409"/>
      <c r="DA52" s="409"/>
      <c r="DB52" s="409"/>
      <c r="DC52" s="409"/>
      <c r="DD52" s="409"/>
      <c r="DE52" s="409"/>
      <c r="DF52" s="409"/>
      <c r="DG52" s="409"/>
      <c r="DH52" s="409"/>
      <c r="DI52" s="409"/>
      <c r="DJ52" s="409"/>
      <c r="DK52" s="409"/>
      <c r="DL52" s="409"/>
      <c r="DM52" s="409"/>
      <c r="DN52" s="409"/>
      <c r="DO52" s="410"/>
      <c r="DP52" s="495">
        <v>1</v>
      </c>
      <c r="DQ52" s="404">
        <v>38000</v>
      </c>
      <c r="DR52" s="404"/>
      <c r="DS52" s="404"/>
      <c r="DT52" s="409"/>
      <c r="DU52" s="409"/>
      <c r="DV52" s="409">
        <v>1</v>
      </c>
      <c r="DW52" s="409">
        <v>38000</v>
      </c>
      <c r="DX52" s="409"/>
      <c r="DY52" s="409"/>
      <c r="DZ52" s="409"/>
      <c r="EA52" s="409"/>
      <c r="EB52" s="409"/>
      <c r="EC52" s="409"/>
      <c r="ED52" s="409"/>
      <c r="EE52" s="409"/>
      <c r="EF52" s="390">
        <f t="shared" si="13"/>
        <v>1</v>
      </c>
      <c r="EG52" s="390">
        <f t="shared" si="13"/>
        <v>38000</v>
      </c>
      <c r="EH52" s="501">
        <v>1</v>
      </c>
      <c r="EI52" s="501">
        <v>38000</v>
      </c>
      <c r="EJ52" s="492"/>
      <c r="EK52" s="492"/>
      <c r="EL52" s="496"/>
      <c r="EM52" s="411">
        <v>1</v>
      </c>
      <c r="EN52" s="496"/>
      <c r="EO52" s="496"/>
      <c r="EP52" s="496"/>
      <c r="EQ52" s="496"/>
      <c r="ER52" s="496"/>
      <c r="ES52" s="496"/>
      <c r="ET52" s="496"/>
    </row>
    <row r="53" spans="1:150" ht="51.75" thickBot="1">
      <c r="A53" s="457">
        <v>46</v>
      </c>
      <c r="B53" s="502" t="s">
        <v>2187</v>
      </c>
      <c r="C53" s="447" t="s">
        <v>2188</v>
      </c>
      <c r="D53" s="458" t="s">
        <v>2102</v>
      </c>
      <c r="E53" s="499">
        <v>34000</v>
      </c>
      <c r="F53" s="499">
        <v>4000</v>
      </c>
      <c r="G53" s="399">
        <f t="shared" si="10"/>
        <v>38000</v>
      </c>
      <c r="H53" s="274">
        <f t="shared" si="0"/>
        <v>299.25</v>
      </c>
      <c r="I53" s="385">
        <v>20</v>
      </c>
      <c r="J53" s="274">
        <f t="shared" si="1"/>
        <v>2199.25</v>
      </c>
      <c r="K53" s="499" t="s">
        <v>2189</v>
      </c>
      <c r="L53" s="491">
        <f t="shared" si="2"/>
        <v>4189.5</v>
      </c>
      <c r="M53" s="494">
        <v>14</v>
      </c>
      <c r="N53" s="274">
        <f t="shared" si="3"/>
        <v>30789.5</v>
      </c>
      <c r="O53" s="275">
        <f t="shared" si="4"/>
        <v>500</v>
      </c>
      <c r="P53" s="275">
        <f t="shared" si="14"/>
        <v>450</v>
      </c>
      <c r="Q53" s="275">
        <f t="shared" si="14"/>
        <v>50</v>
      </c>
      <c r="R53" s="275">
        <f t="shared" si="14"/>
        <v>0</v>
      </c>
      <c r="S53" s="500">
        <v>39333</v>
      </c>
      <c r="T53" s="404" t="s">
        <v>1609</v>
      </c>
      <c r="U53" s="404">
        <v>450</v>
      </c>
      <c r="V53" s="404">
        <v>50</v>
      </c>
      <c r="W53" s="409"/>
      <c r="X53" s="390">
        <f t="shared" si="9"/>
        <v>500</v>
      </c>
      <c r="Y53" s="409"/>
      <c r="Z53" s="409"/>
      <c r="AA53" s="409"/>
      <c r="AB53" s="409"/>
      <c r="AC53" s="390">
        <f t="shared" si="6"/>
        <v>0</v>
      </c>
      <c r="AD53" s="409"/>
      <c r="AE53" s="409"/>
      <c r="AF53" s="409"/>
      <c r="AG53" s="409"/>
      <c r="AH53" s="390">
        <f t="shared" si="7"/>
        <v>0</v>
      </c>
      <c r="AI53" s="409"/>
      <c r="AJ53" s="409"/>
      <c r="AK53" s="409"/>
      <c r="AL53" s="409"/>
      <c r="AM53" s="409"/>
      <c r="AN53" s="409"/>
      <c r="AO53" s="409"/>
      <c r="AP53" s="409"/>
      <c r="AQ53" s="409"/>
      <c r="AR53" s="409"/>
      <c r="AS53" s="409"/>
      <c r="AT53" s="409"/>
      <c r="AU53" s="409"/>
      <c r="AV53" s="409"/>
      <c r="AW53" s="409"/>
      <c r="AX53" s="409"/>
      <c r="AY53" s="409"/>
      <c r="AZ53" s="409"/>
      <c r="BA53" s="409"/>
      <c r="BB53" s="409"/>
      <c r="BC53" s="409"/>
      <c r="BD53" s="409"/>
      <c r="BE53" s="409"/>
      <c r="BF53" s="409"/>
      <c r="BG53" s="409"/>
      <c r="BH53" s="409"/>
      <c r="BI53" s="409"/>
      <c r="BJ53" s="409"/>
      <c r="BK53" s="409"/>
      <c r="BL53" s="409"/>
      <c r="BM53" s="409"/>
      <c r="BN53" s="409"/>
      <c r="BO53" s="409"/>
      <c r="BP53" s="409"/>
      <c r="BQ53" s="409"/>
      <c r="BR53" s="409"/>
      <c r="BS53" s="409"/>
      <c r="BT53" s="409"/>
      <c r="BU53" s="409"/>
      <c r="BV53" s="409"/>
      <c r="BW53" s="409"/>
      <c r="BX53" s="409"/>
      <c r="BY53" s="409"/>
      <c r="BZ53" s="409"/>
      <c r="CA53" s="409"/>
      <c r="CB53" s="409"/>
      <c r="CC53" s="409"/>
      <c r="CD53" s="409"/>
      <c r="CE53" s="409"/>
      <c r="CF53" s="409"/>
      <c r="CG53" s="409"/>
      <c r="CH53" s="409"/>
      <c r="CI53" s="409"/>
      <c r="CJ53" s="409"/>
      <c r="CK53" s="409"/>
      <c r="CL53" s="409"/>
      <c r="CM53" s="409"/>
      <c r="CN53" s="409"/>
      <c r="CO53" s="409"/>
      <c r="CP53" s="409"/>
      <c r="CQ53" s="409"/>
      <c r="CR53" s="409"/>
      <c r="CS53" s="409"/>
      <c r="CT53" s="409"/>
      <c r="CU53" s="409"/>
      <c r="CV53" s="409"/>
      <c r="CW53" s="409"/>
      <c r="CX53" s="409"/>
      <c r="CY53" s="409"/>
      <c r="CZ53" s="409"/>
      <c r="DA53" s="409"/>
      <c r="DB53" s="409"/>
      <c r="DC53" s="409"/>
      <c r="DD53" s="409"/>
      <c r="DE53" s="409"/>
      <c r="DF53" s="409"/>
      <c r="DG53" s="409"/>
      <c r="DH53" s="409"/>
      <c r="DI53" s="409"/>
      <c r="DJ53" s="409"/>
      <c r="DK53" s="409"/>
      <c r="DL53" s="409"/>
      <c r="DM53" s="409"/>
      <c r="DN53" s="409"/>
      <c r="DO53" s="410"/>
      <c r="DP53" s="495"/>
      <c r="DQ53" s="404"/>
      <c r="DR53" s="404">
        <v>1</v>
      </c>
      <c r="DS53" s="404">
        <v>38000</v>
      </c>
      <c r="DT53" s="409"/>
      <c r="DU53" s="409"/>
      <c r="DV53" s="409">
        <v>1</v>
      </c>
      <c r="DW53" s="409">
        <v>38000</v>
      </c>
      <c r="DX53" s="409"/>
      <c r="DY53" s="409"/>
      <c r="DZ53" s="409"/>
      <c r="EA53" s="409"/>
      <c r="EB53" s="409"/>
      <c r="EC53" s="409"/>
      <c r="ED53" s="409"/>
      <c r="EE53" s="409"/>
      <c r="EF53" s="390">
        <f t="shared" si="13"/>
        <v>1</v>
      </c>
      <c r="EG53" s="390">
        <f t="shared" si="13"/>
        <v>38000</v>
      </c>
      <c r="EH53" s="501">
        <v>1</v>
      </c>
      <c r="EI53" s="501">
        <v>38000</v>
      </c>
      <c r="EJ53" s="492"/>
      <c r="EK53" s="492"/>
      <c r="EL53" s="496"/>
      <c r="EM53" s="411">
        <v>1</v>
      </c>
      <c r="EN53" s="496"/>
      <c r="EO53" s="496"/>
      <c r="EP53" s="496"/>
      <c r="EQ53" s="496"/>
      <c r="ER53" s="496"/>
      <c r="ES53" s="496"/>
      <c r="ET53" s="496"/>
    </row>
    <row r="54" spans="1:150" ht="77.25" thickBot="1">
      <c r="A54" s="451">
        <v>47</v>
      </c>
      <c r="B54" s="502" t="s">
        <v>2190</v>
      </c>
      <c r="C54" s="447" t="s">
        <v>2191</v>
      </c>
      <c r="D54" s="458" t="s">
        <v>1819</v>
      </c>
      <c r="E54" s="499">
        <v>25500</v>
      </c>
      <c r="F54" s="499">
        <v>3000</v>
      </c>
      <c r="G54" s="399">
        <f t="shared" si="10"/>
        <v>28500</v>
      </c>
      <c r="H54" s="274">
        <f t="shared" si="0"/>
        <v>224.4375</v>
      </c>
      <c r="I54" s="385">
        <v>20</v>
      </c>
      <c r="J54" s="274">
        <f t="shared" si="1"/>
        <v>1649.4375</v>
      </c>
      <c r="K54" s="499" t="s">
        <v>2192</v>
      </c>
      <c r="L54" s="491">
        <f t="shared" si="2"/>
        <v>3142.125</v>
      </c>
      <c r="M54" s="494">
        <v>14</v>
      </c>
      <c r="N54" s="274">
        <f t="shared" si="3"/>
        <v>23092.125</v>
      </c>
      <c r="O54" s="275">
        <f t="shared" si="4"/>
        <v>500</v>
      </c>
      <c r="P54" s="275">
        <f t="shared" si="14"/>
        <v>450</v>
      </c>
      <c r="Q54" s="275">
        <f t="shared" si="14"/>
        <v>50</v>
      </c>
      <c r="R54" s="275">
        <f t="shared" si="14"/>
        <v>0</v>
      </c>
      <c r="S54" s="501" t="s">
        <v>2193</v>
      </c>
      <c r="T54" s="404" t="s">
        <v>1609</v>
      </c>
      <c r="U54" s="404">
        <v>450</v>
      </c>
      <c r="V54" s="404">
        <v>50</v>
      </c>
      <c r="W54" s="409"/>
      <c r="X54" s="390">
        <f t="shared" si="9"/>
        <v>500</v>
      </c>
      <c r="Y54" s="409"/>
      <c r="Z54" s="409"/>
      <c r="AA54" s="409"/>
      <c r="AB54" s="409"/>
      <c r="AC54" s="390">
        <f t="shared" si="6"/>
        <v>0</v>
      </c>
      <c r="AD54" s="409"/>
      <c r="AE54" s="409"/>
      <c r="AF54" s="409"/>
      <c r="AG54" s="409"/>
      <c r="AH54" s="390">
        <f t="shared" si="7"/>
        <v>0</v>
      </c>
      <c r="AI54" s="409"/>
      <c r="AJ54" s="409"/>
      <c r="AK54" s="409"/>
      <c r="AL54" s="409"/>
      <c r="AM54" s="409"/>
      <c r="AN54" s="409"/>
      <c r="AO54" s="409"/>
      <c r="AP54" s="409"/>
      <c r="AQ54" s="409"/>
      <c r="AR54" s="409"/>
      <c r="AS54" s="409"/>
      <c r="AT54" s="409"/>
      <c r="AU54" s="409"/>
      <c r="AV54" s="409"/>
      <c r="AW54" s="409"/>
      <c r="AX54" s="409"/>
      <c r="AY54" s="409"/>
      <c r="AZ54" s="409"/>
      <c r="BA54" s="409"/>
      <c r="BB54" s="409"/>
      <c r="BC54" s="409"/>
      <c r="BD54" s="409"/>
      <c r="BE54" s="409"/>
      <c r="BF54" s="409"/>
      <c r="BG54" s="409"/>
      <c r="BH54" s="409"/>
      <c r="BI54" s="409"/>
      <c r="BJ54" s="409"/>
      <c r="BK54" s="409"/>
      <c r="BL54" s="409"/>
      <c r="BM54" s="409"/>
      <c r="BN54" s="409"/>
      <c r="BO54" s="409"/>
      <c r="BP54" s="409"/>
      <c r="BQ54" s="409"/>
      <c r="BR54" s="409"/>
      <c r="BS54" s="409"/>
      <c r="BT54" s="409"/>
      <c r="BU54" s="409"/>
      <c r="BV54" s="409"/>
      <c r="BW54" s="409"/>
      <c r="BX54" s="409"/>
      <c r="BY54" s="409"/>
      <c r="BZ54" s="409"/>
      <c r="CA54" s="409"/>
      <c r="CB54" s="409"/>
      <c r="CC54" s="409"/>
      <c r="CD54" s="409"/>
      <c r="CE54" s="409"/>
      <c r="CF54" s="409"/>
      <c r="CG54" s="409"/>
      <c r="CH54" s="409"/>
      <c r="CI54" s="409"/>
      <c r="CJ54" s="409"/>
      <c r="CK54" s="409"/>
      <c r="CL54" s="409"/>
      <c r="CM54" s="409"/>
      <c r="CN54" s="409"/>
      <c r="CO54" s="409"/>
      <c r="CP54" s="409"/>
      <c r="CQ54" s="409"/>
      <c r="CR54" s="409"/>
      <c r="CS54" s="409"/>
      <c r="CT54" s="409"/>
      <c r="CU54" s="409"/>
      <c r="CV54" s="409"/>
      <c r="CW54" s="409"/>
      <c r="CX54" s="409"/>
      <c r="CY54" s="409"/>
      <c r="CZ54" s="409"/>
      <c r="DA54" s="409"/>
      <c r="DB54" s="409"/>
      <c r="DC54" s="409"/>
      <c r="DD54" s="409"/>
      <c r="DE54" s="409"/>
      <c r="DF54" s="409"/>
      <c r="DG54" s="409"/>
      <c r="DH54" s="409"/>
      <c r="DI54" s="409"/>
      <c r="DJ54" s="409"/>
      <c r="DK54" s="409"/>
      <c r="DL54" s="409"/>
      <c r="DM54" s="409"/>
      <c r="DN54" s="409"/>
      <c r="DO54" s="410"/>
      <c r="DP54" s="495">
        <v>1</v>
      </c>
      <c r="DQ54" s="404">
        <v>28500</v>
      </c>
      <c r="DR54" s="404"/>
      <c r="DS54" s="404"/>
      <c r="DT54" s="409"/>
      <c r="DU54" s="409"/>
      <c r="DV54" s="409"/>
      <c r="DW54" s="409"/>
      <c r="DX54" s="409">
        <v>1</v>
      </c>
      <c r="DY54" s="409">
        <v>28500</v>
      </c>
      <c r="DZ54" s="409"/>
      <c r="EA54" s="409"/>
      <c r="EB54" s="409"/>
      <c r="EC54" s="409"/>
      <c r="ED54" s="409"/>
      <c r="EE54" s="409"/>
      <c r="EF54" s="390">
        <f t="shared" si="13"/>
        <v>1</v>
      </c>
      <c r="EG54" s="390">
        <f t="shared" si="13"/>
        <v>28500</v>
      </c>
      <c r="EH54" s="501">
        <v>1</v>
      </c>
      <c r="EI54" s="501">
        <v>28500</v>
      </c>
      <c r="EJ54" s="492"/>
      <c r="EK54" s="492"/>
      <c r="EL54" s="496"/>
      <c r="EM54" s="411">
        <v>1</v>
      </c>
      <c r="EN54" s="496"/>
      <c r="EO54" s="496"/>
      <c r="EP54" s="496"/>
      <c r="EQ54" s="496"/>
      <c r="ER54" s="496"/>
      <c r="ES54" s="496"/>
      <c r="ET54" s="496"/>
    </row>
    <row r="55" spans="1:150" ht="77.25" thickBot="1">
      <c r="A55" s="457">
        <v>48</v>
      </c>
      <c r="B55" s="502" t="s">
        <v>2194</v>
      </c>
      <c r="C55" s="447" t="s">
        <v>2195</v>
      </c>
      <c r="D55" s="458" t="s">
        <v>2114</v>
      </c>
      <c r="E55" s="499">
        <v>25500</v>
      </c>
      <c r="F55" s="499">
        <v>3000</v>
      </c>
      <c r="G55" s="399">
        <f t="shared" si="10"/>
        <v>28500</v>
      </c>
      <c r="H55" s="274">
        <f t="shared" si="0"/>
        <v>224.4375</v>
      </c>
      <c r="I55" s="385">
        <v>20</v>
      </c>
      <c r="J55" s="274">
        <f t="shared" si="1"/>
        <v>1649.4375</v>
      </c>
      <c r="K55" s="499" t="s">
        <v>2196</v>
      </c>
      <c r="L55" s="491">
        <f t="shared" si="2"/>
        <v>3142.125</v>
      </c>
      <c r="M55" s="494">
        <v>14</v>
      </c>
      <c r="N55" s="274">
        <f t="shared" si="3"/>
        <v>23092.125</v>
      </c>
      <c r="O55" s="275">
        <f t="shared" si="4"/>
        <v>1000</v>
      </c>
      <c r="P55" s="275">
        <f t="shared" si="14"/>
        <v>865</v>
      </c>
      <c r="Q55" s="275">
        <f t="shared" si="14"/>
        <v>135</v>
      </c>
      <c r="R55" s="275">
        <f t="shared" si="14"/>
        <v>0</v>
      </c>
      <c r="S55" s="501" t="s">
        <v>2040</v>
      </c>
      <c r="T55" s="404" t="s">
        <v>1609</v>
      </c>
      <c r="U55" s="404">
        <v>865</v>
      </c>
      <c r="V55" s="404">
        <v>135</v>
      </c>
      <c r="W55" s="409"/>
      <c r="X55" s="390">
        <f t="shared" si="9"/>
        <v>1000</v>
      </c>
      <c r="Y55" s="409"/>
      <c r="Z55" s="409"/>
      <c r="AA55" s="409"/>
      <c r="AB55" s="409"/>
      <c r="AC55" s="390">
        <f t="shared" si="6"/>
        <v>0</v>
      </c>
      <c r="AD55" s="409"/>
      <c r="AE55" s="409"/>
      <c r="AF55" s="409"/>
      <c r="AG55" s="409"/>
      <c r="AH55" s="390">
        <f t="shared" si="7"/>
        <v>0</v>
      </c>
      <c r="AI55" s="409"/>
      <c r="AJ55" s="409"/>
      <c r="AK55" s="409"/>
      <c r="AL55" s="409"/>
      <c r="AM55" s="409"/>
      <c r="AN55" s="409"/>
      <c r="AO55" s="409"/>
      <c r="AP55" s="409"/>
      <c r="AQ55" s="409"/>
      <c r="AR55" s="409"/>
      <c r="AS55" s="409"/>
      <c r="AT55" s="409"/>
      <c r="AU55" s="409"/>
      <c r="AV55" s="409"/>
      <c r="AW55" s="409"/>
      <c r="AX55" s="409"/>
      <c r="AY55" s="409"/>
      <c r="AZ55" s="409"/>
      <c r="BA55" s="409"/>
      <c r="BB55" s="409"/>
      <c r="BC55" s="409"/>
      <c r="BD55" s="409"/>
      <c r="BE55" s="409"/>
      <c r="BF55" s="409"/>
      <c r="BG55" s="409"/>
      <c r="BH55" s="409"/>
      <c r="BI55" s="409"/>
      <c r="BJ55" s="409"/>
      <c r="BK55" s="409"/>
      <c r="BL55" s="409"/>
      <c r="BM55" s="409"/>
      <c r="BN55" s="409"/>
      <c r="BO55" s="409"/>
      <c r="BP55" s="409"/>
      <c r="BQ55" s="409"/>
      <c r="BR55" s="409"/>
      <c r="BS55" s="409"/>
      <c r="BT55" s="409"/>
      <c r="BU55" s="409"/>
      <c r="BV55" s="409"/>
      <c r="BW55" s="409"/>
      <c r="BX55" s="409"/>
      <c r="BY55" s="409"/>
      <c r="BZ55" s="409"/>
      <c r="CA55" s="409"/>
      <c r="CB55" s="409"/>
      <c r="CC55" s="409"/>
      <c r="CD55" s="409"/>
      <c r="CE55" s="409"/>
      <c r="CF55" s="409"/>
      <c r="CG55" s="409"/>
      <c r="CH55" s="409"/>
      <c r="CI55" s="409"/>
      <c r="CJ55" s="409"/>
      <c r="CK55" s="409"/>
      <c r="CL55" s="409"/>
      <c r="CM55" s="409"/>
      <c r="CN55" s="409"/>
      <c r="CO55" s="409"/>
      <c r="CP55" s="409"/>
      <c r="CQ55" s="409"/>
      <c r="CR55" s="409"/>
      <c r="CS55" s="409"/>
      <c r="CT55" s="409"/>
      <c r="CU55" s="409"/>
      <c r="CV55" s="409"/>
      <c r="CW55" s="409"/>
      <c r="CX55" s="409"/>
      <c r="CY55" s="409"/>
      <c r="CZ55" s="409"/>
      <c r="DA55" s="409"/>
      <c r="DB55" s="409"/>
      <c r="DC55" s="409"/>
      <c r="DD55" s="409"/>
      <c r="DE55" s="409"/>
      <c r="DF55" s="409"/>
      <c r="DG55" s="409"/>
      <c r="DH55" s="409"/>
      <c r="DI55" s="409"/>
      <c r="DJ55" s="409"/>
      <c r="DK55" s="409"/>
      <c r="DL55" s="409"/>
      <c r="DM55" s="409"/>
      <c r="DN55" s="409"/>
      <c r="DO55" s="410"/>
      <c r="DP55" s="495">
        <v>1</v>
      </c>
      <c r="DQ55" s="404">
        <v>28500</v>
      </c>
      <c r="DR55" s="404"/>
      <c r="DS55" s="404"/>
      <c r="DT55" s="409"/>
      <c r="DU55" s="409"/>
      <c r="DV55" s="409">
        <v>1</v>
      </c>
      <c r="DW55" s="409">
        <v>28500</v>
      </c>
      <c r="DX55" s="409"/>
      <c r="DY55" s="409"/>
      <c r="DZ55" s="409"/>
      <c r="EA55" s="409"/>
      <c r="EB55" s="409"/>
      <c r="EC55" s="409"/>
      <c r="ED55" s="409"/>
      <c r="EE55" s="409"/>
      <c r="EF55" s="390">
        <f t="shared" si="13"/>
        <v>1</v>
      </c>
      <c r="EG55" s="390">
        <f t="shared" si="13"/>
        <v>28500</v>
      </c>
      <c r="EH55" s="501">
        <v>1</v>
      </c>
      <c r="EI55" s="501">
        <v>28500</v>
      </c>
      <c r="EJ55" s="492"/>
      <c r="EK55" s="492"/>
      <c r="EL55" s="496"/>
      <c r="EM55" s="411">
        <v>1</v>
      </c>
      <c r="EN55" s="496"/>
      <c r="EO55" s="496"/>
      <c r="EP55" s="496"/>
      <c r="EQ55" s="496"/>
      <c r="ER55" s="496"/>
      <c r="ES55" s="496"/>
      <c r="ET55" s="496"/>
    </row>
    <row r="56" spans="1:150" ht="64.5" thickBot="1">
      <c r="A56" s="451">
        <v>49</v>
      </c>
      <c r="B56" s="502" t="s">
        <v>2197</v>
      </c>
      <c r="C56" s="447" t="s">
        <v>2198</v>
      </c>
      <c r="D56" s="458" t="s">
        <v>2199</v>
      </c>
      <c r="E56" s="499">
        <v>42500</v>
      </c>
      <c r="F56" s="499">
        <v>5000</v>
      </c>
      <c r="G56" s="399">
        <f t="shared" si="10"/>
        <v>47500</v>
      </c>
      <c r="H56" s="274">
        <f t="shared" si="0"/>
        <v>374.0625</v>
      </c>
      <c r="I56" s="385">
        <v>20</v>
      </c>
      <c r="J56" s="274">
        <f t="shared" si="1"/>
        <v>2749.0625</v>
      </c>
      <c r="K56" s="499" t="s">
        <v>2200</v>
      </c>
      <c r="L56" s="491">
        <f t="shared" si="2"/>
        <v>5236.875</v>
      </c>
      <c r="M56" s="494">
        <v>14</v>
      </c>
      <c r="N56" s="274">
        <f t="shared" si="3"/>
        <v>38486.875</v>
      </c>
      <c r="O56" s="275">
        <f t="shared" si="4"/>
        <v>0</v>
      </c>
      <c r="P56" s="275">
        <f t="shared" si="14"/>
        <v>0</v>
      </c>
      <c r="Q56" s="275">
        <f t="shared" si="14"/>
        <v>0</v>
      </c>
      <c r="R56" s="275">
        <f t="shared" si="14"/>
        <v>0</v>
      </c>
      <c r="S56" s="500">
        <v>39090</v>
      </c>
      <c r="T56" s="404"/>
      <c r="U56" s="404"/>
      <c r="V56" s="404"/>
      <c r="W56" s="409"/>
      <c r="X56" s="390">
        <f t="shared" si="9"/>
        <v>0</v>
      </c>
      <c r="Y56" s="409"/>
      <c r="Z56" s="409"/>
      <c r="AA56" s="409"/>
      <c r="AB56" s="409"/>
      <c r="AC56" s="390">
        <f t="shared" si="6"/>
        <v>0</v>
      </c>
      <c r="AD56" s="409"/>
      <c r="AE56" s="409"/>
      <c r="AF56" s="409"/>
      <c r="AG56" s="409"/>
      <c r="AH56" s="390">
        <f t="shared" si="7"/>
        <v>0</v>
      </c>
      <c r="AI56" s="409"/>
      <c r="AJ56" s="409"/>
      <c r="AK56" s="409"/>
      <c r="AL56" s="409"/>
      <c r="AM56" s="409"/>
      <c r="AN56" s="409"/>
      <c r="AO56" s="409"/>
      <c r="AP56" s="409"/>
      <c r="AQ56" s="409"/>
      <c r="AR56" s="409"/>
      <c r="AS56" s="409"/>
      <c r="AT56" s="409"/>
      <c r="AU56" s="409"/>
      <c r="AV56" s="409"/>
      <c r="AW56" s="409"/>
      <c r="AX56" s="409"/>
      <c r="AY56" s="409"/>
      <c r="AZ56" s="409"/>
      <c r="BA56" s="409"/>
      <c r="BB56" s="409"/>
      <c r="BC56" s="409"/>
      <c r="BD56" s="409"/>
      <c r="BE56" s="409"/>
      <c r="BF56" s="409"/>
      <c r="BG56" s="409"/>
      <c r="BH56" s="409"/>
      <c r="BI56" s="409"/>
      <c r="BJ56" s="409"/>
      <c r="BK56" s="409"/>
      <c r="BL56" s="409"/>
      <c r="BM56" s="409"/>
      <c r="BN56" s="409"/>
      <c r="BO56" s="409"/>
      <c r="BP56" s="409"/>
      <c r="BQ56" s="409"/>
      <c r="BR56" s="409"/>
      <c r="BS56" s="409"/>
      <c r="BT56" s="409"/>
      <c r="BU56" s="409"/>
      <c r="BV56" s="409"/>
      <c r="BW56" s="409"/>
      <c r="BX56" s="409"/>
      <c r="BY56" s="409"/>
      <c r="BZ56" s="409"/>
      <c r="CA56" s="409"/>
      <c r="CB56" s="409"/>
      <c r="CC56" s="409"/>
      <c r="CD56" s="409"/>
      <c r="CE56" s="409"/>
      <c r="CF56" s="409"/>
      <c r="CG56" s="409"/>
      <c r="CH56" s="409"/>
      <c r="CI56" s="409"/>
      <c r="CJ56" s="409"/>
      <c r="CK56" s="409"/>
      <c r="CL56" s="409"/>
      <c r="CM56" s="409"/>
      <c r="CN56" s="409"/>
      <c r="CO56" s="409"/>
      <c r="CP56" s="409"/>
      <c r="CQ56" s="409"/>
      <c r="CR56" s="409"/>
      <c r="CS56" s="409"/>
      <c r="CT56" s="409"/>
      <c r="CU56" s="409"/>
      <c r="CV56" s="409"/>
      <c r="CW56" s="409"/>
      <c r="CX56" s="409"/>
      <c r="CY56" s="409"/>
      <c r="CZ56" s="409"/>
      <c r="DA56" s="409"/>
      <c r="DB56" s="409"/>
      <c r="DC56" s="409"/>
      <c r="DD56" s="409"/>
      <c r="DE56" s="409"/>
      <c r="DF56" s="409"/>
      <c r="DG56" s="409"/>
      <c r="DH56" s="409"/>
      <c r="DI56" s="409"/>
      <c r="DJ56" s="409"/>
      <c r="DK56" s="409"/>
      <c r="DL56" s="409"/>
      <c r="DM56" s="409"/>
      <c r="DN56" s="409"/>
      <c r="DO56" s="410"/>
      <c r="DP56" s="495">
        <v>1</v>
      </c>
      <c r="DQ56" s="404">
        <v>47500</v>
      </c>
      <c r="DR56" s="404"/>
      <c r="DS56" s="404"/>
      <c r="DT56" s="409"/>
      <c r="DU56" s="409"/>
      <c r="DV56" s="409">
        <v>1</v>
      </c>
      <c r="DW56" s="409">
        <v>47500</v>
      </c>
      <c r="DX56" s="409"/>
      <c r="DY56" s="409"/>
      <c r="DZ56" s="409"/>
      <c r="EA56" s="409"/>
      <c r="EB56" s="409"/>
      <c r="EC56" s="409"/>
      <c r="ED56" s="409"/>
      <c r="EE56" s="409"/>
      <c r="EF56" s="390">
        <f t="shared" si="13"/>
        <v>1</v>
      </c>
      <c r="EG56" s="390">
        <f t="shared" si="13"/>
        <v>47500</v>
      </c>
      <c r="EH56" s="501">
        <v>1</v>
      </c>
      <c r="EI56" s="501">
        <v>47500</v>
      </c>
      <c r="EJ56" s="492"/>
      <c r="EK56" s="492"/>
      <c r="EL56" s="496"/>
      <c r="EM56" s="411">
        <v>1</v>
      </c>
      <c r="EN56" s="496"/>
      <c r="EO56" s="496"/>
      <c r="EP56" s="496"/>
      <c r="EQ56" s="496"/>
      <c r="ER56" s="496"/>
      <c r="ES56" s="496"/>
      <c r="ET56" s="496"/>
    </row>
    <row r="57" spans="1:150" ht="64.5" thickBot="1">
      <c r="A57" s="457">
        <v>50</v>
      </c>
      <c r="B57" s="502" t="s">
        <v>2201</v>
      </c>
      <c r="C57" s="447" t="s">
        <v>2202</v>
      </c>
      <c r="D57" s="458" t="s">
        <v>32</v>
      </c>
      <c r="E57" s="499">
        <v>21250</v>
      </c>
      <c r="F57" s="499">
        <v>2500</v>
      </c>
      <c r="G57" s="399">
        <f t="shared" si="10"/>
        <v>23750</v>
      </c>
      <c r="H57" s="274">
        <f t="shared" si="0"/>
        <v>187.03125</v>
      </c>
      <c r="I57" s="385">
        <v>20</v>
      </c>
      <c r="J57" s="274">
        <f t="shared" si="1"/>
        <v>1374.53125</v>
      </c>
      <c r="K57" s="499" t="s">
        <v>2203</v>
      </c>
      <c r="L57" s="491">
        <f t="shared" si="2"/>
        <v>2618.4375</v>
      </c>
      <c r="M57" s="494">
        <v>14</v>
      </c>
      <c r="N57" s="274">
        <f t="shared" si="3"/>
        <v>19243.4375</v>
      </c>
      <c r="O57" s="275">
        <f t="shared" si="4"/>
        <v>1000</v>
      </c>
      <c r="P57" s="275">
        <f t="shared" si="14"/>
        <v>864</v>
      </c>
      <c r="Q57" s="275">
        <f t="shared" si="14"/>
        <v>136</v>
      </c>
      <c r="R57" s="275">
        <f t="shared" si="14"/>
        <v>0</v>
      </c>
      <c r="S57" s="500">
        <v>39149</v>
      </c>
      <c r="T57" s="404" t="s">
        <v>1627</v>
      </c>
      <c r="U57" s="404">
        <v>864</v>
      </c>
      <c r="V57" s="404">
        <v>136</v>
      </c>
      <c r="W57" s="409"/>
      <c r="X57" s="390">
        <f t="shared" si="9"/>
        <v>1000</v>
      </c>
      <c r="Y57" s="409"/>
      <c r="Z57" s="409"/>
      <c r="AA57" s="409"/>
      <c r="AB57" s="409"/>
      <c r="AC57" s="390">
        <f t="shared" si="6"/>
        <v>0</v>
      </c>
      <c r="AD57" s="409"/>
      <c r="AE57" s="409"/>
      <c r="AF57" s="409"/>
      <c r="AG57" s="409"/>
      <c r="AH57" s="390">
        <f t="shared" si="7"/>
        <v>0</v>
      </c>
      <c r="AI57" s="409"/>
      <c r="AJ57" s="409"/>
      <c r="AK57" s="409"/>
      <c r="AL57" s="409"/>
      <c r="AM57" s="409"/>
      <c r="AN57" s="409"/>
      <c r="AO57" s="409"/>
      <c r="AP57" s="409"/>
      <c r="AQ57" s="409"/>
      <c r="AR57" s="409"/>
      <c r="AS57" s="409"/>
      <c r="AT57" s="409"/>
      <c r="AU57" s="409"/>
      <c r="AV57" s="409"/>
      <c r="AW57" s="409"/>
      <c r="AX57" s="409"/>
      <c r="AY57" s="409"/>
      <c r="AZ57" s="409"/>
      <c r="BA57" s="409"/>
      <c r="BB57" s="409"/>
      <c r="BC57" s="409"/>
      <c r="BD57" s="409"/>
      <c r="BE57" s="409"/>
      <c r="BF57" s="409"/>
      <c r="BG57" s="409"/>
      <c r="BH57" s="409"/>
      <c r="BI57" s="409"/>
      <c r="BJ57" s="409"/>
      <c r="BK57" s="409"/>
      <c r="BL57" s="409"/>
      <c r="BM57" s="409"/>
      <c r="BN57" s="409"/>
      <c r="BO57" s="409"/>
      <c r="BP57" s="409"/>
      <c r="BQ57" s="409"/>
      <c r="BR57" s="409"/>
      <c r="BS57" s="409"/>
      <c r="BT57" s="409"/>
      <c r="BU57" s="409"/>
      <c r="BV57" s="409"/>
      <c r="BW57" s="409"/>
      <c r="BX57" s="409"/>
      <c r="BY57" s="409"/>
      <c r="BZ57" s="409"/>
      <c r="CA57" s="409"/>
      <c r="CB57" s="409"/>
      <c r="CC57" s="409"/>
      <c r="CD57" s="409"/>
      <c r="CE57" s="409"/>
      <c r="CF57" s="409"/>
      <c r="CG57" s="409"/>
      <c r="CH57" s="409"/>
      <c r="CI57" s="409"/>
      <c r="CJ57" s="409"/>
      <c r="CK57" s="409"/>
      <c r="CL57" s="409"/>
      <c r="CM57" s="409"/>
      <c r="CN57" s="409"/>
      <c r="CO57" s="409"/>
      <c r="CP57" s="409"/>
      <c r="CQ57" s="409"/>
      <c r="CR57" s="409"/>
      <c r="CS57" s="409"/>
      <c r="CT57" s="409"/>
      <c r="CU57" s="409"/>
      <c r="CV57" s="409"/>
      <c r="CW57" s="409"/>
      <c r="CX57" s="409"/>
      <c r="CY57" s="409"/>
      <c r="CZ57" s="409"/>
      <c r="DA57" s="409"/>
      <c r="DB57" s="409"/>
      <c r="DC57" s="409"/>
      <c r="DD57" s="409"/>
      <c r="DE57" s="409"/>
      <c r="DF57" s="409"/>
      <c r="DG57" s="409"/>
      <c r="DH57" s="409"/>
      <c r="DI57" s="409"/>
      <c r="DJ57" s="409"/>
      <c r="DK57" s="409"/>
      <c r="DL57" s="409"/>
      <c r="DM57" s="409"/>
      <c r="DN57" s="409"/>
      <c r="DO57" s="410"/>
      <c r="DP57" s="495">
        <v>1</v>
      </c>
      <c r="DQ57" s="404">
        <v>23750</v>
      </c>
      <c r="DR57" s="404"/>
      <c r="DS57" s="404"/>
      <c r="DT57" s="409"/>
      <c r="DU57" s="409"/>
      <c r="DV57" s="409"/>
      <c r="DW57" s="409"/>
      <c r="DX57" s="409">
        <v>1</v>
      </c>
      <c r="DY57" s="409">
        <v>23750</v>
      </c>
      <c r="DZ57" s="409"/>
      <c r="EA57" s="409"/>
      <c r="EB57" s="409"/>
      <c r="EC57" s="409"/>
      <c r="ED57" s="409"/>
      <c r="EE57" s="409"/>
      <c r="EF57" s="390">
        <f t="shared" si="13"/>
        <v>1</v>
      </c>
      <c r="EG57" s="390">
        <f t="shared" si="13"/>
        <v>23750</v>
      </c>
      <c r="EH57" s="501">
        <v>1</v>
      </c>
      <c r="EI57" s="501">
        <v>23750</v>
      </c>
      <c r="EJ57" s="492"/>
      <c r="EK57" s="492"/>
      <c r="EL57" s="496"/>
      <c r="EM57" s="411">
        <v>1</v>
      </c>
      <c r="EN57" s="496"/>
      <c r="EO57" s="496"/>
      <c r="EP57" s="496"/>
      <c r="EQ57" s="496"/>
      <c r="ER57" s="496"/>
      <c r="ES57" s="496"/>
      <c r="ET57" s="496"/>
    </row>
    <row r="58" spans="1:150" ht="77.25" thickBot="1">
      <c r="A58" s="451">
        <v>51</v>
      </c>
      <c r="B58" s="502" t="s">
        <v>2204</v>
      </c>
      <c r="C58" s="447" t="s">
        <v>2205</v>
      </c>
      <c r="D58" s="458" t="s">
        <v>19</v>
      </c>
      <c r="E58" s="499">
        <v>29750</v>
      </c>
      <c r="F58" s="499">
        <v>3500</v>
      </c>
      <c r="G58" s="399">
        <f t="shared" si="10"/>
        <v>33250</v>
      </c>
      <c r="H58" s="274">
        <f t="shared" si="0"/>
        <v>261.84375</v>
      </c>
      <c r="I58" s="385">
        <v>20</v>
      </c>
      <c r="J58" s="274">
        <f t="shared" si="1"/>
        <v>1924.34375</v>
      </c>
      <c r="K58" s="499" t="s">
        <v>2206</v>
      </c>
      <c r="L58" s="491">
        <f t="shared" si="2"/>
        <v>3665.8125</v>
      </c>
      <c r="M58" s="494">
        <v>14</v>
      </c>
      <c r="N58" s="274">
        <f t="shared" si="3"/>
        <v>26940.8125</v>
      </c>
      <c r="O58" s="275">
        <f t="shared" si="4"/>
        <v>7500</v>
      </c>
      <c r="P58" s="275">
        <f t="shared" si="14"/>
        <v>6600</v>
      </c>
      <c r="Q58" s="275">
        <f t="shared" si="14"/>
        <v>900</v>
      </c>
      <c r="R58" s="275">
        <f t="shared" si="14"/>
        <v>0</v>
      </c>
      <c r="S58" s="501" t="s">
        <v>2040</v>
      </c>
      <c r="T58" s="404" t="s">
        <v>1609</v>
      </c>
      <c r="U58" s="404">
        <v>6600</v>
      </c>
      <c r="V58" s="404">
        <v>900</v>
      </c>
      <c r="W58" s="409"/>
      <c r="X58" s="390">
        <f t="shared" si="9"/>
        <v>7500</v>
      </c>
      <c r="Y58" s="409"/>
      <c r="Z58" s="409"/>
      <c r="AA58" s="409"/>
      <c r="AB58" s="409"/>
      <c r="AC58" s="390">
        <f t="shared" si="6"/>
        <v>0</v>
      </c>
      <c r="AD58" s="409"/>
      <c r="AE58" s="409"/>
      <c r="AF58" s="409"/>
      <c r="AG58" s="409"/>
      <c r="AH58" s="390">
        <f t="shared" si="7"/>
        <v>0</v>
      </c>
      <c r="AI58" s="409"/>
      <c r="AJ58" s="409"/>
      <c r="AK58" s="409"/>
      <c r="AL58" s="409"/>
      <c r="AM58" s="409"/>
      <c r="AN58" s="409"/>
      <c r="AO58" s="409"/>
      <c r="AP58" s="409"/>
      <c r="AQ58" s="409"/>
      <c r="AR58" s="409"/>
      <c r="AS58" s="409"/>
      <c r="AT58" s="409"/>
      <c r="AU58" s="409"/>
      <c r="AV58" s="409"/>
      <c r="AW58" s="409"/>
      <c r="AX58" s="409"/>
      <c r="AY58" s="409"/>
      <c r="AZ58" s="409"/>
      <c r="BA58" s="409"/>
      <c r="BB58" s="409"/>
      <c r="BC58" s="409"/>
      <c r="BD58" s="409"/>
      <c r="BE58" s="409"/>
      <c r="BF58" s="409"/>
      <c r="BG58" s="409"/>
      <c r="BH58" s="409"/>
      <c r="BI58" s="409"/>
      <c r="BJ58" s="409"/>
      <c r="BK58" s="409"/>
      <c r="BL58" s="409"/>
      <c r="BM58" s="409"/>
      <c r="BN58" s="409"/>
      <c r="BO58" s="409"/>
      <c r="BP58" s="409"/>
      <c r="BQ58" s="409"/>
      <c r="BR58" s="409"/>
      <c r="BS58" s="409"/>
      <c r="BT58" s="409"/>
      <c r="BU58" s="409"/>
      <c r="BV58" s="409"/>
      <c r="BW58" s="409"/>
      <c r="BX58" s="409"/>
      <c r="BY58" s="409"/>
      <c r="BZ58" s="409"/>
      <c r="CA58" s="409"/>
      <c r="CB58" s="409"/>
      <c r="CC58" s="409"/>
      <c r="CD58" s="409"/>
      <c r="CE58" s="409"/>
      <c r="CF58" s="409"/>
      <c r="CG58" s="409"/>
      <c r="CH58" s="409"/>
      <c r="CI58" s="409"/>
      <c r="CJ58" s="409"/>
      <c r="CK58" s="409"/>
      <c r="CL58" s="409"/>
      <c r="CM58" s="409"/>
      <c r="CN58" s="409"/>
      <c r="CO58" s="409"/>
      <c r="CP58" s="409"/>
      <c r="CQ58" s="409"/>
      <c r="CR58" s="409"/>
      <c r="CS58" s="409"/>
      <c r="CT58" s="409"/>
      <c r="CU58" s="409"/>
      <c r="CV58" s="409"/>
      <c r="CW58" s="409"/>
      <c r="CX58" s="409"/>
      <c r="CY58" s="409"/>
      <c r="CZ58" s="409"/>
      <c r="DA58" s="409"/>
      <c r="DB58" s="409"/>
      <c r="DC58" s="409"/>
      <c r="DD58" s="409"/>
      <c r="DE58" s="409"/>
      <c r="DF58" s="409"/>
      <c r="DG58" s="409"/>
      <c r="DH58" s="409"/>
      <c r="DI58" s="409"/>
      <c r="DJ58" s="409"/>
      <c r="DK58" s="409"/>
      <c r="DL58" s="409"/>
      <c r="DM58" s="409"/>
      <c r="DN58" s="409"/>
      <c r="DO58" s="410"/>
      <c r="DP58" s="495">
        <v>1</v>
      </c>
      <c r="DQ58" s="404">
        <v>33250</v>
      </c>
      <c r="DR58" s="404"/>
      <c r="DS58" s="404"/>
      <c r="DT58" s="409"/>
      <c r="DU58" s="409"/>
      <c r="DV58" s="409">
        <v>1</v>
      </c>
      <c r="DW58" s="409">
        <v>33250</v>
      </c>
      <c r="DX58" s="409"/>
      <c r="DY58" s="409"/>
      <c r="DZ58" s="409"/>
      <c r="EA58" s="409"/>
      <c r="EB58" s="409"/>
      <c r="EC58" s="409"/>
      <c r="ED58" s="409"/>
      <c r="EE58" s="409"/>
      <c r="EF58" s="390">
        <f t="shared" si="13"/>
        <v>1</v>
      </c>
      <c r="EG58" s="390">
        <f t="shared" si="13"/>
        <v>33250</v>
      </c>
      <c r="EH58" s="501">
        <v>1</v>
      </c>
      <c r="EI58" s="501">
        <v>33250</v>
      </c>
      <c r="EJ58" s="492"/>
      <c r="EK58" s="492"/>
      <c r="EL58" s="496"/>
      <c r="EM58" s="411">
        <v>1</v>
      </c>
      <c r="EN58" s="496"/>
      <c r="EO58" s="496"/>
      <c r="EP58" s="496"/>
      <c r="EQ58" s="496"/>
      <c r="ER58" s="496"/>
      <c r="ES58" s="496"/>
      <c r="ET58" s="496"/>
    </row>
    <row r="59" spans="1:150" ht="77.25" thickBot="1">
      <c r="A59" s="457">
        <v>52</v>
      </c>
      <c r="B59" s="502" t="s">
        <v>2207</v>
      </c>
      <c r="C59" s="447" t="s">
        <v>2208</v>
      </c>
      <c r="D59" s="458" t="s">
        <v>2209</v>
      </c>
      <c r="E59" s="499">
        <v>25500</v>
      </c>
      <c r="F59" s="499">
        <v>3000</v>
      </c>
      <c r="G59" s="399">
        <f t="shared" si="10"/>
        <v>28500</v>
      </c>
      <c r="H59" s="274">
        <f t="shared" si="0"/>
        <v>224.4375</v>
      </c>
      <c r="I59" s="385">
        <v>20</v>
      </c>
      <c r="J59" s="274">
        <f t="shared" si="1"/>
        <v>1649.4375</v>
      </c>
      <c r="K59" s="499" t="s">
        <v>2210</v>
      </c>
      <c r="L59" s="491">
        <f t="shared" si="2"/>
        <v>3142.125</v>
      </c>
      <c r="M59" s="494">
        <v>14</v>
      </c>
      <c r="N59" s="274">
        <f t="shared" si="3"/>
        <v>23092.125</v>
      </c>
      <c r="O59" s="275">
        <f t="shared" si="4"/>
        <v>4200</v>
      </c>
      <c r="P59" s="275">
        <f t="shared" si="14"/>
        <v>3800</v>
      </c>
      <c r="Q59" s="275">
        <f t="shared" si="14"/>
        <v>400</v>
      </c>
      <c r="R59" s="275">
        <f t="shared" si="14"/>
        <v>0</v>
      </c>
      <c r="S59" s="500">
        <v>39148</v>
      </c>
      <c r="T59" s="409" t="s">
        <v>1609</v>
      </c>
      <c r="U59" s="409">
        <v>3800</v>
      </c>
      <c r="V59" s="409">
        <v>400</v>
      </c>
      <c r="W59" s="409"/>
      <c r="X59" s="390">
        <f t="shared" si="9"/>
        <v>4200</v>
      </c>
      <c r="Y59" s="409"/>
      <c r="Z59" s="409"/>
      <c r="AA59" s="409"/>
      <c r="AB59" s="409"/>
      <c r="AC59" s="390">
        <f t="shared" si="6"/>
        <v>0</v>
      </c>
      <c r="AD59" s="409"/>
      <c r="AE59" s="409"/>
      <c r="AF59" s="409"/>
      <c r="AG59" s="409"/>
      <c r="AH59" s="390">
        <f t="shared" si="7"/>
        <v>0</v>
      </c>
      <c r="AI59" s="409"/>
      <c r="AJ59" s="409"/>
      <c r="AK59" s="409"/>
      <c r="AL59" s="409"/>
      <c r="AM59" s="409"/>
      <c r="AN59" s="409"/>
      <c r="AO59" s="409"/>
      <c r="AP59" s="409"/>
      <c r="AQ59" s="409"/>
      <c r="AR59" s="409"/>
      <c r="AS59" s="409"/>
      <c r="AT59" s="409"/>
      <c r="AU59" s="409"/>
      <c r="AV59" s="409"/>
      <c r="AW59" s="409"/>
      <c r="AX59" s="409"/>
      <c r="AY59" s="409"/>
      <c r="AZ59" s="409"/>
      <c r="BA59" s="409"/>
      <c r="BB59" s="409"/>
      <c r="BC59" s="409"/>
      <c r="BD59" s="409"/>
      <c r="BE59" s="409"/>
      <c r="BF59" s="409"/>
      <c r="BG59" s="409"/>
      <c r="BH59" s="409"/>
      <c r="BI59" s="409"/>
      <c r="BJ59" s="409"/>
      <c r="BK59" s="409"/>
      <c r="BL59" s="409"/>
      <c r="BM59" s="409"/>
      <c r="BN59" s="409"/>
      <c r="BO59" s="409"/>
      <c r="BP59" s="409"/>
      <c r="BQ59" s="409"/>
      <c r="BR59" s="409"/>
      <c r="BS59" s="409"/>
      <c r="BT59" s="409"/>
      <c r="BU59" s="409"/>
      <c r="BV59" s="409"/>
      <c r="BW59" s="409"/>
      <c r="BX59" s="409"/>
      <c r="BY59" s="409"/>
      <c r="BZ59" s="409"/>
      <c r="CA59" s="409"/>
      <c r="CB59" s="409"/>
      <c r="CC59" s="409"/>
      <c r="CD59" s="409"/>
      <c r="CE59" s="409"/>
      <c r="CF59" s="409"/>
      <c r="CG59" s="409"/>
      <c r="CH59" s="409"/>
      <c r="CI59" s="409"/>
      <c r="CJ59" s="409"/>
      <c r="CK59" s="409"/>
      <c r="CL59" s="409"/>
      <c r="CM59" s="409"/>
      <c r="CN59" s="409"/>
      <c r="CO59" s="409"/>
      <c r="CP59" s="409"/>
      <c r="CQ59" s="409"/>
      <c r="CR59" s="409"/>
      <c r="CS59" s="409"/>
      <c r="CT59" s="409"/>
      <c r="CU59" s="409"/>
      <c r="CV59" s="409"/>
      <c r="CW59" s="409"/>
      <c r="CX59" s="409"/>
      <c r="CY59" s="409"/>
      <c r="CZ59" s="409"/>
      <c r="DA59" s="409"/>
      <c r="DB59" s="409"/>
      <c r="DC59" s="409"/>
      <c r="DD59" s="409"/>
      <c r="DE59" s="409"/>
      <c r="DF59" s="409"/>
      <c r="DG59" s="409"/>
      <c r="DH59" s="409"/>
      <c r="DI59" s="409"/>
      <c r="DJ59" s="409"/>
      <c r="DK59" s="409"/>
      <c r="DL59" s="409"/>
      <c r="DM59" s="409"/>
      <c r="DN59" s="409"/>
      <c r="DO59" s="410"/>
      <c r="DP59" s="495">
        <v>1</v>
      </c>
      <c r="DQ59" s="404">
        <v>28500</v>
      </c>
      <c r="DR59" s="404"/>
      <c r="DS59" s="404"/>
      <c r="DT59" s="409"/>
      <c r="DU59" s="409"/>
      <c r="DV59" s="409">
        <v>1</v>
      </c>
      <c r="DW59" s="409">
        <v>28500</v>
      </c>
      <c r="DX59" s="409"/>
      <c r="DY59" s="409"/>
      <c r="DZ59" s="409"/>
      <c r="EA59" s="409"/>
      <c r="EB59" s="409"/>
      <c r="EC59" s="409"/>
      <c r="ED59" s="409"/>
      <c r="EE59" s="409"/>
      <c r="EF59" s="390">
        <f t="shared" si="13"/>
        <v>1</v>
      </c>
      <c r="EG59" s="390">
        <f t="shared" si="13"/>
        <v>28500</v>
      </c>
      <c r="EH59" s="501">
        <v>1</v>
      </c>
      <c r="EI59" s="501">
        <v>28500</v>
      </c>
      <c r="EJ59" s="492"/>
      <c r="EK59" s="492"/>
      <c r="EL59" s="496"/>
      <c r="EM59" s="411">
        <v>1</v>
      </c>
      <c r="EN59" s="496"/>
      <c r="EO59" s="496"/>
      <c r="EP59" s="496"/>
      <c r="EQ59" s="496"/>
      <c r="ER59" s="496"/>
      <c r="ES59" s="496"/>
      <c r="ET59" s="496"/>
    </row>
    <row r="60" spans="1:150" ht="51.75" thickBot="1">
      <c r="A60" s="451">
        <v>53</v>
      </c>
      <c r="B60" s="502" t="s">
        <v>2211</v>
      </c>
      <c r="C60" s="447" t="s">
        <v>2212</v>
      </c>
      <c r="D60" s="458" t="s">
        <v>2209</v>
      </c>
      <c r="E60" s="499">
        <v>25500</v>
      </c>
      <c r="F60" s="499">
        <v>3000</v>
      </c>
      <c r="G60" s="399">
        <f t="shared" si="10"/>
        <v>28500</v>
      </c>
      <c r="H60" s="274">
        <f t="shared" si="0"/>
        <v>224.4375</v>
      </c>
      <c r="I60" s="385">
        <v>20</v>
      </c>
      <c r="J60" s="274">
        <f t="shared" si="1"/>
        <v>1649.4375</v>
      </c>
      <c r="K60" s="499" t="s">
        <v>2213</v>
      </c>
      <c r="L60" s="491">
        <f t="shared" si="2"/>
        <v>3142.125</v>
      </c>
      <c r="M60" s="494">
        <v>14</v>
      </c>
      <c r="N60" s="274">
        <f t="shared" si="3"/>
        <v>23092.125</v>
      </c>
      <c r="O60" s="275">
        <f t="shared" si="4"/>
        <v>1500</v>
      </c>
      <c r="P60" s="275">
        <f t="shared" si="14"/>
        <v>1200</v>
      </c>
      <c r="Q60" s="275">
        <f t="shared" si="14"/>
        <v>300</v>
      </c>
      <c r="R60" s="275">
        <f t="shared" si="14"/>
        <v>0</v>
      </c>
      <c r="S60" s="501" t="s">
        <v>2045</v>
      </c>
      <c r="T60" s="409" t="s">
        <v>1609</v>
      </c>
      <c r="U60" s="409">
        <v>1200</v>
      </c>
      <c r="V60" s="409">
        <v>300</v>
      </c>
      <c r="W60" s="409"/>
      <c r="X60" s="390">
        <f t="shared" si="9"/>
        <v>1500</v>
      </c>
      <c r="Y60" s="409"/>
      <c r="Z60" s="409"/>
      <c r="AA60" s="409"/>
      <c r="AB60" s="409"/>
      <c r="AC60" s="390">
        <f t="shared" si="6"/>
        <v>0</v>
      </c>
      <c r="AD60" s="409"/>
      <c r="AE60" s="409"/>
      <c r="AF60" s="409"/>
      <c r="AG60" s="409"/>
      <c r="AH60" s="390">
        <f t="shared" si="7"/>
        <v>0</v>
      </c>
      <c r="AI60" s="409"/>
      <c r="AJ60" s="409"/>
      <c r="AK60" s="409"/>
      <c r="AL60" s="409"/>
      <c r="AM60" s="409"/>
      <c r="AN60" s="409"/>
      <c r="AO60" s="409"/>
      <c r="AP60" s="409"/>
      <c r="AQ60" s="409"/>
      <c r="AR60" s="409"/>
      <c r="AS60" s="409"/>
      <c r="AT60" s="409"/>
      <c r="AU60" s="409"/>
      <c r="AV60" s="409"/>
      <c r="AW60" s="409"/>
      <c r="AX60" s="409"/>
      <c r="AY60" s="409"/>
      <c r="AZ60" s="409"/>
      <c r="BA60" s="409"/>
      <c r="BB60" s="409"/>
      <c r="BC60" s="409"/>
      <c r="BD60" s="409"/>
      <c r="BE60" s="409"/>
      <c r="BF60" s="409"/>
      <c r="BG60" s="409"/>
      <c r="BH60" s="409"/>
      <c r="BI60" s="409"/>
      <c r="BJ60" s="409"/>
      <c r="BK60" s="409"/>
      <c r="BL60" s="409"/>
      <c r="BM60" s="409"/>
      <c r="BN60" s="409"/>
      <c r="BO60" s="409"/>
      <c r="BP60" s="409"/>
      <c r="BQ60" s="409"/>
      <c r="BR60" s="409"/>
      <c r="BS60" s="409"/>
      <c r="BT60" s="409"/>
      <c r="BU60" s="409"/>
      <c r="BV60" s="409"/>
      <c r="BW60" s="409"/>
      <c r="BX60" s="409"/>
      <c r="BY60" s="409"/>
      <c r="BZ60" s="409"/>
      <c r="CA60" s="409"/>
      <c r="CB60" s="409"/>
      <c r="CC60" s="409"/>
      <c r="CD60" s="409"/>
      <c r="CE60" s="409"/>
      <c r="CF60" s="409"/>
      <c r="CG60" s="409"/>
      <c r="CH60" s="409"/>
      <c r="CI60" s="409"/>
      <c r="CJ60" s="409"/>
      <c r="CK60" s="409"/>
      <c r="CL60" s="409"/>
      <c r="CM60" s="409"/>
      <c r="CN60" s="409"/>
      <c r="CO60" s="409"/>
      <c r="CP60" s="409"/>
      <c r="CQ60" s="409"/>
      <c r="CR60" s="409"/>
      <c r="CS60" s="409"/>
      <c r="CT60" s="409"/>
      <c r="CU60" s="409"/>
      <c r="CV60" s="409"/>
      <c r="CW60" s="409"/>
      <c r="CX60" s="409"/>
      <c r="CY60" s="409"/>
      <c r="CZ60" s="409"/>
      <c r="DA60" s="409"/>
      <c r="DB60" s="409"/>
      <c r="DC60" s="409"/>
      <c r="DD60" s="409"/>
      <c r="DE60" s="409"/>
      <c r="DF60" s="409"/>
      <c r="DG60" s="409"/>
      <c r="DH60" s="409"/>
      <c r="DI60" s="409"/>
      <c r="DJ60" s="409"/>
      <c r="DK60" s="409"/>
      <c r="DL60" s="409"/>
      <c r="DM60" s="409"/>
      <c r="DN60" s="409"/>
      <c r="DO60" s="410"/>
      <c r="DP60" s="495">
        <v>1</v>
      </c>
      <c r="DQ60" s="404">
        <v>28500</v>
      </c>
      <c r="DR60" s="404"/>
      <c r="DS60" s="404"/>
      <c r="DT60" s="409"/>
      <c r="DU60" s="409"/>
      <c r="DV60" s="409">
        <v>1</v>
      </c>
      <c r="DW60" s="409">
        <v>28500</v>
      </c>
      <c r="DX60" s="409"/>
      <c r="DY60" s="409"/>
      <c r="DZ60" s="409"/>
      <c r="EA60" s="409"/>
      <c r="EB60" s="409"/>
      <c r="EC60" s="409"/>
      <c r="ED60" s="409"/>
      <c r="EE60" s="409"/>
      <c r="EF60" s="390">
        <f t="shared" si="13"/>
        <v>1</v>
      </c>
      <c r="EG60" s="390">
        <f t="shared" si="13"/>
        <v>28500</v>
      </c>
      <c r="EH60" s="501">
        <v>1</v>
      </c>
      <c r="EI60" s="501">
        <v>28500</v>
      </c>
      <c r="EJ60" s="492"/>
      <c r="EK60" s="492"/>
      <c r="EL60" s="496"/>
      <c r="EM60" s="411"/>
      <c r="EN60" s="496"/>
      <c r="EO60" s="496">
        <v>1</v>
      </c>
      <c r="EP60" s="496">
        <v>28500</v>
      </c>
      <c r="EQ60" s="496"/>
      <c r="ER60" s="496"/>
      <c r="ES60" s="496"/>
      <c r="ET60" s="496"/>
    </row>
    <row r="61" spans="1:150" ht="64.5" thickBot="1">
      <c r="A61" s="457">
        <v>54</v>
      </c>
      <c r="B61" s="503" t="s">
        <v>2214</v>
      </c>
      <c r="C61" s="452" t="s">
        <v>2215</v>
      </c>
      <c r="D61" s="453" t="s">
        <v>2209</v>
      </c>
      <c r="E61" s="499">
        <v>25500</v>
      </c>
      <c r="F61" s="499">
        <v>3000</v>
      </c>
      <c r="G61" s="399">
        <f t="shared" si="10"/>
        <v>28500</v>
      </c>
      <c r="H61" s="274">
        <f t="shared" si="0"/>
        <v>224.4375</v>
      </c>
      <c r="I61" s="385">
        <v>20</v>
      </c>
      <c r="J61" s="274">
        <f t="shared" si="1"/>
        <v>1649.4375</v>
      </c>
      <c r="K61" s="499" t="s">
        <v>2216</v>
      </c>
      <c r="L61" s="491">
        <f t="shared" si="2"/>
        <v>3142.125</v>
      </c>
      <c r="M61" s="494">
        <v>14</v>
      </c>
      <c r="N61" s="274">
        <f t="shared" si="3"/>
        <v>23092.125</v>
      </c>
      <c r="O61" s="275">
        <f t="shared" si="4"/>
        <v>6000</v>
      </c>
      <c r="P61" s="275">
        <f t="shared" si="14"/>
        <v>4895</v>
      </c>
      <c r="Q61" s="275">
        <f t="shared" si="14"/>
        <v>1105</v>
      </c>
      <c r="R61" s="275">
        <f t="shared" si="14"/>
        <v>0</v>
      </c>
      <c r="S61" s="500">
        <v>39120</v>
      </c>
      <c r="T61" s="409" t="s">
        <v>1609</v>
      </c>
      <c r="U61" s="409">
        <v>3600</v>
      </c>
      <c r="V61" s="409">
        <v>900</v>
      </c>
      <c r="W61" s="409"/>
      <c r="X61" s="390">
        <f t="shared" si="9"/>
        <v>4500</v>
      </c>
      <c r="Y61" s="404" t="s">
        <v>1627</v>
      </c>
      <c r="Z61" s="404">
        <v>1295</v>
      </c>
      <c r="AA61" s="404">
        <v>205</v>
      </c>
      <c r="AB61" s="409"/>
      <c r="AC61" s="390">
        <f t="shared" si="6"/>
        <v>1500</v>
      </c>
      <c r="AD61" s="409"/>
      <c r="AE61" s="409"/>
      <c r="AF61" s="409"/>
      <c r="AG61" s="409"/>
      <c r="AH61" s="390">
        <f t="shared" si="7"/>
        <v>0</v>
      </c>
      <c r="AI61" s="409"/>
      <c r="AJ61" s="409"/>
      <c r="AK61" s="409"/>
      <c r="AL61" s="409"/>
      <c r="AM61" s="409"/>
      <c r="AN61" s="409"/>
      <c r="AO61" s="409"/>
      <c r="AP61" s="409"/>
      <c r="AQ61" s="409"/>
      <c r="AR61" s="409"/>
      <c r="AS61" s="409"/>
      <c r="AT61" s="409"/>
      <c r="AU61" s="409"/>
      <c r="AV61" s="409"/>
      <c r="AW61" s="409"/>
      <c r="AX61" s="409"/>
      <c r="AY61" s="409"/>
      <c r="AZ61" s="409"/>
      <c r="BA61" s="409"/>
      <c r="BB61" s="409"/>
      <c r="BC61" s="409"/>
      <c r="BD61" s="409"/>
      <c r="BE61" s="409"/>
      <c r="BF61" s="409"/>
      <c r="BG61" s="409"/>
      <c r="BH61" s="409"/>
      <c r="BI61" s="409"/>
      <c r="BJ61" s="409"/>
      <c r="BK61" s="409"/>
      <c r="BL61" s="409"/>
      <c r="BM61" s="409"/>
      <c r="BN61" s="409"/>
      <c r="BO61" s="409"/>
      <c r="BP61" s="409"/>
      <c r="BQ61" s="409"/>
      <c r="BR61" s="409"/>
      <c r="BS61" s="409"/>
      <c r="BT61" s="409"/>
      <c r="BU61" s="409"/>
      <c r="BV61" s="409"/>
      <c r="BW61" s="409"/>
      <c r="BX61" s="409"/>
      <c r="BY61" s="409"/>
      <c r="BZ61" s="409"/>
      <c r="CA61" s="409"/>
      <c r="CB61" s="409"/>
      <c r="CC61" s="409"/>
      <c r="CD61" s="409"/>
      <c r="CE61" s="409"/>
      <c r="CF61" s="409"/>
      <c r="CG61" s="409"/>
      <c r="CH61" s="409"/>
      <c r="CI61" s="409"/>
      <c r="CJ61" s="409"/>
      <c r="CK61" s="409"/>
      <c r="CL61" s="409"/>
      <c r="CM61" s="409"/>
      <c r="CN61" s="409"/>
      <c r="CO61" s="409"/>
      <c r="CP61" s="409"/>
      <c r="CQ61" s="409"/>
      <c r="CR61" s="409"/>
      <c r="CS61" s="409"/>
      <c r="CT61" s="409"/>
      <c r="CU61" s="409"/>
      <c r="CV61" s="409"/>
      <c r="CW61" s="409"/>
      <c r="CX61" s="409"/>
      <c r="CY61" s="409"/>
      <c r="CZ61" s="409"/>
      <c r="DA61" s="409"/>
      <c r="DB61" s="409"/>
      <c r="DC61" s="409"/>
      <c r="DD61" s="409"/>
      <c r="DE61" s="409"/>
      <c r="DF61" s="409"/>
      <c r="DG61" s="409"/>
      <c r="DH61" s="409"/>
      <c r="DI61" s="409"/>
      <c r="DJ61" s="409"/>
      <c r="DK61" s="409"/>
      <c r="DL61" s="409"/>
      <c r="DM61" s="409"/>
      <c r="DN61" s="409"/>
      <c r="DO61" s="410"/>
      <c r="DP61" s="495">
        <v>1</v>
      </c>
      <c r="DQ61" s="404">
        <v>28500</v>
      </c>
      <c r="DR61" s="404"/>
      <c r="DS61" s="404"/>
      <c r="DT61" s="409"/>
      <c r="DU61" s="409"/>
      <c r="DV61" s="409">
        <v>1</v>
      </c>
      <c r="DW61" s="409">
        <v>28500</v>
      </c>
      <c r="DX61" s="409"/>
      <c r="DY61" s="409"/>
      <c r="DZ61" s="409"/>
      <c r="EA61" s="409"/>
      <c r="EB61" s="409"/>
      <c r="EC61" s="409"/>
      <c r="ED61" s="409"/>
      <c r="EE61" s="409"/>
      <c r="EF61" s="390">
        <f t="shared" si="13"/>
        <v>1</v>
      </c>
      <c r="EG61" s="390">
        <f t="shared" si="13"/>
        <v>28500</v>
      </c>
      <c r="EH61" s="501">
        <v>1</v>
      </c>
      <c r="EI61" s="501">
        <v>28500</v>
      </c>
      <c r="EJ61" s="492"/>
      <c r="EK61" s="492"/>
      <c r="EL61" s="496"/>
      <c r="EM61" s="411"/>
      <c r="EN61" s="496"/>
      <c r="EO61" s="496">
        <v>1</v>
      </c>
      <c r="EP61" s="496">
        <v>28500</v>
      </c>
      <c r="EQ61" s="496"/>
      <c r="ER61" s="496"/>
      <c r="ES61" s="496"/>
      <c r="ET61" s="496"/>
    </row>
    <row r="62" spans="1:150" ht="77.25" thickBot="1">
      <c r="A62" s="451">
        <v>55</v>
      </c>
      <c r="B62" s="502" t="s">
        <v>2217</v>
      </c>
      <c r="C62" s="447" t="s">
        <v>2218</v>
      </c>
      <c r="D62" s="458" t="s">
        <v>2209</v>
      </c>
      <c r="E62" s="499">
        <v>25500</v>
      </c>
      <c r="F62" s="499">
        <v>3000</v>
      </c>
      <c r="G62" s="399">
        <f t="shared" si="10"/>
        <v>28500</v>
      </c>
      <c r="H62" s="274">
        <f t="shared" si="0"/>
        <v>224.4375</v>
      </c>
      <c r="I62" s="385">
        <v>20</v>
      </c>
      <c r="J62" s="274">
        <f t="shared" si="1"/>
        <v>1649.4375</v>
      </c>
      <c r="K62" s="499" t="s">
        <v>2219</v>
      </c>
      <c r="L62" s="491">
        <f t="shared" si="2"/>
        <v>3142.125</v>
      </c>
      <c r="M62" s="494">
        <v>14</v>
      </c>
      <c r="N62" s="274">
        <f t="shared" si="3"/>
        <v>23092.125</v>
      </c>
      <c r="O62" s="275">
        <f t="shared" si="4"/>
        <v>4000</v>
      </c>
      <c r="P62" s="275">
        <f t="shared" si="14"/>
        <v>3400</v>
      </c>
      <c r="Q62" s="275">
        <f t="shared" si="14"/>
        <v>600</v>
      </c>
      <c r="R62" s="275">
        <f t="shared" si="14"/>
        <v>0</v>
      </c>
      <c r="S62" s="500">
        <v>39119</v>
      </c>
      <c r="T62" s="409" t="s">
        <v>1609</v>
      </c>
      <c r="U62" s="409">
        <v>3400</v>
      </c>
      <c r="V62" s="409">
        <v>600</v>
      </c>
      <c r="W62" s="409"/>
      <c r="X62" s="390">
        <f t="shared" si="9"/>
        <v>4000</v>
      </c>
      <c r="Y62" s="409"/>
      <c r="Z62" s="409"/>
      <c r="AA62" s="409"/>
      <c r="AB62" s="409"/>
      <c r="AC62" s="390">
        <f t="shared" si="6"/>
        <v>0</v>
      </c>
      <c r="AD62" s="409"/>
      <c r="AE62" s="409"/>
      <c r="AF62" s="409"/>
      <c r="AG62" s="409"/>
      <c r="AH62" s="390">
        <f t="shared" si="7"/>
        <v>0</v>
      </c>
      <c r="AI62" s="409"/>
      <c r="AJ62" s="409"/>
      <c r="AK62" s="409"/>
      <c r="AL62" s="409"/>
      <c r="AM62" s="409"/>
      <c r="AN62" s="409"/>
      <c r="AO62" s="409"/>
      <c r="AP62" s="409"/>
      <c r="AQ62" s="409"/>
      <c r="AR62" s="409"/>
      <c r="AS62" s="409"/>
      <c r="AT62" s="409"/>
      <c r="AU62" s="409"/>
      <c r="AV62" s="409"/>
      <c r="AW62" s="409"/>
      <c r="AX62" s="409"/>
      <c r="AY62" s="409"/>
      <c r="AZ62" s="409"/>
      <c r="BA62" s="409"/>
      <c r="BB62" s="409"/>
      <c r="BC62" s="409"/>
      <c r="BD62" s="409"/>
      <c r="BE62" s="409"/>
      <c r="BF62" s="409"/>
      <c r="BG62" s="409"/>
      <c r="BH62" s="409"/>
      <c r="BI62" s="409"/>
      <c r="BJ62" s="409"/>
      <c r="BK62" s="409"/>
      <c r="BL62" s="409"/>
      <c r="BM62" s="409"/>
      <c r="BN62" s="409"/>
      <c r="BO62" s="409"/>
      <c r="BP62" s="409"/>
      <c r="BQ62" s="409"/>
      <c r="BR62" s="409"/>
      <c r="BS62" s="409"/>
      <c r="BT62" s="409"/>
      <c r="BU62" s="409"/>
      <c r="BV62" s="409"/>
      <c r="BW62" s="409"/>
      <c r="BX62" s="409"/>
      <c r="BY62" s="409"/>
      <c r="BZ62" s="409"/>
      <c r="CA62" s="409"/>
      <c r="CB62" s="409"/>
      <c r="CC62" s="409"/>
      <c r="CD62" s="409"/>
      <c r="CE62" s="409"/>
      <c r="CF62" s="409"/>
      <c r="CG62" s="409"/>
      <c r="CH62" s="409"/>
      <c r="CI62" s="409"/>
      <c r="CJ62" s="409"/>
      <c r="CK62" s="409"/>
      <c r="CL62" s="409"/>
      <c r="CM62" s="409"/>
      <c r="CN62" s="409"/>
      <c r="CO62" s="409"/>
      <c r="CP62" s="409"/>
      <c r="CQ62" s="409"/>
      <c r="CR62" s="409"/>
      <c r="CS62" s="409"/>
      <c r="CT62" s="409"/>
      <c r="CU62" s="409"/>
      <c r="CV62" s="409"/>
      <c r="CW62" s="409"/>
      <c r="CX62" s="409"/>
      <c r="CY62" s="409"/>
      <c r="CZ62" s="409"/>
      <c r="DA62" s="409"/>
      <c r="DB62" s="409"/>
      <c r="DC62" s="409"/>
      <c r="DD62" s="409"/>
      <c r="DE62" s="409"/>
      <c r="DF62" s="409"/>
      <c r="DG62" s="409"/>
      <c r="DH62" s="409"/>
      <c r="DI62" s="409"/>
      <c r="DJ62" s="409"/>
      <c r="DK62" s="409"/>
      <c r="DL62" s="409"/>
      <c r="DM62" s="409"/>
      <c r="DN62" s="409"/>
      <c r="DO62" s="410"/>
      <c r="DP62" s="495">
        <v>1</v>
      </c>
      <c r="DQ62" s="404">
        <v>28500</v>
      </c>
      <c r="DR62" s="404"/>
      <c r="DS62" s="404"/>
      <c r="DT62" s="409"/>
      <c r="DU62" s="409"/>
      <c r="DV62" s="409">
        <v>1</v>
      </c>
      <c r="DW62" s="409">
        <v>28500</v>
      </c>
      <c r="DX62" s="409"/>
      <c r="DY62" s="409"/>
      <c r="DZ62" s="409"/>
      <c r="EA62" s="409"/>
      <c r="EB62" s="409"/>
      <c r="EC62" s="409"/>
      <c r="ED62" s="409"/>
      <c r="EE62" s="409"/>
      <c r="EF62" s="390">
        <f t="shared" si="13"/>
        <v>1</v>
      </c>
      <c r="EG62" s="390">
        <f t="shared" si="13"/>
        <v>28500</v>
      </c>
      <c r="EH62" s="501">
        <v>1</v>
      </c>
      <c r="EI62" s="501">
        <v>28500</v>
      </c>
      <c r="EJ62" s="492"/>
      <c r="EK62" s="492"/>
      <c r="EL62" s="496"/>
      <c r="EM62" s="411"/>
      <c r="EN62" s="496"/>
      <c r="EO62" s="496">
        <v>1</v>
      </c>
      <c r="EP62" s="496">
        <v>28500</v>
      </c>
      <c r="EQ62" s="496"/>
      <c r="ER62" s="496"/>
      <c r="ES62" s="496"/>
      <c r="ET62" s="496"/>
    </row>
    <row r="63" spans="1:150" ht="51.75" thickBot="1">
      <c r="A63" s="457">
        <v>56</v>
      </c>
      <c r="B63" s="502" t="s">
        <v>2220</v>
      </c>
      <c r="C63" s="447" t="s">
        <v>2221</v>
      </c>
      <c r="D63" s="458" t="s">
        <v>27</v>
      </c>
      <c r="E63" s="499">
        <v>38250</v>
      </c>
      <c r="F63" s="499">
        <v>4500</v>
      </c>
      <c r="G63" s="399">
        <f t="shared" si="10"/>
        <v>42750</v>
      </c>
      <c r="H63" s="274">
        <f t="shared" si="0"/>
        <v>336.65625</v>
      </c>
      <c r="I63" s="385">
        <v>20</v>
      </c>
      <c r="J63" s="274">
        <f t="shared" si="1"/>
        <v>2474.15625</v>
      </c>
      <c r="K63" s="499" t="s">
        <v>2222</v>
      </c>
      <c r="L63" s="491">
        <f t="shared" si="2"/>
        <v>4713.1875</v>
      </c>
      <c r="M63" s="494">
        <v>14</v>
      </c>
      <c r="N63" s="274">
        <f t="shared" si="3"/>
        <v>34638.1875</v>
      </c>
      <c r="O63" s="275">
        <f t="shared" si="4"/>
        <v>0</v>
      </c>
      <c r="P63" s="275">
        <f t="shared" si="14"/>
        <v>0</v>
      </c>
      <c r="Q63" s="275">
        <f t="shared" si="14"/>
        <v>0</v>
      </c>
      <c r="R63" s="275">
        <f t="shared" si="14"/>
        <v>0</v>
      </c>
      <c r="S63" s="501" t="s">
        <v>2070</v>
      </c>
      <c r="T63" s="409"/>
      <c r="U63" s="409"/>
      <c r="V63" s="409"/>
      <c r="W63" s="409"/>
      <c r="X63" s="390">
        <f t="shared" si="9"/>
        <v>0</v>
      </c>
      <c r="Y63" s="409"/>
      <c r="Z63" s="409"/>
      <c r="AA63" s="409"/>
      <c r="AB63" s="409"/>
      <c r="AC63" s="390">
        <f t="shared" si="6"/>
        <v>0</v>
      </c>
      <c r="AD63" s="409"/>
      <c r="AE63" s="409"/>
      <c r="AF63" s="409"/>
      <c r="AG63" s="409"/>
      <c r="AH63" s="390">
        <f t="shared" si="7"/>
        <v>0</v>
      </c>
      <c r="AI63" s="409"/>
      <c r="AJ63" s="409"/>
      <c r="AK63" s="409"/>
      <c r="AL63" s="409"/>
      <c r="AM63" s="409"/>
      <c r="AN63" s="409"/>
      <c r="AO63" s="409"/>
      <c r="AP63" s="409"/>
      <c r="AQ63" s="409"/>
      <c r="AR63" s="409"/>
      <c r="AS63" s="409"/>
      <c r="AT63" s="409"/>
      <c r="AU63" s="409"/>
      <c r="AV63" s="409"/>
      <c r="AW63" s="409"/>
      <c r="AX63" s="409"/>
      <c r="AY63" s="409"/>
      <c r="AZ63" s="409"/>
      <c r="BA63" s="409"/>
      <c r="BB63" s="409"/>
      <c r="BC63" s="409"/>
      <c r="BD63" s="409"/>
      <c r="BE63" s="409"/>
      <c r="BF63" s="409"/>
      <c r="BG63" s="409"/>
      <c r="BH63" s="409"/>
      <c r="BI63" s="409"/>
      <c r="BJ63" s="409"/>
      <c r="BK63" s="409"/>
      <c r="BL63" s="409"/>
      <c r="BM63" s="409"/>
      <c r="BN63" s="409"/>
      <c r="BO63" s="409"/>
      <c r="BP63" s="409"/>
      <c r="BQ63" s="409"/>
      <c r="BR63" s="409"/>
      <c r="BS63" s="409"/>
      <c r="BT63" s="409"/>
      <c r="BU63" s="409"/>
      <c r="BV63" s="409"/>
      <c r="BW63" s="409"/>
      <c r="BX63" s="409"/>
      <c r="BY63" s="409"/>
      <c r="BZ63" s="409"/>
      <c r="CA63" s="409"/>
      <c r="CB63" s="409"/>
      <c r="CC63" s="409"/>
      <c r="CD63" s="409"/>
      <c r="CE63" s="409"/>
      <c r="CF63" s="409"/>
      <c r="CG63" s="409"/>
      <c r="CH63" s="409"/>
      <c r="CI63" s="409"/>
      <c r="CJ63" s="409"/>
      <c r="CK63" s="409"/>
      <c r="CL63" s="409"/>
      <c r="CM63" s="409"/>
      <c r="CN63" s="409"/>
      <c r="CO63" s="409"/>
      <c r="CP63" s="409"/>
      <c r="CQ63" s="409"/>
      <c r="CR63" s="409"/>
      <c r="CS63" s="409"/>
      <c r="CT63" s="409"/>
      <c r="CU63" s="409"/>
      <c r="CV63" s="409"/>
      <c r="CW63" s="409"/>
      <c r="CX63" s="409"/>
      <c r="CY63" s="409"/>
      <c r="CZ63" s="409"/>
      <c r="DA63" s="409"/>
      <c r="DB63" s="409"/>
      <c r="DC63" s="409"/>
      <c r="DD63" s="409"/>
      <c r="DE63" s="409"/>
      <c r="DF63" s="409"/>
      <c r="DG63" s="409"/>
      <c r="DH63" s="409"/>
      <c r="DI63" s="409"/>
      <c r="DJ63" s="409"/>
      <c r="DK63" s="409"/>
      <c r="DL63" s="409"/>
      <c r="DM63" s="409"/>
      <c r="DN63" s="409"/>
      <c r="DO63" s="410"/>
      <c r="DP63" s="495">
        <v>1</v>
      </c>
      <c r="DQ63" s="404">
        <v>42750</v>
      </c>
      <c r="DR63" s="404"/>
      <c r="DS63" s="404"/>
      <c r="DT63" s="409"/>
      <c r="DU63" s="409"/>
      <c r="DV63" s="409">
        <v>1</v>
      </c>
      <c r="DW63" s="409">
        <v>42750</v>
      </c>
      <c r="DX63" s="409"/>
      <c r="DY63" s="409"/>
      <c r="DZ63" s="409"/>
      <c r="EA63" s="409"/>
      <c r="EB63" s="409"/>
      <c r="EC63" s="409"/>
      <c r="ED63" s="409"/>
      <c r="EE63" s="409"/>
      <c r="EF63" s="390">
        <f t="shared" si="13"/>
        <v>1</v>
      </c>
      <c r="EG63" s="390">
        <f t="shared" si="13"/>
        <v>42750</v>
      </c>
      <c r="EH63" s="492"/>
      <c r="EI63" s="492"/>
      <c r="EJ63" s="501">
        <v>1</v>
      </c>
      <c r="EK63" s="501">
        <v>42750</v>
      </c>
      <c r="EL63" s="496"/>
      <c r="EM63" s="411">
        <v>1</v>
      </c>
      <c r="EN63" s="496"/>
      <c r="EO63" s="496"/>
      <c r="EP63" s="496"/>
      <c r="EQ63" s="496"/>
      <c r="ER63" s="496"/>
      <c r="ES63" s="496"/>
      <c r="ET63" s="496"/>
    </row>
    <row r="64" spans="1:150" ht="51.75" thickBot="1">
      <c r="A64" s="451">
        <v>57</v>
      </c>
      <c r="B64" s="502" t="s">
        <v>2223</v>
      </c>
      <c r="C64" s="447" t="s">
        <v>2224</v>
      </c>
      <c r="D64" s="458" t="s">
        <v>2225</v>
      </c>
      <c r="E64" s="499">
        <v>21250</v>
      </c>
      <c r="F64" s="499">
        <v>2500</v>
      </c>
      <c r="G64" s="399">
        <f t="shared" si="10"/>
        <v>23750</v>
      </c>
      <c r="H64" s="274">
        <f t="shared" si="0"/>
        <v>187.03125</v>
      </c>
      <c r="I64" s="385">
        <v>20</v>
      </c>
      <c r="J64" s="274">
        <f t="shared" si="1"/>
        <v>1374.53125</v>
      </c>
      <c r="K64" s="499" t="s">
        <v>2226</v>
      </c>
      <c r="L64" s="491">
        <f t="shared" si="2"/>
        <v>2431.40625</v>
      </c>
      <c r="M64" s="494">
        <v>13</v>
      </c>
      <c r="N64" s="274">
        <f t="shared" si="3"/>
        <v>17868.90625</v>
      </c>
      <c r="O64" s="275">
        <f t="shared" si="4"/>
        <v>1600</v>
      </c>
      <c r="P64" s="275">
        <f t="shared" si="14"/>
        <v>1400</v>
      </c>
      <c r="Q64" s="275">
        <f t="shared" si="14"/>
        <v>200</v>
      </c>
      <c r="R64" s="275">
        <f t="shared" si="14"/>
        <v>0</v>
      </c>
      <c r="S64" s="504" t="s">
        <v>2227</v>
      </c>
      <c r="T64" s="409" t="s">
        <v>1609</v>
      </c>
      <c r="U64" s="409">
        <v>1400</v>
      </c>
      <c r="V64" s="409">
        <v>200</v>
      </c>
      <c r="W64" s="409"/>
      <c r="X64" s="390">
        <f t="shared" si="9"/>
        <v>1600</v>
      </c>
      <c r="Y64" s="409"/>
      <c r="Z64" s="409"/>
      <c r="AA64" s="409"/>
      <c r="AB64" s="409"/>
      <c r="AC64" s="390">
        <f t="shared" si="6"/>
        <v>0</v>
      </c>
      <c r="AD64" s="409"/>
      <c r="AE64" s="409"/>
      <c r="AF64" s="409"/>
      <c r="AG64" s="409"/>
      <c r="AH64" s="390">
        <f t="shared" si="7"/>
        <v>0</v>
      </c>
      <c r="AI64" s="409"/>
      <c r="AJ64" s="409"/>
      <c r="AK64" s="409"/>
      <c r="AL64" s="409"/>
      <c r="AM64" s="409"/>
      <c r="AN64" s="409"/>
      <c r="AO64" s="409"/>
      <c r="AP64" s="409"/>
      <c r="AQ64" s="409"/>
      <c r="AR64" s="409"/>
      <c r="AS64" s="409"/>
      <c r="AT64" s="409"/>
      <c r="AU64" s="409"/>
      <c r="AV64" s="409"/>
      <c r="AW64" s="409"/>
      <c r="AX64" s="409"/>
      <c r="AY64" s="409"/>
      <c r="AZ64" s="409"/>
      <c r="BA64" s="409"/>
      <c r="BB64" s="409"/>
      <c r="BC64" s="409"/>
      <c r="BD64" s="409"/>
      <c r="BE64" s="409"/>
      <c r="BF64" s="409"/>
      <c r="BG64" s="409"/>
      <c r="BH64" s="409"/>
      <c r="BI64" s="409"/>
      <c r="BJ64" s="409"/>
      <c r="BK64" s="409"/>
      <c r="BL64" s="409"/>
      <c r="BM64" s="409"/>
      <c r="BN64" s="409"/>
      <c r="BO64" s="409"/>
      <c r="BP64" s="409"/>
      <c r="BQ64" s="409"/>
      <c r="BR64" s="409"/>
      <c r="BS64" s="409"/>
      <c r="BT64" s="409"/>
      <c r="BU64" s="409"/>
      <c r="BV64" s="409"/>
      <c r="BW64" s="409"/>
      <c r="BX64" s="409"/>
      <c r="BY64" s="409"/>
      <c r="BZ64" s="409"/>
      <c r="CA64" s="409"/>
      <c r="CB64" s="409"/>
      <c r="CC64" s="409"/>
      <c r="CD64" s="409"/>
      <c r="CE64" s="409"/>
      <c r="CF64" s="409"/>
      <c r="CG64" s="409"/>
      <c r="CH64" s="409"/>
      <c r="CI64" s="409"/>
      <c r="CJ64" s="409"/>
      <c r="CK64" s="409"/>
      <c r="CL64" s="409"/>
      <c r="CM64" s="409"/>
      <c r="CN64" s="409"/>
      <c r="CO64" s="409"/>
      <c r="CP64" s="409"/>
      <c r="CQ64" s="409"/>
      <c r="CR64" s="409"/>
      <c r="CS64" s="409"/>
      <c r="CT64" s="409"/>
      <c r="CU64" s="409"/>
      <c r="CV64" s="409"/>
      <c r="CW64" s="409"/>
      <c r="CX64" s="409"/>
      <c r="CY64" s="409"/>
      <c r="CZ64" s="409"/>
      <c r="DA64" s="409"/>
      <c r="DB64" s="409"/>
      <c r="DC64" s="409"/>
      <c r="DD64" s="409"/>
      <c r="DE64" s="409"/>
      <c r="DF64" s="409"/>
      <c r="DG64" s="409"/>
      <c r="DH64" s="409"/>
      <c r="DI64" s="409"/>
      <c r="DJ64" s="409"/>
      <c r="DK64" s="409"/>
      <c r="DL64" s="409"/>
      <c r="DM64" s="409"/>
      <c r="DN64" s="409"/>
      <c r="DO64" s="410"/>
      <c r="DP64" s="495">
        <v>1</v>
      </c>
      <c r="DQ64" s="404">
        <v>23750</v>
      </c>
      <c r="DR64" s="404"/>
      <c r="DS64" s="404"/>
      <c r="DT64" s="409"/>
      <c r="DU64" s="409"/>
      <c r="DV64" s="409"/>
      <c r="DW64" s="409"/>
      <c r="DX64" s="409">
        <v>1</v>
      </c>
      <c r="DY64" s="409">
        <v>23750</v>
      </c>
      <c r="DZ64" s="409"/>
      <c r="EA64" s="409"/>
      <c r="EB64" s="409"/>
      <c r="EC64" s="409"/>
      <c r="ED64" s="409"/>
      <c r="EE64" s="409"/>
      <c r="EF64" s="390">
        <f t="shared" si="13"/>
        <v>1</v>
      </c>
      <c r="EG64" s="390">
        <f t="shared" si="13"/>
        <v>23750</v>
      </c>
      <c r="EH64" s="492"/>
      <c r="EI64" s="492"/>
      <c r="EJ64" s="501">
        <v>1</v>
      </c>
      <c r="EK64" s="501">
        <v>23750</v>
      </c>
      <c r="EL64" s="496"/>
      <c r="EM64" s="411">
        <v>1</v>
      </c>
      <c r="EN64" s="496"/>
      <c r="EO64" s="496"/>
      <c r="EP64" s="496"/>
      <c r="EQ64" s="496"/>
      <c r="ER64" s="496"/>
      <c r="ES64" s="496"/>
      <c r="ET64" s="496"/>
    </row>
    <row r="65" spans="1:150" ht="51.75" thickBot="1">
      <c r="A65" s="457">
        <v>58</v>
      </c>
      <c r="B65" s="502" t="s">
        <v>2228</v>
      </c>
      <c r="C65" s="447" t="s">
        <v>2229</v>
      </c>
      <c r="D65" s="458" t="s">
        <v>2230</v>
      </c>
      <c r="E65" s="499">
        <v>25500</v>
      </c>
      <c r="F65" s="499">
        <v>3000</v>
      </c>
      <c r="G65" s="399">
        <f t="shared" si="10"/>
        <v>28500</v>
      </c>
      <c r="H65" s="274">
        <f t="shared" si="0"/>
        <v>224.4375</v>
      </c>
      <c r="I65" s="385">
        <v>20</v>
      </c>
      <c r="J65" s="274">
        <f t="shared" si="1"/>
        <v>1649.4375</v>
      </c>
      <c r="K65" s="499" t="s">
        <v>2231</v>
      </c>
      <c r="L65" s="491">
        <f t="shared" si="2"/>
        <v>3142.125</v>
      </c>
      <c r="M65" s="494">
        <v>14</v>
      </c>
      <c r="N65" s="274">
        <f t="shared" si="3"/>
        <v>23092.125</v>
      </c>
      <c r="O65" s="275">
        <f t="shared" si="4"/>
        <v>0</v>
      </c>
      <c r="P65" s="275">
        <f t="shared" si="14"/>
        <v>0</v>
      </c>
      <c r="Q65" s="275">
        <f t="shared" si="14"/>
        <v>0</v>
      </c>
      <c r="R65" s="275">
        <f t="shared" si="14"/>
        <v>0</v>
      </c>
      <c r="S65" s="501" t="s">
        <v>2232</v>
      </c>
      <c r="T65" s="409"/>
      <c r="U65" s="409"/>
      <c r="V65" s="409"/>
      <c r="W65" s="409"/>
      <c r="X65" s="390">
        <f t="shared" si="9"/>
        <v>0</v>
      </c>
      <c r="Y65" s="409"/>
      <c r="Z65" s="409"/>
      <c r="AA65" s="409"/>
      <c r="AB65" s="409"/>
      <c r="AC65" s="390">
        <f t="shared" si="6"/>
        <v>0</v>
      </c>
      <c r="AD65" s="409"/>
      <c r="AE65" s="409"/>
      <c r="AF65" s="409"/>
      <c r="AG65" s="409"/>
      <c r="AH65" s="390">
        <f t="shared" si="7"/>
        <v>0</v>
      </c>
      <c r="AI65" s="409"/>
      <c r="AJ65" s="409"/>
      <c r="AK65" s="409"/>
      <c r="AL65" s="409"/>
      <c r="AM65" s="409"/>
      <c r="AN65" s="409"/>
      <c r="AO65" s="409"/>
      <c r="AP65" s="409"/>
      <c r="AQ65" s="409"/>
      <c r="AR65" s="409"/>
      <c r="AS65" s="409"/>
      <c r="AT65" s="409"/>
      <c r="AU65" s="409"/>
      <c r="AV65" s="409"/>
      <c r="AW65" s="409"/>
      <c r="AX65" s="409"/>
      <c r="AY65" s="409"/>
      <c r="AZ65" s="409"/>
      <c r="BA65" s="409"/>
      <c r="BB65" s="409"/>
      <c r="BC65" s="409"/>
      <c r="BD65" s="409"/>
      <c r="BE65" s="409"/>
      <c r="BF65" s="409"/>
      <c r="BG65" s="409"/>
      <c r="BH65" s="409"/>
      <c r="BI65" s="409"/>
      <c r="BJ65" s="409"/>
      <c r="BK65" s="409"/>
      <c r="BL65" s="409"/>
      <c r="BM65" s="409"/>
      <c r="BN65" s="409"/>
      <c r="BO65" s="409"/>
      <c r="BP65" s="409"/>
      <c r="BQ65" s="409"/>
      <c r="BR65" s="409"/>
      <c r="BS65" s="409"/>
      <c r="BT65" s="409"/>
      <c r="BU65" s="409"/>
      <c r="BV65" s="409"/>
      <c r="BW65" s="409"/>
      <c r="BX65" s="409"/>
      <c r="BY65" s="409"/>
      <c r="BZ65" s="409"/>
      <c r="CA65" s="409"/>
      <c r="CB65" s="409"/>
      <c r="CC65" s="409"/>
      <c r="CD65" s="409"/>
      <c r="CE65" s="409"/>
      <c r="CF65" s="409"/>
      <c r="CG65" s="409"/>
      <c r="CH65" s="409"/>
      <c r="CI65" s="409"/>
      <c r="CJ65" s="409"/>
      <c r="CK65" s="409"/>
      <c r="CL65" s="409"/>
      <c r="CM65" s="409"/>
      <c r="CN65" s="409"/>
      <c r="CO65" s="409"/>
      <c r="CP65" s="409"/>
      <c r="CQ65" s="409"/>
      <c r="CR65" s="409"/>
      <c r="CS65" s="409"/>
      <c r="CT65" s="409"/>
      <c r="CU65" s="409"/>
      <c r="CV65" s="409"/>
      <c r="CW65" s="409"/>
      <c r="CX65" s="409"/>
      <c r="CY65" s="409"/>
      <c r="CZ65" s="409"/>
      <c r="DA65" s="409"/>
      <c r="DB65" s="409"/>
      <c r="DC65" s="409"/>
      <c r="DD65" s="409"/>
      <c r="DE65" s="409"/>
      <c r="DF65" s="409"/>
      <c r="DG65" s="409"/>
      <c r="DH65" s="409"/>
      <c r="DI65" s="409"/>
      <c r="DJ65" s="409"/>
      <c r="DK65" s="409"/>
      <c r="DL65" s="409"/>
      <c r="DM65" s="409"/>
      <c r="DN65" s="409"/>
      <c r="DO65" s="410"/>
      <c r="DP65" s="495">
        <v>1</v>
      </c>
      <c r="DQ65" s="404">
        <v>28500</v>
      </c>
      <c r="DR65" s="404"/>
      <c r="DS65" s="404"/>
      <c r="DT65" s="409"/>
      <c r="DU65" s="409"/>
      <c r="DV65" s="409">
        <v>1</v>
      </c>
      <c r="DW65" s="409">
        <v>28500</v>
      </c>
      <c r="DX65" s="409"/>
      <c r="DY65" s="409"/>
      <c r="DZ65" s="409"/>
      <c r="EA65" s="409"/>
      <c r="EB65" s="409"/>
      <c r="EC65" s="409"/>
      <c r="ED65" s="409"/>
      <c r="EE65" s="409"/>
      <c r="EF65" s="390">
        <f t="shared" si="13"/>
        <v>1</v>
      </c>
      <c r="EG65" s="390">
        <f t="shared" si="13"/>
        <v>28500</v>
      </c>
      <c r="EH65" s="501">
        <v>1</v>
      </c>
      <c r="EI65" s="501">
        <v>28500</v>
      </c>
      <c r="EJ65" s="492"/>
      <c r="EK65" s="492"/>
      <c r="EL65" s="496"/>
      <c r="EM65" s="411">
        <v>1</v>
      </c>
      <c r="EN65" s="496"/>
      <c r="EO65" s="496"/>
      <c r="EP65" s="496"/>
      <c r="EQ65" s="496"/>
      <c r="ER65" s="496"/>
      <c r="ES65" s="496"/>
      <c r="ET65" s="496"/>
    </row>
    <row r="66" spans="1:150" ht="51.75" thickBot="1">
      <c r="A66" s="451">
        <v>59</v>
      </c>
      <c r="B66" s="502" t="s">
        <v>2233</v>
      </c>
      <c r="C66" s="447" t="s">
        <v>2234</v>
      </c>
      <c r="D66" s="458" t="s">
        <v>2235</v>
      </c>
      <c r="E66" s="499">
        <v>21250</v>
      </c>
      <c r="F66" s="499">
        <v>2500</v>
      </c>
      <c r="G66" s="399">
        <f t="shared" si="10"/>
        <v>23750</v>
      </c>
      <c r="H66" s="274">
        <f t="shared" si="0"/>
        <v>187.03125</v>
      </c>
      <c r="I66" s="385">
        <v>20</v>
      </c>
      <c r="J66" s="274">
        <f t="shared" si="1"/>
        <v>1374.53125</v>
      </c>
      <c r="K66" s="499" t="s">
        <v>2236</v>
      </c>
      <c r="L66" s="491">
        <f t="shared" si="2"/>
        <v>2618.4375</v>
      </c>
      <c r="M66" s="494">
        <v>14</v>
      </c>
      <c r="N66" s="274">
        <f t="shared" si="3"/>
        <v>19243.4375</v>
      </c>
      <c r="O66" s="275">
        <f t="shared" si="4"/>
        <v>2000</v>
      </c>
      <c r="P66" s="275">
        <f t="shared" si="14"/>
        <v>1700</v>
      </c>
      <c r="Q66" s="275">
        <f t="shared" si="14"/>
        <v>300</v>
      </c>
      <c r="R66" s="275">
        <f t="shared" si="14"/>
        <v>0</v>
      </c>
      <c r="S66" s="500">
        <v>39148</v>
      </c>
      <c r="T66" s="409" t="s">
        <v>1609</v>
      </c>
      <c r="U66" s="409">
        <v>1700</v>
      </c>
      <c r="V66" s="409">
        <v>300</v>
      </c>
      <c r="W66" s="409"/>
      <c r="X66" s="390">
        <f t="shared" si="9"/>
        <v>2000</v>
      </c>
      <c r="Y66" s="409"/>
      <c r="Z66" s="409"/>
      <c r="AA66" s="409"/>
      <c r="AB66" s="409"/>
      <c r="AC66" s="390">
        <f t="shared" si="6"/>
        <v>0</v>
      </c>
      <c r="AD66" s="409"/>
      <c r="AE66" s="409"/>
      <c r="AF66" s="409"/>
      <c r="AG66" s="409"/>
      <c r="AH66" s="390">
        <f t="shared" si="7"/>
        <v>0</v>
      </c>
      <c r="AI66" s="409"/>
      <c r="AJ66" s="409"/>
      <c r="AK66" s="409"/>
      <c r="AL66" s="409"/>
      <c r="AM66" s="409"/>
      <c r="AN66" s="409"/>
      <c r="AO66" s="409"/>
      <c r="AP66" s="409"/>
      <c r="AQ66" s="409"/>
      <c r="AR66" s="409"/>
      <c r="AS66" s="409"/>
      <c r="AT66" s="409"/>
      <c r="AU66" s="409"/>
      <c r="AV66" s="409"/>
      <c r="AW66" s="409"/>
      <c r="AX66" s="409"/>
      <c r="AY66" s="409"/>
      <c r="AZ66" s="409"/>
      <c r="BA66" s="409"/>
      <c r="BB66" s="409"/>
      <c r="BC66" s="409"/>
      <c r="BD66" s="409"/>
      <c r="BE66" s="409"/>
      <c r="BF66" s="409"/>
      <c r="BG66" s="409"/>
      <c r="BH66" s="409"/>
      <c r="BI66" s="409"/>
      <c r="BJ66" s="409"/>
      <c r="BK66" s="409"/>
      <c r="BL66" s="409"/>
      <c r="BM66" s="409"/>
      <c r="BN66" s="409"/>
      <c r="BO66" s="409"/>
      <c r="BP66" s="409"/>
      <c r="BQ66" s="409"/>
      <c r="BR66" s="409"/>
      <c r="BS66" s="409"/>
      <c r="BT66" s="409"/>
      <c r="BU66" s="409"/>
      <c r="BV66" s="409"/>
      <c r="BW66" s="409"/>
      <c r="BX66" s="409"/>
      <c r="BY66" s="409"/>
      <c r="BZ66" s="409"/>
      <c r="CA66" s="409"/>
      <c r="CB66" s="409"/>
      <c r="CC66" s="409"/>
      <c r="CD66" s="409"/>
      <c r="CE66" s="409"/>
      <c r="CF66" s="409"/>
      <c r="CG66" s="409"/>
      <c r="CH66" s="409"/>
      <c r="CI66" s="409"/>
      <c r="CJ66" s="409"/>
      <c r="CK66" s="409"/>
      <c r="CL66" s="409"/>
      <c r="CM66" s="409"/>
      <c r="CN66" s="409"/>
      <c r="CO66" s="409"/>
      <c r="CP66" s="409"/>
      <c r="CQ66" s="409"/>
      <c r="CR66" s="409"/>
      <c r="CS66" s="409"/>
      <c r="CT66" s="409"/>
      <c r="CU66" s="409"/>
      <c r="CV66" s="409"/>
      <c r="CW66" s="409"/>
      <c r="CX66" s="409"/>
      <c r="CY66" s="409"/>
      <c r="CZ66" s="409"/>
      <c r="DA66" s="409"/>
      <c r="DB66" s="409"/>
      <c r="DC66" s="409"/>
      <c r="DD66" s="409"/>
      <c r="DE66" s="409"/>
      <c r="DF66" s="409"/>
      <c r="DG66" s="409"/>
      <c r="DH66" s="409"/>
      <c r="DI66" s="409"/>
      <c r="DJ66" s="409"/>
      <c r="DK66" s="409"/>
      <c r="DL66" s="409"/>
      <c r="DM66" s="409"/>
      <c r="DN66" s="409"/>
      <c r="DO66" s="410"/>
      <c r="DP66" s="495">
        <v>1</v>
      </c>
      <c r="DQ66" s="404">
        <v>23750</v>
      </c>
      <c r="DR66" s="404"/>
      <c r="DS66" s="404"/>
      <c r="DT66" s="409"/>
      <c r="DU66" s="409"/>
      <c r="DV66" s="409">
        <v>1</v>
      </c>
      <c r="DW66" s="409">
        <v>23750</v>
      </c>
      <c r="DX66" s="409"/>
      <c r="DY66" s="409"/>
      <c r="DZ66" s="409"/>
      <c r="EA66" s="409"/>
      <c r="EB66" s="409"/>
      <c r="EC66" s="409"/>
      <c r="ED66" s="409"/>
      <c r="EE66" s="409"/>
      <c r="EF66" s="390">
        <f t="shared" si="13"/>
        <v>1</v>
      </c>
      <c r="EG66" s="390">
        <f t="shared" si="13"/>
        <v>23750</v>
      </c>
      <c r="EH66" s="501">
        <v>1</v>
      </c>
      <c r="EI66" s="501">
        <v>23750</v>
      </c>
      <c r="EJ66" s="492"/>
      <c r="EK66" s="492"/>
      <c r="EL66" s="496"/>
      <c r="EM66" s="411">
        <v>1</v>
      </c>
      <c r="EN66" s="496"/>
      <c r="EO66" s="496"/>
      <c r="EP66" s="496"/>
      <c r="EQ66" s="496"/>
      <c r="ER66" s="496"/>
      <c r="ES66" s="496"/>
      <c r="ET66" s="496"/>
    </row>
    <row r="67" spans="1:150" ht="64.5" thickBot="1">
      <c r="A67" s="457">
        <v>60</v>
      </c>
      <c r="B67" s="502" t="s">
        <v>2237</v>
      </c>
      <c r="C67" s="447" t="s">
        <v>2238</v>
      </c>
      <c r="D67" s="458" t="s">
        <v>2239</v>
      </c>
      <c r="E67" s="499">
        <v>42500</v>
      </c>
      <c r="F67" s="499">
        <v>5000</v>
      </c>
      <c r="G67" s="399">
        <f t="shared" si="10"/>
        <v>47500</v>
      </c>
      <c r="H67" s="274">
        <f t="shared" si="0"/>
        <v>374.0625</v>
      </c>
      <c r="I67" s="385">
        <v>20</v>
      </c>
      <c r="J67" s="274">
        <f t="shared" si="1"/>
        <v>2749.0625</v>
      </c>
      <c r="K67" s="499" t="s">
        <v>2240</v>
      </c>
      <c r="L67" s="491">
        <f t="shared" si="2"/>
        <v>5236.875</v>
      </c>
      <c r="M67" s="494">
        <v>14</v>
      </c>
      <c r="N67" s="274">
        <f t="shared" si="3"/>
        <v>38486.875</v>
      </c>
      <c r="O67" s="275">
        <f t="shared" si="4"/>
        <v>1000</v>
      </c>
      <c r="P67" s="275">
        <f t="shared" si="14"/>
        <v>865</v>
      </c>
      <c r="Q67" s="275">
        <f t="shared" si="14"/>
        <v>135</v>
      </c>
      <c r="R67" s="275">
        <f t="shared" si="14"/>
        <v>0</v>
      </c>
      <c r="S67" s="501" t="s">
        <v>2193</v>
      </c>
      <c r="T67" s="409" t="s">
        <v>1609</v>
      </c>
      <c r="U67" s="409">
        <v>865</v>
      </c>
      <c r="V67" s="409">
        <v>135</v>
      </c>
      <c r="W67" s="409"/>
      <c r="X67" s="390">
        <f t="shared" si="9"/>
        <v>1000</v>
      </c>
      <c r="Y67" s="409"/>
      <c r="Z67" s="409"/>
      <c r="AA67" s="409"/>
      <c r="AB67" s="409"/>
      <c r="AC67" s="390">
        <f t="shared" si="6"/>
        <v>0</v>
      </c>
      <c r="AD67" s="409"/>
      <c r="AE67" s="409"/>
      <c r="AF67" s="409"/>
      <c r="AG67" s="409"/>
      <c r="AH67" s="390">
        <f t="shared" si="7"/>
        <v>0</v>
      </c>
      <c r="AI67" s="409"/>
      <c r="AJ67" s="409"/>
      <c r="AK67" s="409"/>
      <c r="AL67" s="409"/>
      <c r="AM67" s="409"/>
      <c r="AN67" s="409"/>
      <c r="AO67" s="409"/>
      <c r="AP67" s="409"/>
      <c r="AQ67" s="409"/>
      <c r="AR67" s="409"/>
      <c r="AS67" s="409"/>
      <c r="AT67" s="409"/>
      <c r="AU67" s="409"/>
      <c r="AV67" s="409"/>
      <c r="AW67" s="409"/>
      <c r="AX67" s="409"/>
      <c r="AY67" s="409"/>
      <c r="AZ67" s="409"/>
      <c r="BA67" s="409"/>
      <c r="BB67" s="409"/>
      <c r="BC67" s="409"/>
      <c r="BD67" s="409"/>
      <c r="BE67" s="409"/>
      <c r="BF67" s="409"/>
      <c r="BG67" s="409"/>
      <c r="BH67" s="409"/>
      <c r="BI67" s="409"/>
      <c r="BJ67" s="409"/>
      <c r="BK67" s="409"/>
      <c r="BL67" s="409"/>
      <c r="BM67" s="409"/>
      <c r="BN67" s="409"/>
      <c r="BO67" s="409"/>
      <c r="BP67" s="409"/>
      <c r="BQ67" s="409"/>
      <c r="BR67" s="409"/>
      <c r="BS67" s="409"/>
      <c r="BT67" s="409"/>
      <c r="BU67" s="409"/>
      <c r="BV67" s="409"/>
      <c r="BW67" s="409"/>
      <c r="BX67" s="409"/>
      <c r="BY67" s="409"/>
      <c r="BZ67" s="409"/>
      <c r="CA67" s="409"/>
      <c r="CB67" s="409"/>
      <c r="CC67" s="409"/>
      <c r="CD67" s="409"/>
      <c r="CE67" s="409"/>
      <c r="CF67" s="409"/>
      <c r="CG67" s="409"/>
      <c r="CH67" s="409"/>
      <c r="CI67" s="409"/>
      <c r="CJ67" s="409"/>
      <c r="CK67" s="409"/>
      <c r="CL67" s="409"/>
      <c r="CM67" s="409"/>
      <c r="CN67" s="409"/>
      <c r="CO67" s="409"/>
      <c r="CP67" s="409"/>
      <c r="CQ67" s="409"/>
      <c r="CR67" s="409"/>
      <c r="CS67" s="409"/>
      <c r="CT67" s="409"/>
      <c r="CU67" s="409"/>
      <c r="CV67" s="409"/>
      <c r="CW67" s="409"/>
      <c r="CX67" s="409"/>
      <c r="CY67" s="409"/>
      <c r="CZ67" s="409"/>
      <c r="DA67" s="409"/>
      <c r="DB67" s="409"/>
      <c r="DC67" s="409"/>
      <c r="DD67" s="409"/>
      <c r="DE67" s="409"/>
      <c r="DF67" s="409"/>
      <c r="DG67" s="409"/>
      <c r="DH67" s="409"/>
      <c r="DI67" s="409"/>
      <c r="DJ67" s="409"/>
      <c r="DK67" s="409"/>
      <c r="DL67" s="409"/>
      <c r="DM67" s="409"/>
      <c r="DN67" s="409"/>
      <c r="DO67" s="410"/>
      <c r="DP67" s="495">
        <v>1</v>
      </c>
      <c r="DQ67" s="404">
        <v>47500</v>
      </c>
      <c r="DR67" s="404"/>
      <c r="DS67" s="404"/>
      <c r="DT67" s="409"/>
      <c r="DU67" s="409"/>
      <c r="DV67" s="409">
        <v>1</v>
      </c>
      <c r="DW67" s="409">
        <v>47500</v>
      </c>
      <c r="DX67" s="409"/>
      <c r="DY67" s="409"/>
      <c r="DZ67" s="409"/>
      <c r="EA67" s="409"/>
      <c r="EB67" s="409"/>
      <c r="EC67" s="409"/>
      <c r="ED67" s="409"/>
      <c r="EE67" s="409"/>
      <c r="EF67" s="390">
        <f t="shared" si="13"/>
        <v>1</v>
      </c>
      <c r="EG67" s="390">
        <f t="shared" si="13"/>
        <v>47500</v>
      </c>
      <c r="EH67" s="501">
        <v>1</v>
      </c>
      <c r="EI67" s="501">
        <v>47500</v>
      </c>
      <c r="EJ67" s="492"/>
      <c r="EK67" s="492"/>
      <c r="EL67" s="496"/>
      <c r="EM67" s="411">
        <v>1</v>
      </c>
      <c r="EN67" s="496"/>
      <c r="EO67" s="496"/>
      <c r="EP67" s="496"/>
      <c r="EQ67" s="496"/>
      <c r="ER67" s="496"/>
      <c r="ES67" s="496"/>
      <c r="ET67" s="496"/>
    </row>
    <row r="68" spans="1:150" ht="77.25" thickBot="1">
      <c r="A68" s="451">
        <v>61</v>
      </c>
      <c r="B68" s="502" t="s">
        <v>2241</v>
      </c>
      <c r="C68" s="447" t="s">
        <v>2242</v>
      </c>
      <c r="D68" s="482" t="s">
        <v>2243</v>
      </c>
      <c r="E68" s="505">
        <v>97750</v>
      </c>
      <c r="F68" s="404">
        <v>11500</v>
      </c>
      <c r="G68" s="399">
        <f t="shared" si="10"/>
        <v>109250</v>
      </c>
      <c r="H68" s="274">
        <f t="shared" si="0"/>
        <v>860.34375</v>
      </c>
      <c r="I68" s="385">
        <v>20</v>
      </c>
      <c r="J68" s="274">
        <f t="shared" si="1"/>
        <v>6322.84375</v>
      </c>
      <c r="K68" s="497" t="s">
        <v>2244</v>
      </c>
      <c r="L68" s="491">
        <f t="shared" si="2"/>
        <v>11184.46875</v>
      </c>
      <c r="M68" s="494">
        <v>13</v>
      </c>
      <c r="N68" s="274">
        <f t="shared" si="3"/>
        <v>82196.96875</v>
      </c>
      <c r="O68" s="275">
        <f>SUM(P68:Q68)</f>
        <v>0</v>
      </c>
      <c r="P68" s="275">
        <f t="shared" si="14"/>
        <v>0</v>
      </c>
      <c r="Q68" s="275">
        <f t="shared" si="14"/>
        <v>0</v>
      </c>
      <c r="R68" s="275">
        <f t="shared" si="14"/>
        <v>0</v>
      </c>
      <c r="S68" s="504" t="s">
        <v>2245</v>
      </c>
      <c r="T68" s="409"/>
      <c r="U68" s="409"/>
      <c r="V68" s="409"/>
      <c r="W68" s="409"/>
      <c r="X68" s="390">
        <f t="shared" si="9"/>
        <v>0</v>
      </c>
      <c r="Y68" s="409"/>
      <c r="Z68" s="409"/>
      <c r="AA68" s="409"/>
      <c r="AB68" s="409"/>
      <c r="AC68" s="390">
        <f t="shared" si="6"/>
        <v>0</v>
      </c>
      <c r="AD68" s="409"/>
      <c r="AE68" s="409"/>
      <c r="AF68" s="409"/>
      <c r="AG68" s="409"/>
      <c r="AH68" s="390">
        <f t="shared" si="7"/>
        <v>0</v>
      </c>
      <c r="AI68" s="409"/>
      <c r="AJ68" s="409"/>
      <c r="AK68" s="409"/>
      <c r="AL68" s="409"/>
      <c r="AM68" s="409"/>
      <c r="AN68" s="409"/>
      <c r="AO68" s="409"/>
      <c r="AP68" s="409"/>
      <c r="AQ68" s="409"/>
      <c r="AR68" s="409"/>
      <c r="AS68" s="409"/>
      <c r="AT68" s="409"/>
      <c r="AU68" s="409"/>
      <c r="AV68" s="409"/>
      <c r="AW68" s="409"/>
      <c r="AX68" s="409"/>
      <c r="AY68" s="409"/>
      <c r="AZ68" s="409"/>
      <c r="BA68" s="409"/>
      <c r="BB68" s="409"/>
      <c r="BC68" s="409"/>
      <c r="BD68" s="409"/>
      <c r="BE68" s="409"/>
      <c r="BF68" s="409"/>
      <c r="BG68" s="409"/>
      <c r="BH68" s="409"/>
      <c r="BI68" s="409"/>
      <c r="BJ68" s="409"/>
      <c r="BK68" s="409"/>
      <c r="BL68" s="409"/>
      <c r="BM68" s="409"/>
      <c r="BN68" s="409"/>
      <c r="BO68" s="409"/>
      <c r="BP68" s="409"/>
      <c r="BQ68" s="409"/>
      <c r="BR68" s="409"/>
      <c r="BS68" s="409"/>
      <c r="BT68" s="409"/>
      <c r="BU68" s="409"/>
      <c r="BV68" s="409"/>
      <c r="BW68" s="409"/>
      <c r="BX68" s="409"/>
      <c r="BY68" s="409"/>
      <c r="BZ68" s="409"/>
      <c r="CA68" s="409"/>
      <c r="CB68" s="409"/>
      <c r="CC68" s="409"/>
      <c r="CD68" s="409"/>
      <c r="CE68" s="409"/>
      <c r="CF68" s="409"/>
      <c r="CG68" s="409"/>
      <c r="CH68" s="409"/>
      <c r="CI68" s="409"/>
      <c r="CJ68" s="409"/>
      <c r="CK68" s="409"/>
      <c r="CL68" s="409"/>
      <c r="CM68" s="409"/>
      <c r="CN68" s="409"/>
      <c r="CO68" s="409"/>
      <c r="CP68" s="409"/>
      <c r="CQ68" s="409"/>
      <c r="CR68" s="409"/>
      <c r="CS68" s="409"/>
      <c r="CT68" s="409"/>
      <c r="CU68" s="409"/>
      <c r="CV68" s="409"/>
      <c r="CW68" s="409"/>
      <c r="CX68" s="409"/>
      <c r="CY68" s="409"/>
      <c r="CZ68" s="409"/>
      <c r="DA68" s="409"/>
      <c r="DB68" s="409"/>
      <c r="DC68" s="409"/>
      <c r="DD68" s="409"/>
      <c r="DE68" s="409"/>
      <c r="DF68" s="409"/>
      <c r="DG68" s="409"/>
      <c r="DH68" s="409"/>
      <c r="DI68" s="409"/>
      <c r="DJ68" s="409"/>
      <c r="DK68" s="409"/>
      <c r="DL68" s="409"/>
      <c r="DM68" s="409"/>
      <c r="DN68" s="409"/>
      <c r="DO68" s="410"/>
      <c r="DP68" s="506">
        <v>1</v>
      </c>
      <c r="DQ68" s="409">
        <v>109250</v>
      </c>
      <c r="DR68" s="409"/>
      <c r="DS68" s="409"/>
      <c r="DT68" s="409"/>
      <c r="DU68" s="409"/>
      <c r="DV68" s="409"/>
      <c r="DW68" s="409"/>
      <c r="DX68" s="409">
        <v>1</v>
      </c>
      <c r="DY68" s="409">
        <v>109250</v>
      </c>
      <c r="DZ68" s="409"/>
      <c r="EA68" s="409"/>
      <c r="EB68" s="409"/>
      <c r="EC68" s="409"/>
      <c r="ED68" s="409"/>
      <c r="EE68" s="409"/>
      <c r="EF68" s="390">
        <f t="shared" si="13"/>
        <v>1</v>
      </c>
      <c r="EG68" s="390">
        <f t="shared" si="13"/>
        <v>109250</v>
      </c>
      <c r="EH68" s="501">
        <v>1</v>
      </c>
      <c r="EI68" s="501">
        <v>109250</v>
      </c>
      <c r="EJ68" s="492"/>
      <c r="EK68" s="492"/>
      <c r="EL68" s="496"/>
      <c r="EM68" s="411">
        <v>1</v>
      </c>
      <c r="EN68" s="496"/>
      <c r="EO68" s="496"/>
      <c r="EP68" s="496"/>
      <c r="EQ68" s="496"/>
      <c r="ER68" s="496"/>
      <c r="ES68" s="496"/>
      <c r="ET68" s="496"/>
    </row>
    <row r="69" spans="1:150" ht="51.75" thickBot="1">
      <c r="A69" s="457">
        <v>62</v>
      </c>
      <c r="B69" s="447" t="s">
        <v>2246</v>
      </c>
      <c r="C69" s="447" t="s">
        <v>2247</v>
      </c>
      <c r="D69" s="482" t="s">
        <v>27</v>
      </c>
      <c r="E69" s="505">
        <v>38250</v>
      </c>
      <c r="F69" s="404">
        <v>4500</v>
      </c>
      <c r="G69" s="399">
        <f t="shared" si="10"/>
        <v>42750</v>
      </c>
      <c r="H69" s="274">
        <f t="shared" si="0"/>
        <v>336.65625</v>
      </c>
      <c r="I69" s="385">
        <v>20</v>
      </c>
      <c r="J69" s="274">
        <f t="shared" si="1"/>
        <v>2474.15625</v>
      </c>
      <c r="K69" s="498" t="s">
        <v>2248</v>
      </c>
      <c r="L69" s="491">
        <f t="shared" si="2"/>
        <v>4713.1875</v>
      </c>
      <c r="M69" s="494">
        <v>14</v>
      </c>
      <c r="N69" s="274">
        <f t="shared" si="3"/>
        <v>34638.1875</v>
      </c>
      <c r="O69" s="275">
        <f>SUM(P69:Q69)</f>
        <v>3500</v>
      </c>
      <c r="P69" s="275">
        <f t="shared" si="14"/>
        <v>3000</v>
      </c>
      <c r="Q69" s="275">
        <f t="shared" si="14"/>
        <v>500</v>
      </c>
      <c r="R69" s="275">
        <f t="shared" si="14"/>
        <v>0</v>
      </c>
      <c r="S69" s="504" t="s">
        <v>2249</v>
      </c>
      <c r="T69" s="409" t="s">
        <v>1609</v>
      </c>
      <c r="U69" s="409">
        <v>3000</v>
      </c>
      <c r="V69" s="409">
        <v>500</v>
      </c>
      <c r="W69" s="409"/>
      <c r="X69" s="390">
        <f t="shared" si="9"/>
        <v>3500</v>
      </c>
      <c r="Y69" s="409"/>
      <c r="Z69" s="409"/>
      <c r="AA69" s="409"/>
      <c r="AB69" s="409"/>
      <c r="AC69" s="390">
        <f t="shared" si="6"/>
        <v>0</v>
      </c>
      <c r="AD69" s="409"/>
      <c r="AE69" s="409"/>
      <c r="AF69" s="409"/>
      <c r="AG69" s="409"/>
      <c r="AH69" s="390">
        <f t="shared" si="7"/>
        <v>0</v>
      </c>
      <c r="AI69" s="409"/>
      <c r="AJ69" s="409"/>
      <c r="AK69" s="409"/>
      <c r="AL69" s="409"/>
      <c r="AM69" s="409"/>
      <c r="AN69" s="409"/>
      <c r="AO69" s="409"/>
      <c r="AP69" s="409"/>
      <c r="AQ69" s="409"/>
      <c r="AR69" s="409"/>
      <c r="AS69" s="409"/>
      <c r="AT69" s="409"/>
      <c r="AU69" s="409"/>
      <c r="AV69" s="409"/>
      <c r="AW69" s="409"/>
      <c r="AX69" s="409"/>
      <c r="AY69" s="409"/>
      <c r="AZ69" s="409"/>
      <c r="BA69" s="409"/>
      <c r="BB69" s="409"/>
      <c r="BC69" s="409"/>
      <c r="BD69" s="409"/>
      <c r="BE69" s="409"/>
      <c r="BF69" s="409"/>
      <c r="BG69" s="409"/>
      <c r="BH69" s="409"/>
      <c r="BI69" s="409"/>
      <c r="BJ69" s="409"/>
      <c r="BK69" s="409"/>
      <c r="BL69" s="409"/>
      <c r="BM69" s="409"/>
      <c r="BN69" s="409"/>
      <c r="BO69" s="409"/>
      <c r="BP69" s="409"/>
      <c r="BQ69" s="409"/>
      <c r="BR69" s="409"/>
      <c r="BS69" s="409"/>
      <c r="BT69" s="409"/>
      <c r="BU69" s="409"/>
      <c r="BV69" s="409"/>
      <c r="BW69" s="409"/>
      <c r="BX69" s="409"/>
      <c r="BY69" s="409"/>
      <c r="BZ69" s="409"/>
      <c r="CA69" s="409"/>
      <c r="CB69" s="409"/>
      <c r="CC69" s="409"/>
      <c r="CD69" s="409"/>
      <c r="CE69" s="409"/>
      <c r="CF69" s="409"/>
      <c r="CG69" s="409"/>
      <c r="CH69" s="409"/>
      <c r="CI69" s="409"/>
      <c r="CJ69" s="409"/>
      <c r="CK69" s="409"/>
      <c r="CL69" s="409"/>
      <c r="CM69" s="409"/>
      <c r="CN69" s="409"/>
      <c r="CO69" s="409"/>
      <c r="CP69" s="409"/>
      <c r="CQ69" s="409"/>
      <c r="CR69" s="409"/>
      <c r="CS69" s="409"/>
      <c r="CT69" s="409"/>
      <c r="CU69" s="409"/>
      <c r="CV69" s="409"/>
      <c r="CW69" s="409"/>
      <c r="CX69" s="409"/>
      <c r="CY69" s="409"/>
      <c r="CZ69" s="409"/>
      <c r="DA69" s="409"/>
      <c r="DB69" s="409"/>
      <c r="DC69" s="409"/>
      <c r="DD69" s="409"/>
      <c r="DE69" s="409"/>
      <c r="DF69" s="409"/>
      <c r="DG69" s="409"/>
      <c r="DH69" s="409"/>
      <c r="DI69" s="409"/>
      <c r="DJ69" s="409"/>
      <c r="DK69" s="409"/>
      <c r="DL69" s="409"/>
      <c r="DM69" s="409"/>
      <c r="DN69" s="409"/>
      <c r="DO69" s="410"/>
      <c r="DP69" s="506">
        <v>1</v>
      </c>
      <c r="DQ69" s="409">
        <v>42750</v>
      </c>
      <c r="DR69" s="409"/>
      <c r="DS69" s="409"/>
      <c r="DT69" s="409"/>
      <c r="DU69" s="409"/>
      <c r="DV69" s="409">
        <v>1</v>
      </c>
      <c r="DW69" s="409">
        <v>42750</v>
      </c>
      <c r="DX69" s="409"/>
      <c r="DY69" s="409"/>
      <c r="DZ69" s="409"/>
      <c r="EA69" s="409"/>
      <c r="EB69" s="409"/>
      <c r="EC69" s="409"/>
      <c r="ED69" s="409"/>
      <c r="EE69" s="409"/>
      <c r="EF69" s="390">
        <f t="shared" si="13"/>
        <v>1</v>
      </c>
      <c r="EG69" s="390">
        <f t="shared" si="13"/>
        <v>42750</v>
      </c>
      <c r="EH69" s="501"/>
      <c r="EI69" s="501"/>
      <c r="EJ69" s="492">
        <v>1</v>
      </c>
      <c r="EK69" s="492">
        <v>42750</v>
      </c>
      <c r="EL69" s="496"/>
      <c r="EM69" s="411">
        <v>1</v>
      </c>
      <c r="EN69" s="496"/>
      <c r="EO69" s="496"/>
      <c r="EP69" s="496"/>
      <c r="EQ69" s="496"/>
      <c r="ER69" s="496"/>
      <c r="ES69" s="496"/>
      <c r="ET69" s="496"/>
    </row>
    <row r="70" spans="1:150" ht="48.75" thickBot="1">
      <c r="A70" s="451">
        <v>63</v>
      </c>
      <c r="B70" s="482" t="s">
        <v>2250</v>
      </c>
      <c r="C70" s="482" t="s">
        <v>2251</v>
      </c>
      <c r="D70" s="482" t="s">
        <v>2252</v>
      </c>
      <c r="E70" s="330">
        <v>85000</v>
      </c>
      <c r="F70" s="330">
        <v>10000</v>
      </c>
      <c r="G70" s="399">
        <f t="shared" si="10"/>
        <v>95000</v>
      </c>
      <c r="H70" s="274">
        <f t="shared" si="0"/>
        <v>748.125</v>
      </c>
      <c r="I70" s="385">
        <v>20</v>
      </c>
      <c r="J70" s="274">
        <f>SUM((G70*6*21)/(8*20*100))+(G70/20)</f>
        <v>5498.125</v>
      </c>
      <c r="K70" s="507" t="s">
        <v>2253</v>
      </c>
      <c r="L70" s="491">
        <f t="shared" si="2"/>
        <v>8977.5</v>
      </c>
      <c r="M70" s="494">
        <v>12</v>
      </c>
      <c r="N70" s="274">
        <f t="shared" si="3"/>
        <v>65977.5</v>
      </c>
      <c r="O70" s="275"/>
      <c r="P70" s="275"/>
      <c r="Q70" s="275"/>
      <c r="R70" s="275"/>
      <c r="S70" s="508" t="s">
        <v>2254</v>
      </c>
      <c r="T70" s="409"/>
      <c r="U70" s="409"/>
      <c r="V70" s="409"/>
      <c r="W70" s="409"/>
      <c r="X70" s="390">
        <f t="shared" si="9"/>
        <v>0</v>
      </c>
      <c r="Y70" s="409"/>
      <c r="Z70" s="409"/>
      <c r="AA70" s="409"/>
      <c r="AB70" s="409"/>
      <c r="AC70" s="390">
        <f t="shared" si="6"/>
        <v>0</v>
      </c>
      <c r="AD70" s="409"/>
      <c r="AE70" s="409"/>
      <c r="AF70" s="409"/>
      <c r="AG70" s="409"/>
      <c r="AH70" s="390">
        <f t="shared" si="7"/>
        <v>0</v>
      </c>
      <c r="AI70" s="409"/>
      <c r="AJ70" s="409"/>
      <c r="AK70" s="409"/>
      <c r="AL70" s="409"/>
      <c r="AM70" s="409"/>
      <c r="AN70" s="409"/>
      <c r="AO70" s="409"/>
      <c r="AP70" s="409"/>
      <c r="AQ70" s="409"/>
      <c r="AR70" s="409"/>
      <c r="AS70" s="409"/>
      <c r="AT70" s="409"/>
      <c r="AU70" s="409"/>
      <c r="AV70" s="409"/>
      <c r="AW70" s="409"/>
      <c r="AX70" s="409"/>
      <c r="AY70" s="409"/>
      <c r="AZ70" s="409"/>
      <c r="BA70" s="409"/>
      <c r="BB70" s="409"/>
      <c r="BC70" s="409"/>
      <c r="BD70" s="409"/>
      <c r="BE70" s="409"/>
      <c r="BF70" s="409"/>
      <c r="BG70" s="409"/>
      <c r="BH70" s="409"/>
      <c r="BI70" s="409"/>
      <c r="BJ70" s="409"/>
      <c r="BK70" s="409"/>
      <c r="BL70" s="409"/>
      <c r="BM70" s="409"/>
      <c r="BN70" s="409"/>
      <c r="BO70" s="409"/>
      <c r="BP70" s="409"/>
      <c r="BQ70" s="409"/>
      <c r="BR70" s="409"/>
      <c r="BS70" s="409"/>
      <c r="BT70" s="409"/>
      <c r="BU70" s="409"/>
      <c r="BV70" s="409"/>
      <c r="BW70" s="409"/>
      <c r="BX70" s="409"/>
      <c r="BY70" s="409"/>
      <c r="BZ70" s="409"/>
      <c r="CA70" s="409"/>
      <c r="CB70" s="409"/>
      <c r="CC70" s="409"/>
      <c r="CD70" s="409"/>
      <c r="CE70" s="409"/>
      <c r="CF70" s="409"/>
      <c r="CG70" s="409"/>
      <c r="CH70" s="409"/>
      <c r="CI70" s="409"/>
      <c r="CJ70" s="409"/>
      <c r="CK70" s="409"/>
      <c r="CL70" s="409"/>
      <c r="CM70" s="409"/>
      <c r="CN70" s="409"/>
      <c r="CO70" s="409"/>
      <c r="CP70" s="409"/>
      <c r="CQ70" s="409"/>
      <c r="CR70" s="409"/>
      <c r="CS70" s="409"/>
      <c r="CT70" s="409"/>
      <c r="CU70" s="409"/>
      <c r="CV70" s="409"/>
      <c r="CW70" s="409"/>
      <c r="CX70" s="409"/>
      <c r="CY70" s="409"/>
      <c r="CZ70" s="409"/>
      <c r="DA70" s="409"/>
      <c r="DB70" s="409"/>
      <c r="DC70" s="409"/>
      <c r="DD70" s="409"/>
      <c r="DE70" s="409"/>
      <c r="DF70" s="409"/>
      <c r="DG70" s="409"/>
      <c r="DH70" s="409"/>
      <c r="DI70" s="409"/>
      <c r="DJ70" s="409"/>
      <c r="DK70" s="409"/>
      <c r="DL70" s="409"/>
      <c r="DM70" s="409"/>
      <c r="DN70" s="409"/>
      <c r="DO70" s="410"/>
      <c r="DP70" s="506">
        <v>1</v>
      </c>
      <c r="DQ70" s="409">
        <v>95000</v>
      </c>
      <c r="DR70" s="409"/>
      <c r="DS70" s="409"/>
      <c r="DT70" s="409"/>
      <c r="DU70" s="409"/>
      <c r="DV70" s="409">
        <v>1</v>
      </c>
      <c r="DW70" s="409">
        <v>95000</v>
      </c>
      <c r="DX70" s="409"/>
      <c r="DY70" s="409"/>
      <c r="DZ70" s="409"/>
      <c r="EA70" s="409"/>
      <c r="EB70" s="409"/>
      <c r="EC70" s="409"/>
      <c r="ED70" s="409"/>
      <c r="EE70" s="409"/>
      <c r="EF70" s="390">
        <f t="shared" si="13"/>
        <v>1</v>
      </c>
      <c r="EG70" s="390">
        <f t="shared" si="13"/>
        <v>95000</v>
      </c>
      <c r="EH70" s="501">
        <v>1</v>
      </c>
      <c r="EI70" s="501">
        <v>95000</v>
      </c>
      <c r="EJ70" s="492"/>
      <c r="EK70" s="492"/>
      <c r="EL70" s="496"/>
      <c r="EM70" s="411">
        <v>1</v>
      </c>
      <c r="EN70" s="496"/>
      <c r="EO70" s="496"/>
      <c r="EP70" s="496"/>
      <c r="EQ70" s="496"/>
      <c r="ER70" s="496"/>
      <c r="ES70" s="496"/>
      <c r="ET70" s="496"/>
    </row>
    <row r="71" spans="1:150" ht="60.75" thickBot="1">
      <c r="A71" s="457">
        <v>64</v>
      </c>
      <c r="B71" s="509" t="s">
        <v>2255</v>
      </c>
      <c r="C71" s="482" t="s">
        <v>2256</v>
      </c>
      <c r="D71" s="482" t="s">
        <v>2257</v>
      </c>
      <c r="E71" s="330">
        <v>93500</v>
      </c>
      <c r="F71" s="330">
        <v>11000</v>
      </c>
      <c r="G71" s="399">
        <f t="shared" si="10"/>
        <v>104500</v>
      </c>
      <c r="H71" s="274">
        <f t="shared" ref="H71:H72" si="15">SUM((J71-G71/20))</f>
        <v>822.9375</v>
      </c>
      <c r="I71" s="385">
        <v>20</v>
      </c>
      <c r="J71" s="274">
        <f>SUM((G71*6*21)/(8*20*100))+(G71/20)</f>
        <v>6047.9375</v>
      </c>
      <c r="K71" s="507" t="s">
        <v>2258</v>
      </c>
      <c r="L71" s="491">
        <f t="shared" si="2"/>
        <v>9875.25</v>
      </c>
      <c r="M71" s="494">
        <v>12</v>
      </c>
      <c r="N71" s="274">
        <f t="shared" si="3"/>
        <v>72575.25</v>
      </c>
      <c r="O71" s="275"/>
      <c r="P71" s="275"/>
      <c r="Q71" s="275"/>
      <c r="R71" s="275"/>
      <c r="S71" s="508" t="s">
        <v>2259</v>
      </c>
      <c r="T71" s="409"/>
      <c r="U71" s="409"/>
      <c r="V71" s="409"/>
      <c r="W71" s="409"/>
      <c r="X71" s="390">
        <f t="shared" si="9"/>
        <v>0</v>
      </c>
      <c r="Y71" s="409"/>
      <c r="Z71" s="409"/>
      <c r="AA71" s="409"/>
      <c r="AB71" s="409"/>
      <c r="AC71" s="390">
        <f t="shared" si="6"/>
        <v>0</v>
      </c>
      <c r="AD71" s="409"/>
      <c r="AE71" s="409"/>
      <c r="AF71" s="409"/>
      <c r="AG71" s="409"/>
      <c r="AH71" s="390">
        <f t="shared" si="7"/>
        <v>0</v>
      </c>
      <c r="AI71" s="409"/>
      <c r="AJ71" s="409"/>
      <c r="AK71" s="409"/>
      <c r="AL71" s="409"/>
      <c r="AM71" s="409"/>
      <c r="AN71" s="409"/>
      <c r="AO71" s="409"/>
      <c r="AP71" s="409"/>
      <c r="AQ71" s="409"/>
      <c r="AR71" s="409"/>
      <c r="AS71" s="409"/>
      <c r="AT71" s="409"/>
      <c r="AU71" s="409"/>
      <c r="AV71" s="409"/>
      <c r="AW71" s="409"/>
      <c r="AX71" s="409"/>
      <c r="AY71" s="409"/>
      <c r="AZ71" s="409"/>
      <c r="BA71" s="409"/>
      <c r="BB71" s="409"/>
      <c r="BC71" s="409"/>
      <c r="BD71" s="409"/>
      <c r="BE71" s="409"/>
      <c r="BF71" s="409"/>
      <c r="BG71" s="409"/>
      <c r="BH71" s="409"/>
      <c r="BI71" s="409"/>
      <c r="BJ71" s="409"/>
      <c r="BK71" s="409"/>
      <c r="BL71" s="409"/>
      <c r="BM71" s="409"/>
      <c r="BN71" s="409"/>
      <c r="BO71" s="409"/>
      <c r="BP71" s="409"/>
      <c r="BQ71" s="409"/>
      <c r="BR71" s="409"/>
      <c r="BS71" s="409"/>
      <c r="BT71" s="409"/>
      <c r="BU71" s="409"/>
      <c r="BV71" s="409"/>
      <c r="BW71" s="409"/>
      <c r="BX71" s="409"/>
      <c r="BY71" s="409"/>
      <c r="BZ71" s="409"/>
      <c r="CA71" s="409"/>
      <c r="CB71" s="409"/>
      <c r="CC71" s="409"/>
      <c r="CD71" s="409"/>
      <c r="CE71" s="409"/>
      <c r="CF71" s="409"/>
      <c r="CG71" s="409"/>
      <c r="CH71" s="409"/>
      <c r="CI71" s="409"/>
      <c r="CJ71" s="409"/>
      <c r="CK71" s="409"/>
      <c r="CL71" s="409"/>
      <c r="CM71" s="409"/>
      <c r="CN71" s="409"/>
      <c r="CO71" s="409"/>
      <c r="CP71" s="409"/>
      <c r="CQ71" s="409"/>
      <c r="CR71" s="409"/>
      <c r="CS71" s="409"/>
      <c r="CT71" s="409"/>
      <c r="CU71" s="409"/>
      <c r="CV71" s="409"/>
      <c r="CW71" s="409"/>
      <c r="CX71" s="409"/>
      <c r="CY71" s="409"/>
      <c r="CZ71" s="409"/>
      <c r="DA71" s="409"/>
      <c r="DB71" s="409"/>
      <c r="DC71" s="409"/>
      <c r="DD71" s="409"/>
      <c r="DE71" s="409"/>
      <c r="DF71" s="409"/>
      <c r="DG71" s="409"/>
      <c r="DH71" s="409"/>
      <c r="DI71" s="409"/>
      <c r="DJ71" s="409"/>
      <c r="DK71" s="409"/>
      <c r="DL71" s="409"/>
      <c r="DM71" s="409"/>
      <c r="DN71" s="409"/>
      <c r="DO71" s="410"/>
      <c r="DP71" s="506">
        <v>1</v>
      </c>
      <c r="DQ71" s="409">
        <v>104500</v>
      </c>
      <c r="DR71" s="409"/>
      <c r="DS71" s="409"/>
      <c r="DT71" s="409"/>
      <c r="DU71" s="409"/>
      <c r="DV71" s="409">
        <v>1</v>
      </c>
      <c r="DW71" s="409">
        <v>104500</v>
      </c>
      <c r="DX71" s="409"/>
      <c r="DY71" s="409"/>
      <c r="DZ71" s="409"/>
      <c r="EA71" s="409"/>
      <c r="EB71" s="409"/>
      <c r="EC71" s="409"/>
      <c r="ED71" s="409"/>
      <c r="EE71" s="409"/>
      <c r="EF71" s="390">
        <f t="shared" si="13"/>
        <v>1</v>
      </c>
      <c r="EG71" s="390">
        <f t="shared" si="13"/>
        <v>104500</v>
      </c>
      <c r="EH71" s="501">
        <v>1</v>
      </c>
      <c r="EI71" s="501">
        <v>104500</v>
      </c>
      <c r="EJ71" s="492"/>
      <c r="EK71" s="492"/>
      <c r="EL71" s="496"/>
      <c r="EM71" s="411">
        <v>1</v>
      </c>
      <c r="EN71" s="496"/>
      <c r="EO71" s="496"/>
      <c r="EP71" s="496"/>
      <c r="EQ71" s="496"/>
      <c r="ER71" s="496"/>
      <c r="ES71" s="496"/>
      <c r="ET71" s="496"/>
    </row>
    <row r="72" spans="1:150">
      <c r="A72" s="383"/>
      <c r="B72" s="271" t="s">
        <v>1511</v>
      </c>
      <c r="C72" s="271"/>
      <c r="D72" s="384"/>
      <c r="E72" s="409">
        <f>SUM(E8:E71)</f>
        <v>2256750</v>
      </c>
      <c r="F72" s="409">
        <f>SUM(F8:F71)</f>
        <v>265500</v>
      </c>
      <c r="G72" s="409">
        <f>SUM(G8:G71)</f>
        <v>2522250</v>
      </c>
      <c r="H72" s="274" t="e">
        <f t="shared" si="15"/>
        <v>#VALUE!</v>
      </c>
      <c r="I72" s="409">
        <f>SUM(I8:I71)</f>
        <v>1280</v>
      </c>
      <c r="J72" s="409" t="s">
        <v>225</v>
      </c>
      <c r="K72" s="409">
        <f t="shared" ref="K72:AP72" si="16">SUM(K8:K71)</f>
        <v>0</v>
      </c>
      <c r="L72" s="437">
        <f t="shared" si="16"/>
        <v>275908.5</v>
      </c>
      <c r="M72" s="436">
        <f t="shared" si="16"/>
        <v>898</v>
      </c>
      <c r="N72" s="437">
        <f t="shared" si="16"/>
        <v>2027708.5</v>
      </c>
      <c r="O72" s="409">
        <f t="shared" si="16"/>
        <v>110250</v>
      </c>
      <c r="P72" s="409">
        <f t="shared" si="16"/>
        <v>94717</v>
      </c>
      <c r="Q72" s="409">
        <f t="shared" si="16"/>
        <v>15533</v>
      </c>
      <c r="R72" s="409">
        <f t="shared" si="16"/>
        <v>0</v>
      </c>
      <c r="S72" s="409">
        <f t="shared" si="16"/>
        <v>706089</v>
      </c>
      <c r="T72" s="409">
        <f t="shared" si="16"/>
        <v>0</v>
      </c>
      <c r="U72" s="409">
        <f t="shared" si="16"/>
        <v>76587</v>
      </c>
      <c r="V72" s="409">
        <f t="shared" si="16"/>
        <v>12813</v>
      </c>
      <c r="W72" s="409">
        <f t="shared" si="16"/>
        <v>0</v>
      </c>
      <c r="X72" s="409">
        <f t="shared" si="16"/>
        <v>89400</v>
      </c>
      <c r="Y72" s="409">
        <f t="shared" si="16"/>
        <v>0</v>
      </c>
      <c r="Z72" s="409">
        <f t="shared" si="16"/>
        <v>13915</v>
      </c>
      <c r="AA72" s="409">
        <f t="shared" si="16"/>
        <v>2185</v>
      </c>
      <c r="AB72" s="409">
        <f t="shared" si="16"/>
        <v>0</v>
      </c>
      <c r="AC72" s="409">
        <f t="shared" si="16"/>
        <v>16100</v>
      </c>
      <c r="AD72" s="409">
        <f t="shared" si="16"/>
        <v>0</v>
      </c>
      <c r="AE72" s="409">
        <f t="shared" si="16"/>
        <v>4215</v>
      </c>
      <c r="AF72" s="409">
        <f t="shared" si="16"/>
        <v>535</v>
      </c>
      <c r="AG72" s="409">
        <f t="shared" si="16"/>
        <v>0</v>
      </c>
      <c r="AH72" s="409">
        <f t="shared" si="16"/>
        <v>4750</v>
      </c>
      <c r="AI72" s="409">
        <f t="shared" si="16"/>
        <v>0</v>
      </c>
      <c r="AJ72" s="409">
        <f t="shared" si="16"/>
        <v>0</v>
      </c>
      <c r="AK72" s="409">
        <f t="shared" si="16"/>
        <v>0</v>
      </c>
      <c r="AL72" s="409">
        <f t="shared" si="16"/>
        <v>0</v>
      </c>
      <c r="AM72" s="409">
        <f t="shared" si="16"/>
        <v>0</v>
      </c>
      <c r="AN72" s="409">
        <f t="shared" si="16"/>
        <v>0</v>
      </c>
      <c r="AO72" s="409">
        <f t="shared" si="16"/>
        <v>0</v>
      </c>
      <c r="AP72" s="409">
        <f t="shared" si="16"/>
        <v>0</v>
      </c>
      <c r="AQ72" s="409">
        <f t="shared" ref="AQ72:BV72" si="17">SUM(AQ8:AQ71)</f>
        <v>0</v>
      </c>
      <c r="AR72" s="409">
        <f t="shared" si="17"/>
        <v>0</v>
      </c>
      <c r="AS72" s="409">
        <f t="shared" si="17"/>
        <v>0</v>
      </c>
      <c r="AT72" s="409">
        <f t="shared" si="17"/>
        <v>0</v>
      </c>
      <c r="AU72" s="409">
        <f t="shared" si="17"/>
        <v>0</v>
      </c>
      <c r="AV72" s="409">
        <f t="shared" si="17"/>
        <v>0</v>
      </c>
      <c r="AW72" s="409">
        <f t="shared" si="17"/>
        <v>0</v>
      </c>
      <c r="AX72" s="409">
        <f t="shared" si="17"/>
        <v>0</v>
      </c>
      <c r="AY72" s="409">
        <f t="shared" si="17"/>
        <v>0</v>
      </c>
      <c r="AZ72" s="409">
        <f t="shared" si="17"/>
        <v>0</v>
      </c>
      <c r="BA72" s="409">
        <f t="shared" si="17"/>
        <v>0</v>
      </c>
      <c r="BB72" s="409">
        <f t="shared" si="17"/>
        <v>0</v>
      </c>
      <c r="BC72" s="409">
        <f t="shared" si="17"/>
        <v>0</v>
      </c>
      <c r="BD72" s="409">
        <f t="shared" si="17"/>
        <v>0</v>
      </c>
      <c r="BE72" s="409">
        <f t="shared" si="17"/>
        <v>0</v>
      </c>
      <c r="BF72" s="409">
        <f t="shared" si="17"/>
        <v>0</v>
      </c>
      <c r="BG72" s="409">
        <f t="shared" si="17"/>
        <v>0</v>
      </c>
      <c r="BH72" s="409">
        <f t="shared" si="17"/>
        <v>0</v>
      </c>
      <c r="BI72" s="409">
        <f t="shared" si="17"/>
        <v>0</v>
      </c>
      <c r="BJ72" s="409">
        <f t="shared" si="17"/>
        <v>0</v>
      </c>
      <c r="BK72" s="409">
        <f t="shared" si="17"/>
        <v>0</v>
      </c>
      <c r="BL72" s="409">
        <f t="shared" si="17"/>
        <v>0</v>
      </c>
      <c r="BM72" s="409">
        <f t="shared" si="17"/>
        <v>0</v>
      </c>
      <c r="BN72" s="409">
        <f t="shared" si="17"/>
        <v>0</v>
      </c>
      <c r="BO72" s="409">
        <f t="shared" si="17"/>
        <v>0</v>
      </c>
      <c r="BP72" s="409">
        <f t="shared" si="17"/>
        <v>0</v>
      </c>
      <c r="BQ72" s="409">
        <f t="shared" si="17"/>
        <v>0</v>
      </c>
      <c r="BR72" s="409">
        <f t="shared" si="17"/>
        <v>0</v>
      </c>
      <c r="BS72" s="409">
        <f t="shared" si="17"/>
        <v>0</v>
      </c>
      <c r="BT72" s="409">
        <f t="shared" si="17"/>
        <v>0</v>
      </c>
      <c r="BU72" s="409">
        <f t="shared" si="17"/>
        <v>0</v>
      </c>
      <c r="BV72" s="409">
        <f t="shared" si="17"/>
        <v>0</v>
      </c>
      <c r="BW72" s="409">
        <f t="shared" ref="BW72:DB72" si="18">SUM(BW8:BW71)</f>
        <v>0</v>
      </c>
      <c r="BX72" s="409">
        <f t="shared" si="18"/>
        <v>0</v>
      </c>
      <c r="BY72" s="409">
        <f t="shared" si="18"/>
        <v>0</v>
      </c>
      <c r="BZ72" s="409">
        <f t="shared" si="18"/>
        <v>0</v>
      </c>
      <c r="CA72" s="409">
        <f t="shared" si="18"/>
        <v>0</v>
      </c>
      <c r="CB72" s="409">
        <f t="shared" si="18"/>
        <v>0</v>
      </c>
      <c r="CC72" s="409">
        <f t="shared" si="18"/>
        <v>0</v>
      </c>
      <c r="CD72" s="409">
        <f t="shared" si="18"/>
        <v>0</v>
      </c>
      <c r="CE72" s="409">
        <f t="shared" si="18"/>
        <v>0</v>
      </c>
      <c r="CF72" s="409">
        <f t="shared" si="18"/>
        <v>0</v>
      </c>
      <c r="CG72" s="409">
        <f t="shared" si="18"/>
        <v>0</v>
      </c>
      <c r="CH72" s="409">
        <f t="shared" si="18"/>
        <v>0</v>
      </c>
      <c r="CI72" s="409">
        <f t="shared" si="18"/>
        <v>0</v>
      </c>
      <c r="CJ72" s="409">
        <f t="shared" si="18"/>
        <v>0</v>
      </c>
      <c r="CK72" s="409">
        <f t="shared" si="18"/>
        <v>0</v>
      </c>
      <c r="CL72" s="409">
        <f t="shared" si="18"/>
        <v>0</v>
      </c>
      <c r="CM72" s="409">
        <f t="shared" si="18"/>
        <v>0</v>
      </c>
      <c r="CN72" s="409">
        <f t="shared" si="18"/>
        <v>0</v>
      </c>
      <c r="CO72" s="409">
        <f t="shared" si="18"/>
        <v>0</v>
      </c>
      <c r="CP72" s="409">
        <f t="shared" si="18"/>
        <v>0</v>
      </c>
      <c r="CQ72" s="409">
        <f t="shared" si="18"/>
        <v>0</v>
      </c>
      <c r="CR72" s="409">
        <f t="shared" si="18"/>
        <v>0</v>
      </c>
      <c r="CS72" s="409">
        <f t="shared" si="18"/>
        <v>0</v>
      </c>
      <c r="CT72" s="409">
        <f t="shared" si="18"/>
        <v>0</v>
      </c>
      <c r="CU72" s="409">
        <f t="shared" si="18"/>
        <v>0</v>
      </c>
      <c r="CV72" s="409">
        <f t="shared" si="18"/>
        <v>0</v>
      </c>
      <c r="CW72" s="409">
        <f t="shared" si="18"/>
        <v>0</v>
      </c>
      <c r="CX72" s="409">
        <f t="shared" si="18"/>
        <v>0</v>
      </c>
      <c r="CY72" s="409">
        <f t="shared" si="18"/>
        <v>0</v>
      </c>
      <c r="CZ72" s="409">
        <f t="shared" si="18"/>
        <v>0</v>
      </c>
      <c r="DA72" s="409">
        <f t="shared" si="18"/>
        <v>0</v>
      </c>
      <c r="DB72" s="409">
        <f t="shared" si="18"/>
        <v>0</v>
      </c>
      <c r="DC72" s="409">
        <f t="shared" ref="DC72:EH72" si="19">SUM(DC8:DC71)</f>
        <v>0</v>
      </c>
      <c r="DD72" s="409">
        <f t="shared" si="19"/>
        <v>0</v>
      </c>
      <c r="DE72" s="409">
        <f t="shared" si="19"/>
        <v>0</v>
      </c>
      <c r="DF72" s="409">
        <f t="shared" si="19"/>
        <v>0</v>
      </c>
      <c r="DG72" s="409">
        <f t="shared" si="19"/>
        <v>0</v>
      </c>
      <c r="DH72" s="409">
        <f t="shared" si="19"/>
        <v>0</v>
      </c>
      <c r="DI72" s="409">
        <f t="shared" si="19"/>
        <v>0</v>
      </c>
      <c r="DJ72" s="409">
        <f t="shared" si="19"/>
        <v>0</v>
      </c>
      <c r="DK72" s="409">
        <f t="shared" si="19"/>
        <v>0</v>
      </c>
      <c r="DL72" s="409">
        <f t="shared" si="19"/>
        <v>0</v>
      </c>
      <c r="DM72" s="409">
        <f t="shared" si="19"/>
        <v>0</v>
      </c>
      <c r="DN72" s="409">
        <f t="shared" si="19"/>
        <v>0</v>
      </c>
      <c r="DO72" s="410">
        <f t="shared" si="19"/>
        <v>0</v>
      </c>
      <c r="DP72" s="506">
        <f t="shared" si="19"/>
        <v>59</v>
      </c>
      <c r="DQ72" s="409">
        <f t="shared" si="19"/>
        <v>2332250</v>
      </c>
      <c r="DR72" s="409">
        <f t="shared" si="19"/>
        <v>5</v>
      </c>
      <c r="DS72" s="409">
        <f t="shared" si="19"/>
        <v>190000</v>
      </c>
      <c r="DT72" s="409">
        <f t="shared" si="19"/>
        <v>4</v>
      </c>
      <c r="DU72" s="409">
        <f t="shared" si="19"/>
        <v>180500</v>
      </c>
      <c r="DV72" s="409">
        <f t="shared" si="19"/>
        <v>43</v>
      </c>
      <c r="DW72" s="409">
        <f t="shared" si="19"/>
        <v>1615000</v>
      </c>
      <c r="DX72" s="409">
        <f t="shared" si="19"/>
        <v>10</v>
      </c>
      <c r="DY72" s="409">
        <f t="shared" si="19"/>
        <v>346750</v>
      </c>
      <c r="DZ72" s="409">
        <f t="shared" si="19"/>
        <v>7</v>
      </c>
      <c r="EA72" s="409">
        <f t="shared" si="19"/>
        <v>380000</v>
      </c>
      <c r="EB72" s="409">
        <f t="shared" si="19"/>
        <v>0</v>
      </c>
      <c r="EC72" s="409">
        <f t="shared" si="19"/>
        <v>0</v>
      </c>
      <c r="ED72" s="409">
        <f t="shared" si="19"/>
        <v>0</v>
      </c>
      <c r="EE72" s="409">
        <f t="shared" si="19"/>
        <v>0</v>
      </c>
      <c r="EF72" s="409">
        <f t="shared" si="19"/>
        <v>64</v>
      </c>
      <c r="EG72" s="409">
        <f t="shared" si="19"/>
        <v>2522250</v>
      </c>
      <c r="EH72" s="409">
        <f t="shared" si="19"/>
        <v>54</v>
      </c>
      <c r="EI72" s="409">
        <f t="shared" ref="EI72:EK72" si="20">SUM(EI8:EI71)</f>
        <v>2166000</v>
      </c>
      <c r="EJ72" s="409">
        <f t="shared" si="20"/>
        <v>10</v>
      </c>
      <c r="EK72" s="409">
        <f t="shared" si="20"/>
        <v>356250</v>
      </c>
      <c r="EL72" s="479"/>
      <c r="EM72" s="396"/>
      <c r="EN72" s="479"/>
      <c r="EO72" s="479"/>
      <c r="EP72" s="479"/>
      <c r="EQ72" s="479"/>
      <c r="ER72" s="479"/>
      <c r="ES72" s="479"/>
      <c r="ET72" s="479"/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T30"/>
  <sheetViews>
    <sheetView topLeftCell="A28" workbookViewId="0">
      <selection activeCell="G30" sqref="G30"/>
    </sheetView>
  </sheetViews>
  <sheetFormatPr defaultRowHeight="15"/>
  <sheetData>
    <row r="1" spans="1:150" s="101" customFormat="1" ht="18.75">
      <c r="A1" s="726" t="s">
        <v>1477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564"/>
      <c r="M1" s="563"/>
      <c r="N1" s="466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3"/>
      <c r="AA1" s="563"/>
      <c r="AB1" s="563"/>
      <c r="AC1" s="563"/>
      <c r="AD1" s="563"/>
      <c r="AE1" s="563"/>
      <c r="AF1" s="563"/>
      <c r="AG1" s="563"/>
      <c r="AH1" s="563"/>
      <c r="AI1" s="563"/>
      <c r="AJ1" s="563"/>
      <c r="AK1" s="563"/>
      <c r="AL1" s="563"/>
      <c r="AM1" s="563"/>
      <c r="AN1" s="467"/>
      <c r="AO1" s="467"/>
      <c r="AP1" s="467"/>
      <c r="AQ1" s="467"/>
      <c r="AR1" s="467"/>
      <c r="AS1" s="467"/>
      <c r="AT1" s="467"/>
      <c r="AU1" s="467"/>
      <c r="AV1" s="467"/>
      <c r="AW1" s="467"/>
      <c r="AX1" s="467"/>
      <c r="AY1" s="467"/>
      <c r="AZ1" s="467"/>
      <c r="BA1" s="467"/>
      <c r="BB1" s="467"/>
      <c r="BC1" s="467"/>
      <c r="BD1" s="467"/>
      <c r="BE1" s="467"/>
      <c r="BF1" s="467"/>
      <c r="BG1" s="467"/>
      <c r="BH1" s="467"/>
      <c r="BI1" s="467"/>
      <c r="BJ1" s="467"/>
      <c r="BK1" s="467"/>
      <c r="BL1" s="467"/>
      <c r="BM1" s="467"/>
      <c r="BN1" s="467"/>
      <c r="BO1" s="467"/>
      <c r="BP1" s="467"/>
      <c r="BQ1" s="467"/>
      <c r="BR1" s="467"/>
      <c r="BS1" s="467"/>
      <c r="BT1" s="467"/>
      <c r="BU1" s="467"/>
      <c r="BV1" s="467"/>
      <c r="BW1" s="467"/>
      <c r="BX1" s="467"/>
      <c r="BY1" s="467"/>
      <c r="BZ1" s="467"/>
      <c r="CA1" s="467"/>
      <c r="CB1" s="467"/>
      <c r="CC1" s="467"/>
      <c r="CD1" s="467"/>
      <c r="CE1" s="467"/>
      <c r="CF1" s="467"/>
      <c r="CG1" s="467"/>
      <c r="CH1" s="467"/>
      <c r="CI1" s="467"/>
      <c r="CJ1" s="467"/>
      <c r="CK1" s="467"/>
      <c r="CL1" s="467"/>
      <c r="CM1" s="467"/>
      <c r="CN1" s="467"/>
      <c r="CO1" s="467"/>
      <c r="CP1" s="467"/>
      <c r="CQ1" s="467"/>
      <c r="CR1" s="467"/>
      <c r="CS1" s="467"/>
      <c r="CT1" s="467"/>
      <c r="CU1" s="467"/>
      <c r="CV1" s="467"/>
      <c r="CW1" s="467"/>
      <c r="CX1" s="467"/>
      <c r="CY1" s="467"/>
      <c r="CZ1" s="467"/>
      <c r="DA1" s="467"/>
      <c r="DB1" s="467"/>
      <c r="DC1" s="467"/>
      <c r="DD1" s="467"/>
      <c r="DE1" s="467"/>
      <c r="DF1" s="467"/>
      <c r="DG1" s="467"/>
      <c r="DH1" s="467"/>
      <c r="DI1" s="467"/>
      <c r="DJ1" s="467"/>
      <c r="DK1" s="467"/>
      <c r="DL1" s="467"/>
      <c r="DM1" s="467"/>
      <c r="DN1" s="467"/>
      <c r="DO1" s="467"/>
      <c r="DP1" s="726" t="s">
        <v>1478</v>
      </c>
      <c r="DQ1" s="726"/>
      <c r="DR1" s="726"/>
      <c r="DS1" s="726"/>
      <c r="DT1" s="726"/>
      <c r="DU1" s="726"/>
      <c r="DV1" s="726"/>
      <c r="DW1" s="726"/>
      <c r="DX1" s="726"/>
      <c r="DY1" s="726"/>
      <c r="DZ1" s="726"/>
      <c r="EA1" s="726"/>
      <c r="EB1" s="726"/>
      <c r="EC1" s="726"/>
      <c r="ED1" s="726"/>
      <c r="EE1" s="467"/>
      <c r="EF1" s="467"/>
      <c r="EG1" s="467"/>
      <c r="EH1" s="467"/>
      <c r="EI1" s="467"/>
      <c r="EJ1" s="467"/>
      <c r="EK1" s="467"/>
      <c r="EL1" s="467"/>
      <c r="EM1" s="578"/>
      <c r="EN1" s="467"/>
      <c r="EO1" s="467"/>
      <c r="EP1" s="467"/>
      <c r="EQ1" s="467"/>
      <c r="ER1" s="467"/>
      <c r="ES1" s="467"/>
      <c r="ET1" s="467"/>
    </row>
    <row r="2" spans="1:150" s="101" customFormat="1" ht="19.5" thickBot="1">
      <c r="A2" s="727" t="s">
        <v>2005</v>
      </c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564"/>
      <c r="M2" s="564"/>
      <c r="N2" s="470"/>
      <c r="O2" s="564"/>
      <c r="P2" s="564"/>
      <c r="Q2" s="564"/>
      <c r="R2" s="564"/>
      <c r="S2" s="564"/>
      <c r="T2" s="564"/>
      <c r="U2" s="564"/>
      <c r="V2" s="564"/>
      <c r="W2" s="564"/>
      <c r="X2" s="564"/>
      <c r="Y2" s="564"/>
      <c r="Z2" s="564"/>
      <c r="AA2" s="564"/>
      <c r="AB2" s="564"/>
      <c r="AC2" s="564"/>
      <c r="AD2" s="471"/>
      <c r="AE2" s="564"/>
      <c r="AF2" s="564"/>
      <c r="AG2" s="564"/>
      <c r="AH2" s="564"/>
      <c r="AI2" s="564"/>
      <c r="AJ2" s="564"/>
      <c r="AK2" s="564"/>
      <c r="AL2" s="564"/>
      <c r="AM2" s="564"/>
      <c r="AN2" s="472"/>
      <c r="AO2" s="472"/>
      <c r="AP2" s="472"/>
      <c r="AQ2" s="472"/>
      <c r="AR2" s="472"/>
      <c r="AS2" s="472"/>
      <c r="AT2" s="472"/>
      <c r="AU2" s="472"/>
      <c r="AV2" s="472"/>
      <c r="AW2" s="472"/>
      <c r="AX2" s="472"/>
      <c r="AY2" s="472"/>
      <c r="AZ2" s="472"/>
      <c r="BA2" s="472"/>
      <c r="BB2" s="472"/>
      <c r="BC2" s="472"/>
      <c r="BD2" s="472"/>
      <c r="BE2" s="472"/>
      <c r="BF2" s="472"/>
      <c r="BG2" s="472"/>
      <c r="BH2" s="472"/>
      <c r="BI2" s="472"/>
      <c r="BJ2" s="472"/>
      <c r="BK2" s="472"/>
      <c r="BL2" s="472"/>
      <c r="BM2" s="472"/>
      <c r="BN2" s="472"/>
      <c r="BO2" s="472"/>
      <c r="BP2" s="472"/>
      <c r="BQ2" s="472"/>
      <c r="BR2" s="472"/>
      <c r="BS2" s="472"/>
      <c r="BT2" s="472"/>
      <c r="BU2" s="472"/>
      <c r="BV2" s="472"/>
      <c r="BW2" s="472"/>
      <c r="BX2" s="472"/>
      <c r="BY2" s="472"/>
      <c r="BZ2" s="472"/>
      <c r="CA2" s="472"/>
      <c r="CB2" s="472"/>
      <c r="CC2" s="472"/>
      <c r="CD2" s="472"/>
      <c r="CE2" s="472"/>
      <c r="CF2" s="472"/>
      <c r="CG2" s="472"/>
      <c r="CH2" s="472"/>
      <c r="CI2" s="472"/>
      <c r="CJ2" s="472"/>
      <c r="CK2" s="472"/>
      <c r="CL2" s="472"/>
      <c r="CM2" s="472"/>
      <c r="CN2" s="472"/>
      <c r="CO2" s="472"/>
      <c r="CP2" s="472"/>
      <c r="CQ2" s="472"/>
      <c r="CR2" s="472"/>
      <c r="CS2" s="472"/>
      <c r="CT2" s="472"/>
      <c r="CU2" s="472"/>
      <c r="CV2" s="472"/>
      <c r="CW2" s="472"/>
      <c r="CX2" s="472"/>
      <c r="CY2" s="472"/>
      <c r="CZ2" s="472"/>
      <c r="DA2" s="472"/>
      <c r="DB2" s="472"/>
      <c r="DC2" s="472"/>
      <c r="DD2" s="472"/>
      <c r="DE2" s="472"/>
      <c r="DF2" s="472"/>
      <c r="DG2" s="472"/>
      <c r="DH2" s="472"/>
      <c r="DI2" s="472"/>
      <c r="DJ2" s="472"/>
      <c r="DK2" s="472"/>
      <c r="DL2" s="472"/>
      <c r="DM2" s="472"/>
      <c r="DN2" s="472"/>
      <c r="DO2" s="472"/>
      <c r="DP2" s="473"/>
      <c r="DQ2" s="472"/>
      <c r="DR2" s="472"/>
      <c r="DS2" s="472"/>
      <c r="DT2" s="474" t="s">
        <v>1577</v>
      </c>
      <c r="DU2" s="474"/>
      <c r="DV2" s="472"/>
      <c r="DW2" s="472"/>
      <c r="DX2" s="472"/>
      <c r="DY2" s="472"/>
      <c r="DZ2" s="472"/>
      <c r="EA2" s="472"/>
      <c r="EB2" s="472"/>
      <c r="EC2" s="472"/>
      <c r="ED2" s="472"/>
      <c r="EE2" s="472"/>
      <c r="EF2" s="472"/>
      <c r="EG2" s="472"/>
      <c r="EH2" s="472"/>
      <c r="EI2" s="472"/>
      <c r="EJ2" s="472"/>
      <c r="EK2" s="472"/>
      <c r="EL2" s="472"/>
      <c r="EM2" s="473"/>
      <c r="EN2" s="472"/>
      <c r="EO2" s="472"/>
      <c r="EP2" s="472"/>
      <c r="EQ2" s="472"/>
      <c r="ER2" s="472"/>
      <c r="ES2" s="472"/>
      <c r="ET2" s="472"/>
    </row>
    <row r="3" spans="1:150" s="101" customFormat="1" ht="15.75">
      <c r="A3" s="713" t="s">
        <v>1480</v>
      </c>
      <c r="B3" s="703" t="s">
        <v>1578</v>
      </c>
      <c r="C3" s="703" t="s">
        <v>1481</v>
      </c>
      <c r="D3" s="703" t="s">
        <v>1482</v>
      </c>
      <c r="E3" s="703" t="s">
        <v>2260</v>
      </c>
      <c r="F3" s="703" t="s">
        <v>1674</v>
      </c>
      <c r="G3" s="703" t="s">
        <v>1675</v>
      </c>
      <c r="H3" s="703" t="s">
        <v>1484</v>
      </c>
      <c r="I3" s="669" t="s">
        <v>1629</v>
      </c>
      <c r="J3" s="703" t="s">
        <v>1485</v>
      </c>
      <c r="K3" s="703" t="s">
        <v>2261</v>
      </c>
      <c r="L3" s="703" t="s">
        <v>2262</v>
      </c>
      <c r="M3" s="669" t="s">
        <v>1488</v>
      </c>
      <c r="N3" s="728" t="s">
        <v>2263</v>
      </c>
      <c r="O3" s="724" t="s">
        <v>1490</v>
      </c>
      <c r="P3" s="724"/>
      <c r="Q3" s="724"/>
      <c r="R3" s="472"/>
      <c r="S3" s="725" t="s">
        <v>1492</v>
      </c>
      <c r="T3" s="725"/>
      <c r="U3" s="725"/>
      <c r="V3" s="725"/>
      <c r="W3" s="725"/>
      <c r="X3" s="725"/>
      <c r="Y3" s="725"/>
      <c r="Z3" s="725"/>
      <c r="AA3" s="725"/>
      <c r="AB3" s="725"/>
      <c r="AC3" s="725"/>
      <c r="AD3" s="725"/>
      <c r="AE3" s="725"/>
      <c r="AF3" s="725"/>
      <c r="AG3" s="725"/>
      <c r="AH3" s="725"/>
      <c r="AI3" s="725"/>
      <c r="AJ3" s="725"/>
      <c r="AK3" s="725"/>
      <c r="AL3" s="725"/>
      <c r="AM3" s="725"/>
      <c r="AN3" s="384"/>
      <c r="AO3" s="384"/>
      <c r="AP3" s="384"/>
      <c r="AQ3" s="384"/>
      <c r="AR3" s="384"/>
      <c r="AS3" s="384"/>
      <c r="AT3" s="384"/>
      <c r="AU3" s="384"/>
      <c r="AV3" s="384"/>
      <c r="AW3" s="384"/>
      <c r="AX3" s="384"/>
      <c r="AY3" s="384"/>
      <c r="AZ3" s="384"/>
      <c r="BA3" s="384"/>
      <c r="BB3" s="384"/>
      <c r="BC3" s="384"/>
      <c r="BD3" s="384"/>
      <c r="BE3" s="384"/>
      <c r="BF3" s="384"/>
      <c r="BG3" s="384"/>
      <c r="BH3" s="384"/>
      <c r="BI3" s="384"/>
      <c r="BJ3" s="384"/>
      <c r="BK3" s="384"/>
      <c r="BL3" s="384"/>
      <c r="BM3" s="384"/>
      <c r="BN3" s="384"/>
      <c r="BO3" s="384"/>
      <c r="BP3" s="384"/>
      <c r="BQ3" s="384"/>
      <c r="BR3" s="384"/>
      <c r="BS3" s="384"/>
      <c r="BT3" s="384"/>
      <c r="BU3" s="384"/>
      <c r="BV3" s="384"/>
      <c r="BW3" s="384"/>
      <c r="BX3" s="384"/>
      <c r="BY3" s="384"/>
      <c r="BZ3" s="384"/>
      <c r="CA3" s="384"/>
      <c r="CB3" s="384"/>
      <c r="CC3" s="384"/>
      <c r="CD3" s="384"/>
      <c r="CE3" s="384"/>
      <c r="CF3" s="384"/>
      <c r="CG3" s="384"/>
      <c r="CH3" s="384"/>
      <c r="CI3" s="384"/>
      <c r="CJ3" s="384"/>
      <c r="CK3" s="384"/>
      <c r="CL3" s="384"/>
      <c r="CM3" s="384"/>
      <c r="CN3" s="384"/>
      <c r="CO3" s="384"/>
      <c r="CP3" s="384"/>
      <c r="CQ3" s="384"/>
      <c r="CR3" s="384"/>
      <c r="CS3" s="384"/>
      <c r="CT3" s="384"/>
      <c r="CU3" s="384"/>
      <c r="CV3" s="384"/>
      <c r="CW3" s="384"/>
      <c r="CX3" s="384"/>
      <c r="CY3" s="384"/>
      <c r="CZ3" s="384"/>
      <c r="DA3" s="384"/>
      <c r="DB3" s="384"/>
      <c r="DC3" s="384"/>
      <c r="DD3" s="384"/>
      <c r="DE3" s="384"/>
      <c r="DF3" s="384"/>
      <c r="DG3" s="384"/>
      <c r="DH3" s="384"/>
      <c r="DI3" s="384"/>
      <c r="DJ3" s="384"/>
      <c r="DK3" s="384"/>
      <c r="DL3" s="384"/>
      <c r="DM3" s="384"/>
      <c r="DN3" s="384"/>
      <c r="DO3" s="477"/>
      <c r="DP3" s="579"/>
      <c r="DQ3" s="580"/>
      <c r="DR3" s="580"/>
      <c r="DS3" s="580"/>
      <c r="DT3" s="580"/>
      <c r="DU3" s="580"/>
      <c r="DV3" s="580"/>
      <c r="DW3" s="580"/>
      <c r="DX3" s="580"/>
      <c r="DY3" s="580"/>
      <c r="DZ3" s="580"/>
      <c r="EA3" s="580"/>
      <c r="EB3" s="580"/>
      <c r="EC3" s="580"/>
      <c r="ED3" s="580"/>
      <c r="EE3" s="580"/>
      <c r="EF3" s="580"/>
      <c r="EG3" s="580"/>
      <c r="EH3" s="580"/>
      <c r="EI3" s="580"/>
      <c r="EJ3" s="580"/>
      <c r="EK3" s="580"/>
      <c r="EL3" s="581"/>
      <c r="EM3" s="582"/>
      <c r="EN3" s="581"/>
      <c r="EO3" s="581"/>
      <c r="EP3" s="581"/>
      <c r="EQ3" s="581"/>
      <c r="ER3" s="581"/>
      <c r="ES3" s="581"/>
      <c r="ET3" s="581"/>
    </row>
    <row r="4" spans="1:150" s="101" customFormat="1" ht="26.25" thickBot="1">
      <c r="A4" s="686"/>
      <c r="B4" s="688"/>
      <c r="C4" s="703"/>
      <c r="D4" s="688"/>
      <c r="E4" s="688"/>
      <c r="F4" s="703"/>
      <c r="G4" s="703"/>
      <c r="H4" s="688"/>
      <c r="I4" s="670"/>
      <c r="J4" s="703"/>
      <c r="K4" s="688"/>
      <c r="L4" s="703"/>
      <c r="M4" s="670"/>
      <c r="N4" s="728"/>
      <c r="O4" s="724"/>
      <c r="P4" s="724"/>
      <c r="Q4" s="724"/>
      <c r="R4" s="560"/>
      <c r="S4" s="703" t="s">
        <v>1258</v>
      </c>
      <c r="T4" s="703"/>
      <c r="U4" s="703"/>
      <c r="V4" s="703"/>
      <c r="W4" s="703"/>
      <c r="X4" s="703"/>
      <c r="Y4" s="703" t="s">
        <v>1493</v>
      </c>
      <c r="Z4" s="703"/>
      <c r="AA4" s="703"/>
      <c r="AB4" s="703"/>
      <c r="AC4" s="703"/>
      <c r="AD4" s="703" t="s">
        <v>1274</v>
      </c>
      <c r="AE4" s="703"/>
      <c r="AF4" s="703"/>
      <c r="AG4" s="703"/>
      <c r="AH4" s="703"/>
      <c r="AI4" s="703" t="s">
        <v>1236</v>
      </c>
      <c r="AJ4" s="703"/>
      <c r="AK4" s="703"/>
      <c r="AL4" s="703"/>
      <c r="AM4" s="703"/>
      <c r="AN4" s="703" t="s">
        <v>1494</v>
      </c>
      <c r="AO4" s="703"/>
      <c r="AP4" s="703"/>
      <c r="AQ4" s="703"/>
      <c r="AR4" s="703"/>
      <c r="AS4" s="703" t="s">
        <v>1495</v>
      </c>
      <c r="AT4" s="703"/>
      <c r="AU4" s="703"/>
      <c r="AV4" s="703"/>
      <c r="AW4" s="703"/>
      <c r="AX4" s="703" t="s">
        <v>1496</v>
      </c>
      <c r="AY4" s="703"/>
      <c r="AZ4" s="703"/>
      <c r="BA4" s="703"/>
      <c r="BB4" s="703"/>
      <c r="BC4" s="703" t="s">
        <v>1497</v>
      </c>
      <c r="BD4" s="703"/>
      <c r="BE4" s="703"/>
      <c r="BF4" s="703"/>
      <c r="BG4" s="703"/>
      <c r="BH4" s="703" t="s">
        <v>1498</v>
      </c>
      <c r="BI4" s="703"/>
      <c r="BJ4" s="703"/>
      <c r="BK4" s="703"/>
      <c r="BL4" s="703"/>
      <c r="BM4" s="703" t="s">
        <v>1499</v>
      </c>
      <c r="BN4" s="703"/>
      <c r="BO4" s="703"/>
      <c r="BP4" s="703"/>
      <c r="BQ4" s="703"/>
      <c r="BR4" s="703" t="s">
        <v>1500</v>
      </c>
      <c r="BS4" s="703"/>
      <c r="BT4" s="703"/>
      <c r="BU4" s="703"/>
      <c r="BV4" s="703"/>
      <c r="BW4" s="703" t="s">
        <v>1501</v>
      </c>
      <c r="BX4" s="703"/>
      <c r="BY4" s="703"/>
      <c r="BZ4" s="703"/>
      <c r="CA4" s="703"/>
      <c r="CB4" s="703" t="s">
        <v>1502</v>
      </c>
      <c r="CC4" s="703"/>
      <c r="CD4" s="703"/>
      <c r="CE4" s="703"/>
      <c r="CF4" s="703"/>
      <c r="CG4" s="703" t="s">
        <v>1503</v>
      </c>
      <c r="CH4" s="703"/>
      <c r="CI4" s="703"/>
      <c r="CJ4" s="703"/>
      <c r="CK4" s="703"/>
      <c r="CL4" s="703" t="s">
        <v>1504</v>
      </c>
      <c r="CM4" s="703"/>
      <c r="CN4" s="703"/>
      <c r="CO4" s="703"/>
      <c r="CP4" s="703"/>
      <c r="CQ4" s="703" t="s">
        <v>1505</v>
      </c>
      <c r="CR4" s="703"/>
      <c r="CS4" s="703"/>
      <c r="CT4" s="703"/>
      <c r="CU4" s="703"/>
      <c r="CV4" s="703" t="s">
        <v>1506</v>
      </c>
      <c r="CW4" s="703"/>
      <c r="CX4" s="703"/>
      <c r="CY4" s="703"/>
      <c r="CZ4" s="703"/>
      <c r="DA4" s="703" t="s">
        <v>1507</v>
      </c>
      <c r="DB4" s="703"/>
      <c r="DC4" s="703"/>
      <c r="DD4" s="703"/>
      <c r="DE4" s="703"/>
      <c r="DF4" s="703" t="s">
        <v>1508</v>
      </c>
      <c r="DG4" s="703"/>
      <c r="DH4" s="703"/>
      <c r="DI4" s="703"/>
      <c r="DJ4" s="703"/>
      <c r="DK4" s="703" t="s">
        <v>1509</v>
      </c>
      <c r="DL4" s="703"/>
      <c r="DM4" s="703"/>
      <c r="DN4" s="703"/>
      <c r="DO4" s="703"/>
      <c r="DP4" s="703" t="s">
        <v>1510</v>
      </c>
      <c r="DQ4" s="703"/>
      <c r="DR4" s="703"/>
      <c r="DS4" s="703"/>
      <c r="DT4" s="703" t="s">
        <v>1586</v>
      </c>
      <c r="DU4" s="703"/>
      <c r="DV4" s="703"/>
      <c r="DW4" s="703"/>
      <c r="DX4" s="703"/>
      <c r="DY4" s="703"/>
      <c r="DZ4" s="703"/>
      <c r="EA4" s="703"/>
      <c r="EB4" s="703"/>
      <c r="EC4" s="703"/>
      <c r="ED4" s="703"/>
      <c r="EE4" s="703"/>
      <c r="EF4" s="559"/>
      <c r="EG4" s="559"/>
      <c r="EH4" s="559"/>
      <c r="EI4" s="481" t="s">
        <v>2008</v>
      </c>
      <c r="EJ4" s="559"/>
      <c r="EK4" s="559" t="s">
        <v>2009</v>
      </c>
      <c r="EL4" s="482"/>
      <c r="EM4" s="364" t="s">
        <v>1588</v>
      </c>
      <c r="EN4" s="583"/>
      <c r="EO4" s="583"/>
      <c r="EP4" s="583"/>
      <c r="EQ4" s="583"/>
      <c r="ER4" s="583"/>
      <c r="ES4" s="583"/>
      <c r="ET4" s="583"/>
    </row>
    <row r="5" spans="1:150" s="101" customFormat="1" ht="26.25" thickBot="1">
      <c r="A5" s="686"/>
      <c r="B5" s="688"/>
      <c r="C5" s="703"/>
      <c r="D5" s="688"/>
      <c r="E5" s="688"/>
      <c r="F5" s="703"/>
      <c r="G5" s="703"/>
      <c r="H5" s="688"/>
      <c r="I5" s="671"/>
      <c r="J5" s="703"/>
      <c r="K5" s="688"/>
      <c r="L5" s="703"/>
      <c r="M5" s="670"/>
      <c r="N5" s="728"/>
      <c r="O5" s="562" t="s">
        <v>1511</v>
      </c>
      <c r="P5" s="560" t="s">
        <v>1512</v>
      </c>
      <c r="Q5" s="560" t="s">
        <v>1513</v>
      </c>
      <c r="R5" s="560" t="s">
        <v>1674</v>
      </c>
      <c r="S5" s="256" t="s">
        <v>2010</v>
      </c>
      <c r="T5" s="256" t="s">
        <v>1515</v>
      </c>
      <c r="U5" s="561" t="s">
        <v>1632</v>
      </c>
      <c r="V5" s="561" t="s">
        <v>1513</v>
      </c>
      <c r="W5" s="561" t="s">
        <v>1674</v>
      </c>
      <c r="X5" s="560" t="s">
        <v>1511</v>
      </c>
      <c r="Y5" s="256" t="s">
        <v>1515</v>
      </c>
      <c r="Z5" s="561" t="s">
        <v>1632</v>
      </c>
      <c r="AA5" s="561" t="s">
        <v>1513</v>
      </c>
      <c r="AB5" s="561" t="s">
        <v>1674</v>
      </c>
      <c r="AC5" s="560" t="s">
        <v>1511</v>
      </c>
      <c r="AD5" s="256" t="s">
        <v>1515</v>
      </c>
      <c r="AE5" s="561" t="s">
        <v>2011</v>
      </c>
      <c r="AF5" s="561" t="s">
        <v>1513</v>
      </c>
      <c r="AG5" s="561" t="s">
        <v>1674</v>
      </c>
      <c r="AH5" s="560" t="s">
        <v>1511</v>
      </c>
      <c r="AI5" s="256" t="s">
        <v>1515</v>
      </c>
      <c r="AJ5" s="561" t="s">
        <v>2011</v>
      </c>
      <c r="AK5" s="561" t="s">
        <v>1513</v>
      </c>
      <c r="AL5" s="561" t="s">
        <v>1674</v>
      </c>
      <c r="AM5" s="560" t="s">
        <v>1511</v>
      </c>
      <c r="AN5" s="256" t="s">
        <v>1515</v>
      </c>
      <c r="AO5" s="561" t="s">
        <v>2011</v>
      </c>
      <c r="AP5" s="561" t="s">
        <v>1513</v>
      </c>
      <c r="AQ5" s="561" t="s">
        <v>1674</v>
      </c>
      <c r="AR5" s="560" t="s">
        <v>1511</v>
      </c>
      <c r="AS5" s="256" t="s">
        <v>1515</v>
      </c>
      <c r="AT5" s="561" t="s">
        <v>2011</v>
      </c>
      <c r="AU5" s="561" t="s">
        <v>1513</v>
      </c>
      <c r="AV5" s="561" t="s">
        <v>1674</v>
      </c>
      <c r="AW5" s="560" t="s">
        <v>1511</v>
      </c>
      <c r="AX5" s="256" t="s">
        <v>1515</v>
      </c>
      <c r="AY5" s="561" t="s">
        <v>2011</v>
      </c>
      <c r="AZ5" s="561" t="s">
        <v>1513</v>
      </c>
      <c r="BA5" s="561" t="s">
        <v>1674</v>
      </c>
      <c r="BB5" s="560" t="s">
        <v>1511</v>
      </c>
      <c r="BC5" s="256" t="s">
        <v>1515</v>
      </c>
      <c r="BD5" s="561" t="s">
        <v>2011</v>
      </c>
      <c r="BE5" s="561" t="s">
        <v>1513</v>
      </c>
      <c r="BF5" s="561" t="s">
        <v>1674</v>
      </c>
      <c r="BG5" s="560" t="s">
        <v>1511</v>
      </c>
      <c r="BH5" s="256" t="s">
        <v>1515</v>
      </c>
      <c r="BI5" s="561" t="s">
        <v>2011</v>
      </c>
      <c r="BJ5" s="561" t="s">
        <v>1513</v>
      </c>
      <c r="BK5" s="561" t="s">
        <v>1674</v>
      </c>
      <c r="BL5" s="560" t="s">
        <v>1511</v>
      </c>
      <c r="BM5" s="256" t="s">
        <v>1515</v>
      </c>
      <c r="BN5" s="561" t="s">
        <v>2011</v>
      </c>
      <c r="BO5" s="561" t="s">
        <v>1513</v>
      </c>
      <c r="BP5" s="561" t="s">
        <v>1674</v>
      </c>
      <c r="BQ5" s="560" t="s">
        <v>1511</v>
      </c>
      <c r="BR5" s="256" t="s">
        <v>1515</v>
      </c>
      <c r="BS5" s="561" t="s">
        <v>2011</v>
      </c>
      <c r="BT5" s="561" t="s">
        <v>1513</v>
      </c>
      <c r="BU5" s="561" t="s">
        <v>1674</v>
      </c>
      <c r="BV5" s="560" t="s">
        <v>1511</v>
      </c>
      <c r="BW5" s="256" t="s">
        <v>1515</v>
      </c>
      <c r="BX5" s="561" t="s">
        <v>2011</v>
      </c>
      <c r="BY5" s="561" t="s">
        <v>1513</v>
      </c>
      <c r="BZ5" s="561" t="s">
        <v>1674</v>
      </c>
      <c r="CA5" s="560" t="s">
        <v>1511</v>
      </c>
      <c r="CB5" s="256" t="s">
        <v>1515</v>
      </c>
      <c r="CC5" s="561" t="s">
        <v>2011</v>
      </c>
      <c r="CD5" s="561" t="s">
        <v>1513</v>
      </c>
      <c r="CE5" s="561" t="s">
        <v>1674</v>
      </c>
      <c r="CF5" s="560" t="s">
        <v>1511</v>
      </c>
      <c r="CG5" s="256" t="s">
        <v>1515</v>
      </c>
      <c r="CH5" s="561" t="s">
        <v>2011</v>
      </c>
      <c r="CI5" s="561" t="s">
        <v>1513</v>
      </c>
      <c r="CJ5" s="561" t="s">
        <v>1674</v>
      </c>
      <c r="CK5" s="560" t="s">
        <v>1511</v>
      </c>
      <c r="CL5" s="256" t="s">
        <v>1515</v>
      </c>
      <c r="CM5" s="561" t="s">
        <v>2011</v>
      </c>
      <c r="CN5" s="561" t="s">
        <v>1513</v>
      </c>
      <c r="CO5" s="561" t="s">
        <v>1674</v>
      </c>
      <c r="CP5" s="560" t="s">
        <v>1511</v>
      </c>
      <c r="CQ5" s="256" t="s">
        <v>1515</v>
      </c>
      <c r="CR5" s="561" t="s">
        <v>2011</v>
      </c>
      <c r="CS5" s="561" t="s">
        <v>1513</v>
      </c>
      <c r="CT5" s="561" t="s">
        <v>1674</v>
      </c>
      <c r="CU5" s="560" t="s">
        <v>1511</v>
      </c>
      <c r="CV5" s="256" t="s">
        <v>1515</v>
      </c>
      <c r="CW5" s="561" t="s">
        <v>2011</v>
      </c>
      <c r="CX5" s="561" t="s">
        <v>1513</v>
      </c>
      <c r="CY5" s="561" t="s">
        <v>1674</v>
      </c>
      <c r="CZ5" s="560" t="s">
        <v>1511</v>
      </c>
      <c r="DA5" s="256" t="s">
        <v>1515</v>
      </c>
      <c r="DB5" s="561" t="s">
        <v>2011</v>
      </c>
      <c r="DC5" s="561" t="s">
        <v>1513</v>
      </c>
      <c r="DD5" s="561" t="s">
        <v>1674</v>
      </c>
      <c r="DE5" s="560" t="s">
        <v>1511</v>
      </c>
      <c r="DF5" s="256" t="s">
        <v>1515</v>
      </c>
      <c r="DG5" s="561" t="s">
        <v>2011</v>
      </c>
      <c r="DH5" s="561" t="s">
        <v>1513</v>
      </c>
      <c r="DI5" s="561" t="s">
        <v>1674</v>
      </c>
      <c r="DJ5" s="560" t="s">
        <v>1511</v>
      </c>
      <c r="DK5" s="256" t="s">
        <v>1515</v>
      </c>
      <c r="DL5" s="561" t="s">
        <v>2011</v>
      </c>
      <c r="DM5" s="561" t="s">
        <v>1513</v>
      </c>
      <c r="DN5" s="561" t="s">
        <v>1674</v>
      </c>
      <c r="DO5" s="259" t="s">
        <v>1511</v>
      </c>
      <c r="DP5" s="579" t="s">
        <v>5</v>
      </c>
      <c r="DQ5" s="584" t="s">
        <v>1517</v>
      </c>
      <c r="DR5" s="584" t="s">
        <v>13</v>
      </c>
      <c r="DS5" s="584" t="s">
        <v>1517</v>
      </c>
      <c r="DT5" s="585" t="s">
        <v>1589</v>
      </c>
      <c r="DU5" s="584" t="s">
        <v>1517</v>
      </c>
      <c r="DV5" s="585" t="s">
        <v>1590</v>
      </c>
      <c r="DW5" s="584" t="s">
        <v>1517</v>
      </c>
      <c r="DX5" s="585" t="s">
        <v>1591</v>
      </c>
      <c r="DY5" s="584" t="s">
        <v>1517</v>
      </c>
      <c r="DZ5" s="585" t="s">
        <v>1592</v>
      </c>
      <c r="EA5" s="584" t="s">
        <v>1517</v>
      </c>
      <c r="EB5" s="585" t="s">
        <v>1593</v>
      </c>
      <c r="EC5" s="584" t="s">
        <v>1517</v>
      </c>
      <c r="ED5" s="585" t="s">
        <v>1594</v>
      </c>
      <c r="EE5" s="584" t="s">
        <v>1517</v>
      </c>
      <c r="EF5" s="560" t="s">
        <v>1595</v>
      </c>
      <c r="EG5" s="560" t="s">
        <v>1595</v>
      </c>
      <c r="EH5" s="4" t="s">
        <v>1952</v>
      </c>
      <c r="EI5" s="4" t="s">
        <v>1517</v>
      </c>
      <c r="EJ5" s="4" t="s">
        <v>1953</v>
      </c>
      <c r="EK5" s="4" t="s">
        <v>1517</v>
      </c>
      <c r="EL5" s="586"/>
      <c r="EM5" s="587" t="s">
        <v>4</v>
      </c>
      <c r="EN5" s="452" t="s">
        <v>1598</v>
      </c>
      <c r="EO5" s="452" t="s">
        <v>1599</v>
      </c>
      <c r="EP5" s="452" t="s">
        <v>1598</v>
      </c>
      <c r="EQ5" s="452" t="s">
        <v>894</v>
      </c>
      <c r="ER5" s="452" t="s">
        <v>1598</v>
      </c>
      <c r="ES5" s="452" t="s">
        <v>1600</v>
      </c>
      <c r="ET5" s="452" t="s">
        <v>911</v>
      </c>
    </row>
    <row r="6" spans="1:150" s="101" customFormat="1">
      <c r="A6" s="588">
        <v>1</v>
      </c>
      <c r="B6" s="589">
        <v>2</v>
      </c>
      <c r="C6" s="589"/>
      <c r="D6" s="589">
        <v>3</v>
      </c>
      <c r="E6" s="590">
        <v>4</v>
      </c>
      <c r="F6" s="590">
        <v>5</v>
      </c>
      <c r="G6" s="590">
        <v>6</v>
      </c>
      <c r="H6" s="590">
        <v>5</v>
      </c>
      <c r="I6" s="590"/>
      <c r="J6" s="590">
        <v>6</v>
      </c>
      <c r="K6" s="590">
        <v>7</v>
      </c>
      <c r="L6" s="590"/>
      <c r="M6" s="590"/>
      <c r="N6" s="591">
        <v>9</v>
      </c>
      <c r="O6" s="590">
        <v>10</v>
      </c>
      <c r="P6" s="590"/>
      <c r="Q6" s="590"/>
      <c r="R6" s="590">
        <v>11</v>
      </c>
      <c r="S6" s="590">
        <v>6</v>
      </c>
      <c r="T6" s="590">
        <v>7</v>
      </c>
      <c r="U6" s="590">
        <v>8</v>
      </c>
      <c r="V6" s="590">
        <v>9</v>
      </c>
      <c r="W6" s="590"/>
      <c r="X6" s="590">
        <v>10</v>
      </c>
      <c r="Y6" s="590">
        <v>11</v>
      </c>
      <c r="Z6" s="590">
        <v>12</v>
      </c>
      <c r="AA6" s="590">
        <v>13</v>
      </c>
      <c r="AB6" s="590"/>
      <c r="AC6" s="590">
        <v>14</v>
      </c>
      <c r="AD6" s="590">
        <v>15</v>
      </c>
      <c r="AE6" s="590">
        <v>16</v>
      </c>
      <c r="AF6" s="590">
        <v>17</v>
      </c>
      <c r="AG6" s="590"/>
      <c r="AH6" s="590">
        <v>18</v>
      </c>
      <c r="AI6" s="590">
        <v>19</v>
      </c>
      <c r="AJ6" s="590">
        <v>20</v>
      </c>
      <c r="AK6" s="590">
        <v>21</v>
      </c>
      <c r="AL6" s="590"/>
      <c r="AM6" s="590">
        <v>22</v>
      </c>
      <c r="AN6" s="590">
        <v>19</v>
      </c>
      <c r="AO6" s="590">
        <v>20</v>
      </c>
      <c r="AP6" s="590">
        <v>21</v>
      </c>
      <c r="AQ6" s="590"/>
      <c r="AR6" s="590">
        <v>22</v>
      </c>
      <c r="AS6" s="590">
        <v>19</v>
      </c>
      <c r="AT6" s="590">
        <v>20</v>
      </c>
      <c r="AU6" s="590">
        <v>21</v>
      </c>
      <c r="AV6" s="590"/>
      <c r="AW6" s="590">
        <v>22</v>
      </c>
      <c r="AX6" s="590">
        <v>19</v>
      </c>
      <c r="AY6" s="590">
        <v>20</v>
      </c>
      <c r="AZ6" s="590">
        <v>21</v>
      </c>
      <c r="BA6" s="590"/>
      <c r="BB6" s="590">
        <v>22</v>
      </c>
      <c r="BC6" s="590">
        <v>19</v>
      </c>
      <c r="BD6" s="590">
        <v>20</v>
      </c>
      <c r="BE6" s="590">
        <v>21</v>
      </c>
      <c r="BF6" s="590"/>
      <c r="BG6" s="590">
        <v>22</v>
      </c>
      <c r="BH6" s="590">
        <v>19</v>
      </c>
      <c r="BI6" s="590">
        <v>20</v>
      </c>
      <c r="BJ6" s="590">
        <v>21</v>
      </c>
      <c r="BK6" s="590"/>
      <c r="BL6" s="590">
        <v>22</v>
      </c>
      <c r="BM6" s="590">
        <v>19</v>
      </c>
      <c r="BN6" s="590">
        <v>20</v>
      </c>
      <c r="BO6" s="590">
        <v>21</v>
      </c>
      <c r="BP6" s="590"/>
      <c r="BQ6" s="590">
        <v>22</v>
      </c>
      <c r="BR6" s="590">
        <v>19</v>
      </c>
      <c r="BS6" s="590">
        <v>20</v>
      </c>
      <c r="BT6" s="590">
        <v>21</v>
      </c>
      <c r="BU6" s="590"/>
      <c r="BV6" s="590">
        <v>22</v>
      </c>
      <c r="BW6" s="590">
        <v>19</v>
      </c>
      <c r="BX6" s="590">
        <v>20</v>
      </c>
      <c r="BY6" s="590">
        <v>21</v>
      </c>
      <c r="BZ6" s="590"/>
      <c r="CA6" s="590">
        <v>22</v>
      </c>
      <c r="CB6" s="590">
        <v>19</v>
      </c>
      <c r="CC6" s="590">
        <v>20</v>
      </c>
      <c r="CD6" s="590">
        <v>21</v>
      </c>
      <c r="CE6" s="590"/>
      <c r="CF6" s="590">
        <v>22</v>
      </c>
      <c r="CG6" s="590">
        <v>19</v>
      </c>
      <c r="CH6" s="590">
        <v>20</v>
      </c>
      <c r="CI6" s="590">
        <v>21</v>
      </c>
      <c r="CJ6" s="590"/>
      <c r="CK6" s="590">
        <v>22</v>
      </c>
      <c r="CL6" s="590">
        <v>19</v>
      </c>
      <c r="CM6" s="590">
        <v>20</v>
      </c>
      <c r="CN6" s="590">
        <v>21</v>
      </c>
      <c r="CO6" s="590"/>
      <c r="CP6" s="590">
        <v>22</v>
      </c>
      <c r="CQ6" s="590">
        <v>19</v>
      </c>
      <c r="CR6" s="590">
        <v>20</v>
      </c>
      <c r="CS6" s="590">
        <v>21</v>
      </c>
      <c r="CT6" s="590"/>
      <c r="CU6" s="590">
        <v>22</v>
      </c>
      <c r="CV6" s="590">
        <v>19</v>
      </c>
      <c r="CW6" s="590">
        <v>20</v>
      </c>
      <c r="CX6" s="590">
        <v>21</v>
      </c>
      <c r="CY6" s="590"/>
      <c r="CZ6" s="590">
        <v>22</v>
      </c>
      <c r="DA6" s="590">
        <v>19</v>
      </c>
      <c r="DB6" s="590">
        <v>20</v>
      </c>
      <c r="DC6" s="590">
        <v>21</v>
      </c>
      <c r="DD6" s="590"/>
      <c r="DE6" s="590">
        <v>22</v>
      </c>
      <c r="DF6" s="590">
        <v>19</v>
      </c>
      <c r="DG6" s="590">
        <v>20</v>
      </c>
      <c r="DH6" s="590">
        <v>21</v>
      </c>
      <c r="DI6" s="590"/>
      <c r="DJ6" s="590">
        <v>22</v>
      </c>
      <c r="DK6" s="590">
        <v>19</v>
      </c>
      <c r="DL6" s="590">
        <v>20</v>
      </c>
      <c r="DM6" s="590">
        <v>21</v>
      </c>
      <c r="DN6" s="590"/>
      <c r="DO6" s="592">
        <v>22</v>
      </c>
      <c r="DP6" s="579">
        <v>8</v>
      </c>
      <c r="DQ6" s="593">
        <v>9</v>
      </c>
      <c r="DR6" s="593">
        <v>10</v>
      </c>
      <c r="DS6" s="593">
        <v>11</v>
      </c>
      <c r="DT6" s="593">
        <v>12</v>
      </c>
      <c r="DU6" s="593">
        <v>13</v>
      </c>
      <c r="DV6" s="593">
        <v>14</v>
      </c>
      <c r="DW6" s="593">
        <v>15</v>
      </c>
      <c r="DX6" s="593">
        <v>16</v>
      </c>
      <c r="DY6" s="593">
        <v>17</v>
      </c>
      <c r="DZ6" s="593">
        <v>18</v>
      </c>
      <c r="EA6" s="593">
        <v>19</v>
      </c>
      <c r="EB6" s="593">
        <v>20</v>
      </c>
      <c r="EC6" s="593">
        <v>21</v>
      </c>
      <c r="ED6" s="593">
        <v>22</v>
      </c>
      <c r="EE6" s="593">
        <v>23</v>
      </c>
      <c r="EF6" s="580"/>
      <c r="EG6" s="580"/>
      <c r="EH6" s="580"/>
      <c r="EI6" s="580"/>
      <c r="EJ6" s="580"/>
      <c r="EK6" s="580"/>
      <c r="EL6" s="581"/>
      <c r="EM6" s="582"/>
      <c r="EN6" s="581"/>
      <c r="EO6" s="581"/>
      <c r="EP6" s="581"/>
      <c r="EQ6" s="581"/>
      <c r="ER6" s="581"/>
      <c r="ES6" s="581"/>
      <c r="ET6" s="581"/>
    </row>
    <row r="7" spans="1:150" s="101" customFormat="1" ht="48" thickBot="1">
      <c r="A7" s="594"/>
      <c r="B7" s="512" t="s">
        <v>2264</v>
      </c>
      <c r="C7" s="271"/>
      <c r="D7" s="384"/>
      <c r="E7" s="584" t="s">
        <v>225</v>
      </c>
      <c r="F7" s="584"/>
      <c r="G7" s="584"/>
      <c r="H7" s="584"/>
      <c r="I7" s="595">
        <f t="shared" ref="I7:I30" si="0">SUM(J7-G7/20)</f>
        <v>0</v>
      </c>
      <c r="J7" s="596">
        <f t="shared" ref="J7:J29" si="1">SUM((G7*6*21)/(8*20*100))+(G7/20)</f>
        <v>0</v>
      </c>
      <c r="K7" s="584"/>
      <c r="L7" s="597" t="s">
        <v>225</v>
      </c>
      <c r="M7" s="595"/>
      <c r="N7" s="596" t="s">
        <v>225</v>
      </c>
      <c r="O7" s="598" t="s">
        <v>225</v>
      </c>
      <c r="P7" s="598"/>
      <c r="Q7" s="598"/>
      <c r="R7" s="596" t="s">
        <v>225</v>
      </c>
      <c r="S7" s="584"/>
      <c r="T7" s="584"/>
      <c r="U7" s="584"/>
      <c r="V7" s="584"/>
      <c r="W7" s="584"/>
      <c r="X7" s="599"/>
      <c r="Y7" s="584"/>
      <c r="Z7" s="584"/>
      <c r="AA7" s="584"/>
      <c r="AB7" s="584"/>
      <c r="AC7" s="599"/>
      <c r="AD7" s="584"/>
      <c r="AE7" s="584"/>
      <c r="AF7" s="584"/>
      <c r="AG7" s="584"/>
      <c r="AH7" s="599"/>
      <c r="AI7" s="584"/>
      <c r="AJ7" s="584"/>
      <c r="AK7" s="584"/>
      <c r="AL7" s="584"/>
      <c r="AM7" s="599"/>
      <c r="AN7" s="584"/>
      <c r="AO7" s="584"/>
      <c r="AP7" s="584"/>
      <c r="AQ7" s="584"/>
      <c r="AR7" s="584"/>
      <c r="AS7" s="584"/>
      <c r="AT7" s="584"/>
      <c r="AU7" s="584"/>
      <c r="AV7" s="584"/>
      <c r="AW7" s="584"/>
      <c r="AX7" s="584"/>
      <c r="AY7" s="584"/>
      <c r="AZ7" s="584"/>
      <c r="BA7" s="584"/>
      <c r="BB7" s="584"/>
      <c r="BC7" s="584"/>
      <c r="BD7" s="584"/>
      <c r="BE7" s="584"/>
      <c r="BF7" s="584"/>
      <c r="BG7" s="584"/>
      <c r="BH7" s="584"/>
      <c r="BI7" s="584"/>
      <c r="BJ7" s="584"/>
      <c r="BK7" s="584"/>
      <c r="BL7" s="584"/>
      <c r="BM7" s="584"/>
      <c r="BN7" s="584"/>
      <c r="BO7" s="584"/>
      <c r="BP7" s="584"/>
      <c r="BQ7" s="584"/>
      <c r="BR7" s="584"/>
      <c r="BS7" s="584"/>
      <c r="BT7" s="584"/>
      <c r="BU7" s="584"/>
      <c r="BV7" s="584"/>
      <c r="BW7" s="584"/>
      <c r="BX7" s="584"/>
      <c r="BY7" s="584"/>
      <c r="BZ7" s="584"/>
      <c r="CA7" s="584"/>
      <c r="CB7" s="584"/>
      <c r="CC7" s="584"/>
      <c r="CD7" s="584"/>
      <c r="CE7" s="584"/>
      <c r="CF7" s="584"/>
      <c r="CG7" s="584"/>
      <c r="CH7" s="584"/>
      <c r="CI7" s="584"/>
      <c r="CJ7" s="584"/>
      <c r="CK7" s="584"/>
      <c r="CL7" s="584"/>
      <c r="CM7" s="584"/>
      <c r="CN7" s="584"/>
      <c r="CO7" s="584"/>
      <c r="CP7" s="584"/>
      <c r="CQ7" s="584"/>
      <c r="CR7" s="584"/>
      <c r="CS7" s="584"/>
      <c r="CT7" s="584"/>
      <c r="CU7" s="584"/>
      <c r="CV7" s="584"/>
      <c r="CW7" s="584"/>
      <c r="CX7" s="584"/>
      <c r="CY7" s="584"/>
      <c r="CZ7" s="584"/>
      <c r="DA7" s="584"/>
      <c r="DB7" s="584"/>
      <c r="DC7" s="584"/>
      <c r="DD7" s="584"/>
      <c r="DE7" s="584"/>
      <c r="DF7" s="584"/>
      <c r="DG7" s="584"/>
      <c r="DH7" s="584"/>
      <c r="DI7" s="584"/>
      <c r="DJ7" s="584"/>
      <c r="DK7" s="584"/>
      <c r="DL7" s="584"/>
      <c r="DM7" s="584"/>
      <c r="DN7" s="584"/>
      <c r="DO7" s="600"/>
      <c r="DP7" s="601"/>
      <c r="DQ7" s="584"/>
      <c r="DR7" s="584"/>
      <c r="DS7" s="584"/>
      <c r="DT7" s="584"/>
      <c r="DU7" s="584"/>
      <c r="DV7" s="584"/>
      <c r="DW7" s="584"/>
      <c r="DX7" s="584"/>
      <c r="DY7" s="584"/>
      <c r="DZ7" s="584"/>
      <c r="EA7" s="584"/>
      <c r="EB7" s="584"/>
      <c r="EC7" s="584"/>
      <c r="ED7" s="584"/>
      <c r="EE7" s="584"/>
      <c r="EF7" s="584"/>
      <c r="EG7" s="584"/>
      <c r="EH7" s="384"/>
      <c r="EI7" s="384"/>
      <c r="EJ7" s="384"/>
      <c r="EK7" s="384"/>
      <c r="EL7" s="581"/>
      <c r="EM7" s="582"/>
      <c r="EN7" s="581"/>
      <c r="EO7" s="581"/>
      <c r="EP7" s="581"/>
      <c r="EQ7" s="581"/>
      <c r="ER7" s="581"/>
      <c r="ES7" s="581"/>
      <c r="ET7" s="581"/>
    </row>
    <row r="8" spans="1:150" s="101" customFormat="1" ht="83.25" thickBot="1">
      <c r="A8" s="516">
        <v>1</v>
      </c>
      <c r="B8" s="556" t="s">
        <v>2265</v>
      </c>
      <c r="C8" s="516" t="s">
        <v>2266</v>
      </c>
      <c r="D8" s="517" t="s">
        <v>203</v>
      </c>
      <c r="E8" s="602">
        <v>25500</v>
      </c>
      <c r="F8" s="586">
        <v>3000</v>
      </c>
      <c r="G8" s="603">
        <f t="shared" ref="G8:G29" si="2">SUM(E8:F8)</f>
        <v>28500</v>
      </c>
      <c r="H8" s="584">
        <v>20</v>
      </c>
      <c r="I8" s="595">
        <f t="shared" si="0"/>
        <v>224.4375</v>
      </c>
      <c r="J8" s="596">
        <f t="shared" si="1"/>
        <v>1649.4375</v>
      </c>
      <c r="K8" s="482" t="s">
        <v>2267</v>
      </c>
      <c r="L8" s="597">
        <v>10</v>
      </c>
      <c r="M8" s="595">
        <f t="shared" ref="M8:M29" si="3">SUM(L8*I8)</f>
        <v>2244.375</v>
      </c>
      <c r="N8" s="596">
        <f t="shared" ref="N8:N29" si="4">SUM(L8*J8)</f>
        <v>16494.375</v>
      </c>
      <c r="O8" s="598">
        <f t="shared" ref="O8:O29" si="5">SUM(P8:Q8)</f>
        <v>0</v>
      </c>
      <c r="P8" s="598">
        <f t="shared" ref="P8:R29" si="6">SUM(U8,Z8,AE8,AJ8,AO8,AT8,AY8,BD8,BI8,BN8,BS8,BX8,CC8,CH8,CM8,CR8,CW8,DB8,DG8,DL8)</f>
        <v>0</v>
      </c>
      <c r="Q8" s="598">
        <f t="shared" si="6"/>
        <v>0</v>
      </c>
      <c r="R8" s="598">
        <f t="shared" si="6"/>
        <v>0</v>
      </c>
      <c r="S8" s="604">
        <v>39635</v>
      </c>
      <c r="T8" s="584"/>
      <c r="U8" s="584"/>
      <c r="V8" s="584"/>
      <c r="W8" s="584"/>
      <c r="X8" s="599">
        <f t="shared" ref="X8:X25" si="7">SUM(U8:W8)</f>
        <v>0</v>
      </c>
      <c r="Y8" s="584"/>
      <c r="Z8" s="584"/>
      <c r="AA8" s="584"/>
      <c r="AB8" s="584"/>
      <c r="AC8" s="605">
        <f>SUM(Z8:AB8)</f>
        <v>0</v>
      </c>
      <c r="AD8" s="584"/>
      <c r="AE8" s="584"/>
      <c r="AF8" s="584"/>
      <c r="AG8" s="584"/>
      <c r="AH8" s="599"/>
      <c r="AI8" s="584"/>
      <c r="AJ8" s="584"/>
      <c r="AK8" s="584"/>
      <c r="AL8" s="584"/>
      <c r="AM8" s="599"/>
      <c r="AN8" s="584"/>
      <c r="AO8" s="584"/>
      <c r="AP8" s="584"/>
      <c r="AQ8" s="584"/>
      <c r="AR8" s="584"/>
      <c r="AS8" s="584"/>
      <c r="AT8" s="584"/>
      <c r="AU8" s="584"/>
      <c r="AV8" s="584"/>
      <c r="AW8" s="584"/>
      <c r="AX8" s="584"/>
      <c r="AY8" s="584"/>
      <c r="AZ8" s="584"/>
      <c r="BA8" s="584"/>
      <c r="BB8" s="584"/>
      <c r="BC8" s="584"/>
      <c r="BD8" s="584"/>
      <c r="BE8" s="584"/>
      <c r="BF8" s="584"/>
      <c r="BG8" s="584"/>
      <c r="BH8" s="584"/>
      <c r="BI8" s="584"/>
      <c r="BJ8" s="584"/>
      <c r="BK8" s="584"/>
      <c r="BL8" s="584"/>
      <c r="BM8" s="584"/>
      <c r="BN8" s="584"/>
      <c r="BO8" s="584"/>
      <c r="BP8" s="584"/>
      <c r="BQ8" s="584"/>
      <c r="BR8" s="584"/>
      <c r="BS8" s="584"/>
      <c r="BT8" s="584"/>
      <c r="BU8" s="584"/>
      <c r="BV8" s="584"/>
      <c r="BW8" s="584"/>
      <c r="BX8" s="584"/>
      <c r="BY8" s="584"/>
      <c r="BZ8" s="584"/>
      <c r="CA8" s="584"/>
      <c r="CB8" s="584"/>
      <c r="CC8" s="584"/>
      <c r="CD8" s="584"/>
      <c r="CE8" s="584"/>
      <c r="CF8" s="584"/>
      <c r="CG8" s="584"/>
      <c r="CH8" s="584"/>
      <c r="CI8" s="584"/>
      <c r="CJ8" s="584"/>
      <c r="CK8" s="584"/>
      <c r="CL8" s="584"/>
      <c r="CM8" s="584"/>
      <c r="CN8" s="584"/>
      <c r="CO8" s="584"/>
      <c r="CP8" s="584"/>
      <c r="CQ8" s="584"/>
      <c r="CR8" s="584"/>
      <c r="CS8" s="584"/>
      <c r="CT8" s="584"/>
      <c r="CU8" s="584"/>
      <c r="CV8" s="584"/>
      <c r="CW8" s="584"/>
      <c r="CX8" s="584"/>
      <c r="CY8" s="584"/>
      <c r="CZ8" s="584"/>
      <c r="DA8" s="584"/>
      <c r="DB8" s="584"/>
      <c r="DC8" s="584"/>
      <c r="DD8" s="584"/>
      <c r="DE8" s="584"/>
      <c r="DF8" s="584"/>
      <c r="DG8" s="584"/>
      <c r="DH8" s="584"/>
      <c r="DI8" s="584"/>
      <c r="DJ8" s="584"/>
      <c r="DK8" s="584"/>
      <c r="DL8" s="584"/>
      <c r="DM8" s="584"/>
      <c r="DN8" s="584"/>
      <c r="DO8" s="600"/>
      <c r="DP8" s="601">
        <v>1</v>
      </c>
      <c r="DQ8" s="584">
        <v>28500</v>
      </c>
      <c r="DR8" s="584"/>
      <c r="DS8" s="584"/>
      <c r="DT8" s="584"/>
      <c r="DU8" s="584"/>
      <c r="DV8" s="584">
        <v>1</v>
      </c>
      <c r="DW8" s="584">
        <v>28500</v>
      </c>
      <c r="DX8" s="584"/>
      <c r="DY8" s="584"/>
      <c r="DZ8" s="584"/>
      <c r="EA8" s="584"/>
      <c r="EB8" s="584"/>
      <c r="EC8" s="584"/>
      <c r="ED8" s="584"/>
      <c r="EE8" s="584"/>
      <c r="EF8" s="599">
        <f t="shared" ref="EF8:EG23" si="8">SUM(ED8,EB8,DZ8,DX8,DV8,DT8)</f>
        <v>1</v>
      </c>
      <c r="EG8" s="599">
        <f t="shared" si="8"/>
        <v>28500</v>
      </c>
      <c r="EH8" s="384">
        <v>1</v>
      </c>
      <c r="EI8" s="384">
        <v>28500</v>
      </c>
      <c r="EJ8" s="384"/>
      <c r="EK8" s="384"/>
      <c r="EL8" s="581"/>
      <c r="EM8" s="582">
        <v>1</v>
      </c>
      <c r="EN8" s="581"/>
      <c r="EO8" s="581"/>
      <c r="EP8" s="581"/>
      <c r="EQ8" s="581"/>
      <c r="ER8" s="581"/>
      <c r="ES8" s="581"/>
      <c r="ET8" s="581"/>
    </row>
    <row r="9" spans="1:150" s="101" customFormat="1" ht="82.5">
      <c r="A9" s="516">
        <v>2</v>
      </c>
      <c r="B9" s="516" t="s">
        <v>2268</v>
      </c>
      <c r="C9" s="516" t="s">
        <v>2269</v>
      </c>
      <c r="D9" s="517" t="s">
        <v>43</v>
      </c>
      <c r="E9" s="602">
        <v>34000</v>
      </c>
      <c r="F9" s="586">
        <v>4000</v>
      </c>
      <c r="G9" s="603">
        <f t="shared" si="2"/>
        <v>38000</v>
      </c>
      <c r="H9" s="584">
        <v>20</v>
      </c>
      <c r="I9" s="595">
        <f t="shared" si="0"/>
        <v>299.25</v>
      </c>
      <c r="J9" s="596">
        <f t="shared" si="1"/>
        <v>2199.25</v>
      </c>
      <c r="K9" s="482" t="s">
        <v>2270</v>
      </c>
      <c r="L9" s="597">
        <v>10</v>
      </c>
      <c r="M9" s="595">
        <f t="shared" si="3"/>
        <v>2992.5</v>
      </c>
      <c r="N9" s="596">
        <f t="shared" si="4"/>
        <v>21992.5</v>
      </c>
      <c r="O9" s="598">
        <f t="shared" si="5"/>
        <v>0</v>
      </c>
      <c r="P9" s="598">
        <f t="shared" si="6"/>
        <v>0</v>
      </c>
      <c r="Q9" s="598">
        <f t="shared" si="6"/>
        <v>0</v>
      </c>
      <c r="R9" s="598">
        <f t="shared" si="6"/>
        <v>0</v>
      </c>
      <c r="S9" s="604">
        <v>39576</v>
      </c>
      <c r="T9" s="584"/>
      <c r="U9" s="584"/>
      <c r="V9" s="584"/>
      <c r="W9" s="584"/>
      <c r="X9" s="599">
        <f t="shared" si="7"/>
        <v>0</v>
      </c>
      <c r="Y9" s="584"/>
      <c r="Z9" s="584"/>
      <c r="AA9" s="584"/>
      <c r="AB9" s="584"/>
      <c r="AC9" s="605"/>
      <c r="AD9" s="584"/>
      <c r="AE9" s="584"/>
      <c r="AF9" s="584"/>
      <c r="AG9" s="584"/>
      <c r="AH9" s="599"/>
      <c r="AI9" s="584"/>
      <c r="AJ9" s="584"/>
      <c r="AK9" s="584"/>
      <c r="AL9" s="584"/>
      <c r="AM9" s="599"/>
      <c r="AN9" s="584"/>
      <c r="AO9" s="584"/>
      <c r="AP9" s="584"/>
      <c r="AQ9" s="584"/>
      <c r="AR9" s="584"/>
      <c r="AS9" s="584"/>
      <c r="AT9" s="584"/>
      <c r="AU9" s="584"/>
      <c r="AV9" s="584"/>
      <c r="AW9" s="584"/>
      <c r="AX9" s="584"/>
      <c r="AY9" s="584"/>
      <c r="AZ9" s="584"/>
      <c r="BA9" s="584"/>
      <c r="BB9" s="584"/>
      <c r="BC9" s="584"/>
      <c r="BD9" s="584"/>
      <c r="BE9" s="584"/>
      <c r="BF9" s="584"/>
      <c r="BG9" s="584"/>
      <c r="BH9" s="584"/>
      <c r="BI9" s="584"/>
      <c r="BJ9" s="584"/>
      <c r="BK9" s="584"/>
      <c r="BL9" s="584"/>
      <c r="BM9" s="584"/>
      <c r="BN9" s="584"/>
      <c r="BO9" s="584"/>
      <c r="BP9" s="584"/>
      <c r="BQ9" s="584"/>
      <c r="BR9" s="584"/>
      <c r="BS9" s="584"/>
      <c r="BT9" s="584"/>
      <c r="BU9" s="584"/>
      <c r="BV9" s="584"/>
      <c r="BW9" s="584"/>
      <c r="BX9" s="584"/>
      <c r="BY9" s="584"/>
      <c r="BZ9" s="584"/>
      <c r="CA9" s="584"/>
      <c r="CB9" s="584"/>
      <c r="CC9" s="584"/>
      <c r="CD9" s="584"/>
      <c r="CE9" s="584"/>
      <c r="CF9" s="584"/>
      <c r="CG9" s="584"/>
      <c r="CH9" s="584"/>
      <c r="CI9" s="584"/>
      <c r="CJ9" s="584"/>
      <c r="CK9" s="584"/>
      <c r="CL9" s="584"/>
      <c r="CM9" s="584"/>
      <c r="CN9" s="584"/>
      <c r="CO9" s="584"/>
      <c r="CP9" s="584"/>
      <c r="CQ9" s="584"/>
      <c r="CR9" s="584"/>
      <c r="CS9" s="584"/>
      <c r="CT9" s="584"/>
      <c r="CU9" s="584"/>
      <c r="CV9" s="584"/>
      <c r="CW9" s="584"/>
      <c r="CX9" s="584"/>
      <c r="CY9" s="584"/>
      <c r="CZ9" s="584"/>
      <c r="DA9" s="584"/>
      <c r="DB9" s="584"/>
      <c r="DC9" s="584"/>
      <c r="DD9" s="584"/>
      <c r="DE9" s="584"/>
      <c r="DF9" s="584"/>
      <c r="DG9" s="584"/>
      <c r="DH9" s="584"/>
      <c r="DI9" s="584"/>
      <c r="DJ9" s="584"/>
      <c r="DK9" s="584"/>
      <c r="DL9" s="584"/>
      <c r="DM9" s="584"/>
      <c r="DN9" s="584"/>
      <c r="DO9" s="600"/>
      <c r="DP9" s="601">
        <v>1</v>
      </c>
      <c r="DQ9" s="584">
        <v>38000</v>
      </c>
      <c r="DR9" s="584"/>
      <c r="DS9" s="584"/>
      <c r="DT9" s="584"/>
      <c r="DU9" s="584"/>
      <c r="DV9" s="584">
        <v>1</v>
      </c>
      <c r="DW9" s="584">
        <v>38000</v>
      </c>
      <c r="DX9" s="584"/>
      <c r="DY9" s="584"/>
      <c r="DZ9" s="584"/>
      <c r="EA9" s="584"/>
      <c r="EB9" s="584"/>
      <c r="EC9" s="584"/>
      <c r="ED9" s="584"/>
      <c r="EE9" s="584"/>
      <c r="EF9" s="599">
        <f t="shared" si="8"/>
        <v>1</v>
      </c>
      <c r="EG9" s="599">
        <f t="shared" si="8"/>
        <v>38000</v>
      </c>
      <c r="EH9" s="384">
        <v>1</v>
      </c>
      <c r="EI9" s="384">
        <v>38000</v>
      </c>
      <c r="EJ9" s="384"/>
      <c r="EK9" s="384"/>
      <c r="EL9" s="581"/>
      <c r="EM9" s="582">
        <v>1</v>
      </c>
      <c r="EN9" s="581"/>
      <c r="EO9" s="581"/>
      <c r="EP9" s="581"/>
      <c r="EQ9" s="581"/>
      <c r="ER9" s="581"/>
      <c r="ES9" s="581"/>
      <c r="ET9" s="581"/>
    </row>
    <row r="10" spans="1:150" s="101" customFormat="1" ht="51">
      <c r="A10" s="516">
        <v>3</v>
      </c>
      <c r="B10" s="516" t="s">
        <v>2271</v>
      </c>
      <c r="C10" s="516" t="s">
        <v>2272</v>
      </c>
      <c r="D10" s="517" t="s">
        <v>2273</v>
      </c>
      <c r="E10" s="602">
        <v>42500</v>
      </c>
      <c r="F10" s="586">
        <v>5000</v>
      </c>
      <c r="G10" s="603">
        <f t="shared" si="2"/>
        <v>47500</v>
      </c>
      <c r="H10" s="584">
        <v>20</v>
      </c>
      <c r="I10" s="595">
        <f t="shared" si="0"/>
        <v>374.0625</v>
      </c>
      <c r="J10" s="596">
        <f t="shared" si="1"/>
        <v>2749.0625</v>
      </c>
      <c r="K10" s="482" t="s">
        <v>2274</v>
      </c>
      <c r="L10" s="597">
        <v>10</v>
      </c>
      <c r="M10" s="595">
        <f t="shared" si="3"/>
        <v>3740.625</v>
      </c>
      <c r="N10" s="596">
        <f t="shared" si="4"/>
        <v>27490.625</v>
      </c>
      <c r="O10" s="598">
        <f t="shared" si="5"/>
        <v>0</v>
      </c>
      <c r="P10" s="598">
        <f t="shared" si="6"/>
        <v>0</v>
      </c>
      <c r="Q10" s="598">
        <f t="shared" si="6"/>
        <v>0</v>
      </c>
      <c r="R10" s="598">
        <f t="shared" si="6"/>
        <v>0</v>
      </c>
      <c r="S10" s="606" t="s">
        <v>2275</v>
      </c>
      <c r="T10" s="584"/>
      <c r="U10" s="584"/>
      <c r="V10" s="584"/>
      <c r="W10" s="584"/>
      <c r="X10" s="599">
        <f t="shared" si="7"/>
        <v>0</v>
      </c>
      <c r="Y10" s="584"/>
      <c r="Z10" s="584"/>
      <c r="AA10" s="584"/>
      <c r="AB10" s="584"/>
      <c r="AC10" s="605"/>
      <c r="AD10" s="584"/>
      <c r="AE10" s="584"/>
      <c r="AF10" s="584"/>
      <c r="AG10" s="584"/>
      <c r="AH10" s="599"/>
      <c r="AI10" s="584"/>
      <c r="AJ10" s="584"/>
      <c r="AK10" s="584"/>
      <c r="AL10" s="584"/>
      <c r="AM10" s="599"/>
      <c r="AN10" s="584"/>
      <c r="AO10" s="584"/>
      <c r="AP10" s="584"/>
      <c r="AQ10" s="584"/>
      <c r="AR10" s="584"/>
      <c r="AS10" s="584"/>
      <c r="AT10" s="584"/>
      <c r="AU10" s="584"/>
      <c r="AV10" s="584"/>
      <c r="AW10" s="584"/>
      <c r="AX10" s="584"/>
      <c r="AY10" s="584"/>
      <c r="AZ10" s="584"/>
      <c r="BA10" s="584"/>
      <c r="BB10" s="584"/>
      <c r="BC10" s="584"/>
      <c r="BD10" s="584"/>
      <c r="BE10" s="584"/>
      <c r="BF10" s="584"/>
      <c r="BG10" s="584"/>
      <c r="BH10" s="584"/>
      <c r="BI10" s="584"/>
      <c r="BJ10" s="584"/>
      <c r="BK10" s="584"/>
      <c r="BL10" s="584"/>
      <c r="BM10" s="584"/>
      <c r="BN10" s="584"/>
      <c r="BO10" s="584"/>
      <c r="BP10" s="584"/>
      <c r="BQ10" s="584"/>
      <c r="BR10" s="584"/>
      <c r="BS10" s="584"/>
      <c r="BT10" s="584"/>
      <c r="BU10" s="584"/>
      <c r="BV10" s="584"/>
      <c r="BW10" s="584"/>
      <c r="BX10" s="584"/>
      <c r="BY10" s="584"/>
      <c r="BZ10" s="584"/>
      <c r="CA10" s="584"/>
      <c r="CB10" s="584"/>
      <c r="CC10" s="584"/>
      <c r="CD10" s="584"/>
      <c r="CE10" s="584"/>
      <c r="CF10" s="584"/>
      <c r="CG10" s="584"/>
      <c r="CH10" s="584"/>
      <c r="CI10" s="584"/>
      <c r="CJ10" s="584"/>
      <c r="CK10" s="584"/>
      <c r="CL10" s="584"/>
      <c r="CM10" s="584"/>
      <c r="CN10" s="584"/>
      <c r="CO10" s="584"/>
      <c r="CP10" s="584"/>
      <c r="CQ10" s="584"/>
      <c r="CR10" s="584"/>
      <c r="CS10" s="584"/>
      <c r="CT10" s="584"/>
      <c r="CU10" s="584"/>
      <c r="CV10" s="584"/>
      <c r="CW10" s="584"/>
      <c r="CX10" s="584"/>
      <c r="CY10" s="584"/>
      <c r="CZ10" s="584"/>
      <c r="DA10" s="584"/>
      <c r="DB10" s="584"/>
      <c r="DC10" s="584"/>
      <c r="DD10" s="584"/>
      <c r="DE10" s="584"/>
      <c r="DF10" s="584"/>
      <c r="DG10" s="584"/>
      <c r="DH10" s="584"/>
      <c r="DI10" s="584"/>
      <c r="DJ10" s="584"/>
      <c r="DK10" s="584"/>
      <c r="DL10" s="584"/>
      <c r="DM10" s="584"/>
      <c r="DN10" s="584"/>
      <c r="DO10" s="600"/>
      <c r="DP10" s="601">
        <v>1</v>
      </c>
      <c r="DQ10" s="584">
        <v>47500</v>
      </c>
      <c r="DR10" s="584"/>
      <c r="DS10" s="584"/>
      <c r="DT10" s="584"/>
      <c r="DU10" s="584"/>
      <c r="DV10" s="584">
        <v>1</v>
      </c>
      <c r="DW10" s="584">
        <v>47500</v>
      </c>
      <c r="DX10" s="584"/>
      <c r="DY10" s="584"/>
      <c r="DZ10" s="584"/>
      <c r="EA10" s="584"/>
      <c r="EB10" s="584"/>
      <c r="EC10" s="584"/>
      <c r="ED10" s="584"/>
      <c r="EE10" s="584"/>
      <c r="EF10" s="599">
        <f t="shared" si="8"/>
        <v>1</v>
      </c>
      <c r="EG10" s="599">
        <f t="shared" si="8"/>
        <v>47500</v>
      </c>
      <c r="EH10" s="384">
        <v>1</v>
      </c>
      <c r="EI10" s="384">
        <v>47500</v>
      </c>
      <c r="EJ10" s="384"/>
      <c r="EK10" s="384"/>
      <c r="EL10" s="581"/>
      <c r="EM10" s="582">
        <v>1</v>
      </c>
      <c r="EN10" s="581"/>
      <c r="EO10" s="581"/>
      <c r="EP10" s="581"/>
      <c r="EQ10" s="581"/>
      <c r="ER10" s="581"/>
      <c r="ES10" s="581"/>
      <c r="ET10" s="581"/>
    </row>
    <row r="11" spans="1:150" s="101" customFormat="1" ht="82.5">
      <c r="A11" s="516">
        <v>4</v>
      </c>
      <c r="B11" s="516" t="s">
        <v>2276</v>
      </c>
      <c r="C11" s="516" t="s">
        <v>2277</v>
      </c>
      <c r="D11" s="517" t="s">
        <v>19</v>
      </c>
      <c r="E11" s="602">
        <v>29750</v>
      </c>
      <c r="F11" s="586">
        <v>3500</v>
      </c>
      <c r="G11" s="603">
        <f t="shared" si="2"/>
        <v>33250</v>
      </c>
      <c r="H11" s="584">
        <v>20</v>
      </c>
      <c r="I11" s="595">
        <f t="shared" si="0"/>
        <v>261.84375</v>
      </c>
      <c r="J11" s="596">
        <f t="shared" si="1"/>
        <v>1924.34375</v>
      </c>
      <c r="K11" s="482" t="s">
        <v>2278</v>
      </c>
      <c r="L11" s="597">
        <v>10</v>
      </c>
      <c r="M11" s="595">
        <f t="shared" si="3"/>
        <v>2618.4375</v>
      </c>
      <c r="N11" s="596">
        <f t="shared" si="4"/>
        <v>19243.4375</v>
      </c>
      <c r="O11" s="598">
        <f t="shared" si="5"/>
        <v>0</v>
      </c>
      <c r="P11" s="598">
        <f t="shared" si="6"/>
        <v>0</v>
      </c>
      <c r="Q11" s="598">
        <f t="shared" si="6"/>
        <v>0</v>
      </c>
      <c r="R11" s="598">
        <f t="shared" si="6"/>
        <v>0</v>
      </c>
      <c r="S11" s="606" t="s">
        <v>2279</v>
      </c>
      <c r="T11" s="584"/>
      <c r="U11" s="584"/>
      <c r="V11" s="584"/>
      <c r="W11" s="584"/>
      <c r="X11" s="599">
        <f t="shared" si="7"/>
        <v>0</v>
      </c>
      <c r="Y11" s="584"/>
      <c r="Z11" s="584"/>
      <c r="AA11" s="584"/>
      <c r="AB11" s="584"/>
      <c r="AC11" s="605"/>
      <c r="AD11" s="584"/>
      <c r="AE11" s="584"/>
      <c r="AF11" s="584"/>
      <c r="AG11" s="584"/>
      <c r="AH11" s="599"/>
      <c r="AI11" s="584"/>
      <c r="AJ11" s="584"/>
      <c r="AK11" s="584"/>
      <c r="AL11" s="584"/>
      <c r="AM11" s="599"/>
      <c r="AN11" s="584"/>
      <c r="AO11" s="584"/>
      <c r="AP11" s="584"/>
      <c r="AQ11" s="584"/>
      <c r="AR11" s="584"/>
      <c r="AS11" s="584"/>
      <c r="AT11" s="584"/>
      <c r="AU11" s="584"/>
      <c r="AV11" s="584"/>
      <c r="AW11" s="584"/>
      <c r="AX11" s="584"/>
      <c r="AY11" s="584"/>
      <c r="AZ11" s="584"/>
      <c r="BA11" s="584"/>
      <c r="BB11" s="584"/>
      <c r="BC11" s="584"/>
      <c r="BD11" s="584"/>
      <c r="BE11" s="584"/>
      <c r="BF11" s="584"/>
      <c r="BG11" s="584"/>
      <c r="BH11" s="584"/>
      <c r="BI11" s="584"/>
      <c r="BJ11" s="584"/>
      <c r="BK11" s="584"/>
      <c r="BL11" s="584"/>
      <c r="BM11" s="584"/>
      <c r="BN11" s="584"/>
      <c r="BO11" s="584"/>
      <c r="BP11" s="584"/>
      <c r="BQ11" s="584"/>
      <c r="BR11" s="584"/>
      <c r="BS11" s="584"/>
      <c r="BT11" s="584"/>
      <c r="BU11" s="584"/>
      <c r="BV11" s="584"/>
      <c r="BW11" s="584"/>
      <c r="BX11" s="584"/>
      <c r="BY11" s="584"/>
      <c r="BZ11" s="584"/>
      <c r="CA11" s="584"/>
      <c r="CB11" s="584"/>
      <c r="CC11" s="584"/>
      <c r="CD11" s="584"/>
      <c r="CE11" s="584"/>
      <c r="CF11" s="584"/>
      <c r="CG11" s="584"/>
      <c r="CH11" s="584"/>
      <c r="CI11" s="584"/>
      <c r="CJ11" s="584"/>
      <c r="CK11" s="584"/>
      <c r="CL11" s="584"/>
      <c r="CM11" s="584"/>
      <c r="CN11" s="584"/>
      <c r="CO11" s="584"/>
      <c r="CP11" s="584"/>
      <c r="CQ11" s="584"/>
      <c r="CR11" s="584"/>
      <c r="CS11" s="584"/>
      <c r="CT11" s="584"/>
      <c r="CU11" s="584"/>
      <c r="CV11" s="584"/>
      <c r="CW11" s="584"/>
      <c r="CX11" s="584"/>
      <c r="CY11" s="584"/>
      <c r="CZ11" s="584"/>
      <c r="DA11" s="584"/>
      <c r="DB11" s="584"/>
      <c r="DC11" s="584"/>
      <c r="DD11" s="584"/>
      <c r="DE11" s="584"/>
      <c r="DF11" s="584"/>
      <c r="DG11" s="584"/>
      <c r="DH11" s="584"/>
      <c r="DI11" s="584"/>
      <c r="DJ11" s="584"/>
      <c r="DK11" s="584"/>
      <c r="DL11" s="584"/>
      <c r="DM11" s="584"/>
      <c r="DN11" s="584"/>
      <c r="DO11" s="600"/>
      <c r="DP11" s="601">
        <v>1</v>
      </c>
      <c r="DQ11" s="584">
        <v>33250</v>
      </c>
      <c r="DR11" s="584"/>
      <c r="DS11" s="584"/>
      <c r="DT11" s="584"/>
      <c r="DU11" s="584"/>
      <c r="DV11" s="584">
        <v>1</v>
      </c>
      <c r="DW11" s="584">
        <v>33250</v>
      </c>
      <c r="DX11" s="584"/>
      <c r="DY11" s="584"/>
      <c r="DZ11" s="584"/>
      <c r="EA11" s="584"/>
      <c r="EB11" s="584"/>
      <c r="EC11" s="584"/>
      <c r="ED11" s="584"/>
      <c r="EE11" s="584"/>
      <c r="EF11" s="599">
        <f t="shared" si="8"/>
        <v>1</v>
      </c>
      <c r="EG11" s="599">
        <f t="shared" si="8"/>
        <v>33250</v>
      </c>
      <c r="EH11" s="384">
        <v>1</v>
      </c>
      <c r="EI11" s="384">
        <v>33250</v>
      </c>
      <c r="EJ11" s="384"/>
      <c r="EK11" s="384"/>
      <c r="EL11" s="581"/>
      <c r="EM11" s="582">
        <v>1</v>
      </c>
      <c r="EN11" s="581"/>
      <c r="EO11" s="581"/>
      <c r="EP11" s="581"/>
      <c r="EQ11" s="581"/>
      <c r="ER11" s="581"/>
      <c r="ES11" s="581"/>
      <c r="ET11" s="581"/>
    </row>
    <row r="12" spans="1:150" s="101" customFormat="1" ht="99">
      <c r="A12" s="516">
        <v>5</v>
      </c>
      <c r="B12" s="516" t="s">
        <v>2280</v>
      </c>
      <c r="C12" s="516" t="s">
        <v>2281</v>
      </c>
      <c r="D12" s="517" t="s">
        <v>1819</v>
      </c>
      <c r="E12" s="586">
        <v>25500</v>
      </c>
      <c r="F12" s="586">
        <v>3000</v>
      </c>
      <c r="G12" s="603">
        <f t="shared" si="2"/>
        <v>28500</v>
      </c>
      <c r="H12" s="584">
        <v>20</v>
      </c>
      <c r="I12" s="595">
        <f t="shared" si="0"/>
        <v>224.4375</v>
      </c>
      <c r="J12" s="596">
        <f t="shared" si="1"/>
        <v>1649.4375</v>
      </c>
      <c r="K12" s="482" t="s">
        <v>2282</v>
      </c>
      <c r="L12" s="597">
        <v>10</v>
      </c>
      <c r="M12" s="595">
        <f t="shared" si="3"/>
        <v>2244.375</v>
      </c>
      <c r="N12" s="596">
        <f t="shared" si="4"/>
        <v>16494.375</v>
      </c>
      <c r="O12" s="598">
        <f t="shared" si="5"/>
        <v>1000</v>
      </c>
      <c r="P12" s="598">
        <f t="shared" si="6"/>
        <v>865</v>
      </c>
      <c r="Q12" s="598">
        <f t="shared" si="6"/>
        <v>135</v>
      </c>
      <c r="R12" s="598">
        <f t="shared" si="6"/>
        <v>0</v>
      </c>
      <c r="S12" s="604" t="s">
        <v>2283</v>
      </c>
      <c r="T12" s="584" t="s">
        <v>1689</v>
      </c>
      <c r="U12" s="584">
        <v>865</v>
      </c>
      <c r="V12" s="584">
        <v>135</v>
      </c>
      <c r="W12" s="584"/>
      <c r="X12" s="599">
        <f t="shared" si="7"/>
        <v>1000</v>
      </c>
      <c r="Y12" s="584"/>
      <c r="Z12" s="584"/>
      <c r="AA12" s="584"/>
      <c r="AB12" s="584"/>
      <c r="AC12" s="605">
        <f>SUM(Z12:AB12)</f>
        <v>0</v>
      </c>
      <c r="AD12" s="584"/>
      <c r="AE12" s="584"/>
      <c r="AF12" s="584"/>
      <c r="AG12" s="584"/>
      <c r="AH12" s="599"/>
      <c r="AI12" s="584"/>
      <c r="AJ12" s="584"/>
      <c r="AK12" s="584"/>
      <c r="AL12" s="584"/>
      <c r="AM12" s="599"/>
      <c r="AN12" s="584"/>
      <c r="AO12" s="584"/>
      <c r="AP12" s="584"/>
      <c r="AQ12" s="584"/>
      <c r="AR12" s="584"/>
      <c r="AS12" s="584"/>
      <c r="AT12" s="584"/>
      <c r="AU12" s="584"/>
      <c r="AV12" s="584"/>
      <c r="AW12" s="584"/>
      <c r="AX12" s="584"/>
      <c r="AY12" s="584"/>
      <c r="AZ12" s="584"/>
      <c r="BA12" s="584"/>
      <c r="BB12" s="584"/>
      <c r="BC12" s="584"/>
      <c r="BD12" s="584"/>
      <c r="BE12" s="584"/>
      <c r="BF12" s="584"/>
      <c r="BG12" s="584"/>
      <c r="BH12" s="584"/>
      <c r="BI12" s="584"/>
      <c r="BJ12" s="584"/>
      <c r="BK12" s="584"/>
      <c r="BL12" s="584"/>
      <c r="BM12" s="584"/>
      <c r="BN12" s="584"/>
      <c r="BO12" s="584"/>
      <c r="BP12" s="584"/>
      <c r="BQ12" s="584"/>
      <c r="BR12" s="584"/>
      <c r="BS12" s="584"/>
      <c r="BT12" s="584"/>
      <c r="BU12" s="584"/>
      <c r="BV12" s="584"/>
      <c r="BW12" s="584"/>
      <c r="BX12" s="584"/>
      <c r="BY12" s="584"/>
      <c r="BZ12" s="584"/>
      <c r="CA12" s="584"/>
      <c r="CB12" s="584"/>
      <c r="CC12" s="584"/>
      <c r="CD12" s="584"/>
      <c r="CE12" s="584"/>
      <c r="CF12" s="584"/>
      <c r="CG12" s="584"/>
      <c r="CH12" s="584"/>
      <c r="CI12" s="584"/>
      <c r="CJ12" s="584"/>
      <c r="CK12" s="584"/>
      <c r="CL12" s="584"/>
      <c r="CM12" s="584"/>
      <c r="CN12" s="584"/>
      <c r="CO12" s="584"/>
      <c r="CP12" s="584"/>
      <c r="CQ12" s="584"/>
      <c r="CR12" s="584"/>
      <c r="CS12" s="584"/>
      <c r="CT12" s="584"/>
      <c r="CU12" s="584"/>
      <c r="CV12" s="584"/>
      <c r="CW12" s="584"/>
      <c r="CX12" s="584"/>
      <c r="CY12" s="584"/>
      <c r="CZ12" s="584"/>
      <c r="DA12" s="584"/>
      <c r="DB12" s="584"/>
      <c r="DC12" s="584"/>
      <c r="DD12" s="584"/>
      <c r="DE12" s="584"/>
      <c r="DF12" s="584"/>
      <c r="DG12" s="584"/>
      <c r="DH12" s="584"/>
      <c r="DI12" s="584"/>
      <c r="DJ12" s="584"/>
      <c r="DK12" s="584"/>
      <c r="DL12" s="584"/>
      <c r="DM12" s="584"/>
      <c r="DN12" s="584"/>
      <c r="DO12" s="600"/>
      <c r="DP12" s="601">
        <v>1</v>
      </c>
      <c r="DQ12" s="584">
        <v>28500</v>
      </c>
      <c r="DR12" s="584"/>
      <c r="DS12" s="584"/>
      <c r="DT12" s="584"/>
      <c r="DU12" s="584"/>
      <c r="DV12" s="584"/>
      <c r="DW12" s="584"/>
      <c r="DX12" s="584">
        <v>1</v>
      </c>
      <c r="DY12" s="584">
        <v>28500</v>
      </c>
      <c r="DZ12" s="584"/>
      <c r="EA12" s="584"/>
      <c r="EB12" s="584"/>
      <c r="EC12" s="584"/>
      <c r="ED12" s="584"/>
      <c r="EE12" s="584"/>
      <c r="EF12" s="599">
        <f t="shared" si="8"/>
        <v>1</v>
      </c>
      <c r="EG12" s="599">
        <f t="shared" si="8"/>
        <v>28500</v>
      </c>
      <c r="EH12" s="384">
        <v>1</v>
      </c>
      <c r="EI12" s="384">
        <v>28500</v>
      </c>
      <c r="EJ12" s="384"/>
      <c r="EK12" s="384"/>
      <c r="EL12" s="581"/>
      <c r="EM12" s="582">
        <v>1</v>
      </c>
      <c r="EN12" s="581"/>
      <c r="EO12" s="581"/>
      <c r="EP12" s="581"/>
      <c r="EQ12" s="581"/>
      <c r="ER12" s="581"/>
      <c r="ES12" s="581"/>
      <c r="ET12" s="581"/>
    </row>
    <row r="13" spans="1:150" s="101" customFormat="1" ht="66">
      <c r="A13" s="516">
        <v>6</v>
      </c>
      <c r="B13" s="520" t="s">
        <v>2284</v>
      </c>
      <c r="C13" s="516" t="s">
        <v>2285</v>
      </c>
      <c r="D13" s="516" t="s">
        <v>1828</v>
      </c>
      <c r="E13" s="586">
        <v>42500</v>
      </c>
      <c r="F13" s="586">
        <v>5000</v>
      </c>
      <c r="G13" s="603">
        <f t="shared" si="2"/>
        <v>47500</v>
      </c>
      <c r="H13" s="584">
        <v>20</v>
      </c>
      <c r="I13" s="595">
        <f t="shared" si="0"/>
        <v>374.0625</v>
      </c>
      <c r="J13" s="596">
        <f t="shared" si="1"/>
        <v>2749.0625</v>
      </c>
      <c r="K13" s="482" t="s">
        <v>2286</v>
      </c>
      <c r="L13" s="597">
        <v>10</v>
      </c>
      <c r="M13" s="595">
        <f t="shared" si="3"/>
        <v>3740.625</v>
      </c>
      <c r="N13" s="596">
        <f t="shared" si="4"/>
        <v>27490.625</v>
      </c>
      <c r="O13" s="598">
        <f t="shared" si="5"/>
        <v>0</v>
      </c>
      <c r="P13" s="598">
        <f t="shared" si="6"/>
        <v>0</v>
      </c>
      <c r="Q13" s="598">
        <f t="shared" si="6"/>
        <v>0</v>
      </c>
      <c r="R13" s="598">
        <f t="shared" si="6"/>
        <v>0</v>
      </c>
      <c r="S13" s="604" t="s">
        <v>2287</v>
      </c>
      <c r="T13" s="584"/>
      <c r="U13" s="584"/>
      <c r="V13" s="584"/>
      <c r="W13" s="584"/>
      <c r="X13" s="599">
        <f t="shared" si="7"/>
        <v>0</v>
      </c>
      <c r="Y13" s="584"/>
      <c r="Z13" s="584"/>
      <c r="AA13" s="584"/>
      <c r="AB13" s="584"/>
      <c r="AC13" s="605">
        <f>SUM(Z13:AB13)</f>
        <v>0</v>
      </c>
      <c r="AD13" s="584"/>
      <c r="AE13" s="584"/>
      <c r="AF13" s="584"/>
      <c r="AG13" s="584"/>
      <c r="AH13" s="599"/>
      <c r="AI13" s="584"/>
      <c r="AJ13" s="584"/>
      <c r="AK13" s="584"/>
      <c r="AL13" s="584"/>
      <c r="AM13" s="599"/>
      <c r="AN13" s="584"/>
      <c r="AO13" s="584"/>
      <c r="AP13" s="584"/>
      <c r="AQ13" s="584"/>
      <c r="AR13" s="584"/>
      <c r="AS13" s="584"/>
      <c r="AT13" s="584"/>
      <c r="AU13" s="584"/>
      <c r="AV13" s="584"/>
      <c r="AW13" s="584"/>
      <c r="AX13" s="584"/>
      <c r="AY13" s="584"/>
      <c r="AZ13" s="584"/>
      <c r="BA13" s="584"/>
      <c r="BB13" s="584"/>
      <c r="BC13" s="584"/>
      <c r="BD13" s="584"/>
      <c r="BE13" s="584"/>
      <c r="BF13" s="584"/>
      <c r="BG13" s="584"/>
      <c r="BH13" s="584"/>
      <c r="BI13" s="584"/>
      <c r="BJ13" s="584"/>
      <c r="BK13" s="584"/>
      <c r="BL13" s="584"/>
      <c r="BM13" s="584"/>
      <c r="BN13" s="584"/>
      <c r="BO13" s="584"/>
      <c r="BP13" s="584"/>
      <c r="BQ13" s="584"/>
      <c r="BR13" s="584"/>
      <c r="BS13" s="584"/>
      <c r="BT13" s="584"/>
      <c r="BU13" s="584"/>
      <c r="BV13" s="584"/>
      <c r="BW13" s="584"/>
      <c r="BX13" s="584"/>
      <c r="BY13" s="584"/>
      <c r="BZ13" s="584"/>
      <c r="CA13" s="584"/>
      <c r="CB13" s="584"/>
      <c r="CC13" s="584"/>
      <c r="CD13" s="584"/>
      <c r="CE13" s="584"/>
      <c r="CF13" s="584"/>
      <c r="CG13" s="584"/>
      <c r="CH13" s="584"/>
      <c r="CI13" s="584"/>
      <c r="CJ13" s="584"/>
      <c r="CK13" s="584"/>
      <c r="CL13" s="584"/>
      <c r="CM13" s="584"/>
      <c r="CN13" s="584"/>
      <c r="CO13" s="584"/>
      <c r="CP13" s="584"/>
      <c r="CQ13" s="584"/>
      <c r="CR13" s="584"/>
      <c r="CS13" s="584"/>
      <c r="CT13" s="584"/>
      <c r="CU13" s="584"/>
      <c r="CV13" s="584"/>
      <c r="CW13" s="584"/>
      <c r="CX13" s="584"/>
      <c r="CY13" s="584"/>
      <c r="CZ13" s="584"/>
      <c r="DA13" s="584"/>
      <c r="DB13" s="584"/>
      <c r="DC13" s="584"/>
      <c r="DD13" s="584"/>
      <c r="DE13" s="584"/>
      <c r="DF13" s="584"/>
      <c r="DG13" s="584"/>
      <c r="DH13" s="584"/>
      <c r="DI13" s="584"/>
      <c r="DJ13" s="584"/>
      <c r="DK13" s="584"/>
      <c r="DL13" s="584"/>
      <c r="DM13" s="584"/>
      <c r="DN13" s="584"/>
      <c r="DO13" s="600"/>
      <c r="DP13" s="601">
        <v>1</v>
      </c>
      <c r="DQ13" s="584">
        <v>47500</v>
      </c>
      <c r="DR13" s="584"/>
      <c r="DS13" s="584"/>
      <c r="DT13" s="584"/>
      <c r="DU13" s="584"/>
      <c r="DV13" s="584">
        <v>1</v>
      </c>
      <c r="DW13" s="584">
        <v>47500</v>
      </c>
      <c r="DX13" s="584"/>
      <c r="DY13" s="584"/>
      <c r="DZ13" s="584"/>
      <c r="EA13" s="584"/>
      <c r="EB13" s="584"/>
      <c r="EC13" s="584"/>
      <c r="ED13" s="584"/>
      <c r="EE13" s="584"/>
      <c r="EF13" s="599">
        <f t="shared" si="8"/>
        <v>1</v>
      </c>
      <c r="EG13" s="599">
        <f t="shared" si="8"/>
        <v>47500</v>
      </c>
      <c r="EH13" s="384">
        <v>1</v>
      </c>
      <c r="EI13" s="384">
        <v>47500</v>
      </c>
      <c r="EJ13" s="384"/>
      <c r="EK13" s="384"/>
      <c r="EL13" s="581"/>
      <c r="EM13" s="582"/>
      <c r="EN13" s="581"/>
      <c r="EO13" s="581">
        <v>1</v>
      </c>
      <c r="EP13" s="581">
        <v>47500</v>
      </c>
      <c r="EQ13" s="581"/>
      <c r="ER13" s="581"/>
      <c r="ES13" s="581"/>
      <c r="ET13" s="581"/>
    </row>
    <row r="14" spans="1:150" s="101" customFormat="1" ht="78.75">
      <c r="A14" s="516">
        <v>7</v>
      </c>
      <c r="B14" s="516" t="s">
        <v>2288</v>
      </c>
      <c r="C14" s="518" t="s">
        <v>2289</v>
      </c>
      <c r="D14" s="517" t="s">
        <v>54</v>
      </c>
      <c r="E14" s="602">
        <v>21250</v>
      </c>
      <c r="F14" s="482">
        <v>2500</v>
      </c>
      <c r="G14" s="603">
        <f t="shared" si="2"/>
        <v>23750</v>
      </c>
      <c r="H14" s="584">
        <v>20</v>
      </c>
      <c r="I14" s="595">
        <f t="shared" si="0"/>
        <v>187.03125</v>
      </c>
      <c r="J14" s="596">
        <f t="shared" si="1"/>
        <v>1374.53125</v>
      </c>
      <c r="K14" s="482" t="s">
        <v>2290</v>
      </c>
      <c r="L14" s="597">
        <v>10</v>
      </c>
      <c r="M14" s="595">
        <f t="shared" si="3"/>
        <v>1870.3125</v>
      </c>
      <c r="N14" s="596">
        <f t="shared" si="4"/>
        <v>13745.3125</v>
      </c>
      <c r="O14" s="598">
        <f t="shared" si="5"/>
        <v>0</v>
      </c>
      <c r="P14" s="598">
        <f t="shared" si="6"/>
        <v>0</v>
      </c>
      <c r="Q14" s="598">
        <f t="shared" si="6"/>
        <v>0</v>
      </c>
      <c r="R14" s="598">
        <f t="shared" si="6"/>
        <v>0</v>
      </c>
      <c r="S14" s="604" t="s">
        <v>2291</v>
      </c>
      <c r="T14" s="584"/>
      <c r="U14" s="584"/>
      <c r="V14" s="584"/>
      <c r="W14" s="584"/>
      <c r="X14" s="599">
        <f t="shared" si="7"/>
        <v>0</v>
      </c>
      <c r="Y14" s="584"/>
      <c r="Z14" s="584"/>
      <c r="AA14" s="584"/>
      <c r="AB14" s="584"/>
      <c r="AC14" s="605"/>
      <c r="AD14" s="584"/>
      <c r="AE14" s="584"/>
      <c r="AF14" s="584"/>
      <c r="AG14" s="584"/>
      <c r="AH14" s="599"/>
      <c r="AI14" s="584"/>
      <c r="AJ14" s="584"/>
      <c r="AK14" s="584"/>
      <c r="AL14" s="584"/>
      <c r="AM14" s="599"/>
      <c r="AN14" s="584"/>
      <c r="AO14" s="584"/>
      <c r="AP14" s="584"/>
      <c r="AQ14" s="584"/>
      <c r="AR14" s="584"/>
      <c r="AS14" s="584"/>
      <c r="AT14" s="584"/>
      <c r="AU14" s="584"/>
      <c r="AV14" s="584"/>
      <c r="AW14" s="584"/>
      <c r="AX14" s="584"/>
      <c r="AY14" s="584"/>
      <c r="AZ14" s="584"/>
      <c r="BA14" s="584"/>
      <c r="BB14" s="584"/>
      <c r="BC14" s="584"/>
      <c r="BD14" s="584"/>
      <c r="BE14" s="584"/>
      <c r="BF14" s="584"/>
      <c r="BG14" s="584"/>
      <c r="BH14" s="584"/>
      <c r="BI14" s="584"/>
      <c r="BJ14" s="584"/>
      <c r="BK14" s="584"/>
      <c r="BL14" s="584"/>
      <c r="BM14" s="584"/>
      <c r="BN14" s="584"/>
      <c r="BO14" s="584"/>
      <c r="BP14" s="584"/>
      <c r="BQ14" s="584"/>
      <c r="BR14" s="584"/>
      <c r="BS14" s="584"/>
      <c r="BT14" s="584"/>
      <c r="BU14" s="584"/>
      <c r="BV14" s="584"/>
      <c r="BW14" s="584"/>
      <c r="BX14" s="584"/>
      <c r="BY14" s="584"/>
      <c r="BZ14" s="584"/>
      <c r="CA14" s="584"/>
      <c r="CB14" s="584"/>
      <c r="CC14" s="584"/>
      <c r="CD14" s="584"/>
      <c r="CE14" s="584"/>
      <c r="CF14" s="584"/>
      <c r="CG14" s="584"/>
      <c r="CH14" s="584"/>
      <c r="CI14" s="584"/>
      <c r="CJ14" s="584"/>
      <c r="CK14" s="584"/>
      <c r="CL14" s="584"/>
      <c r="CM14" s="584"/>
      <c r="CN14" s="584"/>
      <c r="CO14" s="584"/>
      <c r="CP14" s="584"/>
      <c r="CQ14" s="584"/>
      <c r="CR14" s="584"/>
      <c r="CS14" s="584"/>
      <c r="CT14" s="584"/>
      <c r="CU14" s="584"/>
      <c r="CV14" s="584"/>
      <c r="CW14" s="584"/>
      <c r="CX14" s="584"/>
      <c r="CY14" s="584"/>
      <c r="CZ14" s="584"/>
      <c r="DA14" s="584"/>
      <c r="DB14" s="584"/>
      <c r="DC14" s="584"/>
      <c r="DD14" s="584"/>
      <c r="DE14" s="584"/>
      <c r="DF14" s="584"/>
      <c r="DG14" s="584"/>
      <c r="DH14" s="584"/>
      <c r="DI14" s="584"/>
      <c r="DJ14" s="584"/>
      <c r="DK14" s="584"/>
      <c r="DL14" s="584"/>
      <c r="DM14" s="584"/>
      <c r="DN14" s="584"/>
      <c r="DO14" s="600"/>
      <c r="DP14" s="601">
        <v>1</v>
      </c>
      <c r="DQ14" s="584">
        <v>23750</v>
      </c>
      <c r="DR14" s="584"/>
      <c r="DS14" s="584"/>
      <c r="DT14" s="584"/>
      <c r="DU14" s="584"/>
      <c r="DV14" s="584"/>
      <c r="DW14" s="584"/>
      <c r="DX14" s="584">
        <v>1</v>
      </c>
      <c r="DY14" s="584">
        <v>23750</v>
      </c>
      <c r="DZ14" s="584"/>
      <c r="EA14" s="584"/>
      <c r="EB14" s="584"/>
      <c r="EC14" s="584"/>
      <c r="ED14" s="584"/>
      <c r="EE14" s="584"/>
      <c r="EF14" s="599">
        <f t="shared" si="8"/>
        <v>1</v>
      </c>
      <c r="EG14" s="599">
        <f t="shared" si="8"/>
        <v>23750</v>
      </c>
      <c r="EH14" s="472">
        <v>1</v>
      </c>
      <c r="EI14" s="472">
        <v>23750</v>
      </c>
      <c r="EJ14" s="384"/>
      <c r="EK14" s="384"/>
      <c r="EL14" s="581"/>
      <c r="EM14" s="582">
        <v>1</v>
      </c>
      <c r="EN14" s="581"/>
      <c r="EO14" s="581"/>
      <c r="EP14" s="581"/>
      <c r="EQ14" s="581"/>
      <c r="ER14" s="581"/>
      <c r="ES14" s="581"/>
      <c r="ET14" s="581"/>
    </row>
    <row r="15" spans="1:150" s="101" customFormat="1" ht="82.5">
      <c r="A15" s="516">
        <v>8</v>
      </c>
      <c r="B15" s="516" t="s">
        <v>2292</v>
      </c>
      <c r="C15" s="516" t="s">
        <v>2293</v>
      </c>
      <c r="D15" s="517" t="s">
        <v>2294</v>
      </c>
      <c r="E15" s="602">
        <v>34000</v>
      </c>
      <c r="F15" s="482">
        <v>4000</v>
      </c>
      <c r="G15" s="603">
        <f t="shared" si="2"/>
        <v>38000</v>
      </c>
      <c r="H15" s="584">
        <v>20</v>
      </c>
      <c r="I15" s="595">
        <f t="shared" si="0"/>
        <v>299.25</v>
      </c>
      <c r="J15" s="596">
        <f t="shared" si="1"/>
        <v>2199.25</v>
      </c>
      <c r="K15" s="482" t="s">
        <v>2295</v>
      </c>
      <c r="L15" s="597">
        <v>10</v>
      </c>
      <c r="M15" s="595">
        <f t="shared" si="3"/>
        <v>2992.5</v>
      </c>
      <c r="N15" s="596">
        <f t="shared" si="4"/>
        <v>21992.5</v>
      </c>
      <c r="O15" s="598">
        <f t="shared" si="5"/>
        <v>0</v>
      </c>
      <c r="P15" s="598">
        <f t="shared" si="6"/>
        <v>0</v>
      </c>
      <c r="Q15" s="598">
        <f t="shared" si="6"/>
        <v>0</v>
      </c>
      <c r="R15" s="598">
        <f t="shared" si="6"/>
        <v>0</v>
      </c>
      <c r="S15" s="606" t="s">
        <v>2296</v>
      </c>
      <c r="T15" s="584"/>
      <c r="U15" s="584"/>
      <c r="V15" s="584"/>
      <c r="W15" s="584"/>
      <c r="X15" s="599">
        <f t="shared" si="7"/>
        <v>0</v>
      </c>
      <c r="Y15" s="584"/>
      <c r="Z15" s="584"/>
      <c r="AA15" s="584"/>
      <c r="AB15" s="584"/>
      <c r="AC15" s="605"/>
      <c r="AD15" s="584"/>
      <c r="AE15" s="584"/>
      <c r="AF15" s="584"/>
      <c r="AG15" s="584"/>
      <c r="AH15" s="599"/>
      <c r="AI15" s="584"/>
      <c r="AJ15" s="584"/>
      <c r="AK15" s="584"/>
      <c r="AL15" s="584"/>
      <c r="AM15" s="599"/>
      <c r="AN15" s="584"/>
      <c r="AO15" s="584"/>
      <c r="AP15" s="584"/>
      <c r="AQ15" s="584"/>
      <c r="AR15" s="584"/>
      <c r="AS15" s="584"/>
      <c r="AT15" s="584"/>
      <c r="AU15" s="584"/>
      <c r="AV15" s="584"/>
      <c r="AW15" s="584"/>
      <c r="AX15" s="584"/>
      <c r="AY15" s="584"/>
      <c r="AZ15" s="584"/>
      <c r="BA15" s="584"/>
      <c r="BB15" s="584"/>
      <c r="BC15" s="584"/>
      <c r="BD15" s="584"/>
      <c r="BE15" s="584"/>
      <c r="BF15" s="584"/>
      <c r="BG15" s="584"/>
      <c r="BH15" s="584"/>
      <c r="BI15" s="584"/>
      <c r="BJ15" s="584"/>
      <c r="BK15" s="584"/>
      <c r="BL15" s="584"/>
      <c r="BM15" s="584"/>
      <c r="BN15" s="584"/>
      <c r="BO15" s="584"/>
      <c r="BP15" s="584"/>
      <c r="BQ15" s="584"/>
      <c r="BR15" s="584"/>
      <c r="BS15" s="584"/>
      <c r="BT15" s="584"/>
      <c r="BU15" s="584"/>
      <c r="BV15" s="584"/>
      <c r="BW15" s="584"/>
      <c r="BX15" s="584"/>
      <c r="BY15" s="584"/>
      <c r="BZ15" s="584"/>
      <c r="CA15" s="584"/>
      <c r="CB15" s="584"/>
      <c r="CC15" s="584"/>
      <c r="CD15" s="584"/>
      <c r="CE15" s="584"/>
      <c r="CF15" s="584"/>
      <c r="CG15" s="584"/>
      <c r="CH15" s="584"/>
      <c r="CI15" s="584"/>
      <c r="CJ15" s="584"/>
      <c r="CK15" s="584"/>
      <c r="CL15" s="584"/>
      <c r="CM15" s="584"/>
      <c r="CN15" s="584"/>
      <c r="CO15" s="584"/>
      <c r="CP15" s="584"/>
      <c r="CQ15" s="584"/>
      <c r="CR15" s="584"/>
      <c r="CS15" s="584"/>
      <c r="CT15" s="584"/>
      <c r="CU15" s="584"/>
      <c r="CV15" s="584"/>
      <c r="CW15" s="584"/>
      <c r="CX15" s="584"/>
      <c r="CY15" s="584"/>
      <c r="CZ15" s="584"/>
      <c r="DA15" s="584"/>
      <c r="DB15" s="584"/>
      <c r="DC15" s="584"/>
      <c r="DD15" s="584"/>
      <c r="DE15" s="584"/>
      <c r="DF15" s="584"/>
      <c r="DG15" s="584"/>
      <c r="DH15" s="584"/>
      <c r="DI15" s="584"/>
      <c r="DJ15" s="584"/>
      <c r="DK15" s="584"/>
      <c r="DL15" s="584"/>
      <c r="DM15" s="584"/>
      <c r="DN15" s="584"/>
      <c r="DO15" s="600"/>
      <c r="DP15" s="601" t="s">
        <v>225</v>
      </c>
      <c r="DQ15" s="584"/>
      <c r="DR15" s="584">
        <v>1</v>
      </c>
      <c r="DS15" s="584">
        <v>38000</v>
      </c>
      <c r="DT15" s="584"/>
      <c r="DU15" s="584"/>
      <c r="DV15" s="584"/>
      <c r="DW15" s="584"/>
      <c r="DX15" s="584">
        <v>1</v>
      </c>
      <c r="DY15" s="584">
        <v>38000</v>
      </c>
      <c r="DZ15" s="584"/>
      <c r="EA15" s="584"/>
      <c r="EB15" s="584"/>
      <c r="EC15" s="584"/>
      <c r="ED15" s="584"/>
      <c r="EE15" s="584"/>
      <c r="EF15" s="599">
        <f t="shared" si="8"/>
        <v>1</v>
      </c>
      <c r="EG15" s="599">
        <f t="shared" si="8"/>
        <v>38000</v>
      </c>
      <c r="EH15" s="472">
        <v>1</v>
      </c>
      <c r="EI15" s="472">
        <v>38000</v>
      </c>
      <c r="EJ15" s="384"/>
      <c r="EK15" s="384"/>
      <c r="EL15" s="581"/>
      <c r="EM15" s="582">
        <v>1</v>
      </c>
      <c r="EN15" s="581"/>
      <c r="EO15" s="581"/>
      <c r="EP15" s="581"/>
      <c r="EQ15" s="581"/>
      <c r="ER15" s="581"/>
      <c r="ES15" s="581"/>
      <c r="ET15" s="581"/>
    </row>
    <row r="16" spans="1:150" s="101" customFormat="1" ht="66">
      <c r="A16" s="516">
        <v>9</v>
      </c>
      <c r="B16" s="516" t="s">
        <v>2297</v>
      </c>
      <c r="C16" s="516" t="s">
        <v>2298</v>
      </c>
      <c r="D16" s="517" t="s">
        <v>2299</v>
      </c>
      <c r="E16" s="482">
        <v>25500</v>
      </c>
      <c r="F16" s="482">
        <v>3000</v>
      </c>
      <c r="G16" s="603">
        <f t="shared" si="2"/>
        <v>28500</v>
      </c>
      <c r="H16" s="584">
        <v>20</v>
      </c>
      <c r="I16" s="595">
        <f t="shared" si="0"/>
        <v>224.4375</v>
      </c>
      <c r="J16" s="596">
        <f t="shared" si="1"/>
        <v>1649.4375</v>
      </c>
      <c r="K16" s="482" t="s">
        <v>2300</v>
      </c>
      <c r="L16" s="597">
        <v>10</v>
      </c>
      <c r="M16" s="595">
        <f t="shared" si="3"/>
        <v>2244.375</v>
      </c>
      <c r="N16" s="596">
        <f t="shared" si="4"/>
        <v>16494.375</v>
      </c>
      <c r="O16" s="598">
        <f t="shared" si="5"/>
        <v>1200</v>
      </c>
      <c r="P16" s="598">
        <f t="shared" si="6"/>
        <v>1036</v>
      </c>
      <c r="Q16" s="598">
        <f t="shared" si="6"/>
        <v>164</v>
      </c>
      <c r="R16" s="598">
        <f t="shared" si="6"/>
        <v>0</v>
      </c>
      <c r="S16" s="604">
        <v>39455</v>
      </c>
      <c r="T16" s="584" t="s">
        <v>1627</v>
      </c>
      <c r="U16" s="584">
        <v>1036</v>
      </c>
      <c r="V16" s="584">
        <v>164</v>
      </c>
      <c r="W16" s="584"/>
      <c r="X16" s="599">
        <f t="shared" si="7"/>
        <v>1200</v>
      </c>
      <c r="Y16" s="584"/>
      <c r="Z16" s="584"/>
      <c r="AA16" s="584"/>
      <c r="AB16" s="584"/>
      <c r="AC16" s="605"/>
      <c r="AD16" s="584"/>
      <c r="AE16" s="584"/>
      <c r="AF16" s="584"/>
      <c r="AG16" s="584"/>
      <c r="AH16" s="599"/>
      <c r="AI16" s="584"/>
      <c r="AJ16" s="584"/>
      <c r="AK16" s="584"/>
      <c r="AL16" s="584"/>
      <c r="AM16" s="599"/>
      <c r="AN16" s="584"/>
      <c r="AO16" s="584"/>
      <c r="AP16" s="584"/>
      <c r="AQ16" s="584"/>
      <c r="AR16" s="584"/>
      <c r="AS16" s="584"/>
      <c r="AT16" s="584"/>
      <c r="AU16" s="584"/>
      <c r="AV16" s="584"/>
      <c r="AW16" s="584"/>
      <c r="AX16" s="584"/>
      <c r="AY16" s="584"/>
      <c r="AZ16" s="584"/>
      <c r="BA16" s="584"/>
      <c r="BB16" s="584"/>
      <c r="BC16" s="584"/>
      <c r="BD16" s="584"/>
      <c r="BE16" s="584"/>
      <c r="BF16" s="584"/>
      <c r="BG16" s="584"/>
      <c r="BH16" s="584"/>
      <c r="BI16" s="584"/>
      <c r="BJ16" s="584"/>
      <c r="BK16" s="584"/>
      <c r="BL16" s="584"/>
      <c r="BM16" s="584"/>
      <c r="BN16" s="584"/>
      <c r="BO16" s="584"/>
      <c r="BP16" s="584"/>
      <c r="BQ16" s="584"/>
      <c r="BR16" s="584"/>
      <c r="BS16" s="584"/>
      <c r="BT16" s="584"/>
      <c r="BU16" s="584"/>
      <c r="BV16" s="584"/>
      <c r="BW16" s="584"/>
      <c r="BX16" s="584"/>
      <c r="BY16" s="584"/>
      <c r="BZ16" s="584"/>
      <c r="CA16" s="584"/>
      <c r="CB16" s="584"/>
      <c r="CC16" s="584"/>
      <c r="CD16" s="584"/>
      <c r="CE16" s="584"/>
      <c r="CF16" s="584"/>
      <c r="CG16" s="584"/>
      <c r="CH16" s="584"/>
      <c r="CI16" s="584"/>
      <c r="CJ16" s="584"/>
      <c r="CK16" s="584"/>
      <c r="CL16" s="584"/>
      <c r="CM16" s="584"/>
      <c r="CN16" s="584"/>
      <c r="CO16" s="584"/>
      <c r="CP16" s="584"/>
      <c r="CQ16" s="584"/>
      <c r="CR16" s="584"/>
      <c r="CS16" s="584"/>
      <c r="CT16" s="584"/>
      <c r="CU16" s="584"/>
      <c r="CV16" s="584"/>
      <c r="CW16" s="584"/>
      <c r="CX16" s="584"/>
      <c r="CY16" s="584"/>
      <c r="CZ16" s="584"/>
      <c r="DA16" s="584"/>
      <c r="DB16" s="584"/>
      <c r="DC16" s="584"/>
      <c r="DD16" s="584"/>
      <c r="DE16" s="584"/>
      <c r="DF16" s="584"/>
      <c r="DG16" s="584"/>
      <c r="DH16" s="584"/>
      <c r="DI16" s="584"/>
      <c r="DJ16" s="584"/>
      <c r="DK16" s="584"/>
      <c r="DL16" s="584"/>
      <c r="DM16" s="584"/>
      <c r="DN16" s="584"/>
      <c r="DO16" s="600"/>
      <c r="DP16" s="601">
        <v>1</v>
      </c>
      <c r="DQ16" s="584">
        <v>28500</v>
      </c>
      <c r="DR16" s="584"/>
      <c r="DS16" s="584"/>
      <c r="DT16" s="584"/>
      <c r="DU16" s="584"/>
      <c r="DV16" s="584"/>
      <c r="DW16" s="584"/>
      <c r="DX16" s="584">
        <v>1</v>
      </c>
      <c r="DY16" s="584">
        <v>28500</v>
      </c>
      <c r="DZ16" s="584"/>
      <c r="EA16" s="584"/>
      <c r="EB16" s="584"/>
      <c r="EC16" s="584"/>
      <c r="ED16" s="584"/>
      <c r="EE16" s="584"/>
      <c r="EF16" s="599">
        <f t="shared" si="8"/>
        <v>1</v>
      </c>
      <c r="EG16" s="599">
        <f t="shared" si="8"/>
        <v>28500</v>
      </c>
      <c r="EH16" s="472">
        <v>1</v>
      </c>
      <c r="EI16" s="472">
        <v>28500</v>
      </c>
      <c r="EJ16" s="384"/>
      <c r="EK16" s="384"/>
      <c r="EL16" s="581"/>
      <c r="EM16" s="582">
        <v>1</v>
      </c>
      <c r="EN16" s="581"/>
      <c r="EO16" s="581"/>
      <c r="EP16" s="581"/>
      <c r="EQ16" s="581"/>
      <c r="ER16" s="581"/>
      <c r="ES16" s="581"/>
      <c r="ET16" s="581"/>
    </row>
    <row r="17" spans="1:150" s="101" customFormat="1" ht="82.5">
      <c r="A17" s="516">
        <v>10</v>
      </c>
      <c r="B17" s="520" t="s">
        <v>2301</v>
      </c>
      <c r="C17" s="516" t="s">
        <v>2302</v>
      </c>
      <c r="D17" s="517" t="s">
        <v>2299</v>
      </c>
      <c r="E17" s="482">
        <v>25500</v>
      </c>
      <c r="F17" s="482">
        <v>3000</v>
      </c>
      <c r="G17" s="603">
        <f t="shared" si="2"/>
        <v>28500</v>
      </c>
      <c r="H17" s="584">
        <v>20</v>
      </c>
      <c r="I17" s="595">
        <f t="shared" si="0"/>
        <v>224.4375</v>
      </c>
      <c r="J17" s="596">
        <f t="shared" si="1"/>
        <v>1649.4375</v>
      </c>
      <c r="K17" s="482" t="s">
        <v>2303</v>
      </c>
      <c r="L17" s="597">
        <v>10</v>
      </c>
      <c r="M17" s="595">
        <f t="shared" si="3"/>
        <v>2244.375</v>
      </c>
      <c r="N17" s="596">
        <f t="shared" si="4"/>
        <v>16494.375</v>
      </c>
      <c r="O17" s="598">
        <f t="shared" si="5"/>
        <v>25000</v>
      </c>
      <c r="P17" s="598">
        <f t="shared" si="6"/>
        <v>22500</v>
      </c>
      <c r="Q17" s="598">
        <f t="shared" si="6"/>
        <v>2500</v>
      </c>
      <c r="R17" s="598">
        <f t="shared" si="6"/>
        <v>0</v>
      </c>
      <c r="S17" s="604" t="s">
        <v>2304</v>
      </c>
      <c r="T17" s="584" t="s">
        <v>1689</v>
      </c>
      <c r="U17" s="584">
        <v>22500</v>
      </c>
      <c r="V17" s="584">
        <v>2500</v>
      </c>
      <c r="W17" s="584"/>
      <c r="X17" s="599">
        <f t="shared" si="7"/>
        <v>25000</v>
      </c>
      <c r="Y17" s="584"/>
      <c r="Z17" s="584"/>
      <c r="AA17" s="584"/>
      <c r="AB17" s="584"/>
      <c r="AC17" s="605"/>
      <c r="AD17" s="584"/>
      <c r="AE17" s="584"/>
      <c r="AF17" s="584"/>
      <c r="AG17" s="584"/>
      <c r="AH17" s="599"/>
      <c r="AI17" s="584"/>
      <c r="AJ17" s="584"/>
      <c r="AK17" s="584"/>
      <c r="AL17" s="584"/>
      <c r="AM17" s="599"/>
      <c r="AN17" s="584"/>
      <c r="AO17" s="584"/>
      <c r="AP17" s="584"/>
      <c r="AQ17" s="584"/>
      <c r="AR17" s="584"/>
      <c r="AS17" s="584"/>
      <c r="AT17" s="584"/>
      <c r="AU17" s="584"/>
      <c r="AV17" s="584"/>
      <c r="AW17" s="584"/>
      <c r="AX17" s="584"/>
      <c r="AY17" s="584"/>
      <c r="AZ17" s="584"/>
      <c r="BA17" s="584"/>
      <c r="BB17" s="584"/>
      <c r="BC17" s="584"/>
      <c r="BD17" s="584"/>
      <c r="BE17" s="584"/>
      <c r="BF17" s="584"/>
      <c r="BG17" s="584"/>
      <c r="BH17" s="584"/>
      <c r="BI17" s="584"/>
      <c r="BJ17" s="584"/>
      <c r="BK17" s="584"/>
      <c r="BL17" s="584"/>
      <c r="BM17" s="584"/>
      <c r="BN17" s="584"/>
      <c r="BO17" s="584"/>
      <c r="BP17" s="584"/>
      <c r="BQ17" s="584"/>
      <c r="BR17" s="584"/>
      <c r="BS17" s="584"/>
      <c r="BT17" s="584"/>
      <c r="BU17" s="584"/>
      <c r="BV17" s="584"/>
      <c r="BW17" s="584"/>
      <c r="BX17" s="584"/>
      <c r="BY17" s="584"/>
      <c r="BZ17" s="584"/>
      <c r="CA17" s="584"/>
      <c r="CB17" s="584"/>
      <c r="CC17" s="584"/>
      <c r="CD17" s="584"/>
      <c r="CE17" s="584"/>
      <c r="CF17" s="584"/>
      <c r="CG17" s="584"/>
      <c r="CH17" s="584"/>
      <c r="CI17" s="584"/>
      <c r="CJ17" s="584"/>
      <c r="CK17" s="584"/>
      <c r="CL17" s="584"/>
      <c r="CM17" s="584"/>
      <c r="CN17" s="584"/>
      <c r="CO17" s="584"/>
      <c r="CP17" s="584"/>
      <c r="CQ17" s="584"/>
      <c r="CR17" s="584"/>
      <c r="CS17" s="584"/>
      <c r="CT17" s="584"/>
      <c r="CU17" s="584"/>
      <c r="CV17" s="584"/>
      <c r="CW17" s="584"/>
      <c r="CX17" s="584"/>
      <c r="CY17" s="584"/>
      <c r="CZ17" s="584"/>
      <c r="DA17" s="584"/>
      <c r="DB17" s="584"/>
      <c r="DC17" s="584"/>
      <c r="DD17" s="584"/>
      <c r="DE17" s="584"/>
      <c r="DF17" s="584"/>
      <c r="DG17" s="584"/>
      <c r="DH17" s="584"/>
      <c r="DI17" s="584"/>
      <c r="DJ17" s="584"/>
      <c r="DK17" s="584"/>
      <c r="DL17" s="584"/>
      <c r="DM17" s="584"/>
      <c r="DN17" s="584"/>
      <c r="DO17" s="600"/>
      <c r="DP17" s="601">
        <v>1</v>
      </c>
      <c r="DQ17" s="584">
        <v>28500</v>
      </c>
      <c r="DR17" s="584"/>
      <c r="DS17" s="584"/>
      <c r="DT17" s="584"/>
      <c r="DU17" s="584"/>
      <c r="DV17" s="584"/>
      <c r="DW17" s="584"/>
      <c r="DX17" s="584">
        <v>1</v>
      </c>
      <c r="DY17" s="584">
        <v>28500</v>
      </c>
      <c r="DZ17" s="584"/>
      <c r="EA17" s="584"/>
      <c r="EB17" s="584"/>
      <c r="EC17" s="584"/>
      <c r="ED17" s="584"/>
      <c r="EE17" s="584"/>
      <c r="EF17" s="599">
        <f t="shared" si="8"/>
        <v>1</v>
      </c>
      <c r="EG17" s="599">
        <f t="shared" si="8"/>
        <v>28500</v>
      </c>
      <c r="EH17" s="472">
        <v>1</v>
      </c>
      <c r="EI17" s="472">
        <v>28500</v>
      </c>
      <c r="EJ17" s="384"/>
      <c r="EK17" s="384"/>
      <c r="EL17" s="581"/>
      <c r="EM17" s="582">
        <v>1</v>
      </c>
      <c r="EN17" s="581"/>
      <c r="EO17" s="581"/>
      <c r="EP17" s="581"/>
      <c r="EQ17" s="581"/>
      <c r="ER17" s="581"/>
      <c r="ES17" s="581"/>
      <c r="ET17" s="581"/>
    </row>
    <row r="18" spans="1:150" s="101" customFormat="1" ht="66">
      <c r="A18" s="516">
        <v>11</v>
      </c>
      <c r="B18" s="520" t="s">
        <v>2305</v>
      </c>
      <c r="C18" s="516" t="s">
        <v>2306</v>
      </c>
      <c r="D18" s="517" t="s">
        <v>2299</v>
      </c>
      <c r="E18" s="482">
        <v>25500</v>
      </c>
      <c r="F18" s="482">
        <v>3000</v>
      </c>
      <c r="G18" s="603">
        <f t="shared" si="2"/>
        <v>28500</v>
      </c>
      <c r="H18" s="584">
        <v>20</v>
      </c>
      <c r="I18" s="595">
        <f t="shared" si="0"/>
        <v>224.4375</v>
      </c>
      <c r="J18" s="596">
        <f t="shared" si="1"/>
        <v>1649.4375</v>
      </c>
      <c r="K18" s="482" t="s">
        <v>2307</v>
      </c>
      <c r="L18" s="597">
        <v>10</v>
      </c>
      <c r="M18" s="595">
        <f t="shared" si="3"/>
        <v>2244.375</v>
      </c>
      <c r="N18" s="596">
        <f t="shared" si="4"/>
        <v>16494.375</v>
      </c>
      <c r="O18" s="598">
        <f t="shared" si="5"/>
        <v>0</v>
      </c>
      <c r="P18" s="598">
        <f t="shared" si="6"/>
        <v>0</v>
      </c>
      <c r="Q18" s="598">
        <f t="shared" si="6"/>
        <v>0</v>
      </c>
      <c r="R18" s="598">
        <f t="shared" si="6"/>
        <v>0</v>
      </c>
      <c r="S18" s="604">
        <v>39576</v>
      </c>
      <c r="T18" s="584"/>
      <c r="U18" s="584"/>
      <c r="V18" s="584"/>
      <c r="W18" s="584"/>
      <c r="X18" s="599">
        <f t="shared" si="7"/>
        <v>0</v>
      </c>
      <c r="Y18" s="584"/>
      <c r="Z18" s="584"/>
      <c r="AA18" s="584"/>
      <c r="AB18" s="584"/>
      <c r="AC18" s="605"/>
      <c r="AD18" s="584"/>
      <c r="AE18" s="584"/>
      <c r="AF18" s="584"/>
      <c r="AG18" s="584"/>
      <c r="AH18" s="599"/>
      <c r="AI18" s="584"/>
      <c r="AJ18" s="584"/>
      <c r="AK18" s="584"/>
      <c r="AL18" s="584"/>
      <c r="AM18" s="599"/>
      <c r="AN18" s="584"/>
      <c r="AO18" s="584"/>
      <c r="AP18" s="584"/>
      <c r="AQ18" s="584"/>
      <c r="AR18" s="584"/>
      <c r="AS18" s="584"/>
      <c r="AT18" s="584"/>
      <c r="AU18" s="584"/>
      <c r="AV18" s="584"/>
      <c r="AW18" s="584"/>
      <c r="AX18" s="584"/>
      <c r="AY18" s="584"/>
      <c r="AZ18" s="584"/>
      <c r="BA18" s="584"/>
      <c r="BB18" s="584"/>
      <c r="BC18" s="584"/>
      <c r="BD18" s="584"/>
      <c r="BE18" s="584"/>
      <c r="BF18" s="584"/>
      <c r="BG18" s="584"/>
      <c r="BH18" s="584"/>
      <c r="BI18" s="584"/>
      <c r="BJ18" s="584"/>
      <c r="BK18" s="584"/>
      <c r="BL18" s="584"/>
      <c r="BM18" s="584"/>
      <c r="BN18" s="584"/>
      <c r="BO18" s="584"/>
      <c r="BP18" s="584"/>
      <c r="BQ18" s="584"/>
      <c r="BR18" s="584"/>
      <c r="BS18" s="584"/>
      <c r="BT18" s="584"/>
      <c r="BU18" s="584"/>
      <c r="BV18" s="584"/>
      <c r="BW18" s="584"/>
      <c r="BX18" s="584"/>
      <c r="BY18" s="584"/>
      <c r="BZ18" s="584"/>
      <c r="CA18" s="584"/>
      <c r="CB18" s="584"/>
      <c r="CC18" s="584"/>
      <c r="CD18" s="584"/>
      <c r="CE18" s="584"/>
      <c r="CF18" s="584"/>
      <c r="CG18" s="584"/>
      <c r="CH18" s="584"/>
      <c r="CI18" s="584"/>
      <c r="CJ18" s="584"/>
      <c r="CK18" s="584"/>
      <c r="CL18" s="584"/>
      <c r="CM18" s="584"/>
      <c r="CN18" s="584"/>
      <c r="CO18" s="584"/>
      <c r="CP18" s="584"/>
      <c r="CQ18" s="584"/>
      <c r="CR18" s="584"/>
      <c r="CS18" s="584"/>
      <c r="CT18" s="584"/>
      <c r="CU18" s="584"/>
      <c r="CV18" s="584"/>
      <c r="CW18" s="584"/>
      <c r="CX18" s="584"/>
      <c r="CY18" s="584"/>
      <c r="CZ18" s="584"/>
      <c r="DA18" s="584"/>
      <c r="DB18" s="584"/>
      <c r="DC18" s="584"/>
      <c r="DD18" s="584"/>
      <c r="DE18" s="584"/>
      <c r="DF18" s="584"/>
      <c r="DG18" s="584"/>
      <c r="DH18" s="584"/>
      <c r="DI18" s="584"/>
      <c r="DJ18" s="584"/>
      <c r="DK18" s="584"/>
      <c r="DL18" s="584"/>
      <c r="DM18" s="584"/>
      <c r="DN18" s="584"/>
      <c r="DO18" s="600"/>
      <c r="DP18" s="601">
        <v>1</v>
      </c>
      <c r="DQ18" s="584">
        <v>28500</v>
      </c>
      <c r="DR18" s="584"/>
      <c r="DS18" s="584"/>
      <c r="DT18" s="584"/>
      <c r="DU18" s="584"/>
      <c r="DV18" s="584"/>
      <c r="DW18" s="584"/>
      <c r="DX18" s="584">
        <v>1</v>
      </c>
      <c r="DY18" s="584">
        <v>28500</v>
      </c>
      <c r="DZ18" s="584"/>
      <c r="EA18" s="584"/>
      <c r="EB18" s="584"/>
      <c r="EC18" s="584"/>
      <c r="ED18" s="584"/>
      <c r="EE18" s="584"/>
      <c r="EF18" s="599">
        <f t="shared" si="8"/>
        <v>1</v>
      </c>
      <c r="EG18" s="599">
        <f t="shared" si="8"/>
        <v>28500</v>
      </c>
      <c r="EH18" s="472">
        <v>1</v>
      </c>
      <c r="EI18" s="472">
        <v>28500</v>
      </c>
      <c r="EJ18" s="384"/>
      <c r="EK18" s="384"/>
      <c r="EL18" s="581"/>
      <c r="EM18" s="582">
        <v>1</v>
      </c>
      <c r="EN18" s="581"/>
      <c r="EO18" s="581"/>
      <c r="EP18" s="581"/>
      <c r="EQ18" s="581"/>
      <c r="ER18" s="581"/>
      <c r="ES18" s="581"/>
      <c r="ET18" s="581"/>
    </row>
    <row r="19" spans="1:150" s="101" customFormat="1" ht="115.5">
      <c r="A19" s="516">
        <v>12</v>
      </c>
      <c r="B19" s="520" t="s">
        <v>2308</v>
      </c>
      <c r="C19" s="516" t="s">
        <v>2309</v>
      </c>
      <c r="D19" s="517" t="s">
        <v>60</v>
      </c>
      <c r="E19" s="482">
        <v>34000</v>
      </c>
      <c r="F19" s="482">
        <v>4000</v>
      </c>
      <c r="G19" s="603">
        <f t="shared" si="2"/>
        <v>38000</v>
      </c>
      <c r="H19" s="584">
        <v>20</v>
      </c>
      <c r="I19" s="595">
        <f t="shared" si="0"/>
        <v>299.25</v>
      </c>
      <c r="J19" s="596">
        <f t="shared" si="1"/>
        <v>2199.25</v>
      </c>
      <c r="K19" s="482" t="s">
        <v>2310</v>
      </c>
      <c r="L19" s="597">
        <v>10</v>
      </c>
      <c r="M19" s="595">
        <f t="shared" si="3"/>
        <v>2992.5</v>
      </c>
      <c r="N19" s="596">
        <f t="shared" si="4"/>
        <v>21992.5</v>
      </c>
      <c r="O19" s="598">
        <f t="shared" si="5"/>
        <v>0</v>
      </c>
      <c r="P19" s="598">
        <f t="shared" si="6"/>
        <v>0</v>
      </c>
      <c r="Q19" s="598">
        <f t="shared" si="6"/>
        <v>0</v>
      </c>
      <c r="R19" s="598">
        <f t="shared" si="6"/>
        <v>0</v>
      </c>
      <c r="S19" s="604">
        <v>39576</v>
      </c>
      <c r="T19" s="584"/>
      <c r="U19" s="584"/>
      <c r="V19" s="584"/>
      <c r="W19" s="584"/>
      <c r="X19" s="599">
        <f t="shared" si="7"/>
        <v>0</v>
      </c>
      <c r="Y19" s="584"/>
      <c r="Z19" s="584"/>
      <c r="AA19" s="584"/>
      <c r="AB19" s="584"/>
      <c r="AC19" s="605"/>
      <c r="AD19" s="584"/>
      <c r="AE19" s="584"/>
      <c r="AF19" s="584"/>
      <c r="AG19" s="584"/>
      <c r="AH19" s="599"/>
      <c r="AI19" s="584"/>
      <c r="AJ19" s="584"/>
      <c r="AK19" s="584"/>
      <c r="AL19" s="584"/>
      <c r="AM19" s="599"/>
      <c r="AN19" s="584"/>
      <c r="AO19" s="584"/>
      <c r="AP19" s="584"/>
      <c r="AQ19" s="584"/>
      <c r="AR19" s="584"/>
      <c r="AS19" s="584"/>
      <c r="AT19" s="584"/>
      <c r="AU19" s="584"/>
      <c r="AV19" s="584"/>
      <c r="AW19" s="584"/>
      <c r="AX19" s="584"/>
      <c r="AY19" s="584"/>
      <c r="AZ19" s="584"/>
      <c r="BA19" s="584"/>
      <c r="BB19" s="584"/>
      <c r="BC19" s="584"/>
      <c r="BD19" s="584"/>
      <c r="BE19" s="584"/>
      <c r="BF19" s="584"/>
      <c r="BG19" s="584"/>
      <c r="BH19" s="584"/>
      <c r="BI19" s="584"/>
      <c r="BJ19" s="584"/>
      <c r="BK19" s="584"/>
      <c r="BL19" s="584"/>
      <c r="BM19" s="584"/>
      <c r="BN19" s="584"/>
      <c r="BO19" s="584"/>
      <c r="BP19" s="584"/>
      <c r="BQ19" s="584"/>
      <c r="BR19" s="584"/>
      <c r="BS19" s="584"/>
      <c r="BT19" s="584"/>
      <c r="BU19" s="584"/>
      <c r="BV19" s="584"/>
      <c r="BW19" s="584"/>
      <c r="BX19" s="584"/>
      <c r="BY19" s="584"/>
      <c r="BZ19" s="584"/>
      <c r="CA19" s="584"/>
      <c r="CB19" s="584"/>
      <c r="CC19" s="584"/>
      <c r="CD19" s="584"/>
      <c r="CE19" s="584"/>
      <c r="CF19" s="584"/>
      <c r="CG19" s="584"/>
      <c r="CH19" s="584"/>
      <c r="CI19" s="584"/>
      <c r="CJ19" s="584"/>
      <c r="CK19" s="584"/>
      <c r="CL19" s="584"/>
      <c r="CM19" s="584"/>
      <c r="CN19" s="584"/>
      <c r="CO19" s="584"/>
      <c r="CP19" s="584"/>
      <c r="CQ19" s="584"/>
      <c r="CR19" s="584"/>
      <c r="CS19" s="584"/>
      <c r="CT19" s="584"/>
      <c r="CU19" s="584"/>
      <c r="CV19" s="584"/>
      <c r="CW19" s="584"/>
      <c r="CX19" s="584"/>
      <c r="CY19" s="584"/>
      <c r="CZ19" s="584"/>
      <c r="DA19" s="584"/>
      <c r="DB19" s="584"/>
      <c r="DC19" s="584"/>
      <c r="DD19" s="584"/>
      <c r="DE19" s="584"/>
      <c r="DF19" s="584"/>
      <c r="DG19" s="584"/>
      <c r="DH19" s="584"/>
      <c r="DI19" s="584"/>
      <c r="DJ19" s="584"/>
      <c r="DK19" s="584"/>
      <c r="DL19" s="584"/>
      <c r="DM19" s="584"/>
      <c r="DN19" s="584"/>
      <c r="DO19" s="600"/>
      <c r="DP19" s="601">
        <v>1</v>
      </c>
      <c r="DQ19" s="584">
        <v>38000</v>
      </c>
      <c r="DR19" s="584"/>
      <c r="DS19" s="584"/>
      <c r="DT19" s="584"/>
      <c r="DU19" s="584"/>
      <c r="DV19" s="584">
        <v>1</v>
      </c>
      <c r="DW19" s="584">
        <v>38000</v>
      </c>
      <c r="DX19" s="584"/>
      <c r="DY19" s="584"/>
      <c r="DZ19" s="584"/>
      <c r="EA19" s="584"/>
      <c r="EB19" s="584"/>
      <c r="EC19" s="584"/>
      <c r="ED19" s="584"/>
      <c r="EE19" s="584"/>
      <c r="EF19" s="599">
        <f t="shared" si="8"/>
        <v>1</v>
      </c>
      <c r="EG19" s="599">
        <f t="shared" si="8"/>
        <v>38000</v>
      </c>
      <c r="EH19" s="472">
        <v>1</v>
      </c>
      <c r="EI19" s="472">
        <v>38000</v>
      </c>
      <c r="EJ19" s="384"/>
      <c r="EK19" s="384"/>
      <c r="EL19" s="581"/>
      <c r="EM19" s="582">
        <v>1</v>
      </c>
      <c r="EN19" s="581"/>
      <c r="EO19" s="581"/>
      <c r="EP19" s="581"/>
      <c r="EQ19" s="581"/>
      <c r="ER19" s="581"/>
      <c r="ES19" s="581"/>
      <c r="ET19" s="581"/>
    </row>
    <row r="20" spans="1:150" s="101" customFormat="1" ht="99">
      <c r="A20" s="516">
        <v>13</v>
      </c>
      <c r="B20" s="520" t="s">
        <v>2311</v>
      </c>
      <c r="C20" s="516" t="s">
        <v>2312</v>
      </c>
      <c r="D20" s="517" t="s">
        <v>1757</v>
      </c>
      <c r="E20" s="482">
        <v>25500</v>
      </c>
      <c r="F20" s="482">
        <v>3000</v>
      </c>
      <c r="G20" s="603">
        <f t="shared" si="2"/>
        <v>28500</v>
      </c>
      <c r="H20" s="584">
        <v>20</v>
      </c>
      <c r="I20" s="595">
        <f t="shared" si="0"/>
        <v>224.4375</v>
      </c>
      <c r="J20" s="596">
        <f t="shared" si="1"/>
        <v>1649.4375</v>
      </c>
      <c r="K20" s="482" t="s">
        <v>2313</v>
      </c>
      <c r="L20" s="597">
        <v>9</v>
      </c>
      <c r="M20" s="595">
        <f t="shared" si="3"/>
        <v>2019.9375</v>
      </c>
      <c r="N20" s="596">
        <f t="shared" si="4"/>
        <v>14844.9375</v>
      </c>
      <c r="O20" s="598">
        <f t="shared" si="5"/>
        <v>0</v>
      </c>
      <c r="P20" s="598">
        <f t="shared" si="6"/>
        <v>0</v>
      </c>
      <c r="Q20" s="598">
        <f t="shared" si="6"/>
        <v>0</v>
      </c>
      <c r="R20" s="598">
        <f t="shared" si="6"/>
        <v>0</v>
      </c>
      <c r="S20" s="604" t="s">
        <v>2314</v>
      </c>
      <c r="T20" s="584"/>
      <c r="U20" s="584"/>
      <c r="V20" s="584"/>
      <c r="W20" s="584"/>
      <c r="X20" s="599">
        <f t="shared" si="7"/>
        <v>0</v>
      </c>
      <c r="Y20" s="584"/>
      <c r="Z20" s="584"/>
      <c r="AA20" s="584"/>
      <c r="AB20" s="584"/>
      <c r="AC20" s="605"/>
      <c r="AD20" s="584"/>
      <c r="AE20" s="584"/>
      <c r="AF20" s="584"/>
      <c r="AG20" s="584"/>
      <c r="AH20" s="599"/>
      <c r="AI20" s="584"/>
      <c r="AJ20" s="584"/>
      <c r="AK20" s="584"/>
      <c r="AL20" s="584"/>
      <c r="AM20" s="599"/>
      <c r="AN20" s="584"/>
      <c r="AO20" s="584"/>
      <c r="AP20" s="584"/>
      <c r="AQ20" s="584"/>
      <c r="AR20" s="584"/>
      <c r="AS20" s="584"/>
      <c r="AT20" s="584"/>
      <c r="AU20" s="584"/>
      <c r="AV20" s="584"/>
      <c r="AW20" s="584"/>
      <c r="AX20" s="584"/>
      <c r="AY20" s="584"/>
      <c r="AZ20" s="584"/>
      <c r="BA20" s="584"/>
      <c r="BB20" s="584"/>
      <c r="BC20" s="584"/>
      <c r="BD20" s="584"/>
      <c r="BE20" s="584"/>
      <c r="BF20" s="584"/>
      <c r="BG20" s="584"/>
      <c r="BH20" s="584"/>
      <c r="BI20" s="584"/>
      <c r="BJ20" s="584"/>
      <c r="BK20" s="584"/>
      <c r="BL20" s="584"/>
      <c r="BM20" s="584"/>
      <c r="BN20" s="584"/>
      <c r="BO20" s="584"/>
      <c r="BP20" s="584"/>
      <c r="BQ20" s="584"/>
      <c r="BR20" s="584"/>
      <c r="BS20" s="584"/>
      <c r="BT20" s="584"/>
      <c r="BU20" s="584"/>
      <c r="BV20" s="584"/>
      <c r="BW20" s="584"/>
      <c r="BX20" s="584"/>
      <c r="BY20" s="584"/>
      <c r="BZ20" s="584"/>
      <c r="CA20" s="584"/>
      <c r="CB20" s="584"/>
      <c r="CC20" s="584"/>
      <c r="CD20" s="584"/>
      <c r="CE20" s="584"/>
      <c r="CF20" s="584"/>
      <c r="CG20" s="584"/>
      <c r="CH20" s="584"/>
      <c r="CI20" s="584"/>
      <c r="CJ20" s="584"/>
      <c r="CK20" s="584"/>
      <c r="CL20" s="584"/>
      <c r="CM20" s="584"/>
      <c r="CN20" s="584"/>
      <c r="CO20" s="584"/>
      <c r="CP20" s="584"/>
      <c r="CQ20" s="584"/>
      <c r="CR20" s="584"/>
      <c r="CS20" s="584"/>
      <c r="CT20" s="584"/>
      <c r="CU20" s="584"/>
      <c r="CV20" s="584"/>
      <c r="CW20" s="584"/>
      <c r="CX20" s="584"/>
      <c r="CY20" s="584"/>
      <c r="CZ20" s="584"/>
      <c r="DA20" s="584"/>
      <c r="DB20" s="584"/>
      <c r="DC20" s="584"/>
      <c r="DD20" s="584"/>
      <c r="DE20" s="584"/>
      <c r="DF20" s="584"/>
      <c r="DG20" s="584"/>
      <c r="DH20" s="584"/>
      <c r="DI20" s="584"/>
      <c r="DJ20" s="584"/>
      <c r="DK20" s="584"/>
      <c r="DL20" s="584"/>
      <c r="DM20" s="584"/>
      <c r="DN20" s="584"/>
      <c r="DO20" s="600"/>
      <c r="DP20" s="601">
        <v>1</v>
      </c>
      <c r="DQ20" s="584">
        <v>28500</v>
      </c>
      <c r="DR20" s="584"/>
      <c r="DS20" s="584"/>
      <c r="DT20" s="584"/>
      <c r="DU20" s="584"/>
      <c r="DV20" s="584">
        <v>1</v>
      </c>
      <c r="DW20" s="584">
        <v>28500</v>
      </c>
      <c r="DX20" s="584"/>
      <c r="DY20" s="584"/>
      <c r="DZ20" s="584"/>
      <c r="EA20" s="584"/>
      <c r="EB20" s="584"/>
      <c r="EC20" s="584"/>
      <c r="ED20" s="584"/>
      <c r="EE20" s="584"/>
      <c r="EF20" s="599">
        <f t="shared" si="8"/>
        <v>1</v>
      </c>
      <c r="EG20" s="599">
        <f t="shared" si="8"/>
        <v>28500</v>
      </c>
      <c r="EH20" s="472">
        <v>1</v>
      </c>
      <c r="EI20" s="472">
        <v>28500</v>
      </c>
      <c r="EJ20" s="384"/>
      <c r="EK20" s="384"/>
      <c r="EL20" s="581"/>
      <c r="EM20" s="582">
        <v>1</v>
      </c>
      <c r="EN20" s="581"/>
      <c r="EO20" s="581"/>
      <c r="EP20" s="581"/>
      <c r="EQ20" s="581"/>
      <c r="ER20" s="581"/>
      <c r="ES20" s="581"/>
      <c r="ET20" s="581"/>
    </row>
    <row r="21" spans="1:150" s="101" customFormat="1" ht="82.5">
      <c r="A21" s="516">
        <v>14</v>
      </c>
      <c r="B21" s="520" t="s">
        <v>2315</v>
      </c>
      <c r="C21" s="516" t="s">
        <v>2316</v>
      </c>
      <c r="D21" s="517" t="s">
        <v>2317</v>
      </c>
      <c r="E21" s="482">
        <v>34000</v>
      </c>
      <c r="F21" s="482">
        <v>4000</v>
      </c>
      <c r="G21" s="603">
        <f t="shared" si="2"/>
        <v>38000</v>
      </c>
      <c r="H21" s="584">
        <v>20</v>
      </c>
      <c r="I21" s="595">
        <f t="shared" si="0"/>
        <v>299.25</v>
      </c>
      <c r="J21" s="596">
        <f t="shared" si="1"/>
        <v>2199.25</v>
      </c>
      <c r="K21" s="482" t="s">
        <v>2318</v>
      </c>
      <c r="L21" s="597">
        <v>10</v>
      </c>
      <c r="M21" s="595">
        <f t="shared" si="3"/>
        <v>2992.5</v>
      </c>
      <c r="N21" s="596">
        <f t="shared" si="4"/>
        <v>21992.5</v>
      </c>
      <c r="O21" s="598">
        <f t="shared" si="5"/>
        <v>0</v>
      </c>
      <c r="P21" s="598">
        <f t="shared" si="6"/>
        <v>0</v>
      </c>
      <c r="Q21" s="598">
        <f t="shared" si="6"/>
        <v>0</v>
      </c>
      <c r="R21" s="598">
        <f t="shared" si="6"/>
        <v>0</v>
      </c>
      <c r="S21" s="606" t="s">
        <v>2319</v>
      </c>
      <c r="T21" s="584"/>
      <c r="U21" s="584"/>
      <c r="V21" s="584"/>
      <c r="W21" s="584"/>
      <c r="X21" s="599">
        <f t="shared" si="7"/>
        <v>0</v>
      </c>
      <c r="Y21" s="584"/>
      <c r="Z21" s="584"/>
      <c r="AA21" s="584"/>
      <c r="AB21" s="584"/>
      <c r="AC21" s="605"/>
      <c r="AD21" s="584"/>
      <c r="AE21" s="584"/>
      <c r="AF21" s="584"/>
      <c r="AG21" s="584"/>
      <c r="AH21" s="599"/>
      <c r="AI21" s="584"/>
      <c r="AJ21" s="584"/>
      <c r="AK21" s="584"/>
      <c r="AL21" s="584"/>
      <c r="AM21" s="599"/>
      <c r="AN21" s="584"/>
      <c r="AO21" s="584"/>
      <c r="AP21" s="584"/>
      <c r="AQ21" s="584"/>
      <c r="AR21" s="584"/>
      <c r="AS21" s="584"/>
      <c r="AT21" s="584"/>
      <c r="AU21" s="584"/>
      <c r="AV21" s="584"/>
      <c r="AW21" s="584"/>
      <c r="AX21" s="584"/>
      <c r="AY21" s="584"/>
      <c r="AZ21" s="584"/>
      <c r="BA21" s="584"/>
      <c r="BB21" s="584"/>
      <c r="BC21" s="584"/>
      <c r="BD21" s="584"/>
      <c r="BE21" s="584"/>
      <c r="BF21" s="584"/>
      <c r="BG21" s="584"/>
      <c r="BH21" s="584"/>
      <c r="BI21" s="584"/>
      <c r="BJ21" s="584"/>
      <c r="BK21" s="584"/>
      <c r="BL21" s="584"/>
      <c r="BM21" s="584"/>
      <c r="BN21" s="584"/>
      <c r="BO21" s="584"/>
      <c r="BP21" s="584"/>
      <c r="BQ21" s="584"/>
      <c r="BR21" s="584"/>
      <c r="BS21" s="584"/>
      <c r="BT21" s="584"/>
      <c r="BU21" s="584"/>
      <c r="BV21" s="584"/>
      <c r="BW21" s="584"/>
      <c r="BX21" s="584"/>
      <c r="BY21" s="584"/>
      <c r="BZ21" s="584"/>
      <c r="CA21" s="584"/>
      <c r="CB21" s="584"/>
      <c r="CC21" s="584"/>
      <c r="CD21" s="584"/>
      <c r="CE21" s="584"/>
      <c r="CF21" s="584"/>
      <c r="CG21" s="584"/>
      <c r="CH21" s="584"/>
      <c r="CI21" s="584"/>
      <c r="CJ21" s="584"/>
      <c r="CK21" s="584"/>
      <c r="CL21" s="584"/>
      <c r="CM21" s="584"/>
      <c r="CN21" s="584"/>
      <c r="CO21" s="584"/>
      <c r="CP21" s="584"/>
      <c r="CQ21" s="584"/>
      <c r="CR21" s="584"/>
      <c r="CS21" s="584"/>
      <c r="CT21" s="584"/>
      <c r="CU21" s="584"/>
      <c r="CV21" s="584"/>
      <c r="CW21" s="584"/>
      <c r="CX21" s="584"/>
      <c r="CY21" s="584"/>
      <c r="CZ21" s="584"/>
      <c r="DA21" s="584"/>
      <c r="DB21" s="584"/>
      <c r="DC21" s="584"/>
      <c r="DD21" s="584"/>
      <c r="DE21" s="584"/>
      <c r="DF21" s="584"/>
      <c r="DG21" s="584"/>
      <c r="DH21" s="584"/>
      <c r="DI21" s="584"/>
      <c r="DJ21" s="584"/>
      <c r="DK21" s="584"/>
      <c r="DL21" s="584"/>
      <c r="DM21" s="584"/>
      <c r="DN21" s="584"/>
      <c r="DO21" s="600"/>
      <c r="DP21" s="601">
        <v>1</v>
      </c>
      <c r="DQ21" s="584">
        <v>38000</v>
      </c>
      <c r="DR21" s="584"/>
      <c r="DS21" s="584"/>
      <c r="DT21" s="584"/>
      <c r="DU21" s="584"/>
      <c r="DV21" s="584" t="s">
        <v>1980</v>
      </c>
      <c r="DW21" s="584" t="s">
        <v>225</v>
      </c>
      <c r="DX21" s="584"/>
      <c r="DY21" s="584"/>
      <c r="DZ21" s="584">
        <v>1</v>
      </c>
      <c r="EA21" s="584">
        <v>38000</v>
      </c>
      <c r="EB21" s="584"/>
      <c r="EC21" s="584"/>
      <c r="ED21" s="584"/>
      <c r="EE21" s="584"/>
      <c r="EF21" s="599">
        <f t="shared" si="8"/>
        <v>1</v>
      </c>
      <c r="EG21" s="599">
        <f t="shared" si="8"/>
        <v>38000</v>
      </c>
      <c r="EH21" s="472">
        <v>1</v>
      </c>
      <c r="EI21" s="472">
        <v>38000</v>
      </c>
      <c r="EJ21" s="384"/>
      <c r="EK21" s="384"/>
      <c r="EL21" s="581"/>
      <c r="EM21" s="582">
        <v>1</v>
      </c>
      <c r="EN21" s="581"/>
      <c r="EO21" s="581"/>
      <c r="EP21" s="581"/>
      <c r="EQ21" s="581"/>
      <c r="ER21" s="581"/>
      <c r="ES21" s="581"/>
      <c r="ET21" s="581"/>
    </row>
    <row r="22" spans="1:150" s="101" customFormat="1" ht="82.5">
      <c r="A22" s="516">
        <v>15</v>
      </c>
      <c r="B22" s="520" t="s">
        <v>2320</v>
      </c>
      <c r="C22" s="516" t="s">
        <v>2321</v>
      </c>
      <c r="D22" s="517" t="s">
        <v>23</v>
      </c>
      <c r="E22" s="482">
        <v>25500</v>
      </c>
      <c r="F22" s="482">
        <v>3000</v>
      </c>
      <c r="G22" s="603">
        <f t="shared" si="2"/>
        <v>28500</v>
      </c>
      <c r="H22" s="584">
        <v>20</v>
      </c>
      <c r="I22" s="595">
        <f t="shared" si="0"/>
        <v>224.4375</v>
      </c>
      <c r="J22" s="596">
        <f t="shared" si="1"/>
        <v>1649.4375</v>
      </c>
      <c r="K22" s="482" t="s">
        <v>2322</v>
      </c>
      <c r="L22" s="597">
        <v>10</v>
      </c>
      <c r="M22" s="595">
        <f t="shared" si="3"/>
        <v>2244.375</v>
      </c>
      <c r="N22" s="596">
        <f t="shared" si="4"/>
        <v>16494.375</v>
      </c>
      <c r="O22" s="598">
        <f t="shared" si="5"/>
        <v>0</v>
      </c>
      <c r="P22" s="598">
        <f t="shared" si="6"/>
        <v>0</v>
      </c>
      <c r="Q22" s="598">
        <f t="shared" si="6"/>
        <v>0</v>
      </c>
      <c r="R22" s="598">
        <f t="shared" si="6"/>
        <v>0</v>
      </c>
      <c r="S22" s="604">
        <v>39637</v>
      </c>
      <c r="T22" s="584"/>
      <c r="U22" s="584"/>
      <c r="V22" s="584"/>
      <c r="W22" s="584"/>
      <c r="X22" s="599">
        <f t="shared" si="7"/>
        <v>0</v>
      </c>
      <c r="Y22" s="584"/>
      <c r="Z22" s="584"/>
      <c r="AA22" s="584"/>
      <c r="AB22" s="584"/>
      <c r="AC22" s="605"/>
      <c r="AD22" s="584"/>
      <c r="AE22" s="584"/>
      <c r="AF22" s="584"/>
      <c r="AG22" s="584"/>
      <c r="AH22" s="599"/>
      <c r="AI22" s="584"/>
      <c r="AJ22" s="584"/>
      <c r="AK22" s="584"/>
      <c r="AL22" s="584"/>
      <c r="AM22" s="599"/>
      <c r="AN22" s="584"/>
      <c r="AO22" s="584"/>
      <c r="AP22" s="584"/>
      <c r="AQ22" s="584"/>
      <c r="AR22" s="584"/>
      <c r="AS22" s="584"/>
      <c r="AT22" s="584"/>
      <c r="AU22" s="584"/>
      <c r="AV22" s="584"/>
      <c r="AW22" s="584"/>
      <c r="AX22" s="584"/>
      <c r="AY22" s="584"/>
      <c r="AZ22" s="584"/>
      <c r="BA22" s="584"/>
      <c r="BB22" s="584"/>
      <c r="BC22" s="584"/>
      <c r="BD22" s="584"/>
      <c r="BE22" s="584"/>
      <c r="BF22" s="584"/>
      <c r="BG22" s="584"/>
      <c r="BH22" s="584"/>
      <c r="BI22" s="584"/>
      <c r="BJ22" s="584"/>
      <c r="BK22" s="584"/>
      <c r="BL22" s="584"/>
      <c r="BM22" s="584"/>
      <c r="BN22" s="584"/>
      <c r="BO22" s="584"/>
      <c r="BP22" s="584"/>
      <c r="BQ22" s="584"/>
      <c r="BR22" s="584"/>
      <c r="BS22" s="584"/>
      <c r="BT22" s="584"/>
      <c r="BU22" s="584"/>
      <c r="BV22" s="584"/>
      <c r="BW22" s="584"/>
      <c r="BX22" s="584"/>
      <c r="BY22" s="584"/>
      <c r="BZ22" s="584"/>
      <c r="CA22" s="584"/>
      <c r="CB22" s="584"/>
      <c r="CC22" s="584"/>
      <c r="CD22" s="584"/>
      <c r="CE22" s="584"/>
      <c r="CF22" s="584"/>
      <c r="CG22" s="584"/>
      <c r="CH22" s="584"/>
      <c r="CI22" s="584"/>
      <c r="CJ22" s="584"/>
      <c r="CK22" s="584"/>
      <c r="CL22" s="584"/>
      <c r="CM22" s="584"/>
      <c r="CN22" s="584"/>
      <c r="CO22" s="584"/>
      <c r="CP22" s="584"/>
      <c r="CQ22" s="584"/>
      <c r="CR22" s="584"/>
      <c r="CS22" s="584"/>
      <c r="CT22" s="584"/>
      <c r="CU22" s="584"/>
      <c r="CV22" s="584"/>
      <c r="CW22" s="584"/>
      <c r="CX22" s="584"/>
      <c r="CY22" s="584"/>
      <c r="CZ22" s="584"/>
      <c r="DA22" s="584"/>
      <c r="DB22" s="584"/>
      <c r="DC22" s="584"/>
      <c r="DD22" s="584"/>
      <c r="DE22" s="584"/>
      <c r="DF22" s="584"/>
      <c r="DG22" s="584"/>
      <c r="DH22" s="584"/>
      <c r="DI22" s="584"/>
      <c r="DJ22" s="584"/>
      <c r="DK22" s="584"/>
      <c r="DL22" s="584"/>
      <c r="DM22" s="584"/>
      <c r="DN22" s="584"/>
      <c r="DO22" s="600"/>
      <c r="DP22" s="601">
        <v>1</v>
      </c>
      <c r="DQ22" s="584">
        <v>28500</v>
      </c>
      <c r="DR22" s="584"/>
      <c r="DS22" s="584"/>
      <c r="DT22" s="584"/>
      <c r="DU22" s="584"/>
      <c r="DV22" s="584"/>
      <c r="DW22" s="584"/>
      <c r="DX22" s="584"/>
      <c r="DY22" s="584"/>
      <c r="DZ22" s="584">
        <v>1</v>
      </c>
      <c r="EA22" s="584">
        <v>28500</v>
      </c>
      <c r="EB22" s="584"/>
      <c r="EC22" s="584"/>
      <c r="ED22" s="584"/>
      <c r="EE22" s="584"/>
      <c r="EF22" s="599">
        <f t="shared" si="8"/>
        <v>1</v>
      </c>
      <c r="EG22" s="599">
        <f t="shared" si="8"/>
        <v>28500</v>
      </c>
      <c r="EH22" s="472">
        <v>1</v>
      </c>
      <c r="EI22" s="472">
        <v>28500</v>
      </c>
      <c r="EJ22" s="384"/>
      <c r="EK22" s="384"/>
      <c r="EL22" s="581"/>
      <c r="EM22" s="582">
        <v>1</v>
      </c>
      <c r="EN22" s="581"/>
      <c r="EO22" s="581"/>
      <c r="EP22" s="581"/>
      <c r="EQ22" s="581"/>
      <c r="ER22" s="581"/>
      <c r="ES22" s="581"/>
      <c r="ET22" s="581"/>
    </row>
    <row r="23" spans="1:150" s="101" customFormat="1" ht="66">
      <c r="A23" s="516">
        <v>16</v>
      </c>
      <c r="B23" s="520" t="s">
        <v>2323</v>
      </c>
      <c r="C23" s="521" t="s">
        <v>2324</v>
      </c>
      <c r="D23" s="517" t="s">
        <v>2325</v>
      </c>
      <c r="E23" s="482">
        <v>34000</v>
      </c>
      <c r="F23" s="482">
        <v>4000</v>
      </c>
      <c r="G23" s="603">
        <f t="shared" si="2"/>
        <v>38000</v>
      </c>
      <c r="H23" s="584">
        <v>20</v>
      </c>
      <c r="I23" s="595">
        <f t="shared" si="0"/>
        <v>299.25</v>
      </c>
      <c r="J23" s="596">
        <f t="shared" si="1"/>
        <v>2199.25</v>
      </c>
      <c r="K23" s="482" t="s">
        <v>2326</v>
      </c>
      <c r="L23" s="597">
        <v>10</v>
      </c>
      <c r="M23" s="595">
        <f t="shared" si="3"/>
        <v>2992.5</v>
      </c>
      <c r="N23" s="596">
        <f t="shared" si="4"/>
        <v>21992.5</v>
      </c>
      <c r="O23" s="598">
        <f t="shared" si="5"/>
        <v>0</v>
      </c>
      <c r="P23" s="598">
        <f t="shared" si="6"/>
        <v>0</v>
      </c>
      <c r="Q23" s="598">
        <f t="shared" si="6"/>
        <v>0</v>
      </c>
      <c r="R23" s="598">
        <f t="shared" si="6"/>
        <v>0</v>
      </c>
      <c r="S23" s="604">
        <v>39699</v>
      </c>
      <c r="T23" s="584"/>
      <c r="U23" s="584"/>
      <c r="V23" s="584"/>
      <c r="W23" s="584"/>
      <c r="X23" s="599">
        <f t="shared" si="7"/>
        <v>0</v>
      </c>
      <c r="Y23" s="584"/>
      <c r="Z23" s="584"/>
      <c r="AA23" s="584"/>
      <c r="AB23" s="584"/>
      <c r="AC23" s="605"/>
      <c r="AD23" s="584"/>
      <c r="AE23" s="584"/>
      <c r="AF23" s="584"/>
      <c r="AG23" s="584"/>
      <c r="AH23" s="599"/>
      <c r="AI23" s="584"/>
      <c r="AJ23" s="584"/>
      <c r="AK23" s="584"/>
      <c r="AL23" s="584"/>
      <c r="AM23" s="599"/>
      <c r="AN23" s="584"/>
      <c r="AO23" s="584"/>
      <c r="AP23" s="584"/>
      <c r="AQ23" s="584"/>
      <c r="AR23" s="584"/>
      <c r="AS23" s="584"/>
      <c r="AT23" s="584"/>
      <c r="AU23" s="584"/>
      <c r="AV23" s="584"/>
      <c r="AW23" s="584"/>
      <c r="AX23" s="584"/>
      <c r="AY23" s="584"/>
      <c r="AZ23" s="584"/>
      <c r="BA23" s="584"/>
      <c r="BB23" s="584"/>
      <c r="BC23" s="584"/>
      <c r="BD23" s="584"/>
      <c r="BE23" s="584"/>
      <c r="BF23" s="584"/>
      <c r="BG23" s="584"/>
      <c r="BH23" s="584"/>
      <c r="BI23" s="584"/>
      <c r="BJ23" s="584"/>
      <c r="BK23" s="584"/>
      <c r="BL23" s="584"/>
      <c r="BM23" s="584"/>
      <c r="BN23" s="584"/>
      <c r="BO23" s="584"/>
      <c r="BP23" s="584"/>
      <c r="BQ23" s="584"/>
      <c r="BR23" s="584"/>
      <c r="BS23" s="584"/>
      <c r="BT23" s="584"/>
      <c r="BU23" s="584"/>
      <c r="BV23" s="584"/>
      <c r="BW23" s="584"/>
      <c r="BX23" s="584"/>
      <c r="BY23" s="584"/>
      <c r="BZ23" s="584"/>
      <c r="CA23" s="584"/>
      <c r="CB23" s="584"/>
      <c r="CC23" s="584"/>
      <c r="CD23" s="584"/>
      <c r="CE23" s="584"/>
      <c r="CF23" s="584"/>
      <c r="CG23" s="584"/>
      <c r="CH23" s="584"/>
      <c r="CI23" s="584"/>
      <c r="CJ23" s="584"/>
      <c r="CK23" s="584"/>
      <c r="CL23" s="584"/>
      <c r="CM23" s="584"/>
      <c r="CN23" s="584"/>
      <c r="CO23" s="584"/>
      <c r="CP23" s="584"/>
      <c r="CQ23" s="584"/>
      <c r="CR23" s="584"/>
      <c r="CS23" s="584"/>
      <c r="CT23" s="584"/>
      <c r="CU23" s="584"/>
      <c r="CV23" s="584"/>
      <c r="CW23" s="584"/>
      <c r="CX23" s="584"/>
      <c r="CY23" s="584"/>
      <c r="CZ23" s="584"/>
      <c r="DA23" s="584"/>
      <c r="DB23" s="584"/>
      <c r="DC23" s="584"/>
      <c r="DD23" s="584"/>
      <c r="DE23" s="584"/>
      <c r="DF23" s="584"/>
      <c r="DG23" s="584"/>
      <c r="DH23" s="584"/>
      <c r="DI23" s="584"/>
      <c r="DJ23" s="584"/>
      <c r="DK23" s="584"/>
      <c r="DL23" s="584"/>
      <c r="DM23" s="584"/>
      <c r="DN23" s="584"/>
      <c r="DO23" s="600"/>
      <c r="DP23" s="601">
        <v>1</v>
      </c>
      <c r="DQ23" s="584">
        <v>38000</v>
      </c>
      <c r="DR23" s="584"/>
      <c r="DS23" s="584"/>
      <c r="DT23" s="584"/>
      <c r="DU23" s="584"/>
      <c r="DV23" s="584"/>
      <c r="DW23" s="584"/>
      <c r="DX23" s="584">
        <v>1</v>
      </c>
      <c r="DY23" s="584">
        <v>38000</v>
      </c>
      <c r="DZ23" s="584"/>
      <c r="EA23" s="584"/>
      <c r="EB23" s="584"/>
      <c r="EC23" s="584"/>
      <c r="ED23" s="584"/>
      <c r="EE23" s="584"/>
      <c r="EF23" s="599">
        <f t="shared" si="8"/>
        <v>1</v>
      </c>
      <c r="EG23" s="599">
        <f t="shared" si="8"/>
        <v>38000</v>
      </c>
      <c r="EH23" s="472">
        <v>1</v>
      </c>
      <c r="EI23" s="472">
        <v>38000</v>
      </c>
      <c r="EJ23" s="384"/>
      <c r="EK23" s="384"/>
      <c r="EL23" s="581"/>
      <c r="EM23" s="582">
        <v>1</v>
      </c>
      <c r="EN23" s="581"/>
      <c r="EO23" s="581"/>
      <c r="EP23" s="581"/>
      <c r="EQ23" s="581"/>
      <c r="ER23" s="581"/>
      <c r="ES23" s="581"/>
      <c r="ET23" s="581"/>
    </row>
    <row r="24" spans="1:150" s="101" customFormat="1" ht="82.5">
      <c r="A24" s="516">
        <v>17</v>
      </c>
      <c r="B24" s="520" t="s">
        <v>2327</v>
      </c>
      <c r="C24" s="521" t="s">
        <v>2328</v>
      </c>
      <c r="D24" s="517" t="s">
        <v>2329</v>
      </c>
      <c r="E24" s="482">
        <v>25500</v>
      </c>
      <c r="F24" s="482">
        <v>3000</v>
      </c>
      <c r="G24" s="603">
        <f t="shared" si="2"/>
        <v>28500</v>
      </c>
      <c r="H24" s="584">
        <v>20</v>
      </c>
      <c r="I24" s="595">
        <f t="shared" si="0"/>
        <v>224.4375</v>
      </c>
      <c r="J24" s="596">
        <f t="shared" si="1"/>
        <v>1649.4375</v>
      </c>
      <c r="K24" s="482" t="s">
        <v>2330</v>
      </c>
      <c r="L24" s="597">
        <v>10</v>
      </c>
      <c r="M24" s="595">
        <f t="shared" si="3"/>
        <v>2244.375</v>
      </c>
      <c r="N24" s="596">
        <f t="shared" si="4"/>
        <v>16494.375</v>
      </c>
      <c r="O24" s="598">
        <f t="shared" si="5"/>
        <v>0</v>
      </c>
      <c r="P24" s="598">
        <f t="shared" si="6"/>
        <v>0</v>
      </c>
      <c r="Q24" s="598">
        <f t="shared" si="6"/>
        <v>0</v>
      </c>
      <c r="R24" s="598">
        <f t="shared" si="6"/>
        <v>0</v>
      </c>
      <c r="S24" s="604">
        <v>39576</v>
      </c>
      <c r="T24" s="584"/>
      <c r="U24" s="584"/>
      <c r="V24" s="584"/>
      <c r="W24" s="584"/>
      <c r="X24" s="599">
        <f t="shared" si="7"/>
        <v>0</v>
      </c>
      <c r="Y24" s="584"/>
      <c r="Z24" s="584"/>
      <c r="AA24" s="584"/>
      <c r="AB24" s="584"/>
      <c r="AC24" s="605"/>
      <c r="AD24" s="584"/>
      <c r="AE24" s="584"/>
      <c r="AF24" s="584"/>
      <c r="AG24" s="584"/>
      <c r="AH24" s="599"/>
      <c r="AI24" s="584"/>
      <c r="AJ24" s="584"/>
      <c r="AK24" s="584"/>
      <c r="AL24" s="584"/>
      <c r="AM24" s="599"/>
      <c r="AN24" s="584"/>
      <c r="AO24" s="584"/>
      <c r="AP24" s="584"/>
      <c r="AQ24" s="584"/>
      <c r="AR24" s="584"/>
      <c r="AS24" s="584"/>
      <c r="AT24" s="584"/>
      <c r="AU24" s="584"/>
      <c r="AV24" s="584"/>
      <c r="AW24" s="584"/>
      <c r="AX24" s="584"/>
      <c r="AY24" s="584"/>
      <c r="AZ24" s="584"/>
      <c r="BA24" s="584"/>
      <c r="BB24" s="584"/>
      <c r="BC24" s="584"/>
      <c r="BD24" s="584"/>
      <c r="BE24" s="584"/>
      <c r="BF24" s="584"/>
      <c r="BG24" s="584"/>
      <c r="BH24" s="584"/>
      <c r="BI24" s="584"/>
      <c r="BJ24" s="584"/>
      <c r="BK24" s="584"/>
      <c r="BL24" s="584"/>
      <c r="BM24" s="584"/>
      <c r="BN24" s="584"/>
      <c r="BO24" s="584"/>
      <c r="BP24" s="584"/>
      <c r="BQ24" s="584"/>
      <c r="BR24" s="584"/>
      <c r="BS24" s="584"/>
      <c r="BT24" s="584"/>
      <c r="BU24" s="584"/>
      <c r="BV24" s="584"/>
      <c r="BW24" s="584"/>
      <c r="BX24" s="584"/>
      <c r="BY24" s="584"/>
      <c r="BZ24" s="584"/>
      <c r="CA24" s="584"/>
      <c r="CB24" s="584"/>
      <c r="CC24" s="584"/>
      <c r="CD24" s="584"/>
      <c r="CE24" s="584"/>
      <c r="CF24" s="584"/>
      <c r="CG24" s="584"/>
      <c r="CH24" s="584"/>
      <c r="CI24" s="584"/>
      <c r="CJ24" s="584"/>
      <c r="CK24" s="584"/>
      <c r="CL24" s="584"/>
      <c r="CM24" s="584"/>
      <c r="CN24" s="584"/>
      <c r="CO24" s="584"/>
      <c r="CP24" s="584"/>
      <c r="CQ24" s="584"/>
      <c r="CR24" s="584"/>
      <c r="CS24" s="584"/>
      <c r="CT24" s="584"/>
      <c r="CU24" s="584"/>
      <c r="CV24" s="584"/>
      <c r="CW24" s="584"/>
      <c r="CX24" s="584"/>
      <c r="CY24" s="584"/>
      <c r="CZ24" s="584"/>
      <c r="DA24" s="584"/>
      <c r="DB24" s="584"/>
      <c r="DC24" s="584"/>
      <c r="DD24" s="584"/>
      <c r="DE24" s="584"/>
      <c r="DF24" s="584"/>
      <c r="DG24" s="584"/>
      <c r="DH24" s="584"/>
      <c r="DI24" s="584"/>
      <c r="DJ24" s="584"/>
      <c r="DK24" s="584"/>
      <c r="DL24" s="584"/>
      <c r="DM24" s="584"/>
      <c r="DN24" s="584"/>
      <c r="DO24" s="600"/>
      <c r="DP24" s="601">
        <v>1</v>
      </c>
      <c r="DQ24" s="584">
        <v>28500</v>
      </c>
      <c r="DR24" s="584"/>
      <c r="DS24" s="584"/>
      <c r="DT24" s="584"/>
      <c r="DU24" s="584"/>
      <c r="DV24" s="584">
        <v>1</v>
      </c>
      <c r="DW24" s="584">
        <v>28500</v>
      </c>
      <c r="DX24" s="584"/>
      <c r="DY24" s="584"/>
      <c r="DZ24" s="584"/>
      <c r="EA24" s="584"/>
      <c r="EB24" s="584"/>
      <c r="EC24" s="584"/>
      <c r="ED24" s="584"/>
      <c r="EE24" s="584"/>
      <c r="EF24" s="599">
        <f t="shared" ref="EF24:EG29" si="9">SUM(ED24,EB24,DZ24,DX24,DV24,DT24)</f>
        <v>1</v>
      </c>
      <c r="EG24" s="599">
        <f t="shared" si="9"/>
        <v>28500</v>
      </c>
      <c r="EH24" s="472">
        <v>1</v>
      </c>
      <c r="EI24" s="472">
        <v>28500</v>
      </c>
      <c r="EJ24" s="384"/>
      <c r="EK24" s="384"/>
      <c r="EL24" s="581"/>
      <c r="EM24" s="582">
        <v>1</v>
      </c>
      <c r="EN24" s="581"/>
      <c r="EO24" s="581"/>
      <c r="EP24" s="581"/>
      <c r="EQ24" s="581"/>
      <c r="ER24" s="581"/>
      <c r="ES24" s="581"/>
      <c r="ET24" s="581"/>
    </row>
    <row r="25" spans="1:150" s="101" customFormat="1" ht="66">
      <c r="A25" s="516">
        <v>18</v>
      </c>
      <c r="B25" s="520" t="s">
        <v>2331</v>
      </c>
      <c r="C25" s="520" t="s">
        <v>2332</v>
      </c>
      <c r="D25" s="516" t="s">
        <v>54</v>
      </c>
      <c r="E25" s="482">
        <v>21250</v>
      </c>
      <c r="F25" s="482">
        <v>2500</v>
      </c>
      <c r="G25" s="603">
        <f t="shared" si="2"/>
        <v>23750</v>
      </c>
      <c r="H25" s="584">
        <v>20</v>
      </c>
      <c r="I25" s="595">
        <f t="shared" si="0"/>
        <v>187.03125</v>
      </c>
      <c r="J25" s="596">
        <f t="shared" si="1"/>
        <v>1374.53125</v>
      </c>
      <c r="K25" s="482" t="s">
        <v>2333</v>
      </c>
      <c r="L25" s="597">
        <v>10</v>
      </c>
      <c r="M25" s="595">
        <f t="shared" si="3"/>
        <v>1870.3125</v>
      </c>
      <c r="N25" s="596">
        <f t="shared" si="4"/>
        <v>13745.3125</v>
      </c>
      <c r="O25" s="598">
        <f t="shared" si="5"/>
        <v>0</v>
      </c>
      <c r="P25" s="598">
        <f t="shared" si="6"/>
        <v>0</v>
      </c>
      <c r="Q25" s="598">
        <f t="shared" si="6"/>
        <v>0</v>
      </c>
      <c r="R25" s="598">
        <f t="shared" si="6"/>
        <v>0</v>
      </c>
      <c r="S25" s="604" t="s">
        <v>2334</v>
      </c>
      <c r="T25" s="584"/>
      <c r="U25" s="584"/>
      <c r="V25" s="584"/>
      <c r="W25" s="584"/>
      <c r="X25" s="599">
        <f t="shared" si="7"/>
        <v>0</v>
      </c>
      <c r="Y25" s="584"/>
      <c r="Z25" s="584"/>
      <c r="AA25" s="584"/>
      <c r="AB25" s="584"/>
      <c r="AC25" s="605"/>
      <c r="AD25" s="584"/>
      <c r="AE25" s="584"/>
      <c r="AF25" s="584"/>
      <c r="AG25" s="584"/>
      <c r="AH25" s="599"/>
      <c r="AI25" s="584"/>
      <c r="AJ25" s="584"/>
      <c r="AK25" s="584"/>
      <c r="AL25" s="584"/>
      <c r="AM25" s="599"/>
      <c r="AN25" s="584"/>
      <c r="AO25" s="584"/>
      <c r="AP25" s="584"/>
      <c r="AQ25" s="584"/>
      <c r="AR25" s="584"/>
      <c r="AS25" s="584"/>
      <c r="AT25" s="584"/>
      <c r="AU25" s="584"/>
      <c r="AV25" s="584"/>
      <c r="AW25" s="584"/>
      <c r="AX25" s="584"/>
      <c r="AY25" s="584"/>
      <c r="AZ25" s="584"/>
      <c r="BA25" s="584"/>
      <c r="BB25" s="584"/>
      <c r="BC25" s="584"/>
      <c r="BD25" s="584"/>
      <c r="BE25" s="584"/>
      <c r="BF25" s="584"/>
      <c r="BG25" s="584"/>
      <c r="BH25" s="584"/>
      <c r="BI25" s="584"/>
      <c r="BJ25" s="584"/>
      <c r="BK25" s="584"/>
      <c r="BL25" s="584"/>
      <c r="BM25" s="584"/>
      <c r="BN25" s="584"/>
      <c r="BO25" s="584"/>
      <c r="BP25" s="584"/>
      <c r="BQ25" s="584"/>
      <c r="BR25" s="584"/>
      <c r="BS25" s="584"/>
      <c r="BT25" s="584"/>
      <c r="BU25" s="584"/>
      <c r="BV25" s="584"/>
      <c r="BW25" s="584"/>
      <c r="BX25" s="584"/>
      <c r="BY25" s="584"/>
      <c r="BZ25" s="584"/>
      <c r="CA25" s="584"/>
      <c r="CB25" s="584"/>
      <c r="CC25" s="584"/>
      <c r="CD25" s="584"/>
      <c r="CE25" s="584"/>
      <c r="CF25" s="584"/>
      <c r="CG25" s="584"/>
      <c r="CH25" s="584"/>
      <c r="CI25" s="584"/>
      <c r="CJ25" s="584"/>
      <c r="CK25" s="584"/>
      <c r="CL25" s="584"/>
      <c r="CM25" s="584"/>
      <c r="CN25" s="584"/>
      <c r="CO25" s="584"/>
      <c r="CP25" s="584"/>
      <c r="CQ25" s="584"/>
      <c r="CR25" s="584"/>
      <c r="CS25" s="584"/>
      <c r="CT25" s="584"/>
      <c r="CU25" s="584"/>
      <c r="CV25" s="584"/>
      <c r="CW25" s="584"/>
      <c r="CX25" s="584"/>
      <c r="CY25" s="584"/>
      <c r="CZ25" s="584"/>
      <c r="DA25" s="584"/>
      <c r="DB25" s="584"/>
      <c r="DC25" s="584"/>
      <c r="DD25" s="584"/>
      <c r="DE25" s="584"/>
      <c r="DF25" s="584"/>
      <c r="DG25" s="584"/>
      <c r="DH25" s="584"/>
      <c r="DI25" s="584"/>
      <c r="DJ25" s="584"/>
      <c r="DK25" s="584"/>
      <c r="DL25" s="584"/>
      <c r="DM25" s="584"/>
      <c r="DN25" s="584"/>
      <c r="DO25" s="600"/>
      <c r="DP25" s="601">
        <v>1</v>
      </c>
      <c r="DQ25" s="584">
        <v>23750</v>
      </c>
      <c r="DR25" s="584"/>
      <c r="DS25" s="584"/>
      <c r="DT25" s="584"/>
      <c r="DU25" s="584"/>
      <c r="DV25" s="584"/>
      <c r="DW25" s="584"/>
      <c r="DX25" s="584">
        <v>1</v>
      </c>
      <c r="DY25" s="584">
        <v>23750</v>
      </c>
      <c r="DZ25" s="584"/>
      <c r="EA25" s="584"/>
      <c r="EB25" s="584"/>
      <c r="EC25" s="584"/>
      <c r="ED25" s="584"/>
      <c r="EE25" s="584"/>
      <c r="EF25" s="599">
        <f t="shared" si="9"/>
        <v>1</v>
      </c>
      <c r="EG25" s="599">
        <f t="shared" si="9"/>
        <v>23750</v>
      </c>
      <c r="EH25" s="472"/>
      <c r="EI25" s="472"/>
      <c r="EJ25" s="384">
        <v>1</v>
      </c>
      <c r="EK25" s="384">
        <v>23750</v>
      </c>
      <c r="EL25" s="581"/>
      <c r="EM25" s="582">
        <v>1</v>
      </c>
      <c r="EN25" s="581"/>
      <c r="EO25" s="581"/>
      <c r="EP25" s="581"/>
      <c r="EQ25" s="581"/>
      <c r="ER25" s="581"/>
      <c r="ES25" s="581"/>
      <c r="ET25" s="581"/>
    </row>
    <row r="26" spans="1:150" s="101" customFormat="1" ht="66">
      <c r="A26" s="516">
        <v>19</v>
      </c>
      <c r="B26" s="520" t="s">
        <v>2335</v>
      </c>
      <c r="C26" s="520" t="s">
        <v>2336</v>
      </c>
      <c r="D26" s="516" t="s">
        <v>2337</v>
      </c>
      <c r="E26" s="482">
        <v>25500</v>
      </c>
      <c r="F26" s="482">
        <v>3000</v>
      </c>
      <c r="G26" s="603">
        <f t="shared" si="2"/>
        <v>28500</v>
      </c>
      <c r="H26" s="584">
        <v>20</v>
      </c>
      <c r="I26" s="595">
        <f t="shared" si="0"/>
        <v>224.4375</v>
      </c>
      <c r="J26" s="596">
        <f t="shared" si="1"/>
        <v>1649.4375</v>
      </c>
      <c r="K26" s="482" t="s">
        <v>2338</v>
      </c>
      <c r="L26" s="597">
        <v>10</v>
      </c>
      <c r="M26" s="595">
        <f t="shared" si="3"/>
        <v>2244.375</v>
      </c>
      <c r="N26" s="596">
        <f t="shared" si="4"/>
        <v>16494.375</v>
      </c>
      <c r="O26" s="598">
        <f t="shared" si="5"/>
        <v>2000</v>
      </c>
      <c r="P26" s="598">
        <f t="shared" si="6"/>
        <v>1726</v>
      </c>
      <c r="Q26" s="598">
        <f t="shared" si="6"/>
        <v>274</v>
      </c>
      <c r="R26" s="598">
        <f t="shared" si="6"/>
        <v>0</v>
      </c>
      <c r="S26" s="604">
        <v>39637</v>
      </c>
      <c r="T26" s="584" t="s">
        <v>1627</v>
      </c>
      <c r="U26" s="584">
        <v>1726</v>
      </c>
      <c r="V26" s="584">
        <v>274</v>
      </c>
      <c r="W26" s="584"/>
      <c r="X26" s="599">
        <f>SUM(U26:W26)</f>
        <v>2000</v>
      </c>
      <c r="Y26" s="584"/>
      <c r="Z26" s="584"/>
      <c r="AA26" s="584"/>
      <c r="AB26" s="584"/>
      <c r="AC26" s="605"/>
      <c r="AD26" s="584"/>
      <c r="AE26" s="584"/>
      <c r="AF26" s="584"/>
      <c r="AG26" s="584"/>
      <c r="AH26" s="599"/>
      <c r="AI26" s="584"/>
      <c r="AJ26" s="584"/>
      <c r="AK26" s="584"/>
      <c r="AL26" s="584"/>
      <c r="AM26" s="599"/>
      <c r="AN26" s="584"/>
      <c r="AO26" s="584"/>
      <c r="AP26" s="584"/>
      <c r="AQ26" s="584"/>
      <c r="AR26" s="584"/>
      <c r="AS26" s="584"/>
      <c r="AT26" s="584"/>
      <c r="AU26" s="584"/>
      <c r="AV26" s="584"/>
      <c r="AW26" s="584"/>
      <c r="AX26" s="584"/>
      <c r="AY26" s="584"/>
      <c r="AZ26" s="584"/>
      <c r="BA26" s="584"/>
      <c r="BB26" s="584"/>
      <c r="BC26" s="584"/>
      <c r="BD26" s="584"/>
      <c r="BE26" s="584"/>
      <c r="BF26" s="584"/>
      <c r="BG26" s="584"/>
      <c r="BH26" s="584"/>
      <c r="BI26" s="584"/>
      <c r="BJ26" s="584"/>
      <c r="BK26" s="584"/>
      <c r="BL26" s="584"/>
      <c r="BM26" s="584"/>
      <c r="BN26" s="584"/>
      <c r="BO26" s="584"/>
      <c r="BP26" s="584"/>
      <c r="BQ26" s="584"/>
      <c r="BR26" s="584"/>
      <c r="BS26" s="584"/>
      <c r="BT26" s="584"/>
      <c r="BU26" s="584"/>
      <c r="BV26" s="584"/>
      <c r="BW26" s="584"/>
      <c r="BX26" s="584"/>
      <c r="BY26" s="584"/>
      <c r="BZ26" s="584"/>
      <c r="CA26" s="584"/>
      <c r="CB26" s="584"/>
      <c r="CC26" s="584"/>
      <c r="CD26" s="584"/>
      <c r="CE26" s="584"/>
      <c r="CF26" s="584"/>
      <c r="CG26" s="584"/>
      <c r="CH26" s="584"/>
      <c r="CI26" s="584"/>
      <c r="CJ26" s="584"/>
      <c r="CK26" s="584"/>
      <c r="CL26" s="584"/>
      <c r="CM26" s="584"/>
      <c r="CN26" s="584"/>
      <c r="CO26" s="584"/>
      <c r="CP26" s="584"/>
      <c r="CQ26" s="584"/>
      <c r="CR26" s="584"/>
      <c r="CS26" s="584"/>
      <c r="CT26" s="584"/>
      <c r="CU26" s="584"/>
      <c r="CV26" s="584"/>
      <c r="CW26" s="584"/>
      <c r="CX26" s="584"/>
      <c r="CY26" s="584"/>
      <c r="CZ26" s="584"/>
      <c r="DA26" s="584"/>
      <c r="DB26" s="584"/>
      <c r="DC26" s="584"/>
      <c r="DD26" s="584"/>
      <c r="DE26" s="584"/>
      <c r="DF26" s="584"/>
      <c r="DG26" s="584"/>
      <c r="DH26" s="584"/>
      <c r="DI26" s="584"/>
      <c r="DJ26" s="584"/>
      <c r="DK26" s="584"/>
      <c r="DL26" s="584"/>
      <c r="DM26" s="584"/>
      <c r="DN26" s="584"/>
      <c r="DO26" s="600"/>
      <c r="DP26" s="601">
        <v>1</v>
      </c>
      <c r="DQ26" s="584">
        <v>28500</v>
      </c>
      <c r="DR26" s="584"/>
      <c r="DS26" s="584"/>
      <c r="DT26" s="584"/>
      <c r="DU26" s="584"/>
      <c r="DV26" s="584" t="s">
        <v>225</v>
      </c>
      <c r="DW26" s="584" t="s">
        <v>225</v>
      </c>
      <c r="DX26" s="584">
        <v>1</v>
      </c>
      <c r="DY26" s="584">
        <v>28500</v>
      </c>
      <c r="DZ26" s="584"/>
      <c r="EA26" s="584"/>
      <c r="EB26" s="584"/>
      <c r="EC26" s="584"/>
      <c r="ED26" s="584"/>
      <c r="EE26" s="584"/>
      <c r="EF26" s="599">
        <f t="shared" si="9"/>
        <v>1</v>
      </c>
      <c r="EG26" s="599">
        <f t="shared" si="9"/>
        <v>28500</v>
      </c>
      <c r="EH26" s="472">
        <v>1</v>
      </c>
      <c r="EI26" s="472">
        <v>28500</v>
      </c>
      <c r="EJ26" s="384"/>
      <c r="EK26" s="384"/>
      <c r="EL26" s="581"/>
      <c r="EM26" s="582">
        <v>1</v>
      </c>
      <c r="EN26" s="581"/>
      <c r="EO26" s="581"/>
      <c r="EP26" s="581"/>
      <c r="EQ26" s="581"/>
      <c r="ER26" s="581"/>
      <c r="ES26" s="581"/>
      <c r="ET26" s="581"/>
    </row>
    <row r="27" spans="1:150" s="101" customFormat="1" ht="51">
      <c r="A27" s="516">
        <v>20</v>
      </c>
      <c r="B27" s="520" t="s">
        <v>2339</v>
      </c>
      <c r="C27" s="520" t="s">
        <v>2340</v>
      </c>
      <c r="D27" s="516" t="s">
        <v>2273</v>
      </c>
      <c r="E27" s="482">
        <v>42500</v>
      </c>
      <c r="F27" s="482">
        <v>5000</v>
      </c>
      <c r="G27" s="603">
        <f t="shared" si="2"/>
        <v>47500</v>
      </c>
      <c r="H27" s="584">
        <v>20</v>
      </c>
      <c r="I27" s="595">
        <f t="shared" si="0"/>
        <v>374.0625</v>
      </c>
      <c r="J27" s="596">
        <f t="shared" si="1"/>
        <v>2749.0625</v>
      </c>
      <c r="K27" s="482" t="s">
        <v>2341</v>
      </c>
      <c r="L27" s="597">
        <v>10</v>
      </c>
      <c r="M27" s="595">
        <f t="shared" si="3"/>
        <v>3740.625</v>
      </c>
      <c r="N27" s="596">
        <f t="shared" si="4"/>
        <v>27490.625</v>
      </c>
      <c r="O27" s="598">
        <f t="shared" si="5"/>
        <v>0</v>
      </c>
      <c r="P27" s="598">
        <f t="shared" si="6"/>
        <v>0</v>
      </c>
      <c r="Q27" s="598">
        <f t="shared" si="6"/>
        <v>0</v>
      </c>
      <c r="R27" s="598">
        <f t="shared" si="6"/>
        <v>0</v>
      </c>
      <c r="S27" s="606" t="s">
        <v>2296</v>
      </c>
      <c r="T27" s="584"/>
      <c r="U27" s="584"/>
      <c r="V27" s="584"/>
      <c r="W27" s="584"/>
      <c r="X27" s="599">
        <f>SUM(U27:W27)</f>
        <v>0</v>
      </c>
      <c r="Y27" s="584"/>
      <c r="Z27" s="584"/>
      <c r="AA27" s="584"/>
      <c r="AB27" s="584"/>
      <c r="AC27" s="605"/>
      <c r="AD27" s="584"/>
      <c r="AE27" s="584"/>
      <c r="AF27" s="584"/>
      <c r="AG27" s="584"/>
      <c r="AH27" s="599"/>
      <c r="AI27" s="584"/>
      <c r="AJ27" s="584"/>
      <c r="AK27" s="584"/>
      <c r="AL27" s="584"/>
      <c r="AM27" s="599"/>
      <c r="AN27" s="584"/>
      <c r="AO27" s="584"/>
      <c r="AP27" s="584"/>
      <c r="AQ27" s="584"/>
      <c r="AR27" s="584"/>
      <c r="AS27" s="584"/>
      <c r="AT27" s="584"/>
      <c r="AU27" s="584"/>
      <c r="AV27" s="584"/>
      <c r="AW27" s="584"/>
      <c r="AX27" s="584"/>
      <c r="AY27" s="584"/>
      <c r="AZ27" s="584"/>
      <c r="BA27" s="584"/>
      <c r="BB27" s="584"/>
      <c r="BC27" s="584"/>
      <c r="BD27" s="584"/>
      <c r="BE27" s="584"/>
      <c r="BF27" s="584"/>
      <c r="BG27" s="584"/>
      <c r="BH27" s="584"/>
      <c r="BI27" s="584"/>
      <c r="BJ27" s="584"/>
      <c r="BK27" s="584"/>
      <c r="BL27" s="584"/>
      <c r="BM27" s="584"/>
      <c r="BN27" s="584"/>
      <c r="BO27" s="584"/>
      <c r="BP27" s="584"/>
      <c r="BQ27" s="584"/>
      <c r="BR27" s="584"/>
      <c r="BS27" s="584"/>
      <c r="BT27" s="584"/>
      <c r="BU27" s="584"/>
      <c r="BV27" s="584"/>
      <c r="BW27" s="584"/>
      <c r="BX27" s="584"/>
      <c r="BY27" s="584"/>
      <c r="BZ27" s="584"/>
      <c r="CA27" s="584"/>
      <c r="CB27" s="584"/>
      <c r="CC27" s="584"/>
      <c r="CD27" s="584"/>
      <c r="CE27" s="584"/>
      <c r="CF27" s="584"/>
      <c r="CG27" s="584"/>
      <c r="CH27" s="584"/>
      <c r="CI27" s="584"/>
      <c r="CJ27" s="584"/>
      <c r="CK27" s="584"/>
      <c r="CL27" s="584"/>
      <c r="CM27" s="584"/>
      <c r="CN27" s="584"/>
      <c r="CO27" s="584"/>
      <c r="CP27" s="584"/>
      <c r="CQ27" s="584"/>
      <c r="CR27" s="584"/>
      <c r="CS27" s="584"/>
      <c r="CT27" s="584"/>
      <c r="CU27" s="584"/>
      <c r="CV27" s="584"/>
      <c r="CW27" s="584"/>
      <c r="CX27" s="584"/>
      <c r="CY27" s="584"/>
      <c r="CZ27" s="584"/>
      <c r="DA27" s="584"/>
      <c r="DB27" s="584"/>
      <c r="DC27" s="584"/>
      <c r="DD27" s="584"/>
      <c r="DE27" s="584"/>
      <c r="DF27" s="584"/>
      <c r="DG27" s="584"/>
      <c r="DH27" s="584"/>
      <c r="DI27" s="584"/>
      <c r="DJ27" s="584"/>
      <c r="DK27" s="584"/>
      <c r="DL27" s="584"/>
      <c r="DM27" s="584"/>
      <c r="DN27" s="584"/>
      <c r="DO27" s="600"/>
      <c r="DP27" s="601">
        <v>1</v>
      </c>
      <c r="DQ27" s="584">
        <v>47500</v>
      </c>
      <c r="DR27" s="584"/>
      <c r="DS27" s="584"/>
      <c r="DT27" s="584"/>
      <c r="DU27" s="584"/>
      <c r="DV27" s="584">
        <v>1</v>
      </c>
      <c r="DW27" s="584">
        <v>47500</v>
      </c>
      <c r="DX27" s="584"/>
      <c r="DY27" s="584"/>
      <c r="DZ27" s="584"/>
      <c r="EA27" s="584"/>
      <c r="EB27" s="584"/>
      <c r="EC27" s="584"/>
      <c r="ED27" s="584"/>
      <c r="EE27" s="584"/>
      <c r="EF27" s="599">
        <f t="shared" si="9"/>
        <v>1</v>
      </c>
      <c r="EG27" s="599">
        <f t="shared" si="9"/>
        <v>47500</v>
      </c>
      <c r="EH27" s="472">
        <v>1</v>
      </c>
      <c r="EI27" s="472">
        <v>47500</v>
      </c>
      <c r="EJ27" s="384"/>
      <c r="EK27" s="384"/>
      <c r="EL27" s="581"/>
      <c r="EM27" s="582">
        <v>1</v>
      </c>
      <c r="EN27" s="581"/>
      <c r="EO27" s="581"/>
      <c r="EP27" s="581"/>
      <c r="EQ27" s="581"/>
      <c r="ER27" s="581"/>
      <c r="ES27" s="581"/>
      <c r="ET27" s="581"/>
    </row>
    <row r="28" spans="1:150" s="101" customFormat="1" ht="82.5">
      <c r="A28" s="516">
        <v>21</v>
      </c>
      <c r="B28" s="520" t="s">
        <v>2342</v>
      </c>
      <c r="C28" s="520" t="s">
        <v>2343</v>
      </c>
      <c r="D28" s="516" t="s">
        <v>1757</v>
      </c>
      <c r="E28" s="482">
        <v>25500</v>
      </c>
      <c r="F28" s="482">
        <v>3000</v>
      </c>
      <c r="G28" s="603">
        <f t="shared" si="2"/>
        <v>28500</v>
      </c>
      <c r="H28" s="584">
        <v>20</v>
      </c>
      <c r="I28" s="595">
        <f t="shared" si="0"/>
        <v>224.4375</v>
      </c>
      <c r="J28" s="596">
        <f t="shared" si="1"/>
        <v>1649.4375</v>
      </c>
      <c r="K28" s="482" t="s">
        <v>2344</v>
      </c>
      <c r="L28" s="597">
        <v>10</v>
      </c>
      <c r="M28" s="595">
        <f t="shared" si="3"/>
        <v>2244.375</v>
      </c>
      <c r="N28" s="596">
        <f t="shared" si="4"/>
        <v>16494.375</v>
      </c>
      <c r="O28" s="598">
        <f t="shared" si="5"/>
        <v>1200</v>
      </c>
      <c r="P28" s="598">
        <f t="shared" si="6"/>
        <v>1036</v>
      </c>
      <c r="Q28" s="598">
        <f t="shared" si="6"/>
        <v>164</v>
      </c>
      <c r="R28" s="598">
        <f t="shared" si="6"/>
        <v>0</v>
      </c>
      <c r="S28" s="604">
        <v>39699</v>
      </c>
      <c r="T28" s="584" t="s">
        <v>1627</v>
      </c>
      <c r="U28" s="584">
        <v>1036</v>
      </c>
      <c r="V28" s="584">
        <v>164</v>
      </c>
      <c r="W28" s="584"/>
      <c r="X28" s="599">
        <f>SUM(U28:W28)</f>
        <v>1200</v>
      </c>
      <c r="Y28" s="584"/>
      <c r="Z28" s="584"/>
      <c r="AA28" s="584"/>
      <c r="AB28" s="584"/>
      <c r="AC28" s="605"/>
      <c r="AD28" s="584"/>
      <c r="AE28" s="584"/>
      <c r="AF28" s="584"/>
      <c r="AG28" s="584"/>
      <c r="AH28" s="599"/>
      <c r="AI28" s="584"/>
      <c r="AJ28" s="584"/>
      <c r="AK28" s="584"/>
      <c r="AL28" s="584"/>
      <c r="AM28" s="599"/>
      <c r="AN28" s="584"/>
      <c r="AO28" s="584"/>
      <c r="AP28" s="584"/>
      <c r="AQ28" s="584"/>
      <c r="AR28" s="584"/>
      <c r="AS28" s="584"/>
      <c r="AT28" s="584"/>
      <c r="AU28" s="584"/>
      <c r="AV28" s="584"/>
      <c r="AW28" s="584"/>
      <c r="AX28" s="584"/>
      <c r="AY28" s="584"/>
      <c r="AZ28" s="584"/>
      <c r="BA28" s="584"/>
      <c r="BB28" s="584"/>
      <c r="BC28" s="584"/>
      <c r="BD28" s="584"/>
      <c r="BE28" s="584"/>
      <c r="BF28" s="584"/>
      <c r="BG28" s="584"/>
      <c r="BH28" s="584"/>
      <c r="BI28" s="584"/>
      <c r="BJ28" s="584"/>
      <c r="BK28" s="584"/>
      <c r="BL28" s="584"/>
      <c r="BM28" s="584"/>
      <c r="BN28" s="584"/>
      <c r="BO28" s="584"/>
      <c r="BP28" s="584"/>
      <c r="BQ28" s="584"/>
      <c r="BR28" s="584"/>
      <c r="BS28" s="584"/>
      <c r="BT28" s="584"/>
      <c r="BU28" s="584"/>
      <c r="BV28" s="584"/>
      <c r="BW28" s="584"/>
      <c r="BX28" s="584"/>
      <c r="BY28" s="584"/>
      <c r="BZ28" s="584"/>
      <c r="CA28" s="584"/>
      <c r="CB28" s="584"/>
      <c r="CC28" s="584"/>
      <c r="CD28" s="584"/>
      <c r="CE28" s="584"/>
      <c r="CF28" s="584"/>
      <c r="CG28" s="584"/>
      <c r="CH28" s="584"/>
      <c r="CI28" s="584"/>
      <c r="CJ28" s="584"/>
      <c r="CK28" s="584"/>
      <c r="CL28" s="584"/>
      <c r="CM28" s="584"/>
      <c r="CN28" s="584"/>
      <c r="CO28" s="584"/>
      <c r="CP28" s="584"/>
      <c r="CQ28" s="584"/>
      <c r="CR28" s="584"/>
      <c r="CS28" s="584"/>
      <c r="CT28" s="584"/>
      <c r="CU28" s="584"/>
      <c r="CV28" s="584"/>
      <c r="CW28" s="584"/>
      <c r="CX28" s="584"/>
      <c r="CY28" s="584"/>
      <c r="CZ28" s="584"/>
      <c r="DA28" s="584"/>
      <c r="DB28" s="584"/>
      <c r="DC28" s="584"/>
      <c r="DD28" s="584"/>
      <c r="DE28" s="584"/>
      <c r="DF28" s="584"/>
      <c r="DG28" s="584"/>
      <c r="DH28" s="584"/>
      <c r="DI28" s="584"/>
      <c r="DJ28" s="584"/>
      <c r="DK28" s="584"/>
      <c r="DL28" s="584"/>
      <c r="DM28" s="584"/>
      <c r="DN28" s="584"/>
      <c r="DO28" s="600"/>
      <c r="DP28" s="601"/>
      <c r="DQ28" s="584"/>
      <c r="DR28" s="584">
        <v>1</v>
      </c>
      <c r="DS28" s="584">
        <v>28500</v>
      </c>
      <c r="DT28" s="584"/>
      <c r="DU28" s="584"/>
      <c r="DV28" s="584">
        <v>1</v>
      </c>
      <c r="DW28" s="584">
        <v>28500</v>
      </c>
      <c r="DX28" s="584"/>
      <c r="DY28" s="584"/>
      <c r="DZ28" s="584"/>
      <c r="EA28" s="584"/>
      <c r="EB28" s="584"/>
      <c r="EC28" s="584"/>
      <c r="ED28" s="584"/>
      <c r="EE28" s="584"/>
      <c r="EF28" s="599">
        <f t="shared" si="9"/>
        <v>1</v>
      </c>
      <c r="EG28" s="599">
        <f t="shared" si="9"/>
        <v>28500</v>
      </c>
      <c r="EH28" s="472">
        <v>1</v>
      </c>
      <c r="EI28" s="472">
        <v>28500</v>
      </c>
      <c r="EJ28" s="384"/>
      <c r="EK28" s="384"/>
      <c r="EL28" s="581"/>
      <c r="EM28" s="582">
        <v>1</v>
      </c>
      <c r="EN28" s="581"/>
      <c r="EO28" s="581"/>
      <c r="EP28" s="581"/>
      <c r="EQ28" s="581"/>
      <c r="ER28" s="581"/>
      <c r="ES28" s="581"/>
      <c r="ET28" s="581"/>
    </row>
    <row r="29" spans="1:150" s="101" customFormat="1" ht="82.5">
      <c r="A29" s="516">
        <v>22</v>
      </c>
      <c r="B29" s="520" t="s">
        <v>2345</v>
      </c>
      <c r="C29" s="520" t="s">
        <v>2346</v>
      </c>
      <c r="D29" s="516" t="s">
        <v>198</v>
      </c>
      <c r="E29" s="482">
        <v>34000</v>
      </c>
      <c r="F29" s="482">
        <v>4000</v>
      </c>
      <c r="G29" s="603">
        <f t="shared" si="2"/>
        <v>38000</v>
      </c>
      <c r="H29" s="584">
        <v>20</v>
      </c>
      <c r="I29" s="595">
        <f t="shared" si="0"/>
        <v>299.25</v>
      </c>
      <c r="J29" s="596">
        <f t="shared" si="1"/>
        <v>2199.25</v>
      </c>
      <c r="K29" s="482" t="s">
        <v>2347</v>
      </c>
      <c r="L29" s="597">
        <v>10</v>
      </c>
      <c r="M29" s="595">
        <f t="shared" si="3"/>
        <v>2992.5</v>
      </c>
      <c r="N29" s="596">
        <f t="shared" si="4"/>
        <v>21992.5</v>
      </c>
      <c r="O29" s="598">
        <f t="shared" si="5"/>
        <v>0</v>
      </c>
      <c r="P29" s="598">
        <f t="shared" si="6"/>
        <v>0</v>
      </c>
      <c r="Q29" s="598">
        <f t="shared" si="6"/>
        <v>0</v>
      </c>
      <c r="R29" s="598">
        <f t="shared" si="6"/>
        <v>0</v>
      </c>
      <c r="S29" s="604">
        <v>39576</v>
      </c>
      <c r="T29" s="584"/>
      <c r="U29" s="584"/>
      <c r="V29" s="584"/>
      <c r="W29" s="584"/>
      <c r="X29" s="599">
        <f>SUM(U29:W29)</f>
        <v>0</v>
      </c>
      <c r="Y29" s="584"/>
      <c r="Z29" s="584"/>
      <c r="AA29" s="584"/>
      <c r="AB29" s="584"/>
      <c r="AC29" s="605"/>
      <c r="AD29" s="584"/>
      <c r="AE29" s="584"/>
      <c r="AF29" s="584"/>
      <c r="AG29" s="584"/>
      <c r="AH29" s="599"/>
      <c r="AI29" s="584"/>
      <c r="AJ29" s="584"/>
      <c r="AK29" s="584"/>
      <c r="AL29" s="584"/>
      <c r="AM29" s="599"/>
      <c r="AN29" s="584"/>
      <c r="AO29" s="584"/>
      <c r="AP29" s="584"/>
      <c r="AQ29" s="584"/>
      <c r="AR29" s="584"/>
      <c r="AS29" s="584"/>
      <c r="AT29" s="584"/>
      <c r="AU29" s="584"/>
      <c r="AV29" s="584"/>
      <c r="AW29" s="584"/>
      <c r="AX29" s="584"/>
      <c r="AY29" s="584"/>
      <c r="AZ29" s="584"/>
      <c r="BA29" s="584"/>
      <c r="BB29" s="584"/>
      <c r="BC29" s="584"/>
      <c r="BD29" s="584"/>
      <c r="BE29" s="584"/>
      <c r="BF29" s="584"/>
      <c r="BG29" s="584"/>
      <c r="BH29" s="584"/>
      <c r="BI29" s="584"/>
      <c r="BJ29" s="584"/>
      <c r="BK29" s="584"/>
      <c r="BL29" s="584"/>
      <c r="BM29" s="584"/>
      <c r="BN29" s="584"/>
      <c r="BO29" s="584"/>
      <c r="BP29" s="584"/>
      <c r="BQ29" s="584"/>
      <c r="BR29" s="584"/>
      <c r="BS29" s="584"/>
      <c r="BT29" s="584"/>
      <c r="BU29" s="584"/>
      <c r="BV29" s="584"/>
      <c r="BW29" s="584"/>
      <c r="BX29" s="584"/>
      <c r="BY29" s="584"/>
      <c r="BZ29" s="584"/>
      <c r="CA29" s="584"/>
      <c r="CB29" s="584"/>
      <c r="CC29" s="584"/>
      <c r="CD29" s="584"/>
      <c r="CE29" s="584"/>
      <c r="CF29" s="584"/>
      <c r="CG29" s="584"/>
      <c r="CH29" s="584"/>
      <c r="CI29" s="584"/>
      <c r="CJ29" s="584"/>
      <c r="CK29" s="584"/>
      <c r="CL29" s="584"/>
      <c r="CM29" s="584"/>
      <c r="CN29" s="584"/>
      <c r="CO29" s="584"/>
      <c r="CP29" s="584"/>
      <c r="CQ29" s="584"/>
      <c r="CR29" s="584"/>
      <c r="CS29" s="584"/>
      <c r="CT29" s="584"/>
      <c r="CU29" s="584"/>
      <c r="CV29" s="584"/>
      <c r="CW29" s="584"/>
      <c r="CX29" s="584"/>
      <c r="CY29" s="584"/>
      <c r="CZ29" s="584"/>
      <c r="DA29" s="584"/>
      <c r="DB29" s="584"/>
      <c r="DC29" s="584"/>
      <c r="DD29" s="584"/>
      <c r="DE29" s="584"/>
      <c r="DF29" s="584"/>
      <c r="DG29" s="584"/>
      <c r="DH29" s="584"/>
      <c r="DI29" s="584"/>
      <c r="DJ29" s="584"/>
      <c r="DK29" s="584"/>
      <c r="DL29" s="584"/>
      <c r="DM29" s="584"/>
      <c r="DN29" s="584"/>
      <c r="DO29" s="600"/>
      <c r="DP29" s="601">
        <v>1</v>
      </c>
      <c r="DQ29" s="584">
        <v>38000</v>
      </c>
      <c r="DR29" s="584"/>
      <c r="DS29" s="584"/>
      <c r="DT29" s="584"/>
      <c r="DU29" s="584"/>
      <c r="DV29" s="584">
        <v>1</v>
      </c>
      <c r="DW29" s="584">
        <v>38000</v>
      </c>
      <c r="DX29" s="584"/>
      <c r="DY29" s="584"/>
      <c r="DZ29" s="584"/>
      <c r="EA29" s="584"/>
      <c r="EB29" s="584"/>
      <c r="EC29" s="584"/>
      <c r="ED29" s="584"/>
      <c r="EE29" s="584"/>
      <c r="EF29" s="599">
        <f t="shared" si="9"/>
        <v>1</v>
      </c>
      <c r="EG29" s="599">
        <f t="shared" si="9"/>
        <v>38000</v>
      </c>
      <c r="EH29" s="472">
        <v>1</v>
      </c>
      <c r="EI29" s="472">
        <v>38000</v>
      </c>
      <c r="EJ29" s="384"/>
      <c r="EK29" s="384"/>
      <c r="EL29" s="581"/>
      <c r="EM29" s="582">
        <v>1</v>
      </c>
      <c r="EN29" s="581"/>
      <c r="EO29" s="581"/>
      <c r="EP29" s="581"/>
      <c r="EQ29" s="581"/>
      <c r="ER29" s="581"/>
      <c r="ES29" s="581"/>
      <c r="ET29" s="581"/>
    </row>
    <row r="30" spans="1:150" s="101" customFormat="1">
      <c r="A30" s="594"/>
      <c r="B30" s="271" t="s">
        <v>1511</v>
      </c>
      <c r="C30" s="271"/>
      <c r="D30" s="384"/>
      <c r="E30" s="76">
        <f>SUM(E8:E29)</f>
        <v>658750</v>
      </c>
      <c r="F30" s="76">
        <f>SUM(F8:F29)</f>
        <v>77500</v>
      </c>
      <c r="G30" s="76">
        <f>SUM(G8:G29)</f>
        <v>736250</v>
      </c>
      <c r="H30" s="76">
        <f>SUM(H8:H29)</f>
        <v>440</v>
      </c>
      <c r="I30" s="595" t="e">
        <f t="shared" si="0"/>
        <v>#VALUE!</v>
      </c>
      <c r="J30" s="76" t="s">
        <v>225</v>
      </c>
      <c r="K30" s="76">
        <f t="shared" ref="K30:AP30" si="10">SUM(K8:K29)</f>
        <v>0</v>
      </c>
      <c r="L30" s="607">
        <f t="shared" si="10"/>
        <v>219</v>
      </c>
      <c r="M30" s="608">
        <f t="shared" si="10"/>
        <v>57755.25</v>
      </c>
      <c r="N30" s="608">
        <f t="shared" si="10"/>
        <v>424455.25</v>
      </c>
      <c r="O30" s="76">
        <f t="shared" si="10"/>
        <v>30400</v>
      </c>
      <c r="P30" s="76">
        <f t="shared" si="10"/>
        <v>27163</v>
      </c>
      <c r="Q30" s="76">
        <f t="shared" si="10"/>
        <v>3237</v>
      </c>
      <c r="R30" s="76">
        <f t="shared" si="10"/>
        <v>0</v>
      </c>
      <c r="S30" s="76">
        <f t="shared" si="10"/>
        <v>435642</v>
      </c>
      <c r="T30" s="76">
        <f t="shared" si="10"/>
        <v>0</v>
      </c>
      <c r="U30" s="76">
        <f t="shared" si="10"/>
        <v>27163</v>
      </c>
      <c r="V30" s="76">
        <f t="shared" si="10"/>
        <v>3237</v>
      </c>
      <c r="W30" s="76">
        <f t="shared" si="10"/>
        <v>0</v>
      </c>
      <c r="X30" s="76">
        <f t="shared" si="10"/>
        <v>30400</v>
      </c>
      <c r="Y30" s="76">
        <f t="shared" si="10"/>
        <v>0</v>
      </c>
      <c r="Z30" s="76">
        <f t="shared" si="10"/>
        <v>0</v>
      </c>
      <c r="AA30" s="76">
        <f t="shared" si="10"/>
        <v>0</v>
      </c>
      <c r="AB30" s="76">
        <f t="shared" si="10"/>
        <v>0</v>
      </c>
      <c r="AC30" s="76">
        <f t="shared" si="10"/>
        <v>0</v>
      </c>
      <c r="AD30" s="76">
        <f t="shared" si="10"/>
        <v>0</v>
      </c>
      <c r="AE30" s="76">
        <f t="shared" si="10"/>
        <v>0</v>
      </c>
      <c r="AF30" s="76">
        <f t="shared" si="10"/>
        <v>0</v>
      </c>
      <c r="AG30" s="76">
        <f t="shared" si="10"/>
        <v>0</v>
      </c>
      <c r="AH30" s="76">
        <f t="shared" si="10"/>
        <v>0</v>
      </c>
      <c r="AI30" s="76">
        <f t="shared" si="10"/>
        <v>0</v>
      </c>
      <c r="AJ30" s="76">
        <f t="shared" si="10"/>
        <v>0</v>
      </c>
      <c r="AK30" s="76">
        <f t="shared" si="10"/>
        <v>0</v>
      </c>
      <c r="AL30" s="76">
        <f t="shared" si="10"/>
        <v>0</v>
      </c>
      <c r="AM30" s="76">
        <f t="shared" si="10"/>
        <v>0</v>
      </c>
      <c r="AN30" s="76">
        <f t="shared" si="10"/>
        <v>0</v>
      </c>
      <c r="AO30" s="76">
        <f t="shared" si="10"/>
        <v>0</v>
      </c>
      <c r="AP30" s="76">
        <f t="shared" si="10"/>
        <v>0</v>
      </c>
      <c r="AQ30" s="76">
        <f t="shared" ref="AQ30:BV30" si="11">SUM(AQ8:AQ29)</f>
        <v>0</v>
      </c>
      <c r="AR30" s="76">
        <f t="shared" si="11"/>
        <v>0</v>
      </c>
      <c r="AS30" s="76">
        <f t="shared" si="11"/>
        <v>0</v>
      </c>
      <c r="AT30" s="76">
        <f t="shared" si="11"/>
        <v>0</v>
      </c>
      <c r="AU30" s="76">
        <f t="shared" si="11"/>
        <v>0</v>
      </c>
      <c r="AV30" s="76">
        <f t="shared" si="11"/>
        <v>0</v>
      </c>
      <c r="AW30" s="76">
        <f t="shared" si="11"/>
        <v>0</v>
      </c>
      <c r="AX30" s="76">
        <f t="shared" si="11"/>
        <v>0</v>
      </c>
      <c r="AY30" s="76">
        <f t="shared" si="11"/>
        <v>0</v>
      </c>
      <c r="AZ30" s="76">
        <f t="shared" si="11"/>
        <v>0</v>
      </c>
      <c r="BA30" s="76">
        <f t="shared" si="11"/>
        <v>0</v>
      </c>
      <c r="BB30" s="76">
        <f t="shared" si="11"/>
        <v>0</v>
      </c>
      <c r="BC30" s="76">
        <f t="shared" si="11"/>
        <v>0</v>
      </c>
      <c r="BD30" s="76">
        <f t="shared" si="11"/>
        <v>0</v>
      </c>
      <c r="BE30" s="76">
        <f t="shared" si="11"/>
        <v>0</v>
      </c>
      <c r="BF30" s="76">
        <f t="shared" si="11"/>
        <v>0</v>
      </c>
      <c r="BG30" s="76">
        <f t="shared" si="11"/>
        <v>0</v>
      </c>
      <c r="BH30" s="76">
        <f t="shared" si="11"/>
        <v>0</v>
      </c>
      <c r="BI30" s="76">
        <f t="shared" si="11"/>
        <v>0</v>
      </c>
      <c r="BJ30" s="76">
        <f t="shared" si="11"/>
        <v>0</v>
      </c>
      <c r="BK30" s="76">
        <f t="shared" si="11"/>
        <v>0</v>
      </c>
      <c r="BL30" s="76">
        <f t="shared" si="11"/>
        <v>0</v>
      </c>
      <c r="BM30" s="76">
        <f t="shared" si="11"/>
        <v>0</v>
      </c>
      <c r="BN30" s="76">
        <f t="shared" si="11"/>
        <v>0</v>
      </c>
      <c r="BO30" s="76">
        <f t="shared" si="11"/>
        <v>0</v>
      </c>
      <c r="BP30" s="76">
        <f t="shared" si="11"/>
        <v>0</v>
      </c>
      <c r="BQ30" s="76">
        <f t="shared" si="11"/>
        <v>0</v>
      </c>
      <c r="BR30" s="76">
        <f t="shared" si="11"/>
        <v>0</v>
      </c>
      <c r="BS30" s="76">
        <f t="shared" si="11"/>
        <v>0</v>
      </c>
      <c r="BT30" s="76">
        <f t="shared" si="11"/>
        <v>0</v>
      </c>
      <c r="BU30" s="76">
        <f t="shared" si="11"/>
        <v>0</v>
      </c>
      <c r="BV30" s="76">
        <f t="shared" si="11"/>
        <v>0</v>
      </c>
      <c r="BW30" s="76">
        <f t="shared" ref="BW30:DB30" si="12">SUM(BW8:BW29)</f>
        <v>0</v>
      </c>
      <c r="BX30" s="76">
        <f t="shared" si="12"/>
        <v>0</v>
      </c>
      <c r="BY30" s="76">
        <f t="shared" si="12"/>
        <v>0</v>
      </c>
      <c r="BZ30" s="76">
        <f t="shared" si="12"/>
        <v>0</v>
      </c>
      <c r="CA30" s="76">
        <f t="shared" si="12"/>
        <v>0</v>
      </c>
      <c r="CB30" s="76">
        <f t="shared" si="12"/>
        <v>0</v>
      </c>
      <c r="CC30" s="76">
        <f t="shared" si="12"/>
        <v>0</v>
      </c>
      <c r="CD30" s="76">
        <f t="shared" si="12"/>
        <v>0</v>
      </c>
      <c r="CE30" s="76">
        <f t="shared" si="12"/>
        <v>0</v>
      </c>
      <c r="CF30" s="76">
        <f t="shared" si="12"/>
        <v>0</v>
      </c>
      <c r="CG30" s="76">
        <f t="shared" si="12"/>
        <v>0</v>
      </c>
      <c r="CH30" s="76">
        <f t="shared" si="12"/>
        <v>0</v>
      </c>
      <c r="CI30" s="76">
        <f t="shared" si="12"/>
        <v>0</v>
      </c>
      <c r="CJ30" s="76">
        <f t="shared" si="12"/>
        <v>0</v>
      </c>
      <c r="CK30" s="76">
        <f t="shared" si="12"/>
        <v>0</v>
      </c>
      <c r="CL30" s="76">
        <f t="shared" si="12"/>
        <v>0</v>
      </c>
      <c r="CM30" s="76">
        <f t="shared" si="12"/>
        <v>0</v>
      </c>
      <c r="CN30" s="76">
        <f t="shared" si="12"/>
        <v>0</v>
      </c>
      <c r="CO30" s="76">
        <f t="shared" si="12"/>
        <v>0</v>
      </c>
      <c r="CP30" s="76">
        <f t="shared" si="12"/>
        <v>0</v>
      </c>
      <c r="CQ30" s="76">
        <f t="shared" si="12"/>
        <v>0</v>
      </c>
      <c r="CR30" s="76">
        <f t="shared" si="12"/>
        <v>0</v>
      </c>
      <c r="CS30" s="76">
        <f t="shared" si="12"/>
        <v>0</v>
      </c>
      <c r="CT30" s="76">
        <f t="shared" si="12"/>
        <v>0</v>
      </c>
      <c r="CU30" s="76">
        <f t="shared" si="12"/>
        <v>0</v>
      </c>
      <c r="CV30" s="76">
        <f t="shared" si="12"/>
        <v>0</v>
      </c>
      <c r="CW30" s="76">
        <f t="shared" si="12"/>
        <v>0</v>
      </c>
      <c r="CX30" s="76">
        <f t="shared" si="12"/>
        <v>0</v>
      </c>
      <c r="CY30" s="76">
        <f t="shared" si="12"/>
        <v>0</v>
      </c>
      <c r="CZ30" s="76">
        <f t="shared" si="12"/>
        <v>0</v>
      </c>
      <c r="DA30" s="76">
        <f t="shared" si="12"/>
        <v>0</v>
      </c>
      <c r="DB30" s="76">
        <f t="shared" si="12"/>
        <v>0</v>
      </c>
      <c r="DC30" s="76">
        <f t="shared" ref="DC30:EH30" si="13">SUM(DC8:DC29)</f>
        <v>0</v>
      </c>
      <c r="DD30" s="76">
        <f t="shared" si="13"/>
        <v>0</v>
      </c>
      <c r="DE30" s="76">
        <f t="shared" si="13"/>
        <v>0</v>
      </c>
      <c r="DF30" s="76">
        <f t="shared" si="13"/>
        <v>0</v>
      </c>
      <c r="DG30" s="76">
        <f t="shared" si="13"/>
        <v>0</v>
      </c>
      <c r="DH30" s="76">
        <f t="shared" si="13"/>
        <v>0</v>
      </c>
      <c r="DI30" s="76">
        <f t="shared" si="13"/>
        <v>0</v>
      </c>
      <c r="DJ30" s="76">
        <f t="shared" si="13"/>
        <v>0</v>
      </c>
      <c r="DK30" s="76">
        <f t="shared" si="13"/>
        <v>0</v>
      </c>
      <c r="DL30" s="76">
        <f t="shared" si="13"/>
        <v>0</v>
      </c>
      <c r="DM30" s="76">
        <f t="shared" si="13"/>
        <v>0</v>
      </c>
      <c r="DN30" s="76">
        <f t="shared" si="13"/>
        <v>0</v>
      </c>
      <c r="DO30" s="609">
        <f t="shared" si="13"/>
        <v>0</v>
      </c>
      <c r="DP30" s="610">
        <f t="shared" si="13"/>
        <v>20</v>
      </c>
      <c r="DQ30" s="76">
        <f t="shared" si="13"/>
        <v>669750</v>
      </c>
      <c r="DR30" s="76">
        <f t="shared" si="13"/>
        <v>2</v>
      </c>
      <c r="DS30" s="76">
        <f t="shared" si="13"/>
        <v>66500</v>
      </c>
      <c r="DT30" s="76">
        <f t="shared" si="13"/>
        <v>0</v>
      </c>
      <c r="DU30" s="76">
        <f t="shared" si="13"/>
        <v>0</v>
      </c>
      <c r="DV30" s="76">
        <f t="shared" si="13"/>
        <v>11</v>
      </c>
      <c r="DW30" s="76">
        <f t="shared" si="13"/>
        <v>403750</v>
      </c>
      <c r="DX30" s="76">
        <f t="shared" si="13"/>
        <v>9</v>
      </c>
      <c r="DY30" s="76">
        <f t="shared" si="13"/>
        <v>266000</v>
      </c>
      <c r="DZ30" s="76">
        <f t="shared" si="13"/>
        <v>2</v>
      </c>
      <c r="EA30" s="76">
        <f t="shared" si="13"/>
        <v>66500</v>
      </c>
      <c r="EB30" s="76">
        <f t="shared" si="13"/>
        <v>0</v>
      </c>
      <c r="EC30" s="76">
        <f t="shared" si="13"/>
        <v>0</v>
      </c>
      <c r="ED30" s="76">
        <f t="shared" si="13"/>
        <v>0</v>
      </c>
      <c r="EE30" s="76">
        <f t="shared" si="13"/>
        <v>0</v>
      </c>
      <c r="EF30" s="76">
        <f t="shared" si="13"/>
        <v>22</v>
      </c>
      <c r="EG30" s="76">
        <f t="shared" si="13"/>
        <v>736250</v>
      </c>
      <c r="EH30" s="76">
        <f t="shared" si="13"/>
        <v>21</v>
      </c>
      <c r="EI30" s="76">
        <f t="shared" ref="EI30:EK30" si="14">SUM(EI8:EI29)</f>
        <v>712500</v>
      </c>
      <c r="EJ30" s="76">
        <f t="shared" si="14"/>
        <v>1</v>
      </c>
      <c r="EK30" s="76">
        <f t="shared" si="14"/>
        <v>23750</v>
      </c>
      <c r="EL30" s="581"/>
      <c r="EM30" s="582"/>
      <c r="EN30" s="581"/>
      <c r="EO30" s="581"/>
      <c r="EP30" s="581"/>
      <c r="EQ30" s="581"/>
      <c r="ER30" s="581"/>
      <c r="ES30" s="581"/>
      <c r="ET30" s="581"/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T41"/>
  <sheetViews>
    <sheetView topLeftCell="A38" workbookViewId="0">
      <selection activeCell="G41" sqref="G41"/>
    </sheetView>
  </sheetViews>
  <sheetFormatPr defaultRowHeight="15"/>
  <sheetData>
    <row r="1" spans="1:150" ht="18">
      <c r="A1" s="736" t="s">
        <v>1477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522"/>
      <c r="M1" s="523"/>
      <c r="N1" s="524"/>
      <c r="O1" s="523"/>
      <c r="P1" s="523"/>
      <c r="Q1" s="523"/>
      <c r="R1" s="523"/>
      <c r="S1" s="523"/>
      <c r="T1" s="523"/>
      <c r="U1" s="523"/>
      <c r="V1" s="523"/>
      <c r="W1" s="523"/>
      <c r="X1" s="523"/>
      <c r="Y1" s="523"/>
      <c r="Z1" s="523"/>
      <c r="AA1" s="523"/>
      <c r="AB1" s="523"/>
      <c r="AC1" s="523"/>
      <c r="AD1" s="523"/>
      <c r="AE1" s="523"/>
      <c r="AF1" s="523"/>
      <c r="AG1" s="523"/>
      <c r="AH1" s="523"/>
      <c r="AI1" s="523"/>
      <c r="AJ1" s="523"/>
      <c r="AK1" s="523"/>
      <c r="AL1" s="523"/>
      <c r="AM1" s="523"/>
      <c r="AN1" s="468"/>
      <c r="AO1" s="468"/>
      <c r="AP1" s="468"/>
      <c r="AQ1" s="468"/>
      <c r="AR1" s="468"/>
      <c r="AS1" s="468"/>
      <c r="AT1" s="468"/>
      <c r="AU1" s="468"/>
      <c r="AV1" s="468"/>
      <c r="AW1" s="468"/>
      <c r="AX1" s="468"/>
      <c r="AY1" s="468"/>
      <c r="AZ1" s="468"/>
      <c r="BA1" s="468"/>
      <c r="BB1" s="468"/>
      <c r="BC1" s="468"/>
      <c r="BD1" s="468"/>
      <c r="BE1" s="468"/>
      <c r="BF1" s="468"/>
      <c r="BG1" s="468"/>
      <c r="BH1" s="468"/>
      <c r="BI1" s="468"/>
      <c r="BJ1" s="468"/>
      <c r="BK1" s="468"/>
      <c r="BL1" s="468"/>
      <c r="BM1" s="468"/>
      <c r="BN1" s="468"/>
      <c r="BO1" s="468"/>
      <c r="BP1" s="468"/>
      <c r="BQ1" s="468"/>
      <c r="BR1" s="468"/>
      <c r="BS1" s="468"/>
      <c r="BT1" s="468"/>
      <c r="BU1" s="468"/>
      <c r="BV1" s="468"/>
      <c r="BW1" s="468"/>
      <c r="BX1" s="468"/>
      <c r="BY1" s="468"/>
      <c r="BZ1" s="468"/>
      <c r="CA1" s="468"/>
      <c r="CB1" s="468"/>
      <c r="CC1" s="468"/>
      <c r="CD1" s="468"/>
      <c r="CE1" s="468"/>
      <c r="CF1" s="468"/>
      <c r="CG1" s="468"/>
      <c r="CH1" s="468"/>
      <c r="CI1" s="468"/>
      <c r="CJ1" s="468"/>
      <c r="CK1" s="468"/>
      <c r="CL1" s="468"/>
      <c r="CM1" s="468"/>
      <c r="CN1" s="468"/>
      <c r="CO1" s="468"/>
      <c r="CP1" s="468"/>
      <c r="CQ1" s="468"/>
      <c r="CR1" s="468"/>
      <c r="CS1" s="468"/>
      <c r="CT1" s="468"/>
      <c r="CU1" s="468"/>
      <c r="CV1" s="468"/>
      <c r="CW1" s="468"/>
      <c r="CX1" s="468"/>
      <c r="CY1" s="468"/>
      <c r="CZ1" s="468"/>
      <c r="DA1" s="468"/>
      <c r="DB1" s="468"/>
      <c r="DC1" s="468"/>
      <c r="DD1" s="468"/>
      <c r="DE1" s="468"/>
      <c r="DF1" s="468"/>
      <c r="DG1" s="468"/>
      <c r="DH1" s="468"/>
      <c r="DI1" s="468"/>
      <c r="DJ1" s="468"/>
      <c r="DK1" s="468"/>
      <c r="DL1" s="468"/>
      <c r="DM1" s="468"/>
      <c r="DN1" s="468"/>
      <c r="DO1" s="468"/>
      <c r="DP1" s="736" t="s">
        <v>1478</v>
      </c>
      <c r="DQ1" s="736"/>
      <c r="DR1" s="736"/>
      <c r="DS1" s="736"/>
      <c r="DT1" s="736"/>
      <c r="DU1" s="736"/>
      <c r="DV1" s="736"/>
      <c r="DW1" s="736"/>
      <c r="DX1" s="736"/>
      <c r="DY1" s="736"/>
      <c r="DZ1" s="736"/>
      <c r="EA1" s="736"/>
      <c r="EB1" s="736"/>
      <c r="EC1" s="736"/>
      <c r="ED1" s="736"/>
      <c r="EE1" s="468"/>
      <c r="EF1" s="468"/>
      <c r="EG1" s="468"/>
      <c r="EH1" s="468"/>
      <c r="EI1" s="468"/>
      <c r="EJ1" s="468"/>
      <c r="EK1" s="468"/>
      <c r="EL1" s="468"/>
      <c r="EM1" s="469"/>
      <c r="EN1" s="468"/>
      <c r="EO1" s="468"/>
      <c r="EP1" s="468"/>
      <c r="EQ1" s="468"/>
      <c r="ER1" s="468"/>
      <c r="ES1" s="468"/>
      <c r="ET1" s="468"/>
    </row>
    <row r="2" spans="1:150" ht="18">
      <c r="A2" s="737" t="s">
        <v>2005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522"/>
      <c r="M2" s="522"/>
      <c r="N2" s="525"/>
      <c r="O2" s="522"/>
      <c r="P2" s="522"/>
      <c r="Q2" s="522"/>
      <c r="R2" s="522"/>
      <c r="S2" s="522"/>
      <c r="T2" s="522"/>
      <c r="U2" s="522"/>
      <c r="V2" s="522"/>
      <c r="W2" s="522"/>
      <c r="X2" s="522"/>
      <c r="Y2" s="522"/>
      <c r="Z2" s="522"/>
      <c r="AA2" s="522"/>
      <c r="AB2" s="522"/>
      <c r="AC2" s="522"/>
      <c r="AD2" s="526"/>
      <c r="AE2" s="522"/>
      <c r="AF2" s="522"/>
      <c r="AG2" s="522"/>
      <c r="AH2" s="522"/>
      <c r="AI2" s="522"/>
      <c r="AJ2" s="522"/>
      <c r="AK2" s="522"/>
      <c r="AL2" s="522"/>
      <c r="AM2" s="522"/>
      <c r="AN2" s="475"/>
      <c r="AO2" s="475"/>
      <c r="AP2" s="475"/>
      <c r="AQ2" s="475"/>
      <c r="AR2" s="475"/>
      <c r="AS2" s="475"/>
      <c r="AT2" s="475"/>
      <c r="AU2" s="475"/>
      <c r="AV2" s="475"/>
      <c r="AW2" s="475"/>
      <c r="AX2" s="475"/>
      <c r="AY2" s="475"/>
      <c r="AZ2" s="475"/>
      <c r="BA2" s="475"/>
      <c r="BB2" s="475"/>
      <c r="BC2" s="475"/>
      <c r="BD2" s="475"/>
      <c r="BE2" s="475"/>
      <c r="BF2" s="475"/>
      <c r="BG2" s="475"/>
      <c r="BH2" s="475"/>
      <c r="BI2" s="475"/>
      <c r="BJ2" s="475"/>
      <c r="BK2" s="475"/>
      <c r="BL2" s="475"/>
      <c r="BM2" s="475"/>
      <c r="BN2" s="475"/>
      <c r="BO2" s="475"/>
      <c r="BP2" s="475"/>
      <c r="BQ2" s="475"/>
      <c r="BR2" s="475"/>
      <c r="BS2" s="475"/>
      <c r="BT2" s="475"/>
      <c r="BU2" s="475"/>
      <c r="BV2" s="475"/>
      <c r="BW2" s="475"/>
      <c r="BX2" s="475"/>
      <c r="BY2" s="475"/>
      <c r="BZ2" s="475"/>
      <c r="CA2" s="475"/>
      <c r="CB2" s="475"/>
      <c r="CC2" s="475"/>
      <c r="CD2" s="475"/>
      <c r="CE2" s="475"/>
      <c r="CF2" s="475"/>
      <c r="CG2" s="475"/>
      <c r="CH2" s="475"/>
      <c r="CI2" s="475"/>
      <c r="CJ2" s="475"/>
      <c r="CK2" s="475"/>
      <c r="CL2" s="475"/>
      <c r="CM2" s="475"/>
      <c r="CN2" s="475"/>
      <c r="CO2" s="475"/>
      <c r="CP2" s="475"/>
      <c r="CQ2" s="475"/>
      <c r="CR2" s="475"/>
      <c r="CS2" s="475"/>
      <c r="CT2" s="475"/>
      <c r="CU2" s="475"/>
      <c r="CV2" s="475"/>
      <c r="CW2" s="475"/>
      <c r="CX2" s="475"/>
      <c r="CY2" s="475"/>
      <c r="CZ2" s="475"/>
      <c r="DA2" s="475"/>
      <c r="DB2" s="475"/>
      <c r="DC2" s="475"/>
      <c r="DD2" s="475"/>
      <c r="DE2" s="475"/>
      <c r="DF2" s="475"/>
      <c r="DG2" s="475"/>
      <c r="DH2" s="475"/>
      <c r="DI2" s="475"/>
      <c r="DJ2" s="475"/>
      <c r="DK2" s="475"/>
      <c r="DL2" s="475"/>
      <c r="DM2" s="475"/>
      <c r="DN2" s="475"/>
      <c r="DO2" s="475"/>
      <c r="DP2" s="476"/>
      <c r="DQ2" s="475"/>
      <c r="DR2" s="475"/>
      <c r="DS2" s="475"/>
      <c r="DT2" s="510" t="s">
        <v>1577</v>
      </c>
      <c r="DU2" s="510"/>
      <c r="DV2" s="475"/>
      <c r="DW2" s="475"/>
      <c r="DX2" s="475"/>
      <c r="DY2" s="475"/>
      <c r="DZ2" s="475"/>
      <c r="EA2" s="475"/>
      <c r="EB2" s="475"/>
      <c r="EC2" s="475"/>
      <c r="ED2" s="475"/>
      <c r="EE2" s="475"/>
      <c r="EF2" s="475"/>
      <c r="EG2" s="475"/>
      <c r="EH2" s="475"/>
      <c r="EI2" s="475"/>
      <c r="EJ2" s="475"/>
      <c r="EK2" s="475"/>
      <c r="EL2" s="475"/>
      <c r="EM2" s="476"/>
      <c r="EN2" s="475"/>
      <c r="EO2" s="475"/>
      <c r="EP2" s="475"/>
      <c r="EQ2" s="475"/>
      <c r="ER2" s="475"/>
      <c r="ES2" s="475"/>
      <c r="ET2" s="475"/>
    </row>
    <row r="3" spans="1:150" ht="15.75">
      <c r="A3" s="738" t="s">
        <v>1480</v>
      </c>
      <c r="B3" s="740" t="s">
        <v>1578</v>
      </c>
      <c r="C3" s="740" t="s">
        <v>1481</v>
      </c>
      <c r="D3" s="740" t="s">
        <v>1482</v>
      </c>
      <c r="E3" s="740" t="s">
        <v>2348</v>
      </c>
      <c r="F3" s="740" t="s">
        <v>1674</v>
      </c>
      <c r="G3" s="740" t="s">
        <v>1675</v>
      </c>
      <c r="H3" s="740" t="s">
        <v>1484</v>
      </c>
      <c r="I3" s="733" t="s">
        <v>2349</v>
      </c>
      <c r="J3" s="740" t="s">
        <v>1485</v>
      </c>
      <c r="K3" s="729" t="s">
        <v>2350</v>
      </c>
      <c r="L3" s="740" t="s">
        <v>2351</v>
      </c>
      <c r="M3" s="733" t="s">
        <v>2352</v>
      </c>
      <c r="N3" s="730" t="s">
        <v>2353</v>
      </c>
      <c r="O3" s="731" t="s">
        <v>1490</v>
      </c>
      <c r="P3" s="731"/>
      <c r="Q3" s="731"/>
      <c r="R3" s="479"/>
      <c r="S3" s="732" t="s">
        <v>1492</v>
      </c>
      <c r="T3" s="732"/>
      <c r="U3" s="732"/>
      <c r="V3" s="732"/>
      <c r="W3" s="732"/>
      <c r="X3" s="732"/>
      <c r="Y3" s="732"/>
      <c r="Z3" s="732"/>
      <c r="AA3" s="732"/>
      <c r="AB3" s="732"/>
      <c r="AC3" s="732"/>
      <c r="AD3" s="732"/>
      <c r="AE3" s="732"/>
      <c r="AF3" s="732"/>
      <c r="AG3" s="732"/>
      <c r="AH3" s="732"/>
      <c r="AI3" s="732"/>
      <c r="AJ3" s="732"/>
      <c r="AK3" s="732"/>
      <c r="AL3" s="732"/>
      <c r="AM3" s="732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527"/>
      <c r="DP3" s="478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479"/>
      <c r="EM3" s="396"/>
      <c r="EN3" s="479"/>
      <c r="EO3" s="479"/>
      <c r="EP3" s="479"/>
      <c r="EQ3" s="479"/>
      <c r="ER3" s="479"/>
      <c r="ES3" s="479"/>
      <c r="ET3" s="479"/>
    </row>
    <row r="4" spans="1:150" ht="26.25" thickBot="1">
      <c r="A4" s="739"/>
      <c r="B4" s="741"/>
      <c r="C4" s="740"/>
      <c r="D4" s="741"/>
      <c r="E4" s="742"/>
      <c r="F4" s="740"/>
      <c r="G4" s="740"/>
      <c r="H4" s="742"/>
      <c r="I4" s="734"/>
      <c r="J4" s="740"/>
      <c r="K4" s="742"/>
      <c r="L4" s="740"/>
      <c r="M4" s="734"/>
      <c r="N4" s="730"/>
      <c r="O4" s="731"/>
      <c r="P4" s="731"/>
      <c r="Q4" s="731"/>
      <c r="R4" s="528"/>
      <c r="S4" s="729" t="s">
        <v>1258</v>
      </c>
      <c r="T4" s="729"/>
      <c r="U4" s="729"/>
      <c r="V4" s="729"/>
      <c r="W4" s="729"/>
      <c r="X4" s="729"/>
      <c r="Y4" s="729" t="s">
        <v>1493</v>
      </c>
      <c r="Z4" s="729"/>
      <c r="AA4" s="729"/>
      <c r="AB4" s="729"/>
      <c r="AC4" s="729"/>
      <c r="AD4" s="729" t="s">
        <v>1274</v>
      </c>
      <c r="AE4" s="729"/>
      <c r="AF4" s="729"/>
      <c r="AG4" s="729"/>
      <c r="AH4" s="729"/>
      <c r="AI4" s="729" t="s">
        <v>1236</v>
      </c>
      <c r="AJ4" s="729"/>
      <c r="AK4" s="729"/>
      <c r="AL4" s="729"/>
      <c r="AM4" s="729"/>
      <c r="AN4" s="729" t="s">
        <v>1494</v>
      </c>
      <c r="AO4" s="729"/>
      <c r="AP4" s="729"/>
      <c r="AQ4" s="729"/>
      <c r="AR4" s="729"/>
      <c r="AS4" s="729" t="s">
        <v>1495</v>
      </c>
      <c r="AT4" s="729"/>
      <c r="AU4" s="729"/>
      <c r="AV4" s="729"/>
      <c r="AW4" s="729"/>
      <c r="AX4" s="729" t="s">
        <v>1496</v>
      </c>
      <c r="AY4" s="729"/>
      <c r="AZ4" s="729"/>
      <c r="BA4" s="729"/>
      <c r="BB4" s="729"/>
      <c r="BC4" s="729" t="s">
        <v>1497</v>
      </c>
      <c r="BD4" s="729"/>
      <c r="BE4" s="729"/>
      <c r="BF4" s="729"/>
      <c r="BG4" s="729"/>
      <c r="BH4" s="729" t="s">
        <v>1498</v>
      </c>
      <c r="BI4" s="729"/>
      <c r="BJ4" s="729"/>
      <c r="BK4" s="729"/>
      <c r="BL4" s="729"/>
      <c r="BM4" s="729" t="s">
        <v>1499</v>
      </c>
      <c r="BN4" s="729"/>
      <c r="BO4" s="729"/>
      <c r="BP4" s="729"/>
      <c r="BQ4" s="729"/>
      <c r="BR4" s="729" t="s">
        <v>1500</v>
      </c>
      <c r="BS4" s="729"/>
      <c r="BT4" s="729"/>
      <c r="BU4" s="729"/>
      <c r="BV4" s="729"/>
      <c r="BW4" s="729" t="s">
        <v>1501</v>
      </c>
      <c r="BX4" s="729"/>
      <c r="BY4" s="729"/>
      <c r="BZ4" s="729"/>
      <c r="CA4" s="729"/>
      <c r="CB4" s="729" t="s">
        <v>1502</v>
      </c>
      <c r="CC4" s="729"/>
      <c r="CD4" s="729"/>
      <c r="CE4" s="729"/>
      <c r="CF4" s="729"/>
      <c r="CG4" s="729" t="s">
        <v>1503</v>
      </c>
      <c r="CH4" s="729"/>
      <c r="CI4" s="729"/>
      <c r="CJ4" s="729"/>
      <c r="CK4" s="729"/>
      <c r="CL4" s="729" t="s">
        <v>1504</v>
      </c>
      <c r="CM4" s="729"/>
      <c r="CN4" s="729"/>
      <c r="CO4" s="729"/>
      <c r="CP4" s="729"/>
      <c r="CQ4" s="729" t="s">
        <v>1505</v>
      </c>
      <c r="CR4" s="729"/>
      <c r="CS4" s="729"/>
      <c r="CT4" s="729"/>
      <c r="CU4" s="729"/>
      <c r="CV4" s="729" t="s">
        <v>1506</v>
      </c>
      <c r="CW4" s="729"/>
      <c r="CX4" s="729"/>
      <c r="CY4" s="729"/>
      <c r="CZ4" s="729"/>
      <c r="DA4" s="729" t="s">
        <v>1507</v>
      </c>
      <c r="DB4" s="729"/>
      <c r="DC4" s="729"/>
      <c r="DD4" s="729"/>
      <c r="DE4" s="729"/>
      <c r="DF4" s="729" t="s">
        <v>1508</v>
      </c>
      <c r="DG4" s="729"/>
      <c r="DH4" s="729"/>
      <c r="DI4" s="729"/>
      <c r="DJ4" s="729"/>
      <c r="DK4" s="729" t="s">
        <v>1509</v>
      </c>
      <c r="DL4" s="729"/>
      <c r="DM4" s="729"/>
      <c r="DN4" s="729"/>
      <c r="DO4" s="729"/>
      <c r="DP4" s="722" t="s">
        <v>1510</v>
      </c>
      <c r="DQ4" s="722"/>
      <c r="DR4" s="722"/>
      <c r="DS4" s="722"/>
      <c r="DT4" s="722" t="s">
        <v>1586</v>
      </c>
      <c r="DU4" s="722"/>
      <c r="DV4" s="722"/>
      <c r="DW4" s="722"/>
      <c r="DX4" s="722"/>
      <c r="DY4" s="722"/>
      <c r="DZ4" s="722"/>
      <c r="EA4" s="722"/>
      <c r="EB4" s="722"/>
      <c r="EC4" s="722"/>
      <c r="ED4" s="722"/>
      <c r="EE4" s="722"/>
      <c r="EF4" s="480"/>
      <c r="EG4" s="480"/>
      <c r="EH4" s="480"/>
      <c r="EI4" s="511" t="s">
        <v>2008</v>
      </c>
      <c r="EJ4" s="480"/>
      <c r="EK4" s="480" t="s">
        <v>2009</v>
      </c>
      <c r="EL4" s="323"/>
      <c r="EM4" s="324" t="s">
        <v>1588</v>
      </c>
      <c r="EN4" s="325"/>
      <c r="EO4" s="325"/>
      <c r="EP4" s="325"/>
      <c r="EQ4" s="325"/>
      <c r="ER4" s="325"/>
      <c r="ES4" s="325"/>
      <c r="ET4" s="325"/>
    </row>
    <row r="5" spans="1:150" ht="26.25" thickBot="1">
      <c r="A5" s="739"/>
      <c r="B5" s="741"/>
      <c r="C5" s="740"/>
      <c r="D5" s="741"/>
      <c r="E5" s="742"/>
      <c r="F5" s="740"/>
      <c r="G5" s="740"/>
      <c r="H5" s="742"/>
      <c r="I5" s="735"/>
      <c r="J5" s="740"/>
      <c r="K5" s="742"/>
      <c r="L5" s="740"/>
      <c r="M5" s="735"/>
      <c r="N5" s="730"/>
      <c r="O5" s="529" t="s">
        <v>1511</v>
      </c>
      <c r="P5" s="528" t="s">
        <v>1512</v>
      </c>
      <c r="Q5" s="528" t="s">
        <v>1513</v>
      </c>
      <c r="R5" s="528" t="s">
        <v>1674</v>
      </c>
      <c r="S5" s="530" t="s">
        <v>2010</v>
      </c>
      <c r="T5" s="530" t="s">
        <v>1515</v>
      </c>
      <c r="U5" s="531" t="s">
        <v>1632</v>
      </c>
      <c r="V5" s="531" t="s">
        <v>1513</v>
      </c>
      <c r="W5" s="531" t="s">
        <v>1674</v>
      </c>
      <c r="X5" s="528" t="s">
        <v>1511</v>
      </c>
      <c r="Y5" s="530" t="s">
        <v>1515</v>
      </c>
      <c r="Z5" s="531" t="s">
        <v>1632</v>
      </c>
      <c r="AA5" s="531" t="s">
        <v>1513</v>
      </c>
      <c r="AB5" s="531" t="s">
        <v>1674</v>
      </c>
      <c r="AC5" s="528" t="s">
        <v>1511</v>
      </c>
      <c r="AD5" s="530" t="s">
        <v>1515</v>
      </c>
      <c r="AE5" s="531" t="s">
        <v>2011</v>
      </c>
      <c r="AF5" s="531" t="s">
        <v>1513</v>
      </c>
      <c r="AG5" s="531" t="s">
        <v>1674</v>
      </c>
      <c r="AH5" s="528" t="s">
        <v>1511</v>
      </c>
      <c r="AI5" s="530" t="s">
        <v>1515</v>
      </c>
      <c r="AJ5" s="531" t="s">
        <v>2011</v>
      </c>
      <c r="AK5" s="531" t="s">
        <v>1513</v>
      </c>
      <c r="AL5" s="531" t="s">
        <v>1674</v>
      </c>
      <c r="AM5" s="528" t="s">
        <v>1511</v>
      </c>
      <c r="AN5" s="530" t="s">
        <v>1515</v>
      </c>
      <c r="AO5" s="531" t="s">
        <v>2011</v>
      </c>
      <c r="AP5" s="531" t="s">
        <v>1513</v>
      </c>
      <c r="AQ5" s="531" t="s">
        <v>1674</v>
      </c>
      <c r="AR5" s="528" t="s">
        <v>1511</v>
      </c>
      <c r="AS5" s="530" t="s">
        <v>1515</v>
      </c>
      <c r="AT5" s="531" t="s">
        <v>2011</v>
      </c>
      <c r="AU5" s="531" t="s">
        <v>1513</v>
      </c>
      <c r="AV5" s="531" t="s">
        <v>1674</v>
      </c>
      <c r="AW5" s="528" t="s">
        <v>1511</v>
      </c>
      <c r="AX5" s="530" t="s">
        <v>1515</v>
      </c>
      <c r="AY5" s="531" t="s">
        <v>2011</v>
      </c>
      <c r="AZ5" s="531" t="s">
        <v>1513</v>
      </c>
      <c r="BA5" s="531" t="s">
        <v>1674</v>
      </c>
      <c r="BB5" s="528" t="s">
        <v>1511</v>
      </c>
      <c r="BC5" s="530" t="s">
        <v>1515</v>
      </c>
      <c r="BD5" s="531" t="s">
        <v>2011</v>
      </c>
      <c r="BE5" s="531" t="s">
        <v>1513</v>
      </c>
      <c r="BF5" s="531" t="s">
        <v>1674</v>
      </c>
      <c r="BG5" s="528" t="s">
        <v>1511</v>
      </c>
      <c r="BH5" s="530" t="s">
        <v>1515</v>
      </c>
      <c r="BI5" s="531" t="s">
        <v>2011</v>
      </c>
      <c r="BJ5" s="531" t="s">
        <v>1513</v>
      </c>
      <c r="BK5" s="531" t="s">
        <v>1674</v>
      </c>
      <c r="BL5" s="528" t="s">
        <v>1511</v>
      </c>
      <c r="BM5" s="530" t="s">
        <v>1515</v>
      </c>
      <c r="BN5" s="531" t="s">
        <v>2011</v>
      </c>
      <c r="BO5" s="531" t="s">
        <v>1513</v>
      </c>
      <c r="BP5" s="531" t="s">
        <v>1674</v>
      </c>
      <c r="BQ5" s="528" t="s">
        <v>1511</v>
      </c>
      <c r="BR5" s="530" t="s">
        <v>1515</v>
      </c>
      <c r="BS5" s="531" t="s">
        <v>2011</v>
      </c>
      <c r="BT5" s="531" t="s">
        <v>1513</v>
      </c>
      <c r="BU5" s="531" t="s">
        <v>1674</v>
      </c>
      <c r="BV5" s="528" t="s">
        <v>1511</v>
      </c>
      <c r="BW5" s="530" t="s">
        <v>1515</v>
      </c>
      <c r="BX5" s="531" t="s">
        <v>2011</v>
      </c>
      <c r="BY5" s="531" t="s">
        <v>1513</v>
      </c>
      <c r="BZ5" s="531" t="s">
        <v>1674</v>
      </c>
      <c r="CA5" s="528" t="s">
        <v>1511</v>
      </c>
      <c r="CB5" s="530" t="s">
        <v>1515</v>
      </c>
      <c r="CC5" s="531" t="s">
        <v>2011</v>
      </c>
      <c r="CD5" s="531" t="s">
        <v>1513</v>
      </c>
      <c r="CE5" s="531" t="s">
        <v>1674</v>
      </c>
      <c r="CF5" s="528" t="s">
        <v>1511</v>
      </c>
      <c r="CG5" s="530" t="s">
        <v>1515</v>
      </c>
      <c r="CH5" s="531" t="s">
        <v>2011</v>
      </c>
      <c r="CI5" s="531" t="s">
        <v>1513</v>
      </c>
      <c r="CJ5" s="531" t="s">
        <v>1674</v>
      </c>
      <c r="CK5" s="528" t="s">
        <v>1511</v>
      </c>
      <c r="CL5" s="530" t="s">
        <v>1515</v>
      </c>
      <c r="CM5" s="531" t="s">
        <v>2011</v>
      </c>
      <c r="CN5" s="531" t="s">
        <v>1513</v>
      </c>
      <c r="CO5" s="531" t="s">
        <v>1674</v>
      </c>
      <c r="CP5" s="528" t="s">
        <v>1511</v>
      </c>
      <c r="CQ5" s="530" t="s">
        <v>1515</v>
      </c>
      <c r="CR5" s="531" t="s">
        <v>2011</v>
      </c>
      <c r="CS5" s="531" t="s">
        <v>1513</v>
      </c>
      <c r="CT5" s="531" t="s">
        <v>1674</v>
      </c>
      <c r="CU5" s="528" t="s">
        <v>1511</v>
      </c>
      <c r="CV5" s="530" t="s">
        <v>1515</v>
      </c>
      <c r="CW5" s="531" t="s">
        <v>2011</v>
      </c>
      <c r="CX5" s="531" t="s">
        <v>1513</v>
      </c>
      <c r="CY5" s="531" t="s">
        <v>1674</v>
      </c>
      <c r="CZ5" s="528" t="s">
        <v>1511</v>
      </c>
      <c r="DA5" s="530" t="s">
        <v>1515</v>
      </c>
      <c r="DB5" s="531" t="s">
        <v>2011</v>
      </c>
      <c r="DC5" s="531" t="s">
        <v>1513</v>
      </c>
      <c r="DD5" s="531" t="s">
        <v>1674</v>
      </c>
      <c r="DE5" s="528" t="s">
        <v>1511</v>
      </c>
      <c r="DF5" s="530" t="s">
        <v>1515</v>
      </c>
      <c r="DG5" s="531" t="s">
        <v>2011</v>
      </c>
      <c r="DH5" s="531" t="s">
        <v>1513</v>
      </c>
      <c r="DI5" s="531" t="s">
        <v>1674</v>
      </c>
      <c r="DJ5" s="528" t="s">
        <v>1511</v>
      </c>
      <c r="DK5" s="530" t="s">
        <v>1515</v>
      </c>
      <c r="DL5" s="531" t="s">
        <v>2011</v>
      </c>
      <c r="DM5" s="531" t="s">
        <v>1513</v>
      </c>
      <c r="DN5" s="531" t="s">
        <v>1674</v>
      </c>
      <c r="DO5" s="532" t="s">
        <v>1511</v>
      </c>
      <c r="DP5" s="478" t="s">
        <v>5</v>
      </c>
      <c r="DQ5" s="463" t="s">
        <v>1517</v>
      </c>
      <c r="DR5" s="463" t="s">
        <v>13</v>
      </c>
      <c r="DS5" s="463" t="s">
        <v>1517</v>
      </c>
      <c r="DT5" s="483" t="s">
        <v>1589</v>
      </c>
      <c r="DU5" s="463" t="s">
        <v>1517</v>
      </c>
      <c r="DV5" s="483" t="s">
        <v>1590</v>
      </c>
      <c r="DW5" s="463" t="s">
        <v>1517</v>
      </c>
      <c r="DX5" s="483" t="s">
        <v>1591</v>
      </c>
      <c r="DY5" s="463" t="s">
        <v>1517</v>
      </c>
      <c r="DZ5" s="483" t="s">
        <v>1592</v>
      </c>
      <c r="EA5" s="463" t="s">
        <v>1517</v>
      </c>
      <c r="EB5" s="483" t="s">
        <v>1593</v>
      </c>
      <c r="EC5" s="463" t="s">
        <v>1517</v>
      </c>
      <c r="ED5" s="483" t="s">
        <v>1594</v>
      </c>
      <c r="EE5" s="463" t="s">
        <v>1517</v>
      </c>
      <c r="EF5" s="484" t="s">
        <v>1595</v>
      </c>
      <c r="EG5" s="484" t="s">
        <v>1595</v>
      </c>
      <c r="EH5" s="135" t="s">
        <v>1952</v>
      </c>
      <c r="EI5" s="135" t="s">
        <v>1517</v>
      </c>
      <c r="EJ5" s="135" t="s">
        <v>1953</v>
      </c>
      <c r="EK5" s="135" t="s">
        <v>1517</v>
      </c>
      <c r="EL5" s="330"/>
      <c r="EM5" s="331" t="s">
        <v>4</v>
      </c>
      <c r="EN5" s="332" t="s">
        <v>1598</v>
      </c>
      <c r="EO5" s="332" t="s">
        <v>1599</v>
      </c>
      <c r="EP5" s="332" t="s">
        <v>1598</v>
      </c>
      <c r="EQ5" s="332" t="s">
        <v>894</v>
      </c>
      <c r="ER5" s="332" t="s">
        <v>1598</v>
      </c>
      <c r="ES5" s="332" t="s">
        <v>1600</v>
      </c>
      <c r="ET5" s="332" t="s">
        <v>911</v>
      </c>
    </row>
    <row r="6" spans="1:150">
      <c r="A6" s="485">
        <v>1</v>
      </c>
      <c r="B6" s="486">
        <v>2</v>
      </c>
      <c r="C6" s="486"/>
      <c r="D6" s="486">
        <v>3</v>
      </c>
      <c r="E6" s="487">
        <v>4</v>
      </c>
      <c r="F6" s="487">
        <v>5</v>
      </c>
      <c r="G6" s="487">
        <v>6</v>
      </c>
      <c r="H6" s="487">
        <v>5</v>
      </c>
      <c r="I6" s="487"/>
      <c r="J6" s="487">
        <v>6</v>
      </c>
      <c r="K6" s="487">
        <v>7</v>
      </c>
      <c r="L6" s="487">
        <v>8</v>
      </c>
      <c r="M6" s="487"/>
      <c r="N6" s="488">
        <v>9</v>
      </c>
      <c r="O6" s="487">
        <v>10</v>
      </c>
      <c r="P6" s="487"/>
      <c r="Q6" s="487"/>
      <c r="R6" s="487">
        <v>11</v>
      </c>
      <c r="S6" s="487">
        <v>6</v>
      </c>
      <c r="T6" s="487">
        <v>7</v>
      </c>
      <c r="U6" s="487">
        <v>8</v>
      </c>
      <c r="V6" s="487">
        <v>9</v>
      </c>
      <c r="W6" s="487"/>
      <c r="X6" s="487">
        <v>10</v>
      </c>
      <c r="Y6" s="487">
        <v>11</v>
      </c>
      <c r="Z6" s="487">
        <v>12</v>
      </c>
      <c r="AA6" s="487">
        <v>13</v>
      </c>
      <c r="AB6" s="487"/>
      <c r="AC6" s="487">
        <v>14</v>
      </c>
      <c r="AD6" s="487">
        <v>15</v>
      </c>
      <c r="AE6" s="487">
        <v>16</v>
      </c>
      <c r="AF6" s="487">
        <v>17</v>
      </c>
      <c r="AG6" s="487"/>
      <c r="AH6" s="487">
        <v>18</v>
      </c>
      <c r="AI6" s="487">
        <v>19</v>
      </c>
      <c r="AJ6" s="487">
        <v>20</v>
      </c>
      <c r="AK6" s="487">
        <v>21</v>
      </c>
      <c r="AL6" s="487"/>
      <c r="AM6" s="487">
        <v>22</v>
      </c>
      <c r="AN6" s="487">
        <v>19</v>
      </c>
      <c r="AO6" s="487">
        <v>20</v>
      </c>
      <c r="AP6" s="487">
        <v>21</v>
      </c>
      <c r="AQ6" s="487"/>
      <c r="AR6" s="487">
        <v>22</v>
      </c>
      <c r="AS6" s="487">
        <v>19</v>
      </c>
      <c r="AT6" s="487">
        <v>20</v>
      </c>
      <c r="AU6" s="487">
        <v>21</v>
      </c>
      <c r="AV6" s="487"/>
      <c r="AW6" s="487">
        <v>22</v>
      </c>
      <c r="AX6" s="487">
        <v>19</v>
      </c>
      <c r="AY6" s="487">
        <v>20</v>
      </c>
      <c r="AZ6" s="487">
        <v>21</v>
      </c>
      <c r="BA6" s="487"/>
      <c r="BB6" s="487">
        <v>22</v>
      </c>
      <c r="BC6" s="487">
        <v>19</v>
      </c>
      <c r="BD6" s="487">
        <v>20</v>
      </c>
      <c r="BE6" s="487">
        <v>21</v>
      </c>
      <c r="BF6" s="487"/>
      <c r="BG6" s="487">
        <v>22</v>
      </c>
      <c r="BH6" s="487">
        <v>19</v>
      </c>
      <c r="BI6" s="487">
        <v>20</v>
      </c>
      <c r="BJ6" s="487">
        <v>21</v>
      </c>
      <c r="BK6" s="487"/>
      <c r="BL6" s="487">
        <v>22</v>
      </c>
      <c r="BM6" s="487">
        <v>19</v>
      </c>
      <c r="BN6" s="487">
        <v>20</v>
      </c>
      <c r="BO6" s="487">
        <v>21</v>
      </c>
      <c r="BP6" s="487"/>
      <c r="BQ6" s="487">
        <v>22</v>
      </c>
      <c r="BR6" s="487">
        <v>19</v>
      </c>
      <c r="BS6" s="487">
        <v>20</v>
      </c>
      <c r="BT6" s="487">
        <v>21</v>
      </c>
      <c r="BU6" s="487"/>
      <c r="BV6" s="487">
        <v>22</v>
      </c>
      <c r="BW6" s="487">
        <v>19</v>
      </c>
      <c r="BX6" s="487">
        <v>20</v>
      </c>
      <c r="BY6" s="487">
        <v>21</v>
      </c>
      <c r="BZ6" s="487"/>
      <c r="CA6" s="487">
        <v>22</v>
      </c>
      <c r="CB6" s="487">
        <v>19</v>
      </c>
      <c r="CC6" s="487">
        <v>20</v>
      </c>
      <c r="CD6" s="487">
        <v>21</v>
      </c>
      <c r="CE6" s="487"/>
      <c r="CF6" s="487">
        <v>22</v>
      </c>
      <c r="CG6" s="487">
        <v>19</v>
      </c>
      <c r="CH6" s="487">
        <v>20</v>
      </c>
      <c r="CI6" s="487">
        <v>21</v>
      </c>
      <c r="CJ6" s="487"/>
      <c r="CK6" s="487">
        <v>22</v>
      </c>
      <c r="CL6" s="487">
        <v>19</v>
      </c>
      <c r="CM6" s="487">
        <v>20</v>
      </c>
      <c r="CN6" s="487">
        <v>21</v>
      </c>
      <c r="CO6" s="487"/>
      <c r="CP6" s="487">
        <v>22</v>
      </c>
      <c r="CQ6" s="487">
        <v>19</v>
      </c>
      <c r="CR6" s="487">
        <v>20</v>
      </c>
      <c r="CS6" s="487">
        <v>21</v>
      </c>
      <c r="CT6" s="487"/>
      <c r="CU6" s="487">
        <v>22</v>
      </c>
      <c r="CV6" s="487">
        <v>19</v>
      </c>
      <c r="CW6" s="487">
        <v>20</v>
      </c>
      <c r="CX6" s="487">
        <v>21</v>
      </c>
      <c r="CY6" s="487"/>
      <c r="CZ6" s="487">
        <v>22</v>
      </c>
      <c r="DA6" s="487">
        <v>19</v>
      </c>
      <c r="DB6" s="487">
        <v>20</v>
      </c>
      <c r="DC6" s="487">
        <v>21</v>
      </c>
      <c r="DD6" s="487"/>
      <c r="DE6" s="487">
        <v>22</v>
      </c>
      <c r="DF6" s="487">
        <v>19</v>
      </c>
      <c r="DG6" s="487">
        <v>20</v>
      </c>
      <c r="DH6" s="487">
        <v>21</v>
      </c>
      <c r="DI6" s="487"/>
      <c r="DJ6" s="487">
        <v>22</v>
      </c>
      <c r="DK6" s="487">
        <v>19</v>
      </c>
      <c r="DL6" s="487">
        <v>20</v>
      </c>
      <c r="DM6" s="487">
        <v>21</v>
      </c>
      <c r="DN6" s="487"/>
      <c r="DO6" s="489">
        <v>22</v>
      </c>
      <c r="DP6" s="478">
        <v>8</v>
      </c>
      <c r="DQ6" s="490">
        <v>9</v>
      </c>
      <c r="DR6" s="490">
        <v>10</v>
      </c>
      <c r="DS6" s="490">
        <v>11</v>
      </c>
      <c r="DT6" s="490">
        <v>12</v>
      </c>
      <c r="DU6" s="490">
        <v>13</v>
      </c>
      <c r="DV6" s="490">
        <v>14</v>
      </c>
      <c r="DW6" s="490">
        <v>15</v>
      </c>
      <c r="DX6" s="490">
        <v>16</v>
      </c>
      <c r="DY6" s="490">
        <v>17</v>
      </c>
      <c r="DZ6" s="490">
        <v>18</v>
      </c>
      <c r="EA6" s="490">
        <v>19</v>
      </c>
      <c r="EB6" s="490">
        <v>20</v>
      </c>
      <c r="EC6" s="490">
        <v>21</v>
      </c>
      <c r="ED6" s="490">
        <v>22</v>
      </c>
      <c r="EE6" s="490">
        <v>23</v>
      </c>
      <c r="EF6" s="70"/>
      <c r="EG6" s="70"/>
      <c r="EH6" s="70"/>
      <c r="EI6" s="70"/>
      <c r="EJ6" s="70"/>
      <c r="EK6" s="70"/>
      <c r="EL6" s="479"/>
      <c r="EM6" s="396"/>
      <c r="EN6" s="479"/>
      <c r="EO6" s="479"/>
      <c r="EP6" s="479"/>
      <c r="EQ6" s="479"/>
      <c r="ER6" s="479"/>
      <c r="ES6" s="479"/>
      <c r="ET6" s="479"/>
    </row>
    <row r="7" spans="1:150" ht="38.25">
      <c r="A7" s="383"/>
      <c r="B7" s="513" t="s">
        <v>2354</v>
      </c>
      <c r="C7" s="513"/>
      <c r="D7" s="514"/>
      <c r="E7" s="385" t="s">
        <v>225</v>
      </c>
      <c r="F7" s="385"/>
      <c r="G7" s="385"/>
      <c r="H7" s="385"/>
      <c r="I7" s="515">
        <f>SUM(J7-G7/20)</f>
        <v>0</v>
      </c>
      <c r="J7" s="274">
        <f>SUM((G7*6*21)/(8*20*100))+(G7/20)</f>
        <v>0</v>
      </c>
      <c r="K7" s="385"/>
      <c r="L7" s="389" t="s">
        <v>225</v>
      </c>
      <c r="M7" s="515" t="e">
        <f>SUM(L7*I7)</f>
        <v>#VALUE!</v>
      </c>
      <c r="N7" s="274" t="s">
        <v>225</v>
      </c>
      <c r="O7" s="275" t="s">
        <v>225</v>
      </c>
      <c r="P7" s="275"/>
      <c r="Q7" s="275"/>
      <c r="R7" s="274" t="s">
        <v>225</v>
      </c>
      <c r="S7" s="385"/>
      <c r="T7" s="385"/>
      <c r="U7" s="385"/>
      <c r="V7" s="385"/>
      <c r="W7" s="385"/>
      <c r="X7" s="390"/>
      <c r="Y7" s="385"/>
      <c r="Z7" s="385"/>
      <c r="AA7" s="385"/>
      <c r="AB7" s="385"/>
      <c r="AC7" s="390"/>
      <c r="AD7" s="385"/>
      <c r="AE7" s="385"/>
      <c r="AF7" s="385"/>
      <c r="AG7" s="385"/>
      <c r="AH7" s="390"/>
      <c r="AI7" s="385"/>
      <c r="AJ7" s="385"/>
      <c r="AK7" s="385"/>
      <c r="AL7" s="385"/>
      <c r="AM7" s="390"/>
      <c r="AN7" s="385"/>
      <c r="AO7" s="385"/>
      <c r="AP7" s="385"/>
      <c r="AQ7" s="385"/>
      <c r="AR7" s="385"/>
      <c r="AS7" s="385"/>
      <c r="AT7" s="385"/>
      <c r="AU7" s="385"/>
      <c r="AV7" s="385"/>
      <c r="AW7" s="385"/>
      <c r="AX7" s="385"/>
      <c r="AY7" s="385"/>
      <c r="AZ7" s="385"/>
      <c r="BA7" s="385"/>
      <c r="BB7" s="385"/>
      <c r="BC7" s="385"/>
      <c r="BD7" s="385"/>
      <c r="BE7" s="385"/>
      <c r="BF7" s="385"/>
      <c r="BG7" s="385"/>
      <c r="BH7" s="385"/>
      <c r="BI7" s="385"/>
      <c r="BJ7" s="385"/>
      <c r="BK7" s="385"/>
      <c r="BL7" s="385"/>
      <c r="BM7" s="385"/>
      <c r="BN7" s="385"/>
      <c r="BO7" s="385"/>
      <c r="BP7" s="385"/>
      <c r="BQ7" s="385"/>
      <c r="BR7" s="385"/>
      <c r="BS7" s="385"/>
      <c r="BT7" s="385"/>
      <c r="BU7" s="385"/>
      <c r="BV7" s="385"/>
      <c r="BW7" s="385"/>
      <c r="BX7" s="385"/>
      <c r="BY7" s="385"/>
      <c r="BZ7" s="385"/>
      <c r="CA7" s="385"/>
      <c r="CB7" s="385"/>
      <c r="CC7" s="385"/>
      <c r="CD7" s="385"/>
      <c r="CE7" s="385"/>
      <c r="CF7" s="385"/>
      <c r="CG7" s="385"/>
      <c r="CH7" s="385"/>
      <c r="CI7" s="385"/>
      <c r="CJ7" s="385"/>
      <c r="CK7" s="385"/>
      <c r="CL7" s="385"/>
      <c r="CM7" s="385"/>
      <c r="CN7" s="385"/>
      <c r="CO7" s="385"/>
      <c r="CP7" s="385"/>
      <c r="CQ7" s="385"/>
      <c r="CR7" s="385"/>
      <c r="CS7" s="385"/>
      <c r="CT7" s="385"/>
      <c r="CU7" s="385"/>
      <c r="CV7" s="385"/>
      <c r="CW7" s="385"/>
      <c r="CX7" s="385"/>
      <c r="CY7" s="385"/>
      <c r="CZ7" s="385"/>
      <c r="DA7" s="385"/>
      <c r="DB7" s="385"/>
      <c r="DC7" s="385"/>
      <c r="DD7" s="385"/>
      <c r="DE7" s="385"/>
      <c r="DF7" s="385"/>
      <c r="DG7" s="385"/>
      <c r="DH7" s="385"/>
      <c r="DI7" s="385"/>
      <c r="DJ7" s="385"/>
      <c r="DK7" s="385"/>
      <c r="DL7" s="385"/>
      <c r="DM7" s="385"/>
      <c r="DN7" s="385"/>
      <c r="DO7" s="391"/>
      <c r="DP7" s="394"/>
      <c r="DQ7" s="385"/>
      <c r="DR7" s="385"/>
      <c r="DS7" s="385"/>
      <c r="DT7" s="385"/>
      <c r="DU7" s="385"/>
      <c r="DV7" s="385"/>
      <c r="DW7" s="385"/>
      <c r="DX7" s="385"/>
      <c r="DY7" s="385"/>
      <c r="DZ7" s="385"/>
      <c r="EA7" s="385"/>
      <c r="EB7" s="385"/>
      <c r="EC7" s="385"/>
      <c r="ED7" s="385"/>
      <c r="EE7" s="385"/>
      <c r="EF7" s="385"/>
      <c r="EG7" s="385"/>
      <c r="EH7" s="492"/>
      <c r="EI7" s="492"/>
      <c r="EJ7" s="492"/>
      <c r="EK7" s="492"/>
      <c r="EL7" s="479"/>
      <c r="EM7" s="396"/>
      <c r="EN7" s="479"/>
      <c r="EO7" s="479"/>
      <c r="EP7" s="479"/>
      <c r="EQ7" s="479"/>
      <c r="ER7" s="479"/>
      <c r="ES7" s="479"/>
      <c r="ET7" s="479"/>
    </row>
    <row r="8" spans="1:150" ht="94.5">
      <c r="A8" s="516">
        <v>1</v>
      </c>
      <c r="B8" s="516" t="s">
        <v>2355</v>
      </c>
      <c r="C8" s="516" t="s">
        <v>2356</v>
      </c>
      <c r="D8" s="516" t="s">
        <v>27</v>
      </c>
      <c r="E8" s="533">
        <v>42500</v>
      </c>
      <c r="F8" s="533">
        <v>5000</v>
      </c>
      <c r="G8" s="399">
        <f>SUM(E8:F8)</f>
        <v>47500</v>
      </c>
      <c r="H8" s="385">
        <v>20</v>
      </c>
      <c r="I8" s="515">
        <f>SUM(J8-G8/20)</f>
        <v>374.0625</v>
      </c>
      <c r="J8" s="274">
        <f>SUM((G8*6*21)/(8*20*100))+(G8/20)</f>
        <v>2749.0625</v>
      </c>
      <c r="K8" s="533" t="s">
        <v>2357</v>
      </c>
      <c r="L8" s="389">
        <v>11</v>
      </c>
      <c r="M8" s="515">
        <f>SUM(L8*I8)</f>
        <v>4114.6875</v>
      </c>
      <c r="N8" s="274">
        <f>SUM(L8*J8)</f>
        <v>30239.6875</v>
      </c>
      <c r="O8" s="275">
        <f>SUM(P8:Q8)</f>
        <v>0</v>
      </c>
      <c r="P8" s="275">
        <f>SUM(U8,Z8,AE8,AJ8,AO8,AT8,AY8,BD8,BI8,BN8,BS8,BX8,CC8,CH8,CM8,CR8,CW8,DB8,DG8,DL8)</f>
        <v>0</v>
      </c>
      <c r="Q8" s="275">
        <f>SUM(V8,AA8,AF8,AK8,AP8,AU8,AZ8,BE8,BJ8,BO8,BT8,BY8,CD8,CI8,CN8,CS8,CX8,DC8,DH8,DM8)</f>
        <v>0</v>
      </c>
      <c r="R8" s="275">
        <f>SUM(W8,AB8,AG8,AL8,AQ8,AV8,BA8,BF8,BK8,BP8,BU8,BZ8,CE8,CJ8,CO8,CT8,CY8,DD8,DI8,DN8)</f>
        <v>0</v>
      </c>
      <c r="S8" s="534" t="s">
        <v>2358</v>
      </c>
      <c r="T8" s="385"/>
      <c r="U8" s="385"/>
      <c r="V8" s="385"/>
      <c r="W8" s="385"/>
      <c r="X8" s="390">
        <f t="shared" ref="X8:X32" si="0">SUM(U8:W8)</f>
        <v>0</v>
      </c>
      <c r="Y8" s="385"/>
      <c r="Z8" s="385"/>
      <c r="AA8" s="385"/>
      <c r="AB8" s="385"/>
      <c r="AC8" s="305"/>
      <c r="AD8" s="385"/>
      <c r="AE8" s="385"/>
      <c r="AF8" s="385"/>
      <c r="AG8" s="385"/>
      <c r="AH8" s="390"/>
      <c r="AI8" s="385"/>
      <c r="AJ8" s="385"/>
      <c r="AK8" s="385"/>
      <c r="AL8" s="385"/>
      <c r="AM8" s="390"/>
      <c r="AN8" s="385"/>
      <c r="AO8" s="385"/>
      <c r="AP8" s="385"/>
      <c r="AQ8" s="385"/>
      <c r="AR8" s="385"/>
      <c r="AS8" s="385"/>
      <c r="AT8" s="385"/>
      <c r="AU8" s="385"/>
      <c r="AV8" s="385"/>
      <c r="AW8" s="385"/>
      <c r="AX8" s="385"/>
      <c r="AY8" s="385"/>
      <c r="AZ8" s="385"/>
      <c r="BA8" s="385"/>
      <c r="BB8" s="385"/>
      <c r="BC8" s="385"/>
      <c r="BD8" s="385"/>
      <c r="BE8" s="385"/>
      <c r="BF8" s="385"/>
      <c r="BG8" s="385"/>
      <c r="BH8" s="385"/>
      <c r="BI8" s="385"/>
      <c r="BJ8" s="385"/>
      <c r="BK8" s="385"/>
      <c r="BL8" s="385"/>
      <c r="BM8" s="385"/>
      <c r="BN8" s="385"/>
      <c r="BO8" s="385"/>
      <c r="BP8" s="385"/>
      <c r="BQ8" s="385"/>
      <c r="BR8" s="385"/>
      <c r="BS8" s="385"/>
      <c r="BT8" s="385"/>
      <c r="BU8" s="385"/>
      <c r="BV8" s="385"/>
      <c r="BW8" s="385"/>
      <c r="BX8" s="385"/>
      <c r="BY8" s="385"/>
      <c r="BZ8" s="385"/>
      <c r="CA8" s="385"/>
      <c r="CB8" s="385"/>
      <c r="CC8" s="385"/>
      <c r="CD8" s="385"/>
      <c r="CE8" s="385"/>
      <c r="CF8" s="385"/>
      <c r="CG8" s="385"/>
      <c r="CH8" s="385"/>
      <c r="CI8" s="385"/>
      <c r="CJ8" s="385"/>
      <c r="CK8" s="385"/>
      <c r="CL8" s="385"/>
      <c r="CM8" s="385"/>
      <c r="CN8" s="385"/>
      <c r="CO8" s="385"/>
      <c r="CP8" s="385"/>
      <c r="CQ8" s="385"/>
      <c r="CR8" s="385"/>
      <c r="CS8" s="385"/>
      <c r="CT8" s="385"/>
      <c r="CU8" s="385"/>
      <c r="CV8" s="385"/>
      <c r="CW8" s="385"/>
      <c r="CX8" s="385"/>
      <c r="CY8" s="385"/>
      <c r="CZ8" s="385"/>
      <c r="DA8" s="385"/>
      <c r="DB8" s="385"/>
      <c r="DC8" s="385"/>
      <c r="DD8" s="385"/>
      <c r="DE8" s="385"/>
      <c r="DF8" s="385"/>
      <c r="DG8" s="385"/>
      <c r="DH8" s="385"/>
      <c r="DI8" s="385"/>
      <c r="DJ8" s="385"/>
      <c r="DK8" s="385"/>
      <c r="DL8" s="385"/>
      <c r="DM8" s="385"/>
      <c r="DN8" s="385"/>
      <c r="DO8" s="391"/>
      <c r="DP8" s="394"/>
      <c r="DQ8" s="385"/>
      <c r="DR8" s="385">
        <v>1</v>
      </c>
      <c r="DS8" s="385">
        <v>47500</v>
      </c>
      <c r="DT8" s="385"/>
      <c r="DU8" s="385"/>
      <c r="DV8" s="385">
        <v>1</v>
      </c>
      <c r="DW8" s="385">
        <v>47500</v>
      </c>
      <c r="DX8" s="385"/>
      <c r="DY8" s="385"/>
      <c r="DZ8" s="385"/>
      <c r="EA8" s="385"/>
      <c r="EB8" s="385"/>
      <c r="EC8" s="385"/>
      <c r="ED8" s="385"/>
      <c r="EE8" s="385"/>
      <c r="EF8" s="390">
        <f>SUM(ED8,EB8,DZ8,DX8,DV8,DT8)</f>
        <v>1</v>
      </c>
      <c r="EG8" s="390">
        <f>SUM(EE8,EC8,EA8,DY8,DW8,DU8)</f>
        <v>47500</v>
      </c>
      <c r="EH8" s="519"/>
      <c r="EI8" s="519"/>
      <c r="EJ8" s="492">
        <v>1</v>
      </c>
      <c r="EK8" s="492">
        <v>47500</v>
      </c>
      <c r="EL8" s="479"/>
      <c r="EM8" s="396">
        <v>1</v>
      </c>
      <c r="EN8" s="479">
        <v>47500</v>
      </c>
      <c r="EO8" s="479"/>
      <c r="EP8" s="479"/>
      <c r="EQ8" s="479"/>
      <c r="ER8" s="479"/>
      <c r="ES8" s="479"/>
      <c r="ET8" s="479"/>
    </row>
    <row r="9" spans="1:150" ht="82.5">
      <c r="A9" s="516">
        <v>2</v>
      </c>
      <c r="B9" s="516" t="s">
        <v>2359</v>
      </c>
      <c r="C9" s="516" t="s">
        <v>2360</v>
      </c>
      <c r="D9" s="516" t="s">
        <v>2361</v>
      </c>
      <c r="E9" s="533">
        <v>21250</v>
      </c>
      <c r="F9" s="533">
        <v>2500</v>
      </c>
      <c r="G9" s="399">
        <f t="shared" ref="G9:G38" si="1">SUM(E9:F9)</f>
        <v>23750</v>
      </c>
      <c r="H9" s="385">
        <v>20</v>
      </c>
      <c r="I9" s="515">
        <f t="shared" ref="I9:I38" si="2">SUM(J9-G9/20)</f>
        <v>187.03125</v>
      </c>
      <c r="J9" s="274">
        <f t="shared" ref="J9:J38" si="3">SUM((G9*6*21)/(8*20*100))+(G9/20)</f>
        <v>1374.53125</v>
      </c>
      <c r="K9" s="533" t="s">
        <v>2362</v>
      </c>
      <c r="L9" s="389">
        <v>10</v>
      </c>
      <c r="M9" s="515">
        <f t="shared" ref="M9:M29" si="4">SUM(L9*I9)</f>
        <v>1870.3125</v>
      </c>
      <c r="N9" s="274">
        <f t="shared" ref="N9:N29" si="5">SUM(L9*J9)</f>
        <v>13745.3125</v>
      </c>
      <c r="O9" s="275">
        <f t="shared" ref="O9:O29" si="6">SUM(P9:Q9)</f>
        <v>0</v>
      </c>
      <c r="P9" s="275">
        <f t="shared" ref="P9:R29" si="7">SUM(U9,Z9,AE9,AJ9,AO9,AT9,AY9,BD9,BI9,BN9,BS9,BX9,CC9,CH9,CM9,CR9,CW9,DB9,DG9,DL9)</f>
        <v>0</v>
      </c>
      <c r="Q9" s="275">
        <f t="shared" si="7"/>
        <v>0</v>
      </c>
      <c r="R9" s="275">
        <f t="shared" si="7"/>
        <v>0</v>
      </c>
      <c r="S9" s="534" t="s">
        <v>2363</v>
      </c>
      <c r="T9" s="385"/>
      <c r="U9" s="385"/>
      <c r="V9" s="385"/>
      <c r="W9" s="385"/>
      <c r="X9" s="390">
        <f t="shared" si="0"/>
        <v>0</v>
      </c>
      <c r="Y9" s="385"/>
      <c r="Z9" s="385"/>
      <c r="AA9" s="385"/>
      <c r="AB9" s="385"/>
      <c r="AC9" s="305"/>
      <c r="AD9" s="385"/>
      <c r="AE9" s="385"/>
      <c r="AF9" s="385"/>
      <c r="AG9" s="385"/>
      <c r="AH9" s="390"/>
      <c r="AI9" s="385"/>
      <c r="AJ9" s="385"/>
      <c r="AK9" s="385"/>
      <c r="AL9" s="385"/>
      <c r="AM9" s="390"/>
      <c r="AN9" s="385"/>
      <c r="AO9" s="385"/>
      <c r="AP9" s="385"/>
      <c r="AQ9" s="385"/>
      <c r="AR9" s="385"/>
      <c r="AS9" s="385"/>
      <c r="AT9" s="385"/>
      <c r="AU9" s="385"/>
      <c r="AV9" s="385"/>
      <c r="AW9" s="385"/>
      <c r="AX9" s="385"/>
      <c r="AY9" s="385"/>
      <c r="AZ9" s="385"/>
      <c r="BA9" s="385"/>
      <c r="BB9" s="385"/>
      <c r="BC9" s="385"/>
      <c r="BD9" s="385"/>
      <c r="BE9" s="385"/>
      <c r="BF9" s="385"/>
      <c r="BG9" s="385"/>
      <c r="BH9" s="385"/>
      <c r="BI9" s="385"/>
      <c r="BJ9" s="385"/>
      <c r="BK9" s="385"/>
      <c r="BL9" s="385"/>
      <c r="BM9" s="385"/>
      <c r="BN9" s="385"/>
      <c r="BO9" s="385"/>
      <c r="BP9" s="385"/>
      <c r="BQ9" s="385"/>
      <c r="BR9" s="385"/>
      <c r="BS9" s="385"/>
      <c r="BT9" s="385"/>
      <c r="BU9" s="385"/>
      <c r="BV9" s="385"/>
      <c r="BW9" s="385"/>
      <c r="BX9" s="385"/>
      <c r="BY9" s="385"/>
      <c r="BZ9" s="385"/>
      <c r="CA9" s="385"/>
      <c r="CB9" s="385"/>
      <c r="CC9" s="385"/>
      <c r="CD9" s="385"/>
      <c r="CE9" s="385"/>
      <c r="CF9" s="385"/>
      <c r="CG9" s="385"/>
      <c r="CH9" s="385"/>
      <c r="CI9" s="385"/>
      <c r="CJ9" s="385"/>
      <c r="CK9" s="385"/>
      <c r="CL9" s="385"/>
      <c r="CM9" s="385"/>
      <c r="CN9" s="385"/>
      <c r="CO9" s="385"/>
      <c r="CP9" s="385"/>
      <c r="CQ9" s="385"/>
      <c r="CR9" s="385"/>
      <c r="CS9" s="385"/>
      <c r="CT9" s="385"/>
      <c r="CU9" s="385"/>
      <c r="CV9" s="385"/>
      <c r="CW9" s="385"/>
      <c r="CX9" s="385"/>
      <c r="CY9" s="385"/>
      <c r="CZ9" s="385"/>
      <c r="DA9" s="385"/>
      <c r="DB9" s="385"/>
      <c r="DC9" s="385"/>
      <c r="DD9" s="385"/>
      <c r="DE9" s="385"/>
      <c r="DF9" s="385"/>
      <c r="DG9" s="385"/>
      <c r="DH9" s="385"/>
      <c r="DI9" s="385"/>
      <c r="DJ9" s="385"/>
      <c r="DK9" s="385"/>
      <c r="DL9" s="385"/>
      <c r="DM9" s="385"/>
      <c r="DN9" s="385"/>
      <c r="DO9" s="391"/>
      <c r="DP9" s="394">
        <v>1</v>
      </c>
      <c r="DQ9" s="385">
        <v>23750</v>
      </c>
      <c r="DR9" s="385"/>
      <c r="DS9" s="385"/>
      <c r="DT9" s="385">
        <v>1</v>
      </c>
      <c r="DU9" s="385">
        <v>23750</v>
      </c>
      <c r="DV9" s="385"/>
      <c r="DW9" s="385"/>
      <c r="DX9" s="385"/>
      <c r="DY9" s="385"/>
      <c r="DZ9" s="385"/>
      <c r="EA9" s="385"/>
      <c r="EB9" s="385"/>
      <c r="EC9" s="385"/>
      <c r="ED9" s="385"/>
      <c r="EE9" s="385"/>
      <c r="EF9" s="390">
        <f t="shared" ref="EF9:EG40" si="8">SUM(ED9,EB9,DZ9,DX9,DV9,DT9)</f>
        <v>1</v>
      </c>
      <c r="EG9" s="390">
        <f t="shared" si="8"/>
        <v>23750</v>
      </c>
      <c r="EH9" s="519">
        <v>1</v>
      </c>
      <c r="EI9" s="519">
        <v>23750</v>
      </c>
      <c r="EJ9" s="492"/>
      <c r="EK9" s="492"/>
      <c r="EL9" s="479"/>
      <c r="EM9" s="396">
        <v>1</v>
      </c>
      <c r="EN9" s="479">
        <v>23750</v>
      </c>
      <c r="EO9" s="479"/>
      <c r="EP9" s="479"/>
      <c r="EQ9" s="479"/>
      <c r="ER9" s="479"/>
      <c r="ES9" s="479"/>
      <c r="ET9" s="479"/>
    </row>
    <row r="10" spans="1:150" ht="115.5">
      <c r="A10" s="516">
        <v>3</v>
      </c>
      <c r="B10" s="516" t="s">
        <v>2364</v>
      </c>
      <c r="C10" s="516" t="s">
        <v>2365</v>
      </c>
      <c r="D10" s="516" t="s">
        <v>2102</v>
      </c>
      <c r="E10" s="533">
        <v>34000</v>
      </c>
      <c r="F10" s="533">
        <v>4000</v>
      </c>
      <c r="G10" s="399">
        <f t="shared" si="1"/>
        <v>38000</v>
      </c>
      <c r="H10" s="385">
        <v>20</v>
      </c>
      <c r="I10" s="515">
        <f t="shared" si="2"/>
        <v>299.25</v>
      </c>
      <c r="J10" s="274">
        <f t="shared" si="3"/>
        <v>2199.25</v>
      </c>
      <c r="K10" s="533" t="s">
        <v>2366</v>
      </c>
      <c r="L10" s="389">
        <v>11</v>
      </c>
      <c r="M10" s="515">
        <f t="shared" si="4"/>
        <v>3291.75</v>
      </c>
      <c r="N10" s="274">
        <f t="shared" si="5"/>
        <v>24191.75</v>
      </c>
      <c r="O10" s="275">
        <f t="shared" si="6"/>
        <v>0</v>
      </c>
      <c r="P10" s="275">
        <f t="shared" si="7"/>
        <v>0</v>
      </c>
      <c r="Q10" s="275">
        <f t="shared" si="7"/>
        <v>0</v>
      </c>
      <c r="R10" s="275">
        <f t="shared" si="7"/>
        <v>0</v>
      </c>
      <c r="S10" s="534" t="s">
        <v>2367</v>
      </c>
      <c r="T10" s="385"/>
      <c r="U10" s="385"/>
      <c r="V10" s="385"/>
      <c r="W10" s="385"/>
      <c r="X10" s="390">
        <f t="shared" si="0"/>
        <v>0</v>
      </c>
      <c r="Y10" s="385"/>
      <c r="Z10" s="385"/>
      <c r="AA10" s="385"/>
      <c r="AB10" s="385"/>
      <c r="AC10" s="305"/>
      <c r="AD10" s="385"/>
      <c r="AE10" s="385"/>
      <c r="AF10" s="385"/>
      <c r="AG10" s="385"/>
      <c r="AH10" s="390"/>
      <c r="AI10" s="385"/>
      <c r="AJ10" s="385"/>
      <c r="AK10" s="385"/>
      <c r="AL10" s="385"/>
      <c r="AM10" s="390"/>
      <c r="AN10" s="385"/>
      <c r="AO10" s="385"/>
      <c r="AP10" s="385"/>
      <c r="AQ10" s="385"/>
      <c r="AR10" s="385"/>
      <c r="AS10" s="385"/>
      <c r="AT10" s="385"/>
      <c r="AU10" s="385"/>
      <c r="AV10" s="385"/>
      <c r="AW10" s="385"/>
      <c r="AX10" s="385"/>
      <c r="AY10" s="385"/>
      <c r="AZ10" s="385"/>
      <c r="BA10" s="385"/>
      <c r="BB10" s="385"/>
      <c r="BC10" s="385"/>
      <c r="BD10" s="385"/>
      <c r="BE10" s="385"/>
      <c r="BF10" s="385"/>
      <c r="BG10" s="385"/>
      <c r="BH10" s="385"/>
      <c r="BI10" s="385"/>
      <c r="BJ10" s="385"/>
      <c r="BK10" s="385"/>
      <c r="BL10" s="385"/>
      <c r="BM10" s="385"/>
      <c r="BN10" s="385"/>
      <c r="BO10" s="385"/>
      <c r="BP10" s="385"/>
      <c r="BQ10" s="385"/>
      <c r="BR10" s="385"/>
      <c r="BS10" s="385"/>
      <c r="BT10" s="385"/>
      <c r="BU10" s="385"/>
      <c r="BV10" s="385"/>
      <c r="BW10" s="385"/>
      <c r="BX10" s="385"/>
      <c r="BY10" s="385"/>
      <c r="BZ10" s="385"/>
      <c r="CA10" s="385"/>
      <c r="CB10" s="385"/>
      <c r="CC10" s="385"/>
      <c r="CD10" s="385"/>
      <c r="CE10" s="385"/>
      <c r="CF10" s="385"/>
      <c r="CG10" s="385"/>
      <c r="CH10" s="385"/>
      <c r="CI10" s="385"/>
      <c r="CJ10" s="385"/>
      <c r="CK10" s="385"/>
      <c r="CL10" s="385"/>
      <c r="CM10" s="385"/>
      <c r="CN10" s="385"/>
      <c r="CO10" s="385"/>
      <c r="CP10" s="385"/>
      <c r="CQ10" s="385"/>
      <c r="CR10" s="385"/>
      <c r="CS10" s="385"/>
      <c r="CT10" s="385"/>
      <c r="CU10" s="385"/>
      <c r="CV10" s="385"/>
      <c r="CW10" s="385"/>
      <c r="CX10" s="385"/>
      <c r="CY10" s="385"/>
      <c r="CZ10" s="385"/>
      <c r="DA10" s="385"/>
      <c r="DB10" s="385"/>
      <c r="DC10" s="385"/>
      <c r="DD10" s="385"/>
      <c r="DE10" s="385"/>
      <c r="DF10" s="385"/>
      <c r="DG10" s="385"/>
      <c r="DH10" s="385"/>
      <c r="DI10" s="385"/>
      <c r="DJ10" s="385"/>
      <c r="DK10" s="385"/>
      <c r="DL10" s="385"/>
      <c r="DM10" s="385"/>
      <c r="DN10" s="385"/>
      <c r="DO10" s="391"/>
      <c r="DP10" s="394"/>
      <c r="DQ10" s="385"/>
      <c r="DR10" s="385">
        <v>1</v>
      </c>
      <c r="DS10" s="385">
        <v>38000</v>
      </c>
      <c r="DT10" s="385"/>
      <c r="DU10" s="385"/>
      <c r="DV10" s="385">
        <v>1</v>
      </c>
      <c r="DW10" s="385">
        <v>38000</v>
      </c>
      <c r="DX10" s="385"/>
      <c r="DY10" s="385"/>
      <c r="DZ10" s="385"/>
      <c r="EA10" s="385"/>
      <c r="EB10" s="385"/>
      <c r="EC10" s="385"/>
      <c r="ED10" s="385"/>
      <c r="EE10" s="385"/>
      <c r="EF10" s="390">
        <f t="shared" si="8"/>
        <v>1</v>
      </c>
      <c r="EG10" s="390">
        <f t="shared" si="8"/>
        <v>38000</v>
      </c>
      <c r="EH10" s="519"/>
      <c r="EI10" s="519"/>
      <c r="EJ10" s="492">
        <v>1</v>
      </c>
      <c r="EK10" s="492">
        <v>38000</v>
      </c>
      <c r="EL10" s="479"/>
      <c r="EM10" s="396">
        <v>1</v>
      </c>
      <c r="EN10" s="479">
        <v>38000</v>
      </c>
      <c r="EO10" s="479"/>
      <c r="EP10" s="479"/>
      <c r="EQ10" s="479"/>
      <c r="ER10" s="479"/>
      <c r="ES10" s="479"/>
      <c r="ET10" s="479"/>
    </row>
    <row r="11" spans="1:150" ht="82.5">
      <c r="A11" s="516">
        <v>4</v>
      </c>
      <c r="B11" s="516" t="s">
        <v>2368</v>
      </c>
      <c r="C11" s="516" t="s">
        <v>2369</v>
      </c>
      <c r="D11" s="516" t="s">
        <v>12</v>
      </c>
      <c r="E11" s="533">
        <v>34000</v>
      </c>
      <c r="F11" s="533">
        <v>4000</v>
      </c>
      <c r="G11" s="399">
        <f t="shared" si="1"/>
        <v>38000</v>
      </c>
      <c r="H11" s="385">
        <v>20</v>
      </c>
      <c r="I11" s="515">
        <f t="shared" si="2"/>
        <v>299.25</v>
      </c>
      <c r="J11" s="274">
        <f t="shared" si="3"/>
        <v>2199.25</v>
      </c>
      <c r="K11" s="533" t="s">
        <v>2370</v>
      </c>
      <c r="L11" s="389">
        <v>11</v>
      </c>
      <c r="M11" s="515">
        <f t="shared" si="4"/>
        <v>3291.75</v>
      </c>
      <c r="N11" s="274">
        <f t="shared" si="5"/>
        <v>24191.75</v>
      </c>
      <c r="O11" s="275">
        <f t="shared" si="6"/>
        <v>0</v>
      </c>
      <c r="P11" s="275">
        <f t="shared" si="7"/>
        <v>0</v>
      </c>
      <c r="Q11" s="275">
        <f t="shared" si="7"/>
        <v>0</v>
      </c>
      <c r="R11" s="275">
        <f t="shared" si="7"/>
        <v>0</v>
      </c>
      <c r="S11" s="534">
        <v>39699</v>
      </c>
      <c r="T11" s="385"/>
      <c r="U11" s="385"/>
      <c r="V11" s="385"/>
      <c r="W11" s="385"/>
      <c r="X11" s="390">
        <f t="shared" si="0"/>
        <v>0</v>
      </c>
      <c r="Y11" s="385"/>
      <c r="Z11" s="385"/>
      <c r="AA11" s="385"/>
      <c r="AB11" s="385"/>
      <c r="AC11" s="305"/>
      <c r="AD11" s="385"/>
      <c r="AE11" s="385"/>
      <c r="AF11" s="385"/>
      <c r="AG11" s="385"/>
      <c r="AH11" s="390"/>
      <c r="AI11" s="385"/>
      <c r="AJ11" s="385"/>
      <c r="AK11" s="385"/>
      <c r="AL11" s="385"/>
      <c r="AM11" s="390"/>
      <c r="AN11" s="385"/>
      <c r="AO11" s="385"/>
      <c r="AP11" s="385"/>
      <c r="AQ11" s="385"/>
      <c r="AR11" s="385"/>
      <c r="AS11" s="385"/>
      <c r="AT11" s="385"/>
      <c r="AU11" s="385"/>
      <c r="AV11" s="385"/>
      <c r="AW11" s="385"/>
      <c r="AX11" s="385"/>
      <c r="AY11" s="385"/>
      <c r="AZ11" s="385"/>
      <c r="BA11" s="385"/>
      <c r="BB11" s="385"/>
      <c r="BC11" s="385"/>
      <c r="BD11" s="385"/>
      <c r="BE11" s="385"/>
      <c r="BF11" s="385"/>
      <c r="BG11" s="385"/>
      <c r="BH11" s="385"/>
      <c r="BI11" s="385"/>
      <c r="BJ11" s="385"/>
      <c r="BK11" s="385"/>
      <c r="BL11" s="385"/>
      <c r="BM11" s="385"/>
      <c r="BN11" s="385"/>
      <c r="BO11" s="385"/>
      <c r="BP11" s="385"/>
      <c r="BQ11" s="385"/>
      <c r="BR11" s="385"/>
      <c r="BS11" s="385"/>
      <c r="BT11" s="385"/>
      <c r="BU11" s="385"/>
      <c r="BV11" s="385"/>
      <c r="BW11" s="385"/>
      <c r="BX11" s="385"/>
      <c r="BY11" s="385"/>
      <c r="BZ11" s="385"/>
      <c r="CA11" s="385"/>
      <c r="CB11" s="385"/>
      <c r="CC11" s="385"/>
      <c r="CD11" s="385"/>
      <c r="CE11" s="385"/>
      <c r="CF11" s="385"/>
      <c r="CG11" s="385"/>
      <c r="CH11" s="385"/>
      <c r="CI11" s="385"/>
      <c r="CJ11" s="385"/>
      <c r="CK11" s="385"/>
      <c r="CL11" s="385"/>
      <c r="CM11" s="385"/>
      <c r="CN11" s="385"/>
      <c r="CO11" s="385"/>
      <c r="CP11" s="385"/>
      <c r="CQ11" s="385"/>
      <c r="CR11" s="385"/>
      <c r="CS11" s="385"/>
      <c r="CT11" s="385"/>
      <c r="CU11" s="385"/>
      <c r="CV11" s="385"/>
      <c r="CW11" s="385"/>
      <c r="CX11" s="385"/>
      <c r="CY11" s="385"/>
      <c r="CZ11" s="385"/>
      <c r="DA11" s="385"/>
      <c r="DB11" s="385"/>
      <c r="DC11" s="385"/>
      <c r="DD11" s="385"/>
      <c r="DE11" s="385"/>
      <c r="DF11" s="385"/>
      <c r="DG11" s="385"/>
      <c r="DH11" s="385"/>
      <c r="DI11" s="385"/>
      <c r="DJ11" s="385"/>
      <c r="DK11" s="385"/>
      <c r="DL11" s="385"/>
      <c r="DM11" s="385"/>
      <c r="DN11" s="385"/>
      <c r="DO11" s="391"/>
      <c r="DP11" s="394">
        <v>1</v>
      </c>
      <c r="DQ11" s="385">
        <v>38000</v>
      </c>
      <c r="DR11" s="385"/>
      <c r="DS11" s="385"/>
      <c r="DT11" s="385"/>
      <c r="DU11" s="385"/>
      <c r="DV11" s="385"/>
      <c r="DW11" s="385"/>
      <c r="DX11" s="385">
        <v>1</v>
      </c>
      <c r="DY11" s="385">
        <v>38000</v>
      </c>
      <c r="DZ11" s="385"/>
      <c r="EA11" s="385"/>
      <c r="EB11" s="385"/>
      <c r="EC11" s="385"/>
      <c r="ED11" s="385"/>
      <c r="EE11" s="385"/>
      <c r="EF11" s="390">
        <f t="shared" si="8"/>
        <v>1</v>
      </c>
      <c r="EG11" s="390">
        <f t="shared" si="8"/>
        <v>38000</v>
      </c>
      <c r="EH11" s="519">
        <v>1</v>
      </c>
      <c r="EI11" s="519">
        <v>38000</v>
      </c>
      <c r="EJ11" s="492"/>
      <c r="EK11" s="492"/>
      <c r="EL11" s="479"/>
      <c r="EM11" s="396">
        <v>1</v>
      </c>
      <c r="EN11" s="479">
        <v>38000</v>
      </c>
      <c r="EO11" s="479"/>
      <c r="EP11" s="479"/>
      <c r="EQ11" s="479"/>
      <c r="ER11" s="479"/>
      <c r="ES11" s="479"/>
      <c r="ET11" s="479"/>
    </row>
    <row r="12" spans="1:150" ht="99">
      <c r="A12" s="516">
        <v>5</v>
      </c>
      <c r="B12" s="516" t="s">
        <v>2371</v>
      </c>
      <c r="C12" s="516" t="s">
        <v>2372</v>
      </c>
      <c r="D12" s="516" t="s">
        <v>2373</v>
      </c>
      <c r="E12" s="533">
        <v>34000</v>
      </c>
      <c r="F12" s="533">
        <v>4000</v>
      </c>
      <c r="G12" s="399">
        <f t="shared" si="1"/>
        <v>38000</v>
      </c>
      <c r="H12" s="385">
        <v>20</v>
      </c>
      <c r="I12" s="515">
        <f t="shared" si="2"/>
        <v>299.25</v>
      </c>
      <c r="J12" s="274">
        <f t="shared" si="3"/>
        <v>2199.25</v>
      </c>
      <c r="K12" s="533" t="s">
        <v>2374</v>
      </c>
      <c r="L12" s="389">
        <v>11</v>
      </c>
      <c r="M12" s="515">
        <f t="shared" si="4"/>
        <v>3291.75</v>
      </c>
      <c r="N12" s="274">
        <f t="shared" si="5"/>
        <v>24191.75</v>
      </c>
      <c r="O12" s="275">
        <f t="shared" si="6"/>
        <v>0</v>
      </c>
      <c r="P12" s="275">
        <f t="shared" si="7"/>
        <v>0</v>
      </c>
      <c r="Q12" s="275">
        <f t="shared" si="7"/>
        <v>0</v>
      </c>
      <c r="R12" s="275">
        <f t="shared" si="7"/>
        <v>0</v>
      </c>
      <c r="S12" s="534">
        <v>39576</v>
      </c>
      <c r="T12" s="385"/>
      <c r="U12" s="385"/>
      <c r="V12" s="385"/>
      <c r="W12" s="385"/>
      <c r="X12" s="390">
        <f t="shared" si="0"/>
        <v>0</v>
      </c>
      <c r="Y12" s="385"/>
      <c r="Z12" s="385"/>
      <c r="AA12" s="385"/>
      <c r="AB12" s="385"/>
      <c r="AC12" s="305"/>
      <c r="AD12" s="385"/>
      <c r="AE12" s="385"/>
      <c r="AF12" s="385"/>
      <c r="AG12" s="385"/>
      <c r="AH12" s="390"/>
      <c r="AI12" s="385"/>
      <c r="AJ12" s="385"/>
      <c r="AK12" s="385"/>
      <c r="AL12" s="385"/>
      <c r="AM12" s="390"/>
      <c r="AN12" s="385"/>
      <c r="AO12" s="385"/>
      <c r="AP12" s="385"/>
      <c r="AQ12" s="385"/>
      <c r="AR12" s="385"/>
      <c r="AS12" s="385"/>
      <c r="AT12" s="385"/>
      <c r="AU12" s="385"/>
      <c r="AV12" s="385"/>
      <c r="AW12" s="385"/>
      <c r="AX12" s="385"/>
      <c r="AY12" s="385"/>
      <c r="AZ12" s="385"/>
      <c r="BA12" s="385"/>
      <c r="BB12" s="385"/>
      <c r="BC12" s="385"/>
      <c r="BD12" s="385"/>
      <c r="BE12" s="385"/>
      <c r="BF12" s="385"/>
      <c r="BG12" s="385"/>
      <c r="BH12" s="385"/>
      <c r="BI12" s="385"/>
      <c r="BJ12" s="385"/>
      <c r="BK12" s="385"/>
      <c r="BL12" s="385"/>
      <c r="BM12" s="385"/>
      <c r="BN12" s="385"/>
      <c r="BO12" s="385"/>
      <c r="BP12" s="385"/>
      <c r="BQ12" s="385"/>
      <c r="BR12" s="385"/>
      <c r="BS12" s="385"/>
      <c r="BT12" s="385"/>
      <c r="BU12" s="385"/>
      <c r="BV12" s="385"/>
      <c r="BW12" s="385"/>
      <c r="BX12" s="385"/>
      <c r="BY12" s="385"/>
      <c r="BZ12" s="385"/>
      <c r="CA12" s="385"/>
      <c r="CB12" s="385"/>
      <c r="CC12" s="385"/>
      <c r="CD12" s="385"/>
      <c r="CE12" s="385"/>
      <c r="CF12" s="385"/>
      <c r="CG12" s="385"/>
      <c r="CH12" s="385"/>
      <c r="CI12" s="385"/>
      <c r="CJ12" s="385"/>
      <c r="CK12" s="385"/>
      <c r="CL12" s="385"/>
      <c r="CM12" s="385"/>
      <c r="CN12" s="385"/>
      <c r="CO12" s="385"/>
      <c r="CP12" s="385"/>
      <c r="CQ12" s="385"/>
      <c r="CR12" s="385"/>
      <c r="CS12" s="385"/>
      <c r="CT12" s="385"/>
      <c r="CU12" s="385"/>
      <c r="CV12" s="385"/>
      <c r="CW12" s="385"/>
      <c r="CX12" s="385"/>
      <c r="CY12" s="385"/>
      <c r="CZ12" s="385"/>
      <c r="DA12" s="385"/>
      <c r="DB12" s="385"/>
      <c r="DC12" s="385"/>
      <c r="DD12" s="385"/>
      <c r="DE12" s="385"/>
      <c r="DF12" s="385"/>
      <c r="DG12" s="385"/>
      <c r="DH12" s="385"/>
      <c r="DI12" s="385"/>
      <c r="DJ12" s="385"/>
      <c r="DK12" s="385"/>
      <c r="DL12" s="385"/>
      <c r="DM12" s="385"/>
      <c r="DN12" s="385"/>
      <c r="DO12" s="391"/>
      <c r="DP12" s="394"/>
      <c r="DQ12" s="385"/>
      <c r="DR12" s="385">
        <v>1</v>
      </c>
      <c r="DS12" s="385">
        <v>38000</v>
      </c>
      <c r="DT12" s="385"/>
      <c r="DU12" s="385"/>
      <c r="DV12" s="385">
        <v>1</v>
      </c>
      <c r="DW12" s="385">
        <v>38000</v>
      </c>
      <c r="DX12" s="385"/>
      <c r="DY12" s="385"/>
      <c r="DZ12" s="385"/>
      <c r="EA12" s="385"/>
      <c r="EB12" s="385"/>
      <c r="EC12" s="385"/>
      <c r="ED12" s="385"/>
      <c r="EE12" s="385"/>
      <c r="EF12" s="390">
        <f t="shared" si="8"/>
        <v>1</v>
      </c>
      <c r="EG12" s="390">
        <f t="shared" si="8"/>
        <v>38000</v>
      </c>
      <c r="EH12" s="519">
        <v>1</v>
      </c>
      <c r="EI12" s="519">
        <v>38000</v>
      </c>
      <c r="EJ12" s="492"/>
      <c r="EK12" s="492"/>
      <c r="EL12" s="479"/>
      <c r="EM12" s="396">
        <v>1</v>
      </c>
      <c r="EN12" s="479">
        <v>38000</v>
      </c>
      <c r="EO12" s="479"/>
      <c r="EP12" s="479"/>
      <c r="EQ12" s="479"/>
      <c r="ER12" s="479"/>
      <c r="ES12" s="479"/>
      <c r="ET12" s="479"/>
    </row>
    <row r="13" spans="1:150" ht="115.5">
      <c r="A13" s="516">
        <v>6</v>
      </c>
      <c r="B13" s="516" t="s">
        <v>2375</v>
      </c>
      <c r="C13" s="516" t="s">
        <v>2376</v>
      </c>
      <c r="D13" s="516" t="s">
        <v>2377</v>
      </c>
      <c r="E13" s="533">
        <v>25500</v>
      </c>
      <c r="F13" s="533">
        <v>3000</v>
      </c>
      <c r="G13" s="399">
        <f t="shared" si="1"/>
        <v>28500</v>
      </c>
      <c r="H13" s="385">
        <v>20</v>
      </c>
      <c r="I13" s="515">
        <f t="shared" si="2"/>
        <v>224.4375</v>
      </c>
      <c r="J13" s="274">
        <f t="shared" si="3"/>
        <v>1649.4375</v>
      </c>
      <c r="K13" s="533" t="s">
        <v>2378</v>
      </c>
      <c r="L13" s="389">
        <v>11</v>
      </c>
      <c r="M13" s="515">
        <f t="shared" si="4"/>
        <v>2468.8125</v>
      </c>
      <c r="N13" s="274">
        <f t="shared" si="5"/>
        <v>18143.8125</v>
      </c>
      <c r="O13" s="275">
        <f t="shared" si="6"/>
        <v>0</v>
      </c>
      <c r="P13" s="275">
        <f t="shared" si="7"/>
        <v>0</v>
      </c>
      <c r="Q13" s="275">
        <f t="shared" si="7"/>
        <v>0</v>
      </c>
      <c r="R13" s="275">
        <f t="shared" si="7"/>
        <v>0</v>
      </c>
      <c r="S13" s="534">
        <v>39699</v>
      </c>
      <c r="T13" s="385"/>
      <c r="U13" s="385"/>
      <c r="V13" s="385"/>
      <c r="W13" s="385"/>
      <c r="X13" s="390">
        <f t="shared" si="0"/>
        <v>0</v>
      </c>
      <c r="Y13" s="385"/>
      <c r="Z13" s="385"/>
      <c r="AA13" s="385"/>
      <c r="AB13" s="385"/>
      <c r="AC13" s="305"/>
      <c r="AD13" s="385"/>
      <c r="AE13" s="385"/>
      <c r="AF13" s="385"/>
      <c r="AG13" s="385"/>
      <c r="AH13" s="390"/>
      <c r="AI13" s="385"/>
      <c r="AJ13" s="385"/>
      <c r="AK13" s="385"/>
      <c r="AL13" s="385"/>
      <c r="AM13" s="390"/>
      <c r="AN13" s="385"/>
      <c r="AO13" s="385"/>
      <c r="AP13" s="385"/>
      <c r="AQ13" s="385"/>
      <c r="AR13" s="385"/>
      <c r="AS13" s="385"/>
      <c r="AT13" s="385"/>
      <c r="AU13" s="385"/>
      <c r="AV13" s="385"/>
      <c r="AW13" s="385"/>
      <c r="AX13" s="385"/>
      <c r="AY13" s="385"/>
      <c r="AZ13" s="385"/>
      <c r="BA13" s="385"/>
      <c r="BB13" s="385"/>
      <c r="BC13" s="385"/>
      <c r="BD13" s="385"/>
      <c r="BE13" s="385"/>
      <c r="BF13" s="385"/>
      <c r="BG13" s="385"/>
      <c r="BH13" s="385"/>
      <c r="BI13" s="385"/>
      <c r="BJ13" s="385"/>
      <c r="BK13" s="385"/>
      <c r="BL13" s="385"/>
      <c r="BM13" s="385"/>
      <c r="BN13" s="385"/>
      <c r="BO13" s="385"/>
      <c r="BP13" s="385"/>
      <c r="BQ13" s="385"/>
      <c r="BR13" s="385"/>
      <c r="BS13" s="385"/>
      <c r="BT13" s="385"/>
      <c r="BU13" s="385"/>
      <c r="BV13" s="385"/>
      <c r="BW13" s="385"/>
      <c r="BX13" s="385"/>
      <c r="BY13" s="385"/>
      <c r="BZ13" s="385"/>
      <c r="CA13" s="385"/>
      <c r="CB13" s="385"/>
      <c r="CC13" s="385"/>
      <c r="CD13" s="385"/>
      <c r="CE13" s="385"/>
      <c r="CF13" s="385"/>
      <c r="CG13" s="385"/>
      <c r="CH13" s="385"/>
      <c r="CI13" s="385"/>
      <c r="CJ13" s="385"/>
      <c r="CK13" s="385"/>
      <c r="CL13" s="385"/>
      <c r="CM13" s="385"/>
      <c r="CN13" s="385"/>
      <c r="CO13" s="385"/>
      <c r="CP13" s="385"/>
      <c r="CQ13" s="385"/>
      <c r="CR13" s="385"/>
      <c r="CS13" s="385"/>
      <c r="CT13" s="385"/>
      <c r="CU13" s="385"/>
      <c r="CV13" s="385"/>
      <c r="CW13" s="385"/>
      <c r="CX13" s="385"/>
      <c r="CY13" s="385"/>
      <c r="CZ13" s="385"/>
      <c r="DA13" s="385"/>
      <c r="DB13" s="385"/>
      <c r="DC13" s="385"/>
      <c r="DD13" s="385"/>
      <c r="DE13" s="385"/>
      <c r="DF13" s="385"/>
      <c r="DG13" s="385"/>
      <c r="DH13" s="385"/>
      <c r="DI13" s="385"/>
      <c r="DJ13" s="385"/>
      <c r="DK13" s="385"/>
      <c r="DL13" s="385"/>
      <c r="DM13" s="385"/>
      <c r="DN13" s="385"/>
      <c r="DO13" s="391"/>
      <c r="DP13" s="394">
        <v>1</v>
      </c>
      <c r="DQ13" s="385">
        <v>28500</v>
      </c>
      <c r="DR13" s="385"/>
      <c r="DS13" s="385"/>
      <c r="DT13" s="385"/>
      <c r="DU13" s="385"/>
      <c r="DV13" s="385"/>
      <c r="DW13" s="385"/>
      <c r="DX13" s="385">
        <v>1</v>
      </c>
      <c r="DY13" s="385">
        <v>28500</v>
      </c>
      <c r="DZ13" s="385"/>
      <c r="EA13" s="385"/>
      <c r="EB13" s="385"/>
      <c r="EC13" s="385"/>
      <c r="ED13" s="385"/>
      <c r="EE13" s="385"/>
      <c r="EF13" s="390">
        <f t="shared" si="8"/>
        <v>1</v>
      </c>
      <c r="EG13" s="390">
        <f t="shared" si="8"/>
        <v>28500</v>
      </c>
      <c r="EH13" s="519">
        <v>1</v>
      </c>
      <c r="EI13" s="519">
        <v>28500</v>
      </c>
      <c r="EJ13" s="492"/>
      <c r="EK13" s="492"/>
      <c r="EL13" s="479"/>
      <c r="EM13" s="396">
        <v>1</v>
      </c>
      <c r="EN13" s="479">
        <v>28500</v>
      </c>
      <c r="EO13" s="479"/>
      <c r="EP13" s="479"/>
      <c r="EQ13" s="479"/>
      <c r="ER13" s="479"/>
      <c r="ES13" s="479"/>
      <c r="ET13" s="479"/>
    </row>
    <row r="14" spans="1:150" ht="132">
      <c r="A14" s="516">
        <v>7</v>
      </c>
      <c r="B14" s="516" t="s">
        <v>2379</v>
      </c>
      <c r="C14" s="516" t="s">
        <v>2380</v>
      </c>
      <c r="D14" s="516" t="s">
        <v>2381</v>
      </c>
      <c r="E14" s="533">
        <v>42500</v>
      </c>
      <c r="F14" s="533">
        <v>5000</v>
      </c>
      <c r="G14" s="399">
        <f t="shared" si="1"/>
        <v>47500</v>
      </c>
      <c r="H14" s="385">
        <v>20</v>
      </c>
      <c r="I14" s="515">
        <f t="shared" si="2"/>
        <v>374.0625</v>
      </c>
      <c r="J14" s="274">
        <f t="shared" si="3"/>
        <v>2749.0625</v>
      </c>
      <c r="K14" s="533" t="s">
        <v>2382</v>
      </c>
      <c r="L14" s="389">
        <v>11</v>
      </c>
      <c r="M14" s="515">
        <f t="shared" si="4"/>
        <v>4114.6875</v>
      </c>
      <c r="N14" s="274">
        <f t="shared" si="5"/>
        <v>30239.6875</v>
      </c>
      <c r="O14" s="275">
        <f t="shared" si="6"/>
        <v>0</v>
      </c>
      <c r="P14" s="275">
        <f t="shared" si="7"/>
        <v>0</v>
      </c>
      <c r="Q14" s="275">
        <f t="shared" si="7"/>
        <v>0</v>
      </c>
      <c r="R14" s="275">
        <f t="shared" si="7"/>
        <v>0</v>
      </c>
      <c r="S14" s="534">
        <v>39699</v>
      </c>
      <c r="T14" s="385"/>
      <c r="U14" s="385"/>
      <c r="V14" s="385"/>
      <c r="W14" s="385"/>
      <c r="X14" s="390">
        <f t="shared" si="0"/>
        <v>0</v>
      </c>
      <c r="Y14" s="385"/>
      <c r="Z14" s="385"/>
      <c r="AA14" s="385"/>
      <c r="AB14" s="385"/>
      <c r="AC14" s="305"/>
      <c r="AD14" s="385"/>
      <c r="AE14" s="385"/>
      <c r="AF14" s="385"/>
      <c r="AG14" s="385"/>
      <c r="AH14" s="390"/>
      <c r="AI14" s="385"/>
      <c r="AJ14" s="385"/>
      <c r="AK14" s="385"/>
      <c r="AL14" s="385"/>
      <c r="AM14" s="390"/>
      <c r="AN14" s="385"/>
      <c r="AO14" s="385"/>
      <c r="AP14" s="385"/>
      <c r="AQ14" s="385"/>
      <c r="AR14" s="385"/>
      <c r="AS14" s="385"/>
      <c r="AT14" s="385"/>
      <c r="AU14" s="385"/>
      <c r="AV14" s="385"/>
      <c r="AW14" s="385"/>
      <c r="AX14" s="385"/>
      <c r="AY14" s="385"/>
      <c r="AZ14" s="385"/>
      <c r="BA14" s="385"/>
      <c r="BB14" s="385"/>
      <c r="BC14" s="385"/>
      <c r="BD14" s="385"/>
      <c r="BE14" s="385"/>
      <c r="BF14" s="385"/>
      <c r="BG14" s="385"/>
      <c r="BH14" s="385"/>
      <c r="BI14" s="385"/>
      <c r="BJ14" s="385"/>
      <c r="BK14" s="385"/>
      <c r="BL14" s="385"/>
      <c r="BM14" s="385"/>
      <c r="BN14" s="385"/>
      <c r="BO14" s="385"/>
      <c r="BP14" s="385"/>
      <c r="BQ14" s="385"/>
      <c r="BR14" s="385"/>
      <c r="BS14" s="385"/>
      <c r="BT14" s="385"/>
      <c r="BU14" s="385"/>
      <c r="BV14" s="385"/>
      <c r="BW14" s="385"/>
      <c r="BX14" s="385"/>
      <c r="BY14" s="385"/>
      <c r="BZ14" s="385"/>
      <c r="CA14" s="385"/>
      <c r="CB14" s="385"/>
      <c r="CC14" s="385"/>
      <c r="CD14" s="385"/>
      <c r="CE14" s="385"/>
      <c r="CF14" s="385"/>
      <c r="CG14" s="385"/>
      <c r="CH14" s="385"/>
      <c r="CI14" s="385"/>
      <c r="CJ14" s="385"/>
      <c r="CK14" s="385"/>
      <c r="CL14" s="385"/>
      <c r="CM14" s="385"/>
      <c r="CN14" s="385"/>
      <c r="CO14" s="385"/>
      <c r="CP14" s="385"/>
      <c r="CQ14" s="385"/>
      <c r="CR14" s="385"/>
      <c r="CS14" s="385"/>
      <c r="CT14" s="385"/>
      <c r="CU14" s="385"/>
      <c r="CV14" s="385"/>
      <c r="CW14" s="385"/>
      <c r="CX14" s="385"/>
      <c r="CY14" s="385"/>
      <c r="CZ14" s="385"/>
      <c r="DA14" s="385"/>
      <c r="DB14" s="385"/>
      <c r="DC14" s="385"/>
      <c r="DD14" s="385"/>
      <c r="DE14" s="385"/>
      <c r="DF14" s="385"/>
      <c r="DG14" s="385"/>
      <c r="DH14" s="385"/>
      <c r="DI14" s="385"/>
      <c r="DJ14" s="385"/>
      <c r="DK14" s="385"/>
      <c r="DL14" s="385"/>
      <c r="DM14" s="385"/>
      <c r="DN14" s="385"/>
      <c r="DO14" s="391"/>
      <c r="DP14" s="394">
        <v>1</v>
      </c>
      <c r="DQ14" s="385">
        <v>47500</v>
      </c>
      <c r="DR14" s="385"/>
      <c r="DS14" s="385"/>
      <c r="DT14" s="385"/>
      <c r="DU14" s="385"/>
      <c r="DV14" s="385">
        <v>1</v>
      </c>
      <c r="DW14" s="385">
        <v>47500</v>
      </c>
      <c r="DX14" s="385"/>
      <c r="DY14" s="385"/>
      <c r="DZ14" s="385"/>
      <c r="EA14" s="385"/>
      <c r="EB14" s="385"/>
      <c r="EC14" s="385"/>
      <c r="ED14" s="385"/>
      <c r="EE14" s="385"/>
      <c r="EF14" s="390">
        <f t="shared" si="8"/>
        <v>1</v>
      </c>
      <c r="EG14" s="390">
        <f t="shared" si="8"/>
        <v>47500</v>
      </c>
      <c r="EH14" s="519">
        <v>1</v>
      </c>
      <c r="EI14" s="519">
        <v>47500</v>
      </c>
      <c r="EJ14" s="492"/>
      <c r="EK14" s="492"/>
      <c r="EL14" s="479"/>
      <c r="EM14" s="396">
        <v>1</v>
      </c>
      <c r="EN14" s="479">
        <v>47500</v>
      </c>
      <c r="EO14" s="479"/>
      <c r="EP14" s="479"/>
      <c r="EQ14" s="479"/>
      <c r="ER14" s="479"/>
      <c r="ES14" s="479"/>
      <c r="ET14" s="479"/>
    </row>
    <row r="15" spans="1:150" ht="132">
      <c r="A15" s="516">
        <v>8</v>
      </c>
      <c r="B15" s="516" t="s">
        <v>2383</v>
      </c>
      <c r="C15" s="535" t="s">
        <v>2384</v>
      </c>
      <c r="D15" s="516" t="s">
        <v>1765</v>
      </c>
      <c r="E15" s="533">
        <v>42500</v>
      </c>
      <c r="F15" s="533">
        <v>5000</v>
      </c>
      <c r="G15" s="399">
        <f t="shared" si="1"/>
        <v>47500</v>
      </c>
      <c r="H15" s="385">
        <v>20</v>
      </c>
      <c r="I15" s="515">
        <f t="shared" si="2"/>
        <v>374.0625</v>
      </c>
      <c r="J15" s="274">
        <f t="shared" si="3"/>
        <v>2749.0625</v>
      </c>
      <c r="K15" s="533" t="s">
        <v>2385</v>
      </c>
      <c r="L15" s="389">
        <v>11</v>
      </c>
      <c r="M15" s="515">
        <f t="shared" si="4"/>
        <v>4114.6875</v>
      </c>
      <c r="N15" s="274">
        <f t="shared" si="5"/>
        <v>30239.6875</v>
      </c>
      <c r="O15" s="275">
        <f t="shared" si="6"/>
        <v>0</v>
      </c>
      <c r="P15" s="275">
        <f t="shared" si="7"/>
        <v>0</v>
      </c>
      <c r="Q15" s="275">
        <f t="shared" si="7"/>
        <v>0</v>
      </c>
      <c r="R15" s="275">
        <f t="shared" si="7"/>
        <v>0</v>
      </c>
      <c r="S15" s="534" t="s">
        <v>2386</v>
      </c>
      <c r="T15" s="385"/>
      <c r="U15" s="385"/>
      <c r="V15" s="385"/>
      <c r="W15" s="385"/>
      <c r="X15" s="390">
        <f t="shared" si="0"/>
        <v>0</v>
      </c>
      <c r="Y15" s="385"/>
      <c r="Z15" s="385"/>
      <c r="AA15" s="385"/>
      <c r="AB15" s="385"/>
      <c r="AC15" s="305"/>
      <c r="AD15" s="385"/>
      <c r="AE15" s="385"/>
      <c r="AF15" s="385"/>
      <c r="AG15" s="385"/>
      <c r="AH15" s="390"/>
      <c r="AI15" s="385"/>
      <c r="AJ15" s="385"/>
      <c r="AK15" s="385"/>
      <c r="AL15" s="385"/>
      <c r="AM15" s="390"/>
      <c r="AN15" s="385"/>
      <c r="AO15" s="385"/>
      <c r="AP15" s="385"/>
      <c r="AQ15" s="385"/>
      <c r="AR15" s="385"/>
      <c r="AS15" s="385"/>
      <c r="AT15" s="385"/>
      <c r="AU15" s="385"/>
      <c r="AV15" s="385"/>
      <c r="AW15" s="385"/>
      <c r="AX15" s="385"/>
      <c r="AY15" s="385"/>
      <c r="AZ15" s="385"/>
      <c r="BA15" s="385"/>
      <c r="BB15" s="385"/>
      <c r="BC15" s="385"/>
      <c r="BD15" s="385"/>
      <c r="BE15" s="385"/>
      <c r="BF15" s="385"/>
      <c r="BG15" s="385"/>
      <c r="BH15" s="385"/>
      <c r="BI15" s="385"/>
      <c r="BJ15" s="385"/>
      <c r="BK15" s="385"/>
      <c r="BL15" s="385"/>
      <c r="BM15" s="385"/>
      <c r="BN15" s="385"/>
      <c r="BO15" s="385"/>
      <c r="BP15" s="385"/>
      <c r="BQ15" s="385"/>
      <c r="BR15" s="385"/>
      <c r="BS15" s="385"/>
      <c r="BT15" s="385"/>
      <c r="BU15" s="385"/>
      <c r="BV15" s="385"/>
      <c r="BW15" s="385"/>
      <c r="BX15" s="385"/>
      <c r="BY15" s="385"/>
      <c r="BZ15" s="385"/>
      <c r="CA15" s="385"/>
      <c r="CB15" s="385"/>
      <c r="CC15" s="385"/>
      <c r="CD15" s="385"/>
      <c r="CE15" s="385"/>
      <c r="CF15" s="385"/>
      <c r="CG15" s="385"/>
      <c r="CH15" s="385"/>
      <c r="CI15" s="385"/>
      <c r="CJ15" s="385"/>
      <c r="CK15" s="385"/>
      <c r="CL15" s="385"/>
      <c r="CM15" s="385"/>
      <c r="CN15" s="385"/>
      <c r="CO15" s="385"/>
      <c r="CP15" s="385"/>
      <c r="CQ15" s="385"/>
      <c r="CR15" s="385"/>
      <c r="CS15" s="385"/>
      <c r="CT15" s="385"/>
      <c r="CU15" s="385"/>
      <c r="CV15" s="385"/>
      <c r="CW15" s="385"/>
      <c r="CX15" s="385"/>
      <c r="CY15" s="385"/>
      <c r="CZ15" s="385"/>
      <c r="DA15" s="385"/>
      <c r="DB15" s="385"/>
      <c r="DC15" s="385"/>
      <c r="DD15" s="385"/>
      <c r="DE15" s="385"/>
      <c r="DF15" s="385"/>
      <c r="DG15" s="385"/>
      <c r="DH15" s="385"/>
      <c r="DI15" s="385"/>
      <c r="DJ15" s="385"/>
      <c r="DK15" s="385"/>
      <c r="DL15" s="385"/>
      <c r="DM15" s="385"/>
      <c r="DN15" s="385"/>
      <c r="DO15" s="391"/>
      <c r="DP15" s="394">
        <v>1</v>
      </c>
      <c r="DQ15" s="385">
        <v>47500</v>
      </c>
      <c r="DR15" s="385"/>
      <c r="DS15" s="385"/>
      <c r="DT15" s="385">
        <v>1</v>
      </c>
      <c r="DU15" s="385">
        <v>47500</v>
      </c>
      <c r="DV15" s="385"/>
      <c r="DW15" s="385"/>
      <c r="DX15" s="385"/>
      <c r="DY15" s="385"/>
      <c r="DZ15" s="385"/>
      <c r="EA15" s="385"/>
      <c r="EB15" s="385"/>
      <c r="EC15" s="385"/>
      <c r="ED15" s="385"/>
      <c r="EE15" s="385"/>
      <c r="EF15" s="390">
        <f t="shared" si="8"/>
        <v>1</v>
      </c>
      <c r="EG15" s="390">
        <f t="shared" si="8"/>
        <v>47500</v>
      </c>
      <c r="EH15" s="519">
        <v>1</v>
      </c>
      <c r="EI15" s="519">
        <v>47500</v>
      </c>
      <c r="EJ15" s="492"/>
      <c r="EK15" s="492"/>
      <c r="EL15" s="479"/>
      <c r="EM15" s="396"/>
      <c r="EN15" s="479"/>
      <c r="EO15" s="479">
        <v>1</v>
      </c>
      <c r="EP15" s="479">
        <v>47500</v>
      </c>
      <c r="EQ15" s="479"/>
      <c r="ER15" s="479"/>
      <c r="ES15" s="479"/>
      <c r="ET15" s="479"/>
    </row>
    <row r="16" spans="1:150" ht="94.5">
      <c r="A16" s="516">
        <v>9</v>
      </c>
      <c r="B16" s="516" t="s">
        <v>2387</v>
      </c>
      <c r="C16" s="516" t="s">
        <v>2121</v>
      </c>
      <c r="D16" s="516" t="s">
        <v>2388</v>
      </c>
      <c r="E16" s="533">
        <v>42500</v>
      </c>
      <c r="F16" s="533">
        <v>5000</v>
      </c>
      <c r="G16" s="399">
        <f t="shared" si="1"/>
        <v>47500</v>
      </c>
      <c r="H16" s="385">
        <v>20</v>
      </c>
      <c r="I16" s="515">
        <f t="shared" si="2"/>
        <v>374.0625</v>
      </c>
      <c r="J16" s="274">
        <f t="shared" si="3"/>
        <v>2749.0625</v>
      </c>
      <c r="K16" s="533" t="s">
        <v>2389</v>
      </c>
      <c r="L16" s="389">
        <v>11</v>
      </c>
      <c r="M16" s="515">
        <f t="shared" si="4"/>
        <v>4114.6875</v>
      </c>
      <c r="N16" s="274">
        <f t="shared" si="5"/>
        <v>30239.6875</v>
      </c>
      <c r="O16" s="275">
        <f t="shared" si="6"/>
        <v>0</v>
      </c>
      <c r="P16" s="275">
        <f t="shared" si="7"/>
        <v>0</v>
      </c>
      <c r="Q16" s="275">
        <f t="shared" si="7"/>
        <v>0</v>
      </c>
      <c r="R16" s="275">
        <f t="shared" si="7"/>
        <v>0</v>
      </c>
      <c r="S16" s="534">
        <v>39607</v>
      </c>
      <c r="T16" s="385"/>
      <c r="U16" s="385"/>
      <c r="V16" s="385"/>
      <c r="W16" s="385"/>
      <c r="X16" s="390">
        <f t="shared" si="0"/>
        <v>0</v>
      </c>
      <c r="Y16" s="385"/>
      <c r="Z16" s="385"/>
      <c r="AA16" s="385"/>
      <c r="AB16" s="385"/>
      <c r="AC16" s="305"/>
      <c r="AD16" s="385"/>
      <c r="AE16" s="385"/>
      <c r="AF16" s="385"/>
      <c r="AG16" s="385"/>
      <c r="AH16" s="390"/>
      <c r="AI16" s="385"/>
      <c r="AJ16" s="385"/>
      <c r="AK16" s="385"/>
      <c r="AL16" s="385"/>
      <c r="AM16" s="390"/>
      <c r="AN16" s="385"/>
      <c r="AO16" s="385"/>
      <c r="AP16" s="385"/>
      <c r="AQ16" s="385"/>
      <c r="AR16" s="385"/>
      <c r="AS16" s="385"/>
      <c r="AT16" s="385"/>
      <c r="AU16" s="385"/>
      <c r="AV16" s="385"/>
      <c r="AW16" s="385"/>
      <c r="AX16" s="385"/>
      <c r="AY16" s="385"/>
      <c r="AZ16" s="385"/>
      <c r="BA16" s="385"/>
      <c r="BB16" s="385"/>
      <c r="BC16" s="385"/>
      <c r="BD16" s="385"/>
      <c r="BE16" s="385"/>
      <c r="BF16" s="385"/>
      <c r="BG16" s="385"/>
      <c r="BH16" s="385"/>
      <c r="BI16" s="385"/>
      <c r="BJ16" s="385"/>
      <c r="BK16" s="385"/>
      <c r="BL16" s="385"/>
      <c r="BM16" s="385"/>
      <c r="BN16" s="385"/>
      <c r="BO16" s="385"/>
      <c r="BP16" s="385"/>
      <c r="BQ16" s="385"/>
      <c r="BR16" s="385"/>
      <c r="BS16" s="385"/>
      <c r="BT16" s="385"/>
      <c r="BU16" s="385"/>
      <c r="BV16" s="385"/>
      <c r="BW16" s="385"/>
      <c r="BX16" s="385"/>
      <c r="BY16" s="385"/>
      <c r="BZ16" s="385"/>
      <c r="CA16" s="385"/>
      <c r="CB16" s="385"/>
      <c r="CC16" s="385"/>
      <c r="CD16" s="385"/>
      <c r="CE16" s="385"/>
      <c r="CF16" s="385"/>
      <c r="CG16" s="385"/>
      <c r="CH16" s="385"/>
      <c r="CI16" s="385"/>
      <c r="CJ16" s="385"/>
      <c r="CK16" s="385"/>
      <c r="CL16" s="385"/>
      <c r="CM16" s="385"/>
      <c r="CN16" s="385"/>
      <c r="CO16" s="385"/>
      <c r="CP16" s="385"/>
      <c r="CQ16" s="385"/>
      <c r="CR16" s="385"/>
      <c r="CS16" s="385"/>
      <c r="CT16" s="385"/>
      <c r="CU16" s="385"/>
      <c r="CV16" s="385"/>
      <c r="CW16" s="385"/>
      <c r="CX16" s="385"/>
      <c r="CY16" s="385"/>
      <c r="CZ16" s="385"/>
      <c r="DA16" s="385"/>
      <c r="DB16" s="385"/>
      <c r="DC16" s="385"/>
      <c r="DD16" s="385"/>
      <c r="DE16" s="385"/>
      <c r="DF16" s="385"/>
      <c r="DG16" s="385"/>
      <c r="DH16" s="385"/>
      <c r="DI16" s="385"/>
      <c r="DJ16" s="385"/>
      <c r="DK16" s="385"/>
      <c r="DL16" s="385"/>
      <c r="DM16" s="385"/>
      <c r="DN16" s="385"/>
      <c r="DO16" s="391"/>
      <c r="DP16" s="394">
        <v>1</v>
      </c>
      <c r="DQ16" s="385">
        <v>47500</v>
      </c>
      <c r="DR16" s="385"/>
      <c r="DS16" s="385"/>
      <c r="DT16" s="385"/>
      <c r="DU16" s="385"/>
      <c r="DV16" s="385"/>
      <c r="DW16" s="385"/>
      <c r="DX16" s="385"/>
      <c r="DY16" s="385"/>
      <c r="DZ16" s="385">
        <v>1</v>
      </c>
      <c r="EA16" s="385">
        <v>47500</v>
      </c>
      <c r="EB16" s="385"/>
      <c r="EC16" s="385"/>
      <c r="ED16" s="385"/>
      <c r="EE16" s="385"/>
      <c r="EF16" s="390">
        <f t="shared" si="8"/>
        <v>1</v>
      </c>
      <c r="EG16" s="390">
        <f t="shared" si="8"/>
        <v>47500</v>
      </c>
      <c r="EH16" s="519">
        <v>1</v>
      </c>
      <c r="EI16" s="519">
        <v>47500</v>
      </c>
      <c r="EJ16" s="492"/>
      <c r="EK16" s="492"/>
      <c r="EL16" s="479"/>
      <c r="EM16" s="396">
        <v>1</v>
      </c>
      <c r="EN16" s="479">
        <v>47500</v>
      </c>
      <c r="EO16" s="479"/>
      <c r="EP16" s="479"/>
      <c r="EQ16" s="479"/>
      <c r="ER16" s="479"/>
      <c r="ES16" s="479"/>
      <c r="ET16" s="479"/>
    </row>
    <row r="17" spans="1:150" ht="94.5">
      <c r="A17" s="516">
        <v>10</v>
      </c>
      <c r="B17" s="516" t="s">
        <v>2390</v>
      </c>
      <c r="C17" s="516" t="s">
        <v>2391</v>
      </c>
      <c r="D17" s="516" t="s">
        <v>1828</v>
      </c>
      <c r="E17" s="533">
        <v>42500</v>
      </c>
      <c r="F17" s="533">
        <v>5000</v>
      </c>
      <c r="G17" s="399">
        <f t="shared" si="1"/>
        <v>47500</v>
      </c>
      <c r="H17" s="385">
        <v>20</v>
      </c>
      <c r="I17" s="515">
        <f t="shared" si="2"/>
        <v>374.0625</v>
      </c>
      <c r="J17" s="274">
        <f t="shared" si="3"/>
        <v>2749.0625</v>
      </c>
      <c r="K17" s="533" t="s">
        <v>2392</v>
      </c>
      <c r="L17" s="389">
        <v>11</v>
      </c>
      <c r="M17" s="515">
        <f t="shared" si="4"/>
        <v>4114.6875</v>
      </c>
      <c r="N17" s="274">
        <f t="shared" si="5"/>
        <v>30239.6875</v>
      </c>
      <c r="O17" s="275">
        <f t="shared" si="6"/>
        <v>3000</v>
      </c>
      <c r="P17" s="275">
        <f t="shared" si="7"/>
        <v>2590</v>
      </c>
      <c r="Q17" s="275">
        <f t="shared" si="7"/>
        <v>410</v>
      </c>
      <c r="R17" s="275">
        <f t="shared" si="7"/>
        <v>0</v>
      </c>
      <c r="S17" s="534">
        <v>39455</v>
      </c>
      <c r="T17" s="385" t="s">
        <v>1627</v>
      </c>
      <c r="U17" s="385">
        <v>2590</v>
      </c>
      <c r="V17" s="385">
        <v>410</v>
      </c>
      <c r="W17" s="385"/>
      <c r="X17" s="390">
        <f t="shared" si="0"/>
        <v>3000</v>
      </c>
      <c r="Y17" s="385"/>
      <c r="Z17" s="385"/>
      <c r="AA17" s="385"/>
      <c r="AB17" s="385"/>
      <c r="AC17" s="305"/>
      <c r="AD17" s="385"/>
      <c r="AE17" s="385"/>
      <c r="AF17" s="385"/>
      <c r="AG17" s="385"/>
      <c r="AH17" s="390"/>
      <c r="AI17" s="385"/>
      <c r="AJ17" s="385"/>
      <c r="AK17" s="385"/>
      <c r="AL17" s="385"/>
      <c r="AM17" s="390"/>
      <c r="AN17" s="385"/>
      <c r="AO17" s="385"/>
      <c r="AP17" s="385"/>
      <c r="AQ17" s="385"/>
      <c r="AR17" s="385"/>
      <c r="AS17" s="385"/>
      <c r="AT17" s="385"/>
      <c r="AU17" s="385"/>
      <c r="AV17" s="385"/>
      <c r="AW17" s="385"/>
      <c r="AX17" s="385"/>
      <c r="AY17" s="385"/>
      <c r="AZ17" s="385"/>
      <c r="BA17" s="385"/>
      <c r="BB17" s="385"/>
      <c r="BC17" s="385"/>
      <c r="BD17" s="385"/>
      <c r="BE17" s="385"/>
      <c r="BF17" s="385"/>
      <c r="BG17" s="385"/>
      <c r="BH17" s="385"/>
      <c r="BI17" s="385"/>
      <c r="BJ17" s="385"/>
      <c r="BK17" s="385"/>
      <c r="BL17" s="385"/>
      <c r="BM17" s="385"/>
      <c r="BN17" s="385"/>
      <c r="BO17" s="385"/>
      <c r="BP17" s="385"/>
      <c r="BQ17" s="385"/>
      <c r="BR17" s="385"/>
      <c r="BS17" s="385"/>
      <c r="BT17" s="385"/>
      <c r="BU17" s="385"/>
      <c r="BV17" s="385"/>
      <c r="BW17" s="385"/>
      <c r="BX17" s="385"/>
      <c r="BY17" s="385"/>
      <c r="BZ17" s="385"/>
      <c r="CA17" s="385"/>
      <c r="CB17" s="385"/>
      <c r="CC17" s="385"/>
      <c r="CD17" s="385"/>
      <c r="CE17" s="385"/>
      <c r="CF17" s="385"/>
      <c r="CG17" s="385"/>
      <c r="CH17" s="385"/>
      <c r="CI17" s="385"/>
      <c r="CJ17" s="385"/>
      <c r="CK17" s="385"/>
      <c r="CL17" s="385"/>
      <c r="CM17" s="385"/>
      <c r="CN17" s="385"/>
      <c r="CO17" s="385"/>
      <c r="CP17" s="385"/>
      <c r="CQ17" s="385"/>
      <c r="CR17" s="385"/>
      <c r="CS17" s="385"/>
      <c r="CT17" s="385"/>
      <c r="CU17" s="385"/>
      <c r="CV17" s="385"/>
      <c r="CW17" s="385"/>
      <c r="CX17" s="385"/>
      <c r="CY17" s="385"/>
      <c r="CZ17" s="385"/>
      <c r="DA17" s="385"/>
      <c r="DB17" s="385"/>
      <c r="DC17" s="385"/>
      <c r="DD17" s="385"/>
      <c r="DE17" s="385"/>
      <c r="DF17" s="385"/>
      <c r="DG17" s="385"/>
      <c r="DH17" s="385"/>
      <c r="DI17" s="385"/>
      <c r="DJ17" s="385"/>
      <c r="DK17" s="385"/>
      <c r="DL17" s="385"/>
      <c r="DM17" s="385"/>
      <c r="DN17" s="385"/>
      <c r="DO17" s="391"/>
      <c r="DP17" s="394">
        <v>1</v>
      </c>
      <c r="DQ17" s="385">
        <v>47500</v>
      </c>
      <c r="DR17" s="385"/>
      <c r="DS17" s="385"/>
      <c r="DT17" s="385"/>
      <c r="DU17" s="385"/>
      <c r="DV17" s="385">
        <v>1</v>
      </c>
      <c r="DW17" s="385">
        <v>47500</v>
      </c>
      <c r="DX17" s="385"/>
      <c r="DY17" s="385"/>
      <c r="DZ17" s="385"/>
      <c r="EA17" s="385"/>
      <c r="EB17" s="385"/>
      <c r="EC17" s="385"/>
      <c r="ED17" s="385"/>
      <c r="EE17" s="385"/>
      <c r="EF17" s="390">
        <f t="shared" si="8"/>
        <v>1</v>
      </c>
      <c r="EG17" s="390">
        <f t="shared" si="8"/>
        <v>47500</v>
      </c>
      <c r="EH17" s="519"/>
      <c r="EI17" s="519"/>
      <c r="EJ17" s="492">
        <v>1</v>
      </c>
      <c r="EK17" s="492">
        <v>47500</v>
      </c>
      <c r="EL17" s="479"/>
      <c r="EM17" s="396">
        <v>1</v>
      </c>
      <c r="EN17" s="479">
        <v>47500</v>
      </c>
      <c r="EO17" s="479"/>
      <c r="EP17" s="479"/>
      <c r="EQ17" s="479"/>
      <c r="ER17" s="479"/>
      <c r="ES17" s="479"/>
      <c r="ET17" s="479"/>
    </row>
    <row r="18" spans="1:150" ht="94.5">
      <c r="A18" s="516">
        <v>11</v>
      </c>
      <c r="B18" s="516" t="s">
        <v>2393</v>
      </c>
      <c r="C18" s="516" t="s">
        <v>2394</v>
      </c>
      <c r="D18" s="516" t="s">
        <v>54</v>
      </c>
      <c r="E18" s="533">
        <v>21250</v>
      </c>
      <c r="F18" s="533">
        <v>2500</v>
      </c>
      <c r="G18" s="399">
        <f t="shared" si="1"/>
        <v>23750</v>
      </c>
      <c r="H18" s="385">
        <v>20</v>
      </c>
      <c r="I18" s="515">
        <f t="shared" si="2"/>
        <v>187.03125</v>
      </c>
      <c r="J18" s="274">
        <f t="shared" si="3"/>
        <v>1374.53125</v>
      </c>
      <c r="K18" s="533" t="s">
        <v>2395</v>
      </c>
      <c r="L18" s="389">
        <v>11</v>
      </c>
      <c r="M18" s="515">
        <f t="shared" si="4"/>
        <v>2057.34375</v>
      </c>
      <c r="N18" s="274">
        <f t="shared" si="5"/>
        <v>15119.84375</v>
      </c>
      <c r="O18" s="275">
        <f t="shared" si="6"/>
        <v>0</v>
      </c>
      <c r="P18" s="275">
        <f t="shared" si="7"/>
        <v>0</v>
      </c>
      <c r="Q18" s="275">
        <f t="shared" si="7"/>
        <v>0</v>
      </c>
      <c r="R18" s="275">
        <f t="shared" si="7"/>
        <v>0</v>
      </c>
      <c r="S18" s="534">
        <v>39607</v>
      </c>
      <c r="T18" s="385"/>
      <c r="U18" s="385"/>
      <c r="V18" s="385"/>
      <c r="W18" s="385"/>
      <c r="X18" s="390">
        <f t="shared" si="0"/>
        <v>0</v>
      </c>
      <c r="Y18" s="385"/>
      <c r="Z18" s="385"/>
      <c r="AA18" s="385"/>
      <c r="AB18" s="385"/>
      <c r="AC18" s="305"/>
      <c r="AD18" s="385"/>
      <c r="AE18" s="385"/>
      <c r="AF18" s="385"/>
      <c r="AG18" s="385"/>
      <c r="AH18" s="390"/>
      <c r="AI18" s="385"/>
      <c r="AJ18" s="385"/>
      <c r="AK18" s="385"/>
      <c r="AL18" s="385"/>
      <c r="AM18" s="390"/>
      <c r="AN18" s="385"/>
      <c r="AO18" s="385"/>
      <c r="AP18" s="385"/>
      <c r="AQ18" s="385"/>
      <c r="AR18" s="385"/>
      <c r="AS18" s="385"/>
      <c r="AT18" s="385"/>
      <c r="AU18" s="385"/>
      <c r="AV18" s="385"/>
      <c r="AW18" s="385"/>
      <c r="AX18" s="385"/>
      <c r="AY18" s="385"/>
      <c r="AZ18" s="385"/>
      <c r="BA18" s="385"/>
      <c r="BB18" s="385"/>
      <c r="BC18" s="385"/>
      <c r="BD18" s="385"/>
      <c r="BE18" s="385"/>
      <c r="BF18" s="385"/>
      <c r="BG18" s="385"/>
      <c r="BH18" s="385"/>
      <c r="BI18" s="385"/>
      <c r="BJ18" s="385"/>
      <c r="BK18" s="385"/>
      <c r="BL18" s="385"/>
      <c r="BM18" s="385"/>
      <c r="BN18" s="385"/>
      <c r="BO18" s="385"/>
      <c r="BP18" s="385"/>
      <c r="BQ18" s="385"/>
      <c r="BR18" s="385"/>
      <c r="BS18" s="385"/>
      <c r="BT18" s="385"/>
      <c r="BU18" s="385"/>
      <c r="BV18" s="385"/>
      <c r="BW18" s="385"/>
      <c r="BX18" s="385"/>
      <c r="BY18" s="385"/>
      <c r="BZ18" s="385"/>
      <c r="CA18" s="385"/>
      <c r="CB18" s="385"/>
      <c r="CC18" s="385"/>
      <c r="CD18" s="385"/>
      <c r="CE18" s="385"/>
      <c r="CF18" s="385"/>
      <c r="CG18" s="385"/>
      <c r="CH18" s="385"/>
      <c r="CI18" s="385"/>
      <c r="CJ18" s="385"/>
      <c r="CK18" s="385"/>
      <c r="CL18" s="385"/>
      <c r="CM18" s="385"/>
      <c r="CN18" s="385"/>
      <c r="CO18" s="385"/>
      <c r="CP18" s="385"/>
      <c r="CQ18" s="385"/>
      <c r="CR18" s="385"/>
      <c r="CS18" s="385"/>
      <c r="CT18" s="385"/>
      <c r="CU18" s="385"/>
      <c r="CV18" s="385"/>
      <c r="CW18" s="385"/>
      <c r="CX18" s="385"/>
      <c r="CY18" s="385"/>
      <c r="CZ18" s="385"/>
      <c r="DA18" s="385"/>
      <c r="DB18" s="385"/>
      <c r="DC18" s="385"/>
      <c r="DD18" s="385"/>
      <c r="DE18" s="385"/>
      <c r="DF18" s="385"/>
      <c r="DG18" s="385"/>
      <c r="DH18" s="385"/>
      <c r="DI18" s="385"/>
      <c r="DJ18" s="385"/>
      <c r="DK18" s="385"/>
      <c r="DL18" s="385"/>
      <c r="DM18" s="385"/>
      <c r="DN18" s="385"/>
      <c r="DO18" s="391"/>
      <c r="DP18" s="394">
        <v>1</v>
      </c>
      <c r="DQ18" s="385">
        <v>23750</v>
      </c>
      <c r="DR18" s="385"/>
      <c r="DS18" s="385"/>
      <c r="DT18" s="385"/>
      <c r="DU18" s="385"/>
      <c r="DV18" s="385"/>
      <c r="DW18" s="385"/>
      <c r="DX18" s="385">
        <v>1</v>
      </c>
      <c r="DY18" s="385">
        <v>23750</v>
      </c>
      <c r="DZ18" s="385"/>
      <c r="EA18" s="385"/>
      <c r="EB18" s="385"/>
      <c r="EC18" s="385"/>
      <c r="ED18" s="385"/>
      <c r="EE18" s="385"/>
      <c r="EF18" s="390">
        <f t="shared" si="8"/>
        <v>1</v>
      </c>
      <c r="EG18" s="390">
        <f t="shared" si="8"/>
        <v>23750</v>
      </c>
      <c r="EH18" s="519">
        <v>1</v>
      </c>
      <c r="EI18" s="519">
        <v>23750</v>
      </c>
      <c r="EJ18" s="492"/>
      <c r="EK18" s="492"/>
      <c r="EL18" s="479"/>
      <c r="EM18" s="396">
        <v>1</v>
      </c>
      <c r="EN18" s="479">
        <v>23750</v>
      </c>
      <c r="EO18" s="479"/>
      <c r="EP18" s="479"/>
      <c r="EQ18" s="479"/>
      <c r="ER18" s="479"/>
      <c r="ES18" s="479"/>
      <c r="ET18" s="479"/>
    </row>
    <row r="19" spans="1:150" ht="99">
      <c r="A19" s="516">
        <v>12</v>
      </c>
      <c r="B19" s="516" t="s">
        <v>2396</v>
      </c>
      <c r="C19" s="516" t="s">
        <v>2397</v>
      </c>
      <c r="D19" s="516" t="s">
        <v>1757</v>
      </c>
      <c r="E19" s="533">
        <v>25500</v>
      </c>
      <c r="F19" s="533">
        <v>3000</v>
      </c>
      <c r="G19" s="399">
        <f t="shared" si="1"/>
        <v>28500</v>
      </c>
      <c r="H19" s="385">
        <v>20</v>
      </c>
      <c r="I19" s="515">
        <f t="shared" si="2"/>
        <v>224.4375</v>
      </c>
      <c r="J19" s="274">
        <f t="shared" si="3"/>
        <v>1649.4375</v>
      </c>
      <c r="K19" s="533" t="s">
        <v>2398</v>
      </c>
      <c r="L19" s="389">
        <v>11</v>
      </c>
      <c r="M19" s="515">
        <f t="shared" si="4"/>
        <v>2468.8125</v>
      </c>
      <c r="N19" s="274">
        <f t="shared" si="5"/>
        <v>18143.8125</v>
      </c>
      <c r="O19" s="275">
        <f t="shared" si="6"/>
        <v>0</v>
      </c>
      <c r="P19" s="275">
        <f t="shared" si="7"/>
        <v>0</v>
      </c>
      <c r="Q19" s="275">
        <f t="shared" si="7"/>
        <v>0</v>
      </c>
      <c r="R19" s="275">
        <f t="shared" si="7"/>
        <v>0</v>
      </c>
      <c r="S19" s="534">
        <v>39790</v>
      </c>
      <c r="T19" s="385"/>
      <c r="U19" s="385"/>
      <c r="V19" s="385"/>
      <c r="W19" s="385"/>
      <c r="X19" s="390">
        <f t="shared" si="0"/>
        <v>0</v>
      </c>
      <c r="Y19" s="385"/>
      <c r="Z19" s="385"/>
      <c r="AA19" s="385"/>
      <c r="AB19" s="385"/>
      <c r="AC19" s="305"/>
      <c r="AD19" s="385"/>
      <c r="AE19" s="385"/>
      <c r="AF19" s="385"/>
      <c r="AG19" s="385"/>
      <c r="AH19" s="390"/>
      <c r="AI19" s="385"/>
      <c r="AJ19" s="385"/>
      <c r="AK19" s="385"/>
      <c r="AL19" s="385"/>
      <c r="AM19" s="390"/>
      <c r="AN19" s="385"/>
      <c r="AO19" s="385"/>
      <c r="AP19" s="385"/>
      <c r="AQ19" s="385"/>
      <c r="AR19" s="385"/>
      <c r="AS19" s="385"/>
      <c r="AT19" s="385"/>
      <c r="AU19" s="385"/>
      <c r="AV19" s="385"/>
      <c r="AW19" s="385"/>
      <c r="AX19" s="385"/>
      <c r="AY19" s="385"/>
      <c r="AZ19" s="385"/>
      <c r="BA19" s="385"/>
      <c r="BB19" s="385"/>
      <c r="BC19" s="385"/>
      <c r="BD19" s="385"/>
      <c r="BE19" s="385"/>
      <c r="BF19" s="385"/>
      <c r="BG19" s="385"/>
      <c r="BH19" s="385"/>
      <c r="BI19" s="385"/>
      <c r="BJ19" s="385"/>
      <c r="BK19" s="385"/>
      <c r="BL19" s="385"/>
      <c r="BM19" s="385"/>
      <c r="BN19" s="385"/>
      <c r="BO19" s="385"/>
      <c r="BP19" s="385"/>
      <c r="BQ19" s="385"/>
      <c r="BR19" s="385"/>
      <c r="BS19" s="385"/>
      <c r="BT19" s="385"/>
      <c r="BU19" s="385"/>
      <c r="BV19" s="385"/>
      <c r="BW19" s="385"/>
      <c r="BX19" s="385"/>
      <c r="BY19" s="385"/>
      <c r="BZ19" s="385"/>
      <c r="CA19" s="385"/>
      <c r="CB19" s="385"/>
      <c r="CC19" s="385"/>
      <c r="CD19" s="385"/>
      <c r="CE19" s="385"/>
      <c r="CF19" s="385"/>
      <c r="CG19" s="385"/>
      <c r="CH19" s="385"/>
      <c r="CI19" s="385"/>
      <c r="CJ19" s="385"/>
      <c r="CK19" s="385"/>
      <c r="CL19" s="385"/>
      <c r="CM19" s="385"/>
      <c r="CN19" s="385"/>
      <c r="CO19" s="385"/>
      <c r="CP19" s="385"/>
      <c r="CQ19" s="385"/>
      <c r="CR19" s="385"/>
      <c r="CS19" s="385"/>
      <c r="CT19" s="385"/>
      <c r="CU19" s="385"/>
      <c r="CV19" s="385"/>
      <c r="CW19" s="385"/>
      <c r="CX19" s="385"/>
      <c r="CY19" s="385"/>
      <c r="CZ19" s="385"/>
      <c r="DA19" s="385"/>
      <c r="DB19" s="385"/>
      <c r="DC19" s="385"/>
      <c r="DD19" s="385"/>
      <c r="DE19" s="385"/>
      <c r="DF19" s="385"/>
      <c r="DG19" s="385"/>
      <c r="DH19" s="385"/>
      <c r="DI19" s="385"/>
      <c r="DJ19" s="385"/>
      <c r="DK19" s="385"/>
      <c r="DL19" s="385"/>
      <c r="DM19" s="385"/>
      <c r="DN19" s="385"/>
      <c r="DO19" s="391"/>
      <c r="DP19" s="394"/>
      <c r="DQ19" s="385"/>
      <c r="DR19" s="385">
        <v>1</v>
      </c>
      <c r="DS19" s="385">
        <v>28500</v>
      </c>
      <c r="DT19" s="385"/>
      <c r="DU19" s="385"/>
      <c r="DV19" s="385">
        <v>1</v>
      </c>
      <c r="DW19" s="385">
        <v>28500</v>
      </c>
      <c r="DX19" s="385"/>
      <c r="DY19" s="385"/>
      <c r="DZ19" s="385"/>
      <c r="EA19" s="385"/>
      <c r="EB19" s="385"/>
      <c r="EC19" s="385"/>
      <c r="ED19" s="385"/>
      <c r="EE19" s="385"/>
      <c r="EF19" s="390">
        <f t="shared" si="8"/>
        <v>1</v>
      </c>
      <c r="EG19" s="390">
        <f t="shared" si="8"/>
        <v>28500</v>
      </c>
      <c r="EH19" s="519">
        <v>1</v>
      </c>
      <c r="EI19" s="519">
        <v>28500</v>
      </c>
      <c r="EJ19" s="492"/>
      <c r="EK19" s="492"/>
      <c r="EL19" s="479"/>
      <c r="EM19" s="396">
        <v>1</v>
      </c>
      <c r="EN19" s="479">
        <v>28500</v>
      </c>
      <c r="EO19" s="479"/>
      <c r="EP19" s="479"/>
      <c r="EQ19" s="479"/>
      <c r="ER19" s="479"/>
      <c r="ES19" s="479"/>
      <c r="ET19" s="479"/>
    </row>
    <row r="20" spans="1:150" ht="148.5">
      <c r="A20" s="516">
        <v>13</v>
      </c>
      <c r="B20" s="516" t="s">
        <v>2399</v>
      </c>
      <c r="C20" s="516" t="s">
        <v>2400</v>
      </c>
      <c r="D20" s="516" t="s">
        <v>2401</v>
      </c>
      <c r="E20" s="533">
        <v>25500</v>
      </c>
      <c r="F20" s="533">
        <v>3000</v>
      </c>
      <c r="G20" s="399">
        <f t="shared" si="1"/>
        <v>28500</v>
      </c>
      <c r="H20" s="385">
        <v>20</v>
      </c>
      <c r="I20" s="515">
        <f t="shared" si="2"/>
        <v>224.4375</v>
      </c>
      <c r="J20" s="274">
        <f t="shared" si="3"/>
        <v>1649.4375</v>
      </c>
      <c r="K20" s="533" t="s">
        <v>2402</v>
      </c>
      <c r="L20" s="389">
        <v>11</v>
      </c>
      <c r="M20" s="515">
        <f t="shared" si="4"/>
        <v>2468.8125</v>
      </c>
      <c r="N20" s="274">
        <f t="shared" si="5"/>
        <v>18143.8125</v>
      </c>
      <c r="O20" s="275">
        <f t="shared" si="6"/>
        <v>0</v>
      </c>
      <c r="P20" s="275">
        <f t="shared" si="7"/>
        <v>0</v>
      </c>
      <c r="Q20" s="275">
        <f t="shared" si="7"/>
        <v>0</v>
      </c>
      <c r="R20" s="275">
        <f t="shared" si="7"/>
        <v>0</v>
      </c>
      <c r="S20" s="536">
        <v>39790</v>
      </c>
      <c r="T20" s="385"/>
      <c r="U20" s="385"/>
      <c r="V20" s="385"/>
      <c r="W20" s="385"/>
      <c r="X20" s="390">
        <f t="shared" si="0"/>
        <v>0</v>
      </c>
      <c r="Y20" s="385"/>
      <c r="Z20" s="385"/>
      <c r="AA20" s="385"/>
      <c r="AB20" s="385"/>
      <c r="AC20" s="305"/>
      <c r="AD20" s="385"/>
      <c r="AE20" s="385"/>
      <c r="AF20" s="385"/>
      <c r="AG20" s="385"/>
      <c r="AH20" s="390"/>
      <c r="AI20" s="385"/>
      <c r="AJ20" s="385"/>
      <c r="AK20" s="385"/>
      <c r="AL20" s="385"/>
      <c r="AM20" s="390"/>
      <c r="AN20" s="385"/>
      <c r="AO20" s="385"/>
      <c r="AP20" s="385"/>
      <c r="AQ20" s="385"/>
      <c r="AR20" s="385"/>
      <c r="AS20" s="385"/>
      <c r="AT20" s="385"/>
      <c r="AU20" s="385"/>
      <c r="AV20" s="385"/>
      <c r="AW20" s="385"/>
      <c r="AX20" s="385"/>
      <c r="AY20" s="385"/>
      <c r="AZ20" s="385"/>
      <c r="BA20" s="385"/>
      <c r="BB20" s="385"/>
      <c r="BC20" s="385"/>
      <c r="BD20" s="385"/>
      <c r="BE20" s="385"/>
      <c r="BF20" s="385"/>
      <c r="BG20" s="385"/>
      <c r="BH20" s="385"/>
      <c r="BI20" s="385"/>
      <c r="BJ20" s="385"/>
      <c r="BK20" s="385"/>
      <c r="BL20" s="385"/>
      <c r="BM20" s="385"/>
      <c r="BN20" s="385"/>
      <c r="BO20" s="385"/>
      <c r="BP20" s="385"/>
      <c r="BQ20" s="385"/>
      <c r="BR20" s="385"/>
      <c r="BS20" s="385"/>
      <c r="BT20" s="385"/>
      <c r="BU20" s="385"/>
      <c r="BV20" s="385"/>
      <c r="BW20" s="385"/>
      <c r="BX20" s="385"/>
      <c r="BY20" s="385"/>
      <c r="BZ20" s="385"/>
      <c r="CA20" s="385"/>
      <c r="CB20" s="385"/>
      <c r="CC20" s="385"/>
      <c r="CD20" s="385"/>
      <c r="CE20" s="385"/>
      <c r="CF20" s="385"/>
      <c r="CG20" s="385"/>
      <c r="CH20" s="385"/>
      <c r="CI20" s="385"/>
      <c r="CJ20" s="385"/>
      <c r="CK20" s="385"/>
      <c r="CL20" s="385"/>
      <c r="CM20" s="385"/>
      <c r="CN20" s="385"/>
      <c r="CO20" s="385"/>
      <c r="CP20" s="385"/>
      <c r="CQ20" s="385"/>
      <c r="CR20" s="385"/>
      <c r="CS20" s="385"/>
      <c r="CT20" s="385"/>
      <c r="CU20" s="385"/>
      <c r="CV20" s="385"/>
      <c r="CW20" s="385"/>
      <c r="CX20" s="385"/>
      <c r="CY20" s="385"/>
      <c r="CZ20" s="385"/>
      <c r="DA20" s="385"/>
      <c r="DB20" s="385"/>
      <c r="DC20" s="385"/>
      <c r="DD20" s="385"/>
      <c r="DE20" s="385"/>
      <c r="DF20" s="385"/>
      <c r="DG20" s="385"/>
      <c r="DH20" s="385"/>
      <c r="DI20" s="385"/>
      <c r="DJ20" s="385"/>
      <c r="DK20" s="385"/>
      <c r="DL20" s="385"/>
      <c r="DM20" s="385"/>
      <c r="DN20" s="385"/>
      <c r="DO20" s="391"/>
      <c r="DP20" s="394">
        <v>1</v>
      </c>
      <c r="DQ20" s="385">
        <v>28500</v>
      </c>
      <c r="DR20" s="385"/>
      <c r="DS20" s="385"/>
      <c r="DT20" s="385"/>
      <c r="DU20" s="385"/>
      <c r="DV20" s="385">
        <v>1</v>
      </c>
      <c r="DW20" s="385">
        <v>28500</v>
      </c>
      <c r="DX20" s="385"/>
      <c r="DY20" s="385"/>
      <c r="DZ20" s="385"/>
      <c r="EA20" s="385"/>
      <c r="EB20" s="385"/>
      <c r="EC20" s="385"/>
      <c r="ED20" s="385"/>
      <c r="EE20" s="385"/>
      <c r="EF20" s="390">
        <f t="shared" si="8"/>
        <v>1</v>
      </c>
      <c r="EG20" s="390">
        <f t="shared" si="8"/>
        <v>28500</v>
      </c>
      <c r="EH20" s="519">
        <v>1</v>
      </c>
      <c r="EI20" s="519">
        <v>28500</v>
      </c>
      <c r="EJ20" s="492"/>
      <c r="EK20" s="492"/>
      <c r="EL20" s="479"/>
      <c r="EM20" s="396">
        <v>1</v>
      </c>
      <c r="EN20" s="479">
        <v>28500</v>
      </c>
      <c r="EO20" s="479"/>
      <c r="EP20" s="479"/>
      <c r="EQ20" s="479"/>
      <c r="ER20" s="479"/>
      <c r="ES20" s="479"/>
      <c r="ET20" s="479"/>
    </row>
    <row r="21" spans="1:150" ht="115.5">
      <c r="A21" s="516">
        <v>14</v>
      </c>
      <c r="B21" s="516" t="s">
        <v>2403</v>
      </c>
      <c r="C21" s="516" t="s">
        <v>2404</v>
      </c>
      <c r="D21" s="516" t="s">
        <v>1757</v>
      </c>
      <c r="E21" s="533">
        <v>25500</v>
      </c>
      <c r="F21" s="533">
        <v>3000</v>
      </c>
      <c r="G21" s="399">
        <f t="shared" si="1"/>
        <v>28500</v>
      </c>
      <c r="H21" s="385">
        <v>20</v>
      </c>
      <c r="I21" s="515">
        <f t="shared" si="2"/>
        <v>224.4375</v>
      </c>
      <c r="J21" s="274">
        <f t="shared" si="3"/>
        <v>1649.4375</v>
      </c>
      <c r="K21" s="533" t="s">
        <v>2405</v>
      </c>
      <c r="L21" s="389">
        <v>11</v>
      </c>
      <c r="M21" s="515">
        <f t="shared" si="4"/>
        <v>2468.8125</v>
      </c>
      <c r="N21" s="274">
        <f t="shared" si="5"/>
        <v>18143.8125</v>
      </c>
      <c r="O21" s="275">
        <f t="shared" si="6"/>
        <v>0</v>
      </c>
      <c r="P21" s="275">
        <f t="shared" si="7"/>
        <v>0</v>
      </c>
      <c r="Q21" s="275">
        <f t="shared" si="7"/>
        <v>0</v>
      </c>
      <c r="R21" s="275">
        <f t="shared" si="7"/>
        <v>0</v>
      </c>
      <c r="S21" s="534" t="s">
        <v>2304</v>
      </c>
      <c r="T21" s="385"/>
      <c r="U21" s="385"/>
      <c r="V21" s="385"/>
      <c r="W21" s="385"/>
      <c r="X21" s="390">
        <f t="shared" si="0"/>
        <v>0</v>
      </c>
      <c r="Y21" s="385"/>
      <c r="Z21" s="385"/>
      <c r="AA21" s="385"/>
      <c r="AB21" s="385"/>
      <c r="AC21" s="305"/>
      <c r="AD21" s="385"/>
      <c r="AE21" s="385"/>
      <c r="AF21" s="385"/>
      <c r="AG21" s="385"/>
      <c r="AH21" s="390"/>
      <c r="AI21" s="385"/>
      <c r="AJ21" s="385"/>
      <c r="AK21" s="385"/>
      <c r="AL21" s="385"/>
      <c r="AM21" s="390"/>
      <c r="AN21" s="385"/>
      <c r="AO21" s="385"/>
      <c r="AP21" s="385"/>
      <c r="AQ21" s="385"/>
      <c r="AR21" s="385"/>
      <c r="AS21" s="385"/>
      <c r="AT21" s="385"/>
      <c r="AU21" s="385"/>
      <c r="AV21" s="385"/>
      <c r="AW21" s="385"/>
      <c r="AX21" s="385"/>
      <c r="AY21" s="385"/>
      <c r="AZ21" s="385"/>
      <c r="BA21" s="385"/>
      <c r="BB21" s="385"/>
      <c r="BC21" s="385"/>
      <c r="BD21" s="385"/>
      <c r="BE21" s="385"/>
      <c r="BF21" s="385"/>
      <c r="BG21" s="385"/>
      <c r="BH21" s="385"/>
      <c r="BI21" s="385"/>
      <c r="BJ21" s="385"/>
      <c r="BK21" s="385"/>
      <c r="BL21" s="385"/>
      <c r="BM21" s="385"/>
      <c r="BN21" s="385"/>
      <c r="BO21" s="385"/>
      <c r="BP21" s="385"/>
      <c r="BQ21" s="385"/>
      <c r="BR21" s="385"/>
      <c r="BS21" s="385"/>
      <c r="BT21" s="385"/>
      <c r="BU21" s="385"/>
      <c r="BV21" s="385"/>
      <c r="BW21" s="385"/>
      <c r="BX21" s="385"/>
      <c r="BY21" s="385"/>
      <c r="BZ21" s="385"/>
      <c r="CA21" s="385"/>
      <c r="CB21" s="385"/>
      <c r="CC21" s="385"/>
      <c r="CD21" s="385"/>
      <c r="CE21" s="385"/>
      <c r="CF21" s="385"/>
      <c r="CG21" s="385"/>
      <c r="CH21" s="385"/>
      <c r="CI21" s="385"/>
      <c r="CJ21" s="385"/>
      <c r="CK21" s="385"/>
      <c r="CL21" s="385"/>
      <c r="CM21" s="385"/>
      <c r="CN21" s="385"/>
      <c r="CO21" s="385"/>
      <c r="CP21" s="385"/>
      <c r="CQ21" s="385"/>
      <c r="CR21" s="385"/>
      <c r="CS21" s="385"/>
      <c r="CT21" s="385"/>
      <c r="CU21" s="385"/>
      <c r="CV21" s="385"/>
      <c r="CW21" s="385"/>
      <c r="CX21" s="385"/>
      <c r="CY21" s="385"/>
      <c r="CZ21" s="385"/>
      <c r="DA21" s="385"/>
      <c r="DB21" s="385"/>
      <c r="DC21" s="385"/>
      <c r="DD21" s="385"/>
      <c r="DE21" s="385"/>
      <c r="DF21" s="385"/>
      <c r="DG21" s="385"/>
      <c r="DH21" s="385"/>
      <c r="DI21" s="385"/>
      <c r="DJ21" s="385"/>
      <c r="DK21" s="385"/>
      <c r="DL21" s="385"/>
      <c r="DM21" s="385"/>
      <c r="DN21" s="385"/>
      <c r="DO21" s="391"/>
      <c r="DP21" s="394"/>
      <c r="DQ21" s="385"/>
      <c r="DR21" s="385">
        <v>1</v>
      </c>
      <c r="DS21" s="385">
        <v>28500</v>
      </c>
      <c r="DT21" s="385"/>
      <c r="DU21" s="385"/>
      <c r="DV21" s="385">
        <v>1</v>
      </c>
      <c r="DW21" s="385">
        <v>28500</v>
      </c>
      <c r="DX21" s="385"/>
      <c r="DY21" s="385"/>
      <c r="DZ21" s="385"/>
      <c r="EA21" s="385"/>
      <c r="EB21" s="385"/>
      <c r="EC21" s="385"/>
      <c r="ED21" s="385"/>
      <c r="EE21" s="385"/>
      <c r="EF21" s="390">
        <f t="shared" si="8"/>
        <v>1</v>
      </c>
      <c r="EG21" s="390">
        <f t="shared" si="8"/>
        <v>28500</v>
      </c>
      <c r="EH21" s="519">
        <v>1</v>
      </c>
      <c r="EI21" s="519">
        <v>28500</v>
      </c>
      <c r="EJ21" s="492"/>
      <c r="EK21" s="492"/>
      <c r="EL21" s="479"/>
      <c r="EM21" s="396">
        <v>1</v>
      </c>
      <c r="EN21" s="479">
        <v>28500</v>
      </c>
      <c r="EO21" s="479"/>
      <c r="EP21" s="479"/>
      <c r="EQ21" s="479"/>
      <c r="ER21" s="479"/>
      <c r="ES21" s="479"/>
      <c r="ET21" s="479"/>
    </row>
    <row r="22" spans="1:150" ht="132">
      <c r="A22" s="516">
        <v>15</v>
      </c>
      <c r="B22" s="516" t="s">
        <v>2406</v>
      </c>
      <c r="C22" s="516" t="s">
        <v>2407</v>
      </c>
      <c r="D22" s="516" t="s">
        <v>198</v>
      </c>
      <c r="E22" s="533">
        <v>34000</v>
      </c>
      <c r="F22" s="533">
        <v>4000</v>
      </c>
      <c r="G22" s="399">
        <f t="shared" si="1"/>
        <v>38000</v>
      </c>
      <c r="H22" s="385">
        <v>20</v>
      </c>
      <c r="I22" s="515">
        <f t="shared" si="2"/>
        <v>299.25</v>
      </c>
      <c r="J22" s="274">
        <f t="shared" si="3"/>
        <v>2199.25</v>
      </c>
      <c r="K22" s="533" t="s">
        <v>2408</v>
      </c>
      <c r="L22" s="389">
        <v>11</v>
      </c>
      <c r="M22" s="515">
        <f t="shared" si="4"/>
        <v>3291.75</v>
      </c>
      <c r="N22" s="274">
        <f t="shared" si="5"/>
        <v>24191.75</v>
      </c>
      <c r="O22" s="275">
        <f t="shared" si="6"/>
        <v>0</v>
      </c>
      <c r="P22" s="275">
        <f t="shared" si="7"/>
        <v>0</v>
      </c>
      <c r="Q22" s="275">
        <f t="shared" si="7"/>
        <v>0</v>
      </c>
      <c r="R22" s="275">
        <f t="shared" si="7"/>
        <v>0</v>
      </c>
      <c r="S22" s="534">
        <v>39576</v>
      </c>
      <c r="T22" s="385"/>
      <c r="U22" s="385"/>
      <c r="V22" s="385"/>
      <c r="W22" s="385"/>
      <c r="X22" s="390">
        <f t="shared" si="0"/>
        <v>0</v>
      </c>
      <c r="Y22" s="385"/>
      <c r="Z22" s="385"/>
      <c r="AA22" s="385"/>
      <c r="AB22" s="385"/>
      <c r="AC22" s="305"/>
      <c r="AD22" s="385"/>
      <c r="AE22" s="385"/>
      <c r="AF22" s="385"/>
      <c r="AG22" s="385"/>
      <c r="AH22" s="390"/>
      <c r="AI22" s="385"/>
      <c r="AJ22" s="385"/>
      <c r="AK22" s="385"/>
      <c r="AL22" s="385"/>
      <c r="AM22" s="390"/>
      <c r="AN22" s="385"/>
      <c r="AO22" s="385"/>
      <c r="AP22" s="385"/>
      <c r="AQ22" s="385"/>
      <c r="AR22" s="385"/>
      <c r="AS22" s="385"/>
      <c r="AT22" s="385"/>
      <c r="AU22" s="385"/>
      <c r="AV22" s="385"/>
      <c r="AW22" s="385"/>
      <c r="AX22" s="385"/>
      <c r="AY22" s="385"/>
      <c r="AZ22" s="385"/>
      <c r="BA22" s="385"/>
      <c r="BB22" s="385"/>
      <c r="BC22" s="385"/>
      <c r="BD22" s="385"/>
      <c r="BE22" s="385"/>
      <c r="BF22" s="385"/>
      <c r="BG22" s="385"/>
      <c r="BH22" s="385"/>
      <c r="BI22" s="385"/>
      <c r="BJ22" s="385"/>
      <c r="BK22" s="385"/>
      <c r="BL22" s="385"/>
      <c r="BM22" s="385"/>
      <c r="BN22" s="385"/>
      <c r="BO22" s="385"/>
      <c r="BP22" s="385"/>
      <c r="BQ22" s="385"/>
      <c r="BR22" s="385"/>
      <c r="BS22" s="385"/>
      <c r="BT22" s="385"/>
      <c r="BU22" s="385"/>
      <c r="BV22" s="385"/>
      <c r="BW22" s="385"/>
      <c r="BX22" s="385"/>
      <c r="BY22" s="385"/>
      <c r="BZ22" s="385"/>
      <c r="CA22" s="385"/>
      <c r="CB22" s="385"/>
      <c r="CC22" s="385"/>
      <c r="CD22" s="385"/>
      <c r="CE22" s="385"/>
      <c r="CF22" s="385"/>
      <c r="CG22" s="385"/>
      <c r="CH22" s="385"/>
      <c r="CI22" s="385"/>
      <c r="CJ22" s="385"/>
      <c r="CK22" s="385"/>
      <c r="CL22" s="385"/>
      <c r="CM22" s="385"/>
      <c r="CN22" s="385"/>
      <c r="CO22" s="385"/>
      <c r="CP22" s="385"/>
      <c r="CQ22" s="385"/>
      <c r="CR22" s="385"/>
      <c r="CS22" s="385"/>
      <c r="CT22" s="385"/>
      <c r="CU22" s="385"/>
      <c r="CV22" s="385"/>
      <c r="CW22" s="385"/>
      <c r="CX22" s="385"/>
      <c r="CY22" s="385"/>
      <c r="CZ22" s="385"/>
      <c r="DA22" s="385"/>
      <c r="DB22" s="385"/>
      <c r="DC22" s="385"/>
      <c r="DD22" s="385"/>
      <c r="DE22" s="385"/>
      <c r="DF22" s="385"/>
      <c r="DG22" s="385"/>
      <c r="DH22" s="385"/>
      <c r="DI22" s="385"/>
      <c r="DJ22" s="385"/>
      <c r="DK22" s="385"/>
      <c r="DL22" s="385"/>
      <c r="DM22" s="385"/>
      <c r="DN22" s="385"/>
      <c r="DO22" s="391"/>
      <c r="DP22" s="394"/>
      <c r="DQ22" s="385"/>
      <c r="DR22" s="385">
        <v>1</v>
      </c>
      <c r="DS22" s="385">
        <v>38000</v>
      </c>
      <c r="DT22" s="385"/>
      <c r="DU22" s="385"/>
      <c r="DV22" s="385">
        <v>1</v>
      </c>
      <c r="DW22" s="385">
        <v>38000</v>
      </c>
      <c r="DX22" s="385"/>
      <c r="DY22" s="385"/>
      <c r="DZ22" s="385"/>
      <c r="EA22" s="385"/>
      <c r="EB22" s="385"/>
      <c r="EC22" s="385"/>
      <c r="ED22" s="385"/>
      <c r="EE22" s="385"/>
      <c r="EF22" s="390">
        <f t="shared" si="8"/>
        <v>1</v>
      </c>
      <c r="EG22" s="390">
        <f t="shared" si="8"/>
        <v>38000</v>
      </c>
      <c r="EH22" s="519">
        <v>1</v>
      </c>
      <c r="EI22" s="519">
        <v>38000</v>
      </c>
      <c r="EJ22" s="492"/>
      <c r="EK22" s="492"/>
      <c r="EL22" s="479"/>
      <c r="EM22" s="396">
        <v>1</v>
      </c>
      <c r="EN22" s="479">
        <v>38000</v>
      </c>
      <c r="EO22" s="479"/>
      <c r="EP22" s="479"/>
      <c r="EQ22" s="479"/>
      <c r="ER22" s="479"/>
      <c r="ES22" s="479"/>
      <c r="ET22" s="479"/>
    </row>
    <row r="23" spans="1:150" ht="94.5">
      <c r="A23" s="516">
        <v>16</v>
      </c>
      <c r="B23" s="516" t="s">
        <v>2409</v>
      </c>
      <c r="C23" s="516" t="s">
        <v>2410</v>
      </c>
      <c r="D23" s="516" t="s">
        <v>2294</v>
      </c>
      <c r="E23" s="533">
        <v>34000</v>
      </c>
      <c r="F23" s="533">
        <v>4000</v>
      </c>
      <c r="G23" s="399">
        <f t="shared" si="1"/>
        <v>38000</v>
      </c>
      <c r="H23" s="385">
        <v>20</v>
      </c>
      <c r="I23" s="515">
        <f t="shared" si="2"/>
        <v>299.25</v>
      </c>
      <c r="J23" s="274">
        <f t="shared" si="3"/>
        <v>2199.25</v>
      </c>
      <c r="K23" s="533" t="s">
        <v>2411</v>
      </c>
      <c r="L23" s="389">
        <v>9</v>
      </c>
      <c r="M23" s="515">
        <f t="shared" si="4"/>
        <v>2693.25</v>
      </c>
      <c r="N23" s="274">
        <f t="shared" si="5"/>
        <v>19793.25</v>
      </c>
      <c r="O23" s="275">
        <f t="shared" si="6"/>
        <v>0</v>
      </c>
      <c r="P23" s="275">
        <f t="shared" si="7"/>
        <v>0</v>
      </c>
      <c r="Q23" s="275">
        <f t="shared" si="7"/>
        <v>0</v>
      </c>
      <c r="R23" s="275">
        <f t="shared" si="7"/>
        <v>0</v>
      </c>
      <c r="S23" s="534" t="s">
        <v>2412</v>
      </c>
      <c r="T23" s="385"/>
      <c r="U23" s="385"/>
      <c r="V23" s="385"/>
      <c r="W23" s="385"/>
      <c r="X23" s="390">
        <f t="shared" si="0"/>
        <v>0</v>
      </c>
      <c r="Y23" s="385"/>
      <c r="Z23" s="385"/>
      <c r="AA23" s="385"/>
      <c r="AB23" s="385"/>
      <c r="AC23" s="305"/>
      <c r="AD23" s="385"/>
      <c r="AE23" s="385"/>
      <c r="AF23" s="385"/>
      <c r="AG23" s="385"/>
      <c r="AH23" s="390"/>
      <c r="AI23" s="385"/>
      <c r="AJ23" s="385"/>
      <c r="AK23" s="385"/>
      <c r="AL23" s="385"/>
      <c r="AM23" s="390"/>
      <c r="AN23" s="385"/>
      <c r="AO23" s="385"/>
      <c r="AP23" s="385"/>
      <c r="AQ23" s="385"/>
      <c r="AR23" s="385"/>
      <c r="AS23" s="385"/>
      <c r="AT23" s="385"/>
      <c r="AU23" s="385"/>
      <c r="AV23" s="385"/>
      <c r="AW23" s="385"/>
      <c r="AX23" s="385"/>
      <c r="AY23" s="385"/>
      <c r="AZ23" s="385"/>
      <c r="BA23" s="385"/>
      <c r="BB23" s="385"/>
      <c r="BC23" s="385"/>
      <c r="BD23" s="385"/>
      <c r="BE23" s="385"/>
      <c r="BF23" s="385"/>
      <c r="BG23" s="385"/>
      <c r="BH23" s="385"/>
      <c r="BI23" s="385"/>
      <c r="BJ23" s="385"/>
      <c r="BK23" s="385"/>
      <c r="BL23" s="385"/>
      <c r="BM23" s="385"/>
      <c r="BN23" s="385"/>
      <c r="BO23" s="385"/>
      <c r="BP23" s="385"/>
      <c r="BQ23" s="385"/>
      <c r="BR23" s="385"/>
      <c r="BS23" s="385"/>
      <c r="BT23" s="385"/>
      <c r="BU23" s="385"/>
      <c r="BV23" s="385"/>
      <c r="BW23" s="385"/>
      <c r="BX23" s="385"/>
      <c r="BY23" s="385"/>
      <c r="BZ23" s="385"/>
      <c r="CA23" s="385"/>
      <c r="CB23" s="385"/>
      <c r="CC23" s="385"/>
      <c r="CD23" s="385"/>
      <c r="CE23" s="385"/>
      <c r="CF23" s="385"/>
      <c r="CG23" s="385"/>
      <c r="CH23" s="385"/>
      <c r="CI23" s="385"/>
      <c r="CJ23" s="385"/>
      <c r="CK23" s="385"/>
      <c r="CL23" s="385"/>
      <c r="CM23" s="385"/>
      <c r="CN23" s="385"/>
      <c r="CO23" s="385"/>
      <c r="CP23" s="385"/>
      <c r="CQ23" s="385"/>
      <c r="CR23" s="385"/>
      <c r="CS23" s="385"/>
      <c r="CT23" s="385"/>
      <c r="CU23" s="385"/>
      <c r="CV23" s="385"/>
      <c r="CW23" s="385"/>
      <c r="CX23" s="385"/>
      <c r="CY23" s="385"/>
      <c r="CZ23" s="385"/>
      <c r="DA23" s="385"/>
      <c r="DB23" s="385"/>
      <c r="DC23" s="385"/>
      <c r="DD23" s="385"/>
      <c r="DE23" s="385"/>
      <c r="DF23" s="385"/>
      <c r="DG23" s="385"/>
      <c r="DH23" s="385"/>
      <c r="DI23" s="385"/>
      <c r="DJ23" s="385"/>
      <c r="DK23" s="385"/>
      <c r="DL23" s="385"/>
      <c r="DM23" s="385"/>
      <c r="DN23" s="385"/>
      <c r="DO23" s="391"/>
      <c r="DP23" s="394">
        <v>1</v>
      </c>
      <c r="DQ23" s="385">
        <v>38000</v>
      </c>
      <c r="DR23" s="385"/>
      <c r="DS23" s="385"/>
      <c r="DT23" s="385"/>
      <c r="DU23" s="385"/>
      <c r="DV23" s="385"/>
      <c r="DW23" s="385"/>
      <c r="DX23" s="385">
        <v>1</v>
      </c>
      <c r="DY23" s="385">
        <v>38000</v>
      </c>
      <c r="DZ23" s="385"/>
      <c r="EA23" s="385"/>
      <c r="EB23" s="385"/>
      <c r="EC23" s="385"/>
      <c r="ED23" s="385"/>
      <c r="EE23" s="385"/>
      <c r="EF23" s="390">
        <f t="shared" si="8"/>
        <v>1</v>
      </c>
      <c r="EG23" s="390">
        <f t="shared" si="8"/>
        <v>38000</v>
      </c>
      <c r="EH23" s="519">
        <v>1</v>
      </c>
      <c r="EI23" s="519">
        <v>38000</v>
      </c>
      <c r="EJ23" s="492"/>
      <c r="EK23" s="492"/>
      <c r="EL23" s="479"/>
      <c r="EM23" s="396">
        <v>1</v>
      </c>
      <c r="EN23" s="479">
        <v>38000</v>
      </c>
      <c r="EO23" s="479"/>
      <c r="EP23" s="479"/>
      <c r="EQ23" s="479"/>
      <c r="ER23" s="479"/>
      <c r="ES23" s="479"/>
      <c r="ET23" s="479"/>
    </row>
    <row r="24" spans="1:150" ht="141.75">
      <c r="A24" s="516">
        <v>17</v>
      </c>
      <c r="B24" s="516" t="s">
        <v>2413</v>
      </c>
      <c r="C24" s="516" t="s">
        <v>2414</v>
      </c>
      <c r="D24" s="516" t="s">
        <v>2415</v>
      </c>
      <c r="E24" s="330">
        <v>25500</v>
      </c>
      <c r="F24" s="537">
        <v>3000</v>
      </c>
      <c r="G24" s="399">
        <f t="shared" si="1"/>
        <v>28500</v>
      </c>
      <c r="H24" s="385">
        <v>20</v>
      </c>
      <c r="I24" s="515">
        <f t="shared" si="2"/>
        <v>224.4375</v>
      </c>
      <c r="J24" s="274">
        <f t="shared" si="3"/>
        <v>1649.4375</v>
      </c>
      <c r="K24" s="533" t="s">
        <v>2416</v>
      </c>
      <c r="L24" s="389">
        <v>11</v>
      </c>
      <c r="M24" s="515">
        <f t="shared" si="4"/>
        <v>2468.8125</v>
      </c>
      <c r="N24" s="274">
        <f t="shared" si="5"/>
        <v>18143.8125</v>
      </c>
      <c r="O24" s="275">
        <f t="shared" si="6"/>
        <v>0</v>
      </c>
      <c r="P24" s="275">
        <f t="shared" si="7"/>
        <v>0</v>
      </c>
      <c r="Q24" s="275">
        <f t="shared" si="7"/>
        <v>0</v>
      </c>
      <c r="R24" s="275">
        <f t="shared" si="7"/>
        <v>0</v>
      </c>
      <c r="S24" s="534">
        <v>39699</v>
      </c>
      <c r="T24" s="385"/>
      <c r="U24" s="385"/>
      <c r="V24" s="385"/>
      <c r="W24" s="385"/>
      <c r="X24" s="390">
        <f t="shared" si="0"/>
        <v>0</v>
      </c>
      <c r="Y24" s="385"/>
      <c r="Z24" s="385"/>
      <c r="AA24" s="385"/>
      <c r="AB24" s="385"/>
      <c r="AC24" s="305"/>
      <c r="AD24" s="385"/>
      <c r="AE24" s="385"/>
      <c r="AF24" s="385"/>
      <c r="AG24" s="385"/>
      <c r="AH24" s="390"/>
      <c r="AI24" s="385"/>
      <c r="AJ24" s="385"/>
      <c r="AK24" s="385"/>
      <c r="AL24" s="385"/>
      <c r="AM24" s="390"/>
      <c r="AN24" s="385"/>
      <c r="AO24" s="385"/>
      <c r="AP24" s="385"/>
      <c r="AQ24" s="385"/>
      <c r="AR24" s="385"/>
      <c r="AS24" s="385"/>
      <c r="AT24" s="385"/>
      <c r="AU24" s="385"/>
      <c r="AV24" s="385"/>
      <c r="AW24" s="385"/>
      <c r="AX24" s="385"/>
      <c r="AY24" s="385"/>
      <c r="AZ24" s="385"/>
      <c r="BA24" s="385"/>
      <c r="BB24" s="385"/>
      <c r="BC24" s="385"/>
      <c r="BD24" s="385"/>
      <c r="BE24" s="385"/>
      <c r="BF24" s="385"/>
      <c r="BG24" s="385"/>
      <c r="BH24" s="385"/>
      <c r="BI24" s="385"/>
      <c r="BJ24" s="385"/>
      <c r="BK24" s="385"/>
      <c r="BL24" s="385"/>
      <c r="BM24" s="385"/>
      <c r="BN24" s="385"/>
      <c r="BO24" s="385"/>
      <c r="BP24" s="385"/>
      <c r="BQ24" s="385"/>
      <c r="BR24" s="385"/>
      <c r="BS24" s="385"/>
      <c r="BT24" s="385"/>
      <c r="BU24" s="385"/>
      <c r="BV24" s="385"/>
      <c r="BW24" s="385"/>
      <c r="BX24" s="385"/>
      <c r="BY24" s="385"/>
      <c r="BZ24" s="385"/>
      <c r="CA24" s="385"/>
      <c r="CB24" s="385"/>
      <c r="CC24" s="385"/>
      <c r="CD24" s="385"/>
      <c r="CE24" s="385"/>
      <c r="CF24" s="385"/>
      <c r="CG24" s="385"/>
      <c r="CH24" s="385"/>
      <c r="CI24" s="385"/>
      <c r="CJ24" s="385"/>
      <c r="CK24" s="385"/>
      <c r="CL24" s="385"/>
      <c r="CM24" s="385"/>
      <c r="CN24" s="385"/>
      <c r="CO24" s="385"/>
      <c r="CP24" s="385"/>
      <c r="CQ24" s="385"/>
      <c r="CR24" s="385"/>
      <c r="CS24" s="385"/>
      <c r="CT24" s="385"/>
      <c r="CU24" s="385"/>
      <c r="CV24" s="385"/>
      <c r="CW24" s="385"/>
      <c r="CX24" s="385"/>
      <c r="CY24" s="385"/>
      <c r="CZ24" s="385"/>
      <c r="DA24" s="385"/>
      <c r="DB24" s="385"/>
      <c r="DC24" s="385"/>
      <c r="DD24" s="385"/>
      <c r="DE24" s="385"/>
      <c r="DF24" s="385"/>
      <c r="DG24" s="385"/>
      <c r="DH24" s="385"/>
      <c r="DI24" s="385"/>
      <c r="DJ24" s="385"/>
      <c r="DK24" s="385"/>
      <c r="DL24" s="385"/>
      <c r="DM24" s="385"/>
      <c r="DN24" s="385"/>
      <c r="DO24" s="391"/>
      <c r="DP24" s="394">
        <v>1</v>
      </c>
      <c r="DQ24" s="385">
        <v>28500</v>
      </c>
      <c r="DR24" s="385"/>
      <c r="DS24" s="385"/>
      <c r="DT24" s="385"/>
      <c r="DU24" s="385"/>
      <c r="DV24" s="385">
        <v>1</v>
      </c>
      <c r="DW24" s="385">
        <v>28500</v>
      </c>
      <c r="DX24" s="385"/>
      <c r="DY24" s="385"/>
      <c r="DZ24" s="385"/>
      <c r="EA24" s="385"/>
      <c r="EB24" s="385"/>
      <c r="EC24" s="385"/>
      <c r="ED24" s="385"/>
      <c r="EE24" s="385"/>
      <c r="EF24" s="390">
        <f t="shared" si="8"/>
        <v>1</v>
      </c>
      <c r="EG24" s="390">
        <f t="shared" si="8"/>
        <v>28500</v>
      </c>
      <c r="EH24" s="519">
        <v>1</v>
      </c>
      <c r="EI24" s="519">
        <v>28500</v>
      </c>
      <c r="EJ24" s="492"/>
      <c r="EK24" s="492"/>
      <c r="EL24" s="479"/>
      <c r="EM24" s="396">
        <v>1</v>
      </c>
      <c r="EN24" s="479">
        <v>28500</v>
      </c>
      <c r="EO24" s="479"/>
      <c r="EP24" s="479"/>
      <c r="EQ24" s="479"/>
      <c r="ER24" s="479"/>
      <c r="ES24" s="479"/>
      <c r="ET24" s="479"/>
    </row>
    <row r="25" spans="1:150" ht="132">
      <c r="A25" s="516">
        <v>18</v>
      </c>
      <c r="B25" s="516" t="s">
        <v>2417</v>
      </c>
      <c r="C25" s="538" t="s">
        <v>2418</v>
      </c>
      <c r="D25" s="516" t="s">
        <v>54</v>
      </c>
      <c r="E25" s="533">
        <v>21250</v>
      </c>
      <c r="F25" s="533">
        <v>2500</v>
      </c>
      <c r="G25" s="399">
        <f t="shared" si="1"/>
        <v>23750</v>
      </c>
      <c r="H25" s="385">
        <v>20</v>
      </c>
      <c r="I25" s="515">
        <f t="shared" si="2"/>
        <v>187.03125</v>
      </c>
      <c r="J25" s="274">
        <f t="shared" si="3"/>
        <v>1374.53125</v>
      </c>
      <c r="K25" s="533" t="s">
        <v>2419</v>
      </c>
      <c r="L25" s="389">
        <v>11</v>
      </c>
      <c r="M25" s="515">
        <f t="shared" si="4"/>
        <v>2057.34375</v>
      </c>
      <c r="N25" s="274">
        <f t="shared" si="5"/>
        <v>15119.84375</v>
      </c>
      <c r="O25" s="275">
        <f t="shared" si="6"/>
        <v>2000</v>
      </c>
      <c r="P25" s="275">
        <f t="shared" si="7"/>
        <v>1726</v>
      </c>
      <c r="Q25" s="275">
        <f t="shared" si="7"/>
        <v>274</v>
      </c>
      <c r="R25" s="275">
        <f t="shared" si="7"/>
        <v>0</v>
      </c>
      <c r="S25" s="534" t="s">
        <v>2367</v>
      </c>
      <c r="T25" s="385" t="s">
        <v>1627</v>
      </c>
      <c r="U25" s="385">
        <v>1726</v>
      </c>
      <c r="V25" s="385">
        <v>274</v>
      </c>
      <c r="W25" s="385"/>
      <c r="X25" s="390">
        <f t="shared" si="0"/>
        <v>2000</v>
      </c>
      <c r="Y25" s="385"/>
      <c r="Z25" s="385"/>
      <c r="AA25" s="385"/>
      <c r="AB25" s="385"/>
      <c r="AC25" s="305"/>
      <c r="AD25" s="385"/>
      <c r="AE25" s="385"/>
      <c r="AF25" s="385"/>
      <c r="AG25" s="385"/>
      <c r="AH25" s="390"/>
      <c r="AI25" s="385"/>
      <c r="AJ25" s="385"/>
      <c r="AK25" s="385"/>
      <c r="AL25" s="385"/>
      <c r="AM25" s="390"/>
      <c r="AN25" s="385"/>
      <c r="AO25" s="385"/>
      <c r="AP25" s="385"/>
      <c r="AQ25" s="385"/>
      <c r="AR25" s="385"/>
      <c r="AS25" s="385"/>
      <c r="AT25" s="385"/>
      <c r="AU25" s="385"/>
      <c r="AV25" s="385"/>
      <c r="AW25" s="385"/>
      <c r="AX25" s="385"/>
      <c r="AY25" s="385"/>
      <c r="AZ25" s="385"/>
      <c r="BA25" s="385"/>
      <c r="BB25" s="385"/>
      <c r="BC25" s="385"/>
      <c r="BD25" s="385"/>
      <c r="BE25" s="385"/>
      <c r="BF25" s="385"/>
      <c r="BG25" s="385"/>
      <c r="BH25" s="385"/>
      <c r="BI25" s="385"/>
      <c r="BJ25" s="385"/>
      <c r="BK25" s="385"/>
      <c r="BL25" s="385"/>
      <c r="BM25" s="385"/>
      <c r="BN25" s="385"/>
      <c r="BO25" s="385"/>
      <c r="BP25" s="385"/>
      <c r="BQ25" s="385"/>
      <c r="BR25" s="385"/>
      <c r="BS25" s="385"/>
      <c r="BT25" s="385"/>
      <c r="BU25" s="385"/>
      <c r="BV25" s="385"/>
      <c r="BW25" s="385"/>
      <c r="BX25" s="385"/>
      <c r="BY25" s="385"/>
      <c r="BZ25" s="385"/>
      <c r="CA25" s="385"/>
      <c r="CB25" s="385"/>
      <c r="CC25" s="385"/>
      <c r="CD25" s="385"/>
      <c r="CE25" s="385"/>
      <c r="CF25" s="385"/>
      <c r="CG25" s="385"/>
      <c r="CH25" s="385"/>
      <c r="CI25" s="385"/>
      <c r="CJ25" s="385"/>
      <c r="CK25" s="385"/>
      <c r="CL25" s="385"/>
      <c r="CM25" s="385"/>
      <c r="CN25" s="385"/>
      <c r="CO25" s="385"/>
      <c r="CP25" s="385"/>
      <c r="CQ25" s="385"/>
      <c r="CR25" s="385"/>
      <c r="CS25" s="385"/>
      <c r="CT25" s="385"/>
      <c r="CU25" s="385"/>
      <c r="CV25" s="385"/>
      <c r="CW25" s="385"/>
      <c r="CX25" s="385"/>
      <c r="CY25" s="385"/>
      <c r="CZ25" s="385"/>
      <c r="DA25" s="385"/>
      <c r="DB25" s="385"/>
      <c r="DC25" s="385"/>
      <c r="DD25" s="385"/>
      <c r="DE25" s="385"/>
      <c r="DF25" s="385"/>
      <c r="DG25" s="385"/>
      <c r="DH25" s="385"/>
      <c r="DI25" s="385"/>
      <c r="DJ25" s="385"/>
      <c r="DK25" s="385"/>
      <c r="DL25" s="385"/>
      <c r="DM25" s="385"/>
      <c r="DN25" s="385"/>
      <c r="DO25" s="391"/>
      <c r="DP25" s="394">
        <v>1</v>
      </c>
      <c r="DQ25" s="385">
        <v>23750</v>
      </c>
      <c r="DR25" s="385"/>
      <c r="DS25" s="385"/>
      <c r="DT25" s="385"/>
      <c r="DU25" s="385"/>
      <c r="DV25" s="385"/>
      <c r="DW25" s="385"/>
      <c r="DX25" s="385">
        <v>1</v>
      </c>
      <c r="DY25" s="385">
        <v>23750</v>
      </c>
      <c r="DZ25" s="385"/>
      <c r="EA25" s="385"/>
      <c r="EB25" s="385"/>
      <c r="EC25" s="385"/>
      <c r="ED25" s="385"/>
      <c r="EE25" s="385"/>
      <c r="EF25" s="390">
        <f t="shared" si="8"/>
        <v>1</v>
      </c>
      <c r="EG25" s="390">
        <f t="shared" si="8"/>
        <v>23750</v>
      </c>
      <c r="EH25" s="519">
        <v>1</v>
      </c>
      <c r="EI25" s="519">
        <v>23750</v>
      </c>
      <c r="EJ25" s="492"/>
      <c r="EK25" s="492"/>
      <c r="EL25" s="479"/>
      <c r="EM25" s="396">
        <v>1</v>
      </c>
      <c r="EN25" s="479">
        <v>23750</v>
      </c>
      <c r="EO25" s="479"/>
      <c r="EP25" s="479"/>
      <c r="EQ25" s="479"/>
      <c r="ER25" s="479"/>
      <c r="ES25" s="479"/>
      <c r="ET25" s="479"/>
    </row>
    <row r="26" spans="1:150" ht="99">
      <c r="A26" s="516">
        <v>19</v>
      </c>
      <c r="B26" s="516" t="s">
        <v>2420</v>
      </c>
      <c r="C26" s="516" t="s">
        <v>2421</v>
      </c>
      <c r="D26" s="516" t="s">
        <v>19</v>
      </c>
      <c r="E26" s="533">
        <v>29750</v>
      </c>
      <c r="F26" s="533">
        <v>3500</v>
      </c>
      <c r="G26" s="399">
        <f t="shared" si="1"/>
        <v>33250</v>
      </c>
      <c r="H26" s="385">
        <v>20</v>
      </c>
      <c r="I26" s="515">
        <f t="shared" si="2"/>
        <v>261.84375</v>
      </c>
      <c r="J26" s="274">
        <f t="shared" si="3"/>
        <v>1924.34375</v>
      </c>
      <c r="K26" s="533" t="s">
        <v>2422</v>
      </c>
      <c r="L26" s="389">
        <v>10</v>
      </c>
      <c r="M26" s="515">
        <f t="shared" si="4"/>
        <v>2618.4375</v>
      </c>
      <c r="N26" s="274">
        <f t="shared" si="5"/>
        <v>19243.4375</v>
      </c>
      <c r="O26" s="275">
        <f t="shared" si="6"/>
        <v>0</v>
      </c>
      <c r="P26" s="275">
        <f t="shared" si="7"/>
        <v>0</v>
      </c>
      <c r="Q26" s="275">
        <f t="shared" si="7"/>
        <v>0</v>
      </c>
      <c r="R26" s="275">
        <f t="shared" si="7"/>
        <v>0</v>
      </c>
      <c r="S26" s="536">
        <v>39517</v>
      </c>
      <c r="T26" s="385"/>
      <c r="U26" s="385"/>
      <c r="V26" s="385"/>
      <c r="W26" s="385"/>
      <c r="X26" s="390">
        <f t="shared" si="0"/>
        <v>0</v>
      </c>
      <c r="Y26" s="385"/>
      <c r="Z26" s="385"/>
      <c r="AA26" s="385"/>
      <c r="AB26" s="385"/>
      <c r="AC26" s="305"/>
      <c r="AD26" s="385"/>
      <c r="AE26" s="385"/>
      <c r="AF26" s="385"/>
      <c r="AG26" s="385"/>
      <c r="AH26" s="390"/>
      <c r="AI26" s="385"/>
      <c r="AJ26" s="385"/>
      <c r="AK26" s="385"/>
      <c r="AL26" s="385"/>
      <c r="AM26" s="390"/>
      <c r="AN26" s="385"/>
      <c r="AO26" s="385"/>
      <c r="AP26" s="385"/>
      <c r="AQ26" s="385"/>
      <c r="AR26" s="385"/>
      <c r="AS26" s="385"/>
      <c r="AT26" s="385"/>
      <c r="AU26" s="385"/>
      <c r="AV26" s="385"/>
      <c r="AW26" s="385"/>
      <c r="AX26" s="385"/>
      <c r="AY26" s="385"/>
      <c r="AZ26" s="385"/>
      <c r="BA26" s="385"/>
      <c r="BB26" s="385"/>
      <c r="BC26" s="385"/>
      <c r="BD26" s="385"/>
      <c r="BE26" s="385"/>
      <c r="BF26" s="385"/>
      <c r="BG26" s="385"/>
      <c r="BH26" s="385"/>
      <c r="BI26" s="385"/>
      <c r="BJ26" s="385"/>
      <c r="BK26" s="385"/>
      <c r="BL26" s="385"/>
      <c r="BM26" s="385"/>
      <c r="BN26" s="385"/>
      <c r="BO26" s="385"/>
      <c r="BP26" s="385"/>
      <c r="BQ26" s="385"/>
      <c r="BR26" s="385"/>
      <c r="BS26" s="385"/>
      <c r="BT26" s="385"/>
      <c r="BU26" s="385"/>
      <c r="BV26" s="385"/>
      <c r="BW26" s="385"/>
      <c r="BX26" s="385"/>
      <c r="BY26" s="385"/>
      <c r="BZ26" s="385"/>
      <c r="CA26" s="385"/>
      <c r="CB26" s="385"/>
      <c r="CC26" s="385"/>
      <c r="CD26" s="385"/>
      <c r="CE26" s="385"/>
      <c r="CF26" s="385"/>
      <c r="CG26" s="385"/>
      <c r="CH26" s="385"/>
      <c r="CI26" s="385"/>
      <c r="CJ26" s="385"/>
      <c r="CK26" s="385"/>
      <c r="CL26" s="385"/>
      <c r="CM26" s="385"/>
      <c r="CN26" s="385"/>
      <c r="CO26" s="385"/>
      <c r="CP26" s="385"/>
      <c r="CQ26" s="385"/>
      <c r="CR26" s="385"/>
      <c r="CS26" s="385"/>
      <c r="CT26" s="385"/>
      <c r="CU26" s="385"/>
      <c r="CV26" s="385"/>
      <c r="CW26" s="385"/>
      <c r="CX26" s="385"/>
      <c r="CY26" s="385"/>
      <c r="CZ26" s="385"/>
      <c r="DA26" s="385"/>
      <c r="DB26" s="385"/>
      <c r="DC26" s="385"/>
      <c r="DD26" s="385"/>
      <c r="DE26" s="385"/>
      <c r="DF26" s="385"/>
      <c r="DG26" s="385"/>
      <c r="DH26" s="385"/>
      <c r="DI26" s="385"/>
      <c r="DJ26" s="385"/>
      <c r="DK26" s="385"/>
      <c r="DL26" s="385"/>
      <c r="DM26" s="385"/>
      <c r="DN26" s="385"/>
      <c r="DO26" s="391"/>
      <c r="DP26" s="394">
        <v>1</v>
      </c>
      <c r="DQ26" s="385">
        <v>33250</v>
      </c>
      <c r="DR26" s="385"/>
      <c r="DS26" s="385"/>
      <c r="DT26" s="385"/>
      <c r="DU26" s="385"/>
      <c r="DV26" s="385">
        <v>1</v>
      </c>
      <c r="DW26" s="385">
        <v>33250</v>
      </c>
      <c r="DX26" s="385"/>
      <c r="DY26" s="385"/>
      <c r="DZ26" s="385"/>
      <c r="EA26" s="385"/>
      <c r="EB26" s="385"/>
      <c r="EC26" s="385"/>
      <c r="ED26" s="385"/>
      <c r="EE26" s="385"/>
      <c r="EF26" s="390">
        <f t="shared" si="8"/>
        <v>1</v>
      </c>
      <c r="EG26" s="390">
        <f t="shared" si="8"/>
        <v>33250</v>
      </c>
      <c r="EH26" s="519">
        <v>1</v>
      </c>
      <c r="EI26" s="519">
        <v>33250</v>
      </c>
      <c r="EJ26" s="492"/>
      <c r="EK26" s="492"/>
      <c r="EL26" s="479"/>
      <c r="EM26" s="396">
        <v>1</v>
      </c>
      <c r="EN26" s="479">
        <v>33250</v>
      </c>
      <c r="EO26" s="479"/>
      <c r="EP26" s="479"/>
      <c r="EQ26" s="479"/>
      <c r="ER26" s="479"/>
      <c r="ES26" s="479"/>
      <c r="ET26" s="479"/>
    </row>
    <row r="27" spans="1:150" ht="94.5">
      <c r="A27" s="516">
        <v>20</v>
      </c>
      <c r="B27" s="516" t="s">
        <v>2423</v>
      </c>
      <c r="C27" s="516" t="s">
        <v>2424</v>
      </c>
      <c r="D27" s="516" t="s">
        <v>2425</v>
      </c>
      <c r="E27" s="533">
        <v>34000</v>
      </c>
      <c r="F27" s="533">
        <v>4000</v>
      </c>
      <c r="G27" s="399">
        <f t="shared" si="1"/>
        <v>38000</v>
      </c>
      <c r="H27" s="385">
        <v>20</v>
      </c>
      <c r="I27" s="515">
        <f t="shared" si="2"/>
        <v>299.25</v>
      </c>
      <c r="J27" s="274">
        <f t="shared" si="3"/>
        <v>2199.25</v>
      </c>
      <c r="K27" s="533" t="s">
        <v>2426</v>
      </c>
      <c r="L27" s="389">
        <v>10</v>
      </c>
      <c r="M27" s="515">
        <f t="shared" si="4"/>
        <v>2992.5</v>
      </c>
      <c r="N27" s="274">
        <f t="shared" si="5"/>
        <v>21992.5</v>
      </c>
      <c r="O27" s="275">
        <f t="shared" si="6"/>
        <v>1500</v>
      </c>
      <c r="P27" s="275">
        <f t="shared" si="7"/>
        <v>1296</v>
      </c>
      <c r="Q27" s="275">
        <f t="shared" si="7"/>
        <v>204</v>
      </c>
      <c r="R27" s="275">
        <f t="shared" si="7"/>
        <v>0</v>
      </c>
      <c r="S27" s="536">
        <v>39670</v>
      </c>
      <c r="T27" s="385" t="s">
        <v>1627</v>
      </c>
      <c r="U27" s="385">
        <v>1296</v>
      </c>
      <c r="V27" s="385">
        <v>204</v>
      </c>
      <c r="W27" s="385"/>
      <c r="X27" s="390">
        <f t="shared" si="0"/>
        <v>1500</v>
      </c>
      <c r="Y27" s="385"/>
      <c r="Z27" s="385"/>
      <c r="AA27" s="385"/>
      <c r="AB27" s="385"/>
      <c r="AC27" s="305"/>
      <c r="AD27" s="385"/>
      <c r="AE27" s="385"/>
      <c r="AF27" s="385"/>
      <c r="AG27" s="385"/>
      <c r="AH27" s="390"/>
      <c r="AI27" s="385"/>
      <c r="AJ27" s="385"/>
      <c r="AK27" s="385"/>
      <c r="AL27" s="385"/>
      <c r="AM27" s="390"/>
      <c r="AN27" s="385"/>
      <c r="AO27" s="385"/>
      <c r="AP27" s="385"/>
      <c r="AQ27" s="385"/>
      <c r="AR27" s="385"/>
      <c r="AS27" s="385"/>
      <c r="AT27" s="385"/>
      <c r="AU27" s="385"/>
      <c r="AV27" s="385"/>
      <c r="AW27" s="385"/>
      <c r="AX27" s="385"/>
      <c r="AY27" s="385"/>
      <c r="AZ27" s="385"/>
      <c r="BA27" s="385"/>
      <c r="BB27" s="385"/>
      <c r="BC27" s="385"/>
      <c r="BD27" s="385"/>
      <c r="BE27" s="385"/>
      <c r="BF27" s="385"/>
      <c r="BG27" s="385"/>
      <c r="BH27" s="385"/>
      <c r="BI27" s="385"/>
      <c r="BJ27" s="385"/>
      <c r="BK27" s="385"/>
      <c r="BL27" s="385"/>
      <c r="BM27" s="385"/>
      <c r="BN27" s="385"/>
      <c r="BO27" s="385"/>
      <c r="BP27" s="385"/>
      <c r="BQ27" s="385"/>
      <c r="BR27" s="385"/>
      <c r="BS27" s="385"/>
      <c r="BT27" s="385"/>
      <c r="BU27" s="385"/>
      <c r="BV27" s="385"/>
      <c r="BW27" s="385"/>
      <c r="BX27" s="385"/>
      <c r="BY27" s="385"/>
      <c r="BZ27" s="385"/>
      <c r="CA27" s="385"/>
      <c r="CB27" s="385"/>
      <c r="CC27" s="385"/>
      <c r="CD27" s="385"/>
      <c r="CE27" s="385"/>
      <c r="CF27" s="385"/>
      <c r="CG27" s="385"/>
      <c r="CH27" s="385"/>
      <c r="CI27" s="385"/>
      <c r="CJ27" s="385"/>
      <c r="CK27" s="385"/>
      <c r="CL27" s="385"/>
      <c r="CM27" s="385"/>
      <c r="CN27" s="385"/>
      <c r="CO27" s="385"/>
      <c r="CP27" s="385"/>
      <c r="CQ27" s="385"/>
      <c r="CR27" s="385"/>
      <c r="CS27" s="385"/>
      <c r="CT27" s="385"/>
      <c r="CU27" s="385"/>
      <c r="CV27" s="385"/>
      <c r="CW27" s="385"/>
      <c r="CX27" s="385"/>
      <c r="CY27" s="385"/>
      <c r="CZ27" s="385"/>
      <c r="DA27" s="385"/>
      <c r="DB27" s="385"/>
      <c r="DC27" s="385"/>
      <c r="DD27" s="385"/>
      <c r="DE27" s="385"/>
      <c r="DF27" s="385"/>
      <c r="DG27" s="385"/>
      <c r="DH27" s="385"/>
      <c r="DI27" s="385"/>
      <c r="DJ27" s="385"/>
      <c r="DK27" s="385"/>
      <c r="DL27" s="385"/>
      <c r="DM27" s="385"/>
      <c r="DN27" s="385"/>
      <c r="DO27" s="391"/>
      <c r="DP27" s="394">
        <v>1</v>
      </c>
      <c r="DQ27" s="385">
        <v>38000</v>
      </c>
      <c r="DR27" s="385"/>
      <c r="DS27" s="385"/>
      <c r="DT27" s="385">
        <v>1</v>
      </c>
      <c r="DU27" s="385">
        <v>38000</v>
      </c>
      <c r="DV27" s="385"/>
      <c r="DW27" s="385"/>
      <c r="DX27" s="385"/>
      <c r="DY27" s="385"/>
      <c r="DZ27" s="385"/>
      <c r="EA27" s="385"/>
      <c r="EB27" s="385"/>
      <c r="EC27" s="385"/>
      <c r="ED27" s="385"/>
      <c r="EE27" s="385"/>
      <c r="EF27" s="390">
        <f t="shared" si="8"/>
        <v>1</v>
      </c>
      <c r="EG27" s="390">
        <f t="shared" si="8"/>
        <v>38000</v>
      </c>
      <c r="EH27" s="519">
        <v>1</v>
      </c>
      <c r="EI27" s="519">
        <v>38000</v>
      </c>
      <c r="EJ27" s="492"/>
      <c r="EK27" s="492"/>
      <c r="EL27" s="479"/>
      <c r="EM27" s="396">
        <v>1</v>
      </c>
      <c r="EN27" s="479">
        <v>38000</v>
      </c>
      <c r="EO27" s="479"/>
      <c r="EP27" s="479"/>
      <c r="EQ27" s="479"/>
      <c r="ER27" s="479"/>
      <c r="ES27" s="479"/>
      <c r="ET27" s="479"/>
    </row>
    <row r="28" spans="1:150" ht="94.5">
      <c r="A28" s="516">
        <v>21</v>
      </c>
      <c r="B28" s="516" t="s">
        <v>2427</v>
      </c>
      <c r="C28" s="516" t="s">
        <v>2428</v>
      </c>
      <c r="D28" s="516" t="s">
        <v>1757</v>
      </c>
      <c r="E28" s="533">
        <v>25500</v>
      </c>
      <c r="F28" s="533">
        <v>3000</v>
      </c>
      <c r="G28" s="399">
        <f t="shared" si="1"/>
        <v>28500</v>
      </c>
      <c r="H28" s="385">
        <v>20</v>
      </c>
      <c r="I28" s="515">
        <f t="shared" si="2"/>
        <v>224.4375</v>
      </c>
      <c r="J28" s="274">
        <f t="shared" si="3"/>
        <v>1649.4375</v>
      </c>
      <c r="K28" s="533" t="s">
        <v>2429</v>
      </c>
      <c r="L28" s="389">
        <v>12</v>
      </c>
      <c r="M28" s="515">
        <f t="shared" si="4"/>
        <v>2693.25</v>
      </c>
      <c r="N28" s="274">
        <f t="shared" si="5"/>
        <v>19793.25</v>
      </c>
      <c r="O28" s="275">
        <f t="shared" si="6"/>
        <v>0</v>
      </c>
      <c r="P28" s="275">
        <f t="shared" si="7"/>
        <v>0</v>
      </c>
      <c r="Q28" s="275">
        <f t="shared" si="7"/>
        <v>0</v>
      </c>
      <c r="R28" s="275">
        <f t="shared" si="7"/>
        <v>0</v>
      </c>
      <c r="S28" s="536">
        <v>39759</v>
      </c>
      <c r="T28" s="385"/>
      <c r="U28" s="385"/>
      <c r="V28" s="385"/>
      <c r="W28" s="385"/>
      <c r="X28" s="390">
        <f t="shared" si="0"/>
        <v>0</v>
      </c>
      <c r="Y28" s="385"/>
      <c r="Z28" s="385"/>
      <c r="AA28" s="385"/>
      <c r="AB28" s="385"/>
      <c r="AC28" s="305"/>
      <c r="AD28" s="385"/>
      <c r="AE28" s="385"/>
      <c r="AF28" s="385"/>
      <c r="AG28" s="385"/>
      <c r="AH28" s="390"/>
      <c r="AI28" s="385"/>
      <c r="AJ28" s="385"/>
      <c r="AK28" s="385"/>
      <c r="AL28" s="385"/>
      <c r="AM28" s="390"/>
      <c r="AN28" s="385"/>
      <c r="AO28" s="385"/>
      <c r="AP28" s="385"/>
      <c r="AQ28" s="385"/>
      <c r="AR28" s="385"/>
      <c r="AS28" s="385"/>
      <c r="AT28" s="385"/>
      <c r="AU28" s="385"/>
      <c r="AV28" s="385"/>
      <c r="AW28" s="385"/>
      <c r="AX28" s="385"/>
      <c r="AY28" s="385"/>
      <c r="AZ28" s="385"/>
      <c r="BA28" s="385"/>
      <c r="BB28" s="385"/>
      <c r="BC28" s="385"/>
      <c r="BD28" s="385"/>
      <c r="BE28" s="385"/>
      <c r="BF28" s="385"/>
      <c r="BG28" s="385"/>
      <c r="BH28" s="385"/>
      <c r="BI28" s="385"/>
      <c r="BJ28" s="385"/>
      <c r="BK28" s="385"/>
      <c r="BL28" s="385"/>
      <c r="BM28" s="385"/>
      <c r="BN28" s="385"/>
      <c r="BO28" s="385"/>
      <c r="BP28" s="385"/>
      <c r="BQ28" s="385"/>
      <c r="BR28" s="385"/>
      <c r="BS28" s="385"/>
      <c r="BT28" s="385"/>
      <c r="BU28" s="385"/>
      <c r="BV28" s="385"/>
      <c r="BW28" s="385"/>
      <c r="BX28" s="385"/>
      <c r="BY28" s="385"/>
      <c r="BZ28" s="385"/>
      <c r="CA28" s="385"/>
      <c r="CB28" s="385"/>
      <c r="CC28" s="385"/>
      <c r="CD28" s="385"/>
      <c r="CE28" s="385"/>
      <c r="CF28" s="385"/>
      <c r="CG28" s="385"/>
      <c r="CH28" s="385"/>
      <c r="CI28" s="385"/>
      <c r="CJ28" s="385"/>
      <c r="CK28" s="385"/>
      <c r="CL28" s="385"/>
      <c r="CM28" s="385"/>
      <c r="CN28" s="385"/>
      <c r="CO28" s="385"/>
      <c r="CP28" s="385"/>
      <c r="CQ28" s="385"/>
      <c r="CR28" s="385"/>
      <c r="CS28" s="385"/>
      <c r="CT28" s="385"/>
      <c r="CU28" s="385"/>
      <c r="CV28" s="385"/>
      <c r="CW28" s="385"/>
      <c r="CX28" s="385"/>
      <c r="CY28" s="385"/>
      <c r="CZ28" s="385"/>
      <c r="DA28" s="385"/>
      <c r="DB28" s="385"/>
      <c r="DC28" s="385"/>
      <c r="DD28" s="385"/>
      <c r="DE28" s="385"/>
      <c r="DF28" s="385"/>
      <c r="DG28" s="385"/>
      <c r="DH28" s="385"/>
      <c r="DI28" s="385"/>
      <c r="DJ28" s="385"/>
      <c r="DK28" s="385"/>
      <c r="DL28" s="385"/>
      <c r="DM28" s="385"/>
      <c r="DN28" s="385"/>
      <c r="DO28" s="391"/>
      <c r="DP28" s="394">
        <v>1</v>
      </c>
      <c r="DQ28" s="385">
        <v>28500</v>
      </c>
      <c r="DR28" s="385"/>
      <c r="DS28" s="385"/>
      <c r="DT28" s="385"/>
      <c r="DU28" s="385"/>
      <c r="DV28" s="385">
        <v>1</v>
      </c>
      <c r="DW28" s="385">
        <v>28500</v>
      </c>
      <c r="DX28" s="385"/>
      <c r="DY28" s="385"/>
      <c r="DZ28" s="385"/>
      <c r="EA28" s="385"/>
      <c r="EB28" s="385"/>
      <c r="EC28" s="385"/>
      <c r="ED28" s="385"/>
      <c r="EE28" s="385"/>
      <c r="EF28" s="390">
        <f t="shared" si="8"/>
        <v>1</v>
      </c>
      <c r="EG28" s="390">
        <f t="shared" si="8"/>
        <v>28500</v>
      </c>
      <c r="EH28" s="519">
        <v>1</v>
      </c>
      <c r="EI28" s="519">
        <v>28500</v>
      </c>
      <c r="EJ28" s="492"/>
      <c r="EK28" s="492"/>
      <c r="EL28" s="479"/>
      <c r="EM28" s="396">
        <v>1</v>
      </c>
      <c r="EN28" s="479">
        <v>28500</v>
      </c>
      <c r="EO28" s="479"/>
      <c r="EP28" s="479"/>
      <c r="EQ28" s="479"/>
      <c r="ER28" s="479"/>
      <c r="ES28" s="479"/>
      <c r="ET28" s="479"/>
    </row>
    <row r="29" spans="1:150" ht="99">
      <c r="A29" s="516">
        <v>22</v>
      </c>
      <c r="B29" s="516" t="s">
        <v>2430</v>
      </c>
      <c r="C29" s="516" t="s">
        <v>2431</v>
      </c>
      <c r="D29" s="516" t="s">
        <v>2381</v>
      </c>
      <c r="E29" s="533">
        <v>42500</v>
      </c>
      <c r="F29" s="533">
        <v>5000</v>
      </c>
      <c r="G29" s="399">
        <f t="shared" si="1"/>
        <v>47500</v>
      </c>
      <c r="H29" s="385">
        <v>20</v>
      </c>
      <c r="I29" s="515">
        <f t="shared" si="2"/>
        <v>374.0625</v>
      </c>
      <c r="J29" s="274">
        <f t="shared" si="3"/>
        <v>2749.0625</v>
      </c>
      <c r="K29" s="533" t="s">
        <v>2432</v>
      </c>
      <c r="L29" s="389">
        <v>9</v>
      </c>
      <c r="M29" s="515">
        <f t="shared" si="4"/>
        <v>3366.5625</v>
      </c>
      <c r="N29" s="274">
        <f t="shared" si="5"/>
        <v>24741.5625</v>
      </c>
      <c r="O29" s="275">
        <f t="shared" si="6"/>
        <v>0</v>
      </c>
      <c r="P29" s="275">
        <f t="shared" si="7"/>
        <v>0</v>
      </c>
      <c r="Q29" s="275">
        <f t="shared" si="7"/>
        <v>0</v>
      </c>
      <c r="R29" s="275">
        <f t="shared" si="7"/>
        <v>0</v>
      </c>
      <c r="S29" s="534" t="s">
        <v>2433</v>
      </c>
      <c r="T29" s="385"/>
      <c r="U29" s="385"/>
      <c r="V29" s="385"/>
      <c r="W29" s="385"/>
      <c r="X29" s="390">
        <f t="shared" si="0"/>
        <v>0</v>
      </c>
      <c r="Y29" s="385"/>
      <c r="Z29" s="385"/>
      <c r="AA29" s="385"/>
      <c r="AB29" s="385"/>
      <c r="AC29" s="305"/>
      <c r="AD29" s="385"/>
      <c r="AE29" s="385"/>
      <c r="AF29" s="385"/>
      <c r="AG29" s="385"/>
      <c r="AH29" s="390"/>
      <c r="AI29" s="385"/>
      <c r="AJ29" s="385"/>
      <c r="AK29" s="385"/>
      <c r="AL29" s="385"/>
      <c r="AM29" s="390"/>
      <c r="AN29" s="385"/>
      <c r="AO29" s="385"/>
      <c r="AP29" s="385"/>
      <c r="AQ29" s="385"/>
      <c r="AR29" s="385"/>
      <c r="AS29" s="385"/>
      <c r="AT29" s="385"/>
      <c r="AU29" s="385"/>
      <c r="AV29" s="385"/>
      <c r="AW29" s="385"/>
      <c r="AX29" s="385"/>
      <c r="AY29" s="385"/>
      <c r="AZ29" s="385"/>
      <c r="BA29" s="385"/>
      <c r="BB29" s="385"/>
      <c r="BC29" s="385"/>
      <c r="BD29" s="385"/>
      <c r="BE29" s="385"/>
      <c r="BF29" s="385"/>
      <c r="BG29" s="385"/>
      <c r="BH29" s="385"/>
      <c r="BI29" s="385"/>
      <c r="BJ29" s="385"/>
      <c r="BK29" s="385"/>
      <c r="BL29" s="385"/>
      <c r="BM29" s="385"/>
      <c r="BN29" s="385"/>
      <c r="BO29" s="385"/>
      <c r="BP29" s="385"/>
      <c r="BQ29" s="385"/>
      <c r="BR29" s="385"/>
      <c r="BS29" s="385"/>
      <c r="BT29" s="385"/>
      <c r="BU29" s="385"/>
      <c r="BV29" s="385"/>
      <c r="BW29" s="385"/>
      <c r="BX29" s="385"/>
      <c r="BY29" s="385"/>
      <c r="BZ29" s="385"/>
      <c r="CA29" s="385"/>
      <c r="CB29" s="385"/>
      <c r="CC29" s="385"/>
      <c r="CD29" s="385"/>
      <c r="CE29" s="385"/>
      <c r="CF29" s="385"/>
      <c r="CG29" s="385"/>
      <c r="CH29" s="385"/>
      <c r="CI29" s="385"/>
      <c r="CJ29" s="385"/>
      <c r="CK29" s="385"/>
      <c r="CL29" s="385"/>
      <c r="CM29" s="385"/>
      <c r="CN29" s="385"/>
      <c r="CO29" s="385"/>
      <c r="CP29" s="385"/>
      <c r="CQ29" s="385"/>
      <c r="CR29" s="385"/>
      <c r="CS29" s="385"/>
      <c r="CT29" s="385"/>
      <c r="CU29" s="385"/>
      <c r="CV29" s="385"/>
      <c r="CW29" s="385"/>
      <c r="CX29" s="385"/>
      <c r="CY29" s="385"/>
      <c r="CZ29" s="385"/>
      <c r="DA29" s="385"/>
      <c r="DB29" s="385"/>
      <c r="DC29" s="385"/>
      <c r="DD29" s="385"/>
      <c r="DE29" s="385"/>
      <c r="DF29" s="385"/>
      <c r="DG29" s="385"/>
      <c r="DH29" s="385"/>
      <c r="DI29" s="385"/>
      <c r="DJ29" s="385"/>
      <c r="DK29" s="385"/>
      <c r="DL29" s="385"/>
      <c r="DM29" s="385"/>
      <c r="DN29" s="385"/>
      <c r="DO29" s="391"/>
      <c r="DP29" s="394">
        <v>1</v>
      </c>
      <c r="DQ29" s="385">
        <v>47500</v>
      </c>
      <c r="DR29" s="385"/>
      <c r="DS29" s="385"/>
      <c r="DT29" s="385"/>
      <c r="DU29" s="385"/>
      <c r="DV29" s="385">
        <v>1</v>
      </c>
      <c r="DW29" s="385">
        <v>47500</v>
      </c>
      <c r="DX29" s="385"/>
      <c r="DY29" s="385"/>
      <c r="DZ29" s="385"/>
      <c r="EA29" s="385"/>
      <c r="EB29" s="385"/>
      <c r="EC29" s="385"/>
      <c r="ED29" s="385"/>
      <c r="EE29" s="385"/>
      <c r="EF29" s="390">
        <f t="shared" si="8"/>
        <v>1</v>
      </c>
      <c r="EG29" s="390">
        <f t="shared" si="8"/>
        <v>47500</v>
      </c>
      <c r="EH29" s="519">
        <v>1</v>
      </c>
      <c r="EI29" s="519">
        <v>47500</v>
      </c>
      <c r="EJ29" s="492"/>
      <c r="EK29" s="492"/>
      <c r="EL29" s="479"/>
      <c r="EM29" s="396">
        <v>1</v>
      </c>
      <c r="EN29" s="479">
        <v>47500</v>
      </c>
      <c r="EO29" s="479"/>
      <c r="EP29" s="479"/>
      <c r="EQ29" s="479"/>
      <c r="ER29" s="479"/>
      <c r="ES29" s="479"/>
      <c r="ET29" s="479"/>
    </row>
    <row r="30" spans="1:150" ht="94.5">
      <c r="A30" s="516">
        <v>23</v>
      </c>
      <c r="B30" s="516" t="s">
        <v>2434</v>
      </c>
      <c r="C30" s="516" t="s">
        <v>2435</v>
      </c>
      <c r="D30" s="516" t="s">
        <v>1734</v>
      </c>
      <c r="E30" s="533">
        <v>42500</v>
      </c>
      <c r="F30" s="533">
        <v>5000</v>
      </c>
      <c r="G30" s="399">
        <f t="shared" si="1"/>
        <v>47500</v>
      </c>
      <c r="H30" s="385">
        <v>20</v>
      </c>
      <c r="I30" s="515">
        <f t="shared" si="2"/>
        <v>374.0625</v>
      </c>
      <c r="J30" s="274">
        <f t="shared" si="3"/>
        <v>2749.0625</v>
      </c>
      <c r="K30" s="533" t="s">
        <v>2436</v>
      </c>
      <c r="L30" s="389">
        <v>4</v>
      </c>
      <c r="M30" s="515">
        <f>SUM(L30*I30)</f>
        <v>1496.25</v>
      </c>
      <c r="N30" s="274">
        <f>SUM(L30*J30)</f>
        <v>10996.25</v>
      </c>
      <c r="O30" s="275">
        <f>SUM(P30:Q30)</f>
        <v>0</v>
      </c>
      <c r="P30" s="275">
        <f t="shared" ref="P30:R40" si="9">SUM(U30,Z30,AE30,AJ30,AO30,AT30,AY30,BD30,BI30,BN30,BS30,BX30,CC30,CH30,CM30,CR30,CW30,DB30,DG30,DL30)</f>
        <v>0</v>
      </c>
      <c r="Q30" s="275">
        <f t="shared" si="9"/>
        <v>0</v>
      </c>
      <c r="R30" s="275">
        <f t="shared" si="9"/>
        <v>0</v>
      </c>
      <c r="S30" s="534" t="s">
        <v>2437</v>
      </c>
      <c r="T30" s="385"/>
      <c r="U30" s="385"/>
      <c r="V30" s="385"/>
      <c r="W30" s="385"/>
      <c r="X30" s="390">
        <f t="shared" si="0"/>
        <v>0</v>
      </c>
      <c r="Y30" s="385"/>
      <c r="Z30" s="385"/>
      <c r="AA30" s="385"/>
      <c r="AB30" s="385"/>
      <c r="AC30" s="305"/>
      <c r="AD30" s="385"/>
      <c r="AE30" s="385"/>
      <c r="AF30" s="385"/>
      <c r="AG30" s="385"/>
      <c r="AH30" s="390"/>
      <c r="AI30" s="385"/>
      <c r="AJ30" s="385"/>
      <c r="AK30" s="385"/>
      <c r="AL30" s="385"/>
      <c r="AM30" s="390"/>
      <c r="AN30" s="385"/>
      <c r="AO30" s="385"/>
      <c r="AP30" s="385"/>
      <c r="AQ30" s="385"/>
      <c r="AR30" s="385"/>
      <c r="AS30" s="385"/>
      <c r="AT30" s="385"/>
      <c r="AU30" s="385"/>
      <c r="AV30" s="385"/>
      <c r="AW30" s="385"/>
      <c r="AX30" s="385"/>
      <c r="AY30" s="385"/>
      <c r="AZ30" s="385"/>
      <c r="BA30" s="385"/>
      <c r="BB30" s="385"/>
      <c r="BC30" s="385"/>
      <c r="BD30" s="385"/>
      <c r="BE30" s="385"/>
      <c r="BF30" s="385"/>
      <c r="BG30" s="385"/>
      <c r="BH30" s="385"/>
      <c r="BI30" s="385"/>
      <c r="BJ30" s="385"/>
      <c r="BK30" s="385"/>
      <c r="BL30" s="385"/>
      <c r="BM30" s="385"/>
      <c r="BN30" s="385"/>
      <c r="BO30" s="385"/>
      <c r="BP30" s="385"/>
      <c r="BQ30" s="385"/>
      <c r="BR30" s="385"/>
      <c r="BS30" s="385"/>
      <c r="BT30" s="385"/>
      <c r="BU30" s="385"/>
      <c r="BV30" s="385"/>
      <c r="BW30" s="385"/>
      <c r="BX30" s="385"/>
      <c r="BY30" s="385"/>
      <c r="BZ30" s="385"/>
      <c r="CA30" s="385"/>
      <c r="CB30" s="385"/>
      <c r="CC30" s="385"/>
      <c r="CD30" s="385"/>
      <c r="CE30" s="385"/>
      <c r="CF30" s="385"/>
      <c r="CG30" s="385"/>
      <c r="CH30" s="385"/>
      <c r="CI30" s="385"/>
      <c r="CJ30" s="385"/>
      <c r="CK30" s="385"/>
      <c r="CL30" s="385"/>
      <c r="CM30" s="385"/>
      <c r="CN30" s="385"/>
      <c r="CO30" s="385"/>
      <c r="CP30" s="385"/>
      <c r="CQ30" s="385"/>
      <c r="CR30" s="385"/>
      <c r="CS30" s="385"/>
      <c r="CT30" s="385"/>
      <c r="CU30" s="385"/>
      <c r="CV30" s="385"/>
      <c r="CW30" s="385"/>
      <c r="CX30" s="385"/>
      <c r="CY30" s="385"/>
      <c r="CZ30" s="385"/>
      <c r="DA30" s="385"/>
      <c r="DB30" s="385"/>
      <c r="DC30" s="385"/>
      <c r="DD30" s="385"/>
      <c r="DE30" s="385"/>
      <c r="DF30" s="385"/>
      <c r="DG30" s="385"/>
      <c r="DH30" s="385"/>
      <c r="DI30" s="385"/>
      <c r="DJ30" s="385"/>
      <c r="DK30" s="385"/>
      <c r="DL30" s="385"/>
      <c r="DM30" s="385"/>
      <c r="DN30" s="385"/>
      <c r="DO30" s="391"/>
      <c r="DP30" s="394">
        <v>1</v>
      </c>
      <c r="DQ30" s="385">
        <v>47500</v>
      </c>
      <c r="DR30" s="385"/>
      <c r="DS30" s="385"/>
      <c r="DT30" s="385"/>
      <c r="DU30" s="385"/>
      <c r="DV30" s="385"/>
      <c r="DW30" s="385"/>
      <c r="DX30" s="385"/>
      <c r="DY30" s="385"/>
      <c r="DZ30" s="385">
        <v>1</v>
      </c>
      <c r="EA30" s="385">
        <v>47500</v>
      </c>
      <c r="EB30" s="385"/>
      <c r="EC30" s="385"/>
      <c r="ED30" s="385"/>
      <c r="EE30" s="385"/>
      <c r="EF30" s="390">
        <f t="shared" si="8"/>
        <v>1</v>
      </c>
      <c r="EG30" s="390">
        <f t="shared" si="8"/>
        <v>47500</v>
      </c>
      <c r="EH30" s="519">
        <v>1</v>
      </c>
      <c r="EI30" s="519">
        <v>47500</v>
      </c>
      <c r="EJ30" s="492"/>
      <c r="EK30" s="492"/>
      <c r="EL30" s="479"/>
      <c r="EM30" s="396"/>
      <c r="EN30" s="479"/>
      <c r="EO30" s="479"/>
      <c r="EP30" s="479"/>
      <c r="EQ30" s="479"/>
      <c r="ER30" s="479"/>
      <c r="ES30" s="479"/>
      <c r="ET30" s="479"/>
    </row>
    <row r="31" spans="1:150" ht="115.5">
      <c r="A31" s="516">
        <v>24</v>
      </c>
      <c r="B31" s="516" t="s">
        <v>2438</v>
      </c>
      <c r="C31" s="516" t="s">
        <v>2439</v>
      </c>
      <c r="D31" s="516" t="s">
        <v>2440</v>
      </c>
      <c r="E31" s="533">
        <v>34000</v>
      </c>
      <c r="F31" s="533">
        <v>4000</v>
      </c>
      <c r="G31" s="399">
        <f t="shared" si="1"/>
        <v>38000</v>
      </c>
      <c r="H31" s="385">
        <v>20</v>
      </c>
      <c r="I31" s="515">
        <f t="shared" si="2"/>
        <v>299.25</v>
      </c>
      <c r="J31" s="274">
        <f t="shared" si="3"/>
        <v>2199.25</v>
      </c>
      <c r="K31" s="533" t="s">
        <v>2441</v>
      </c>
      <c r="L31" s="389">
        <v>4</v>
      </c>
      <c r="M31" s="515">
        <f>SUM(L31*I31)</f>
        <v>1197</v>
      </c>
      <c r="N31" s="274">
        <f>SUM(L31*J31)</f>
        <v>8797</v>
      </c>
      <c r="O31" s="275">
        <f>SUM(P31:Q31)</f>
        <v>0</v>
      </c>
      <c r="P31" s="275">
        <f t="shared" si="9"/>
        <v>0</v>
      </c>
      <c r="Q31" s="275">
        <f t="shared" si="9"/>
        <v>0</v>
      </c>
      <c r="R31" s="275">
        <f t="shared" si="9"/>
        <v>0</v>
      </c>
      <c r="S31" s="534">
        <v>40330</v>
      </c>
      <c r="T31" s="385"/>
      <c r="U31" s="385"/>
      <c r="V31" s="385"/>
      <c r="W31" s="385"/>
      <c r="X31" s="390">
        <f t="shared" si="0"/>
        <v>0</v>
      </c>
      <c r="Y31" s="385"/>
      <c r="Z31" s="385"/>
      <c r="AA31" s="385"/>
      <c r="AB31" s="385"/>
      <c r="AC31" s="305"/>
      <c r="AD31" s="385"/>
      <c r="AE31" s="385"/>
      <c r="AF31" s="385"/>
      <c r="AG31" s="385"/>
      <c r="AH31" s="390"/>
      <c r="AI31" s="385"/>
      <c r="AJ31" s="385"/>
      <c r="AK31" s="385"/>
      <c r="AL31" s="385"/>
      <c r="AM31" s="390"/>
      <c r="AN31" s="385"/>
      <c r="AO31" s="385"/>
      <c r="AP31" s="385"/>
      <c r="AQ31" s="385"/>
      <c r="AR31" s="385"/>
      <c r="AS31" s="385"/>
      <c r="AT31" s="385"/>
      <c r="AU31" s="385"/>
      <c r="AV31" s="385"/>
      <c r="AW31" s="385"/>
      <c r="AX31" s="385"/>
      <c r="AY31" s="385"/>
      <c r="AZ31" s="385"/>
      <c r="BA31" s="385"/>
      <c r="BB31" s="385"/>
      <c r="BC31" s="385"/>
      <c r="BD31" s="385"/>
      <c r="BE31" s="385"/>
      <c r="BF31" s="385"/>
      <c r="BG31" s="385"/>
      <c r="BH31" s="385"/>
      <c r="BI31" s="385"/>
      <c r="BJ31" s="385"/>
      <c r="BK31" s="385"/>
      <c r="BL31" s="385"/>
      <c r="BM31" s="385"/>
      <c r="BN31" s="385"/>
      <c r="BO31" s="385"/>
      <c r="BP31" s="385"/>
      <c r="BQ31" s="385"/>
      <c r="BR31" s="385"/>
      <c r="BS31" s="385"/>
      <c r="BT31" s="385"/>
      <c r="BU31" s="385"/>
      <c r="BV31" s="385"/>
      <c r="BW31" s="385"/>
      <c r="BX31" s="385"/>
      <c r="BY31" s="385"/>
      <c r="BZ31" s="385"/>
      <c r="CA31" s="385"/>
      <c r="CB31" s="385"/>
      <c r="CC31" s="385"/>
      <c r="CD31" s="385"/>
      <c r="CE31" s="385"/>
      <c r="CF31" s="385"/>
      <c r="CG31" s="385"/>
      <c r="CH31" s="385"/>
      <c r="CI31" s="385"/>
      <c r="CJ31" s="385"/>
      <c r="CK31" s="385"/>
      <c r="CL31" s="385"/>
      <c r="CM31" s="385"/>
      <c r="CN31" s="385"/>
      <c r="CO31" s="385"/>
      <c r="CP31" s="385"/>
      <c r="CQ31" s="385"/>
      <c r="CR31" s="385"/>
      <c r="CS31" s="385"/>
      <c r="CT31" s="385"/>
      <c r="CU31" s="385"/>
      <c r="CV31" s="385"/>
      <c r="CW31" s="385"/>
      <c r="CX31" s="385"/>
      <c r="CY31" s="385"/>
      <c r="CZ31" s="385"/>
      <c r="DA31" s="385"/>
      <c r="DB31" s="385"/>
      <c r="DC31" s="385"/>
      <c r="DD31" s="385"/>
      <c r="DE31" s="385"/>
      <c r="DF31" s="385"/>
      <c r="DG31" s="385"/>
      <c r="DH31" s="385"/>
      <c r="DI31" s="385"/>
      <c r="DJ31" s="385"/>
      <c r="DK31" s="385"/>
      <c r="DL31" s="385"/>
      <c r="DM31" s="385"/>
      <c r="DN31" s="385"/>
      <c r="DO31" s="391"/>
      <c r="DP31" s="394"/>
      <c r="DQ31" s="385"/>
      <c r="DR31" s="385">
        <v>1</v>
      </c>
      <c r="DS31" s="385">
        <v>38000</v>
      </c>
      <c r="DT31" s="385"/>
      <c r="DU31" s="385"/>
      <c r="DV31" s="385">
        <v>1</v>
      </c>
      <c r="DW31" s="385">
        <v>38000</v>
      </c>
      <c r="DX31" s="385"/>
      <c r="DY31" s="385"/>
      <c r="DZ31" s="385"/>
      <c r="EA31" s="385"/>
      <c r="EB31" s="385"/>
      <c r="EC31" s="385"/>
      <c r="ED31" s="385"/>
      <c r="EE31" s="385"/>
      <c r="EF31" s="390">
        <f t="shared" si="8"/>
        <v>1</v>
      </c>
      <c r="EG31" s="390">
        <f t="shared" si="8"/>
        <v>38000</v>
      </c>
      <c r="EH31" s="519">
        <v>1</v>
      </c>
      <c r="EI31" s="519">
        <v>38000</v>
      </c>
      <c r="EJ31" s="492"/>
      <c r="EK31" s="492"/>
      <c r="EL31" s="479"/>
      <c r="EM31" s="396"/>
      <c r="EN31" s="479"/>
      <c r="EO31" s="479"/>
      <c r="EP31" s="479"/>
      <c r="EQ31" s="479"/>
      <c r="ER31" s="479"/>
      <c r="ES31" s="479"/>
      <c r="ET31" s="479"/>
    </row>
    <row r="32" spans="1:150" ht="94.5">
      <c r="A32" s="516">
        <v>25</v>
      </c>
      <c r="B32" s="516" t="s">
        <v>2442</v>
      </c>
      <c r="C32" s="516" t="s">
        <v>2443</v>
      </c>
      <c r="D32" s="516" t="s">
        <v>60</v>
      </c>
      <c r="E32" s="533">
        <v>34000</v>
      </c>
      <c r="F32" s="533">
        <v>4000</v>
      </c>
      <c r="G32" s="399">
        <f t="shared" si="1"/>
        <v>38000</v>
      </c>
      <c r="H32" s="385">
        <v>20</v>
      </c>
      <c r="I32" s="515">
        <f t="shared" si="2"/>
        <v>299.25</v>
      </c>
      <c r="J32" s="274">
        <f t="shared" si="3"/>
        <v>2199.25</v>
      </c>
      <c r="K32" s="533" t="s">
        <v>2444</v>
      </c>
      <c r="L32" s="389">
        <v>4</v>
      </c>
      <c r="M32" s="515">
        <f t="shared" ref="M32:M40" si="10">SUM(L32*I32)</f>
        <v>1197</v>
      </c>
      <c r="N32" s="274">
        <f t="shared" ref="N32:N40" si="11">SUM(L32*J32)</f>
        <v>8797</v>
      </c>
      <c r="O32" s="275">
        <f t="shared" ref="O32:O40" si="12">SUM(P32:Q32)</f>
        <v>0</v>
      </c>
      <c r="P32" s="275">
        <f t="shared" si="9"/>
        <v>0</v>
      </c>
      <c r="Q32" s="275">
        <f t="shared" si="9"/>
        <v>0</v>
      </c>
      <c r="R32" s="275">
        <f t="shared" si="9"/>
        <v>0</v>
      </c>
      <c r="S32" s="536" t="s">
        <v>2445</v>
      </c>
      <c r="T32" s="385"/>
      <c r="U32" s="385"/>
      <c r="V32" s="385"/>
      <c r="W32" s="385"/>
      <c r="X32" s="390">
        <f t="shared" si="0"/>
        <v>0</v>
      </c>
      <c r="Y32" s="385"/>
      <c r="Z32" s="385"/>
      <c r="AA32" s="385"/>
      <c r="AB32" s="385"/>
      <c r="AC32" s="305"/>
      <c r="AD32" s="385"/>
      <c r="AE32" s="385"/>
      <c r="AF32" s="385"/>
      <c r="AG32" s="385"/>
      <c r="AH32" s="390"/>
      <c r="AI32" s="385"/>
      <c r="AJ32" s="385"/>
      <c r="AK32" s="385"/>
      <c r="AL32" s="385"/>
      <c r="AM32" s="390"/>
      <c r="AN32" s="385"/>
      <c r="AO32" s="385"/>
      <c r="AP32" s="385"/>
      <c r="AQ32" s="385"/>
      <c r="AR32" s="385"/>
      <c r="AS32" s="385"/>
      <c r="AT32" s="385"/>
      <c r="AU32" s="385"/>
      <c r="AV32" s="385"/>
      <c r="AW32" s="385"/>
      <c r="AX32" s="385"/>
      <c r="AY32" s="385"/>
      <c r="AZ32" s="385"/>
      <c r="BA32" s="385"/>
      <c r="BB32" s="385"/>
      <c r="BC32" s="385"/>
      <c r="BD32" s="385"/>
      <c r="BE32" s="385"/>
      <c r="BF32" s="385"/>
      <c r="BG32" s="385"/>
      <c r="BH32" s="385"/>
      <c r="BI32" s="385"/>
      <c r="BJ32" s="385"/>
      <c r="BK32" s="385"/>
      <c r="BL32" s="385"/>
      <c r="BM32" s="385"/>
      <c r="BN32" s="385"/>
      <c r="BO32" s="385"/>
      <c r="BP32" s="385"/>
      <c r="BQ32" s="385"/>
      <c r="BR32" s="385"/>
      <c r="BS32" s="385"/>
      <c r="BT32" s="385"/>
      <c r="BU32" s="385"/>
      <c r="BV32" s="385"/>
      <c r="BW32" s="385"/>
      <c r="BX32" s="385"/>
      <c r="BY32" s="385"/>
      <c r="BZ32" s="385"/>
      <c r="CA32" s="385"/>
      <c r="CB32" s="385"/>
      <c r="CC32" s="385"/>
      <c r="CD32" s="385"/>
      <c r="CE32" s="385"/>
      <c r="CF32" s="385"/>
      <c r="CG32" s="385"/>
      <c r="CH32" s="385"/>
      <c r="CI32" s="385"/>
      <c r="CJ32" s="385"/>
      <c r="CK32" s="385"/>
      <c r="CL32" s="385"/>
      <c r="CM32" s="385"/>
      <c r="CN32" s="385"/>
      <c r="CO32" s="385"/>
      <c r="CP32" s="385"/>
      <c r="CQ32" s="385"/>
      <c r="CR32" s="385"/>
      <c r="CS32" s="385"/>
      <c r="CT32" s="385"/>
      <c r="CU32" s="385"/>
      <c r="CV32" s="385"/>
      <c r="CW32" s="385"/>
      <c r="CX32" s="385"/>
      <c r="CY32" s="385"/>
      <c r="CZ32" s="385"/>
      <c r="DA32" s="385"/>
      <c r="DB32" s="385"/>
      <c r="DC32" s="385"/>
      <c r="DD32" s="385"/>
      <c r="DE32" s="385"/>
      <c r="DF32" s="385"/>
      <c r="DG32" s="385"/>
      <c r="DH32" s="385"/>
      <c r="DI32" s="385"/>
      <c r="DJ32" s="385"/>
      <c r="DK32" s="385"/>
      <c r="DL32" s="385"/>
      <c r="DM32" s="385"/>
      <c r="DN32" s="385"/>
      <c r="DO32" s="391"/>
      <c r="DP32" s="394">
        <v>1</v>
      </c>
      <c r="DQ32" s="385">
        <v>38000</v>
      </c>
      <c r="DR32" s="385"/>
      <c r="DS32" s="385"/>
      <c r="DT32" s="385"/>
      <c r="DU32" s="385"/>
      <c r="DV32" s="385">
        <v>1</v>
      </c>
      <c r="DW32" s="385">
        <v>38000</v>
      </c>
      <c r="DX32" s="385"/>
      <c r="DY32" s="385"/>
      <c r="DZ32" s="385"/>
      <c r="EA32" s="385"/>
      <c r="EB32" s="385"/>
      <c r="EC32" s="385"/>
      <c r="ED32" s="385"/>
      <c r="EE32" s="385"/>
      <c r="EF32" s="390">
        <f t="shared" si="8"/>
        <v>1</v>
      </c>
      <c r="EG32" s="390">
        <f t="shared" si="8"/>
        <v>38000</v>
      </c>
      <c r="EH32" s="519">
        <v>1</v>
      </c>
      <c r="EI32" s="519">
        <v>38000</v>
      </c>
      <c r="EJ32" s="492"/>
      <c r="EK32" s="492"/>
      <c r="EL32" s="479"/>
      <c r="EM32" s="396"/>
      <c r="EN32" s="479"/>
      <c r="EO32" s="479"/>
      <c r="EP32" s="479"/>
      <c r="EQ32" s="479"/>
      <c r="ER32" s="479"/>
      <c r="ES32" s="479"/>
      <c r="ET32" s="479"/>
    </row>
    <row r="33" spans="1:150" ht="99">
      <c r="A33" s="516">
        <v>26</v>
      </c>
      <c r="B33" s="516" t="s">
        <v>2446</v>
      </c>
      <c r="C33" s="516" t="s">
        <v>2447</v>
      </c>
      <c r="D33" s="517" t="s">
        <v>1819</v>
      </c>
      <c r="E33" s="533">
        <v>25500</v>
      </c>
      <c r="F33" s="533">
        <v>3000</v>
      </c>
      <c r="G33" s="399">
        <f t="shared" si="1"/>
        <v>28500</v>
      </c>
      <c r="H33" s="385">
        <v>20</v>
      </c>
      <c r="I33" s="515">
        <f t="shared" si="2"/>
        <v>224.4375</v>
      </c>
      <c r="J33" s="274">
        <f t="shared" si="3"/>
        <v>1649.4375</v>
      </c>
      <c r="K33" s="533" t="s">
        <v>2448</v>
      </c>
      <c r="L33" s="389">
        <v>4</v>
      </c>
      <c r="M33" s="515">
        <f t="shared" si="10"/>
        <v>897.75</v>
      </c>
      <c r="N33" s="274">
        <f t="shared" si="11"/>
        <v>6597.75</v>
      </c>
      <c r="O33" s="275">
        <f t="shared" si="12"/>
        <v>2400</v>
      </c>
      <c r="P33" s="275">
        <f t="shared" si="9"/>
        <v>2085</v>
      </c>
      <c r="Q33" s="275">
        <f t="shared" si="9"/>
        <v>315</v>
      </c>
      <c r="R33" s="275">
        <f t="shared" si="9"/>
        <v>0</v>
      </c>
      <c r="S33" s="536" t="s">
        <v>2445</v>
      </c>
      <c r="T33" s="385" t="s">
        <v>1689</v>
      </c>
      <c r="U33" s="385">
        <v>2085</v>
      </c>
      <c r="V33" s="385">
        <v>315</v>
      </c>
      <c r="W33" s="385"/>
      <c r="X33" s="390">
        <f>SUM(U33:W33)</f>
        <v>2400</v>
      </c>
      <c r="Y33" s="385"/>
      <c r="Z33" s="385"/>
      <c r="AA33" s="385"/>
      <c r="AB33" s="385"/>
      <c r="AC33" s="305"/>
      <c r="AD33" s="385"/>
      <c r="AE33" s="385"/>
      <c r="AF33" s="385"/>
      <c r="AG33" s="385"/>
      <c r="AH33" s="390"/>
      <c r="AI33" s="385"/>
      <c r="AJ33" s="385"/>
      <c r="AK33" s="385"/>
      <c r="AL33" s="385"/>
      <c r="AM33" s="390"/>
      <c r="AN33" s="385"/>
      <c r="AO33" s="385"/>
      <c r="AP33" s="385"/>
      <c r="AQ33" s="385"/>
      <c r="AR33" s="385"/>
      <c r="AS33" s="385"/>
      <c r="AT33" s="385"/>
      <c r="AU33" s="385"/>
      <c r="AV33" s="385"/>
      <c r="AW33" s="385"/>
      <c r="AX33" s="385"/>
      <c r="AY33" s="385"/>
      <c r="AZ33" s="385"/>
      <c r="BA33" s="385"/>
      <c r="BB33" s="385"/>
      <c r="BC33" s="385"/>
      <c r="BD33" s="385"/>
      <c r="BE33" s="385"/>
      <c r="BF33" s="385"/>
      <c r="BG33" s="385"/>
      <c r="BH33" s="385"/>
      <c r="BI33" s="385"/>
      <c r="BJ33" s="385"/>
      <c r="BK33" s="385"/>
      <c r="BL33" s="385"/>
      <c r="BM33" s="385"/>
      <c r="BN33" s="385"/>
      <c r="BO33" s="385"/>
      <c r="BP33" s="385"/>
      <c r="BQ33" s="385"/>
      <c r="BR33" s="385"/>
      <c r="BS33" s="385"/>
      <c r="BT33" s="385"/>
      <c r="BU33" s="385"/>
      <c r="BV33" s="385"/>
      <c r="BW33" s="385"/>
      <c r="BX33" s="385"/>
      <c r="BY33" s="385"/>
      <c r="BZ33" s="385"/>
      <c r="CA33" s="385"/>
      <c r="CB33" s="385"/>
      <c r="CC33" s="385"/>
      <c r="CD33" s="385"/>
      <c r="CE33" s="385"/>
      <c r="CF33" s="385"/>
      <c r="CG33" s="385"/>
      <c r="CH33" s="385"/>
      <c r="CI33" s="385"/>
      <c r="CJ33" s="385"/>
      <c r="CK33" s="385"/>
      <c r="CL33" s="385"/>
      <c r="CM33" s="385"/>
      <c r="CN33" s="385"/>
      <c r="CO33" s="385"/>
      <c r="CP33" s="385"/>
      <c r="CQ33" s="385"/>
      <c r="CR33" s="385"/>
      <c r="CS33" s="385"/>
      <c r="CT33" s="385"/>
      <c r="CU33" s="385"/>
      <c r="CV33" s="385"/>
      <c r="CW33" s="385"/>
      <c r="CX33" s="385"/>
      <c r="CY33" s="385"/>
      <c r="CZ33" s="385"/>
      <c r="DA33" s="385"/>
      <c r="DB33" s="385"/>
      <c r="DC33" s="385"/>
      <c r="DD33" s="385"/>
      <c r="DE33" s="385"/>
      <c r="DF33" s="385"/>
      <c r="DG33" s="385"/>
      <c r="DH33" s="385"/>
      <c r="DI33" s="385"/>
      <c r="DJ33" s="385"/>
      <c r="DK33" s="385"/>
      <c r="DL33" s="385"/>
      <c r="DM33" s="385"/>
      <c r="DN33" s="385"/>
      <c r="DO33" s="391"/>
      <c r="DP33" s="394"/>
      <c r="DQ33" s="385"/>
      <c r="DR33" s="385">
        <v>1</v>
      </c>
      <c r="DS33" s="385">
        <v>28500</v>
      </c>
      <c r="DT33" s="385"/>
      <c r="DU33" s="385"/>
      <c r="DV33" s="385">
        <v>1</v>
      </c>
      <c r="DW33" s="385">
        <v>28500</v>
      </c>
      <c r="DX33" s="385"/>
      <c r="DY33" s="385"/>
      <c r="DZ33" s="385"/>
      <c r="EA33" s="385"/>
      <c r="EB33" s="385"/>
      <c r="EC33" s="385"/>
      <c r="ED33" s="385"/>
      <c r="EE33" s="385"/>
      <c r="EF33" s="390">
        <f t="shared" si="8"/>
        <v>1</v>
      </c>
      <c r="EG33" s="390">
        <f t="shared" si="8"/>
        <v>28500</v>
      </c>
      <c r="EH33" s="519">
        <v>1</v>
      </c>
      <c r="EI33" s="519">
        <v>28500</v>
      </c>
      <c r="EJ33" s="492"/>
      <c r="EK33" s="492"/>
      <c r="EL33" s="479"/>
      <c r="EM33" s="396"/>
      <c r="EN33" s="479"/>
      <c r="EO33" s="479"/>
      <c r="EP33" s="479"/>
      <c r="EQ33" s="479"/>
      <c r="ER33" s="479"/>
      <c r="ES33" s="479"/>
      <c r="ET33" s="479"/>
    </row>
    <row r="34" spans="1:150" ht="99">
      <c r="A34" s="516">
        <v>27</v>
      </c>
      <c r="B34" s="516" t="s">
        <v>2449</v>
      </c>
      <c r="C34" s="516" t="s">
        <v>2450</v>
      </c>
      <c r="D34" s="517" t="s">
        <v>2451</v>
      </c>
      <c r="E34" s="533">
        <v>25500</v>
      </c>
      <c r="F34" s="533">
        <v>3000</v>
      </c>
      <c r="G34" s="399">
        <f t="shared" si="1"/>
        <v>28500</v>
      </c>
      <c r="H34" s="385">
        <v>20</v>
      </c>
      <c r="I34" s="515">
        <f t="shared" si="2"/>
        <v>224.4375</v>
      </c>
      <c r="J34" s="274">
        <f t="shared" si="3"/>
        <v>1649.4375</v>
      </c>
      <c r="K34" s="533" t="s">
        <v>2452</v>
      </c>
      <c r="L34" s="389">
        <v>4</v>
      </c>
      <c r="M34" s="515">
        <f t="shared" si="10"/>
        <v>897.75</v>
      </c>
      <c r="N34" s="274">
        <f t="shared" si="11"/>
        <v>6597.75</v>
      </c>
      <c r="O34" s="275">
        <f t="shared" si="12"/>
        <v>2500</v>
      </c>
      <c r="P34" s="275">
        <f t="shared" si="9"/>
        <v>2160</v>
      </c>
      <c r="Q34" s="275">
        <f t="shared" si="9"/>
        <v>340</v>
      </c>
      <c r="R34" s="275">
        <f t="shared" si="9"/>
        <v>0</v>
      </c>
      <c r="S34" s="536" t="s">
        <v>2453</v>
      </c>
      <c r="T34" s="385" t="s">
        <v>1689</v>
      </c>
      <c r="U34" s="385">
        <v>2160</v>
      </c>
      <c r="V34" s="385">
        <v>340</v>
      </c>
      <c r="W34" s="385"/>
      <c r="X34" s="390">
        <f t="shared" ref="X34:X40" si="13">SUM(U34:W34)</f>
        <v>2500</v>
      </c>
      <c r="Y34" s="385"/>
      <c r="Z34" s="385"/>
      <c r="AA34" s="385"/>
      <c r="AB34" s="385"/>
      <c r="AC34" s="305"/>
      <c r="AD34" s="385"/>
      <c r="AE34" s="385"/>
      <c r="AF34" s="385"/>
      <c r="AG34" s="385"/>
      <c r="AH34" s="390"/>
      <c r="AI34" s="385"/>
      <c r="AJ34" s="385"/>
      <c r="AK34" s="385"/>
      <c r="AL34" s="385"/>
      <c r="AM34" s="390"/>
      <c r="AN34" s="385"/>
      <c r="AO34" s="385"/>
      <c r="AP34" s="385"/>
      <c r="AQ34" s="385"/>
      <c r="AR34" s="385"/>
      <c r="AS34" s="385"/>
      <c r="AT34" s="385"/>
      <c r="AU34" s="385"/>
      <c r="AV34" s="385"/>
      <c r="AW34" s="385"/>
      <c r="AX34" s="385"/>
      <c r="AY34" s="385"/>
      <c r="AZ34" s="385"/>
      <c r="BA34" s="385"/>
      <c r="BB34" s="385"/>
      <c r="BC34" s="385"/>
      <c r="BD34" s="385"/>
      <c r="BE34" s="385"/>
      <c r="BF34" s="385"/>
      <c r="BG34" s="385"/>
      <c r="BH34" s="385"/>
      <c r="BI34" s="385"/>
      <c r="BJ34" s="385"/>
      <c r="BK34" s="385"/>
      <c r="BL34" s="385"/>
      <c r="BM34" s="385"/>
      <c r="BN34" s="385"/>
      <c r="BO34" s="385"/>
      <c r="BP34" s="385"/>
      <c r="BQ34" s="385"/>
      <c r="BR34" s="385"/>
      <c r="BS34" s="385"/>
      <c r="BT34" s="385"/>
      <c r="BU34" s="385"/>
      <c r="BV34" s="385"/>
      <c r="BW34" s="385"/>
      <c r="BX34" s="385"/>
      <c r="BY34" s="385"/>
      <c r="BZ34" s="385"/>
      <c r="CA34" s="385"/>
      <c r="CB34" s="385"/>
      <c r="CC34" s="385"/>
      <c r="CD34" s="385"/>
      <c r="CE34" s="385"/>
      <c r="CF34" s="385"/>
      <c r="CG34" s="385"/>
      <c r="CH34" s="385"/>
      <c r="CI34" s="385"/>
      <c r="CJ34" s="385"/>
      <c r="CK34" s="385"/>
      <c r="CL34" s="385"/>
      <c r="CM34" s="385"/>
      <c r="CN34" s="385"/>
      <c r="CO34" s="385"/>
      <c r="CP34" s="385"/>
      <c r="CQ34" s="385"/>
      <c r="CR34" s="385"/>
      <c r="CS34" s="385"/>
      <c r="CT34" s="385"/>
      <c r="CU34" s="385"/>
      <c r="CV34" s="385"/>
      <c r="CW34" s="385"/>
      <c r="CX34" s="385"/>
      <c r="CY34" s="385"/>
      <c r="CZ34" s="385"/>
      <c r="DA34" s="385"/>
      <c r="DB34" s="385"/>
      <c r="DC34" s="385"/>
      <c r="DD34" s="385"/>
      <c r="DE34" s="385"/>
      <c r="DF34" s="385"/>
      <c r="DG34" s="385"/>
      <c r="DH34" s="385"/>
      <c r="DI34" s="385"/>
      <c r="DJ34" s="385"/>
      <c r="DK34" s="385"/>
      <c r="DL34" s="385"/>
      <c r="DM34" s="385"/>
      <c r="DN34" s="385"/>
      <c r="DO34" s="391"/>
      <c r="DP34" s="394">
        <v>1</v>
      </c>
      <c r="DQ34" s="385">
        <v>28500</v>
      </c>
      <c r="DR34" s="385"/>
      <c r="DS34" s="385"/>
      <c r="DT34" s="385"/>
      <c r="DU34" s="385"/>
      <c r="DV34" s="385">
        <v>1</v>
      </c>
      <c r="DW34" s="385">
        <v>28500</v>
      </c>
      <c r="DX34" s="385"/>
      <c r="DY34" s="385"/>
      <c r="DZ34" s="385"/>
      <c r="EA34" s="385"/>
      <c r="EB34" s="385"/>
      <c r="EC34" s="385"/>
      <c r="ED34" s="385"/>
      <c r="EE34" s="385"/>
      <c r="EF34" s="390">
        <f t="shared" si="8"/>
        <v>1</v>
      </c>
      <c r="EG34" s="390">
        <f t="shared" si="8"/>
        <v>28500</v>
      </c>
      <c r="EH34" s="519">
        <v>1</v>
      </c>
      <c r="EI34" s="519">
        <v>28500</v>
      </c>
      <c r="EJ34" s="492"/>
      <c r="EK34" s="492"/>
      <c r="EL34" s="479"/>
      <c r="EM34" s="396"/>
      <c r="EN34" s="479"/>
      <c r="EO34" s="479"/>
      <c r="EP34" s="479"/>
      <c r="EQ34" s="479"/>
      <c r="ER34" s="479"/>
      <c r="ES34" s="479"/>
      <c r="ET34" s="479"/>
    </row>
    <row r="35" spans="1:150" ht="115.5">
      <c r="A35" s="516">
        <v>28</v>
      </c>
      <c r="B35" s="516" t="s">
        <v>2454</v>
      </c>
      <c r="C35" s="516" t="s">
        <v>2455</v>
      </c>
      <c r="D35" s="517" t="s">
        <v>83</v>
      </c>
      <c r="E35" s="533">
        <v>34000</v>
      </c>
      <c r="F35" s="533">
        <v>4000</v>
      </c>
      <c r="G35" s="399">
        <f t="shared" si="1"/>
        <v>38000</v>
      </c>
      <c r="H35" s="385">
        <v>20</v>
      </c>
      <c r="I35" s="515">
        <f t="shared" si="2"/>
        <v>299.25</v>
      </c>
      <c r="J35" s="274">
        <f t="shared" si="3"/>
        <v>2199.25</v>
      </c>
      <c r="K35" s="533" t="s">
        <v>2456</v>
      </c>
      <c r="L35" s="389">
        <v>4</v>
      </c>
      <c r="M35" s="515">
        <f t="shared" si="10"/>
        <v>1197</v>
      </c>
      <c r="N35" s="274">
        <f t="shared" si="11"/>
        <v>8797</v>
      </c>
      <c r="O35" s="275">
        <f t="shared" si="12"/>
        <v>0</v>
      </c>
      <c r="P35" s="275">
        <f t="shared" si="9"/>
        <v>0</v>
      </c>
      <c r="Q35" s="275">
        <f t="shared" si="9"/>
        <v>0</v>
      </c>
      <c r="R35" s="275">
        <f t="shared" si="9"/>
        <v>0</v>
      </c>
      <c r="S35" s="536" t="s">
        <v>2453</v>
      </c>
      <c r="T35" s="385"/>
      <c r="U35" s="385"/>
      <c r="V35" s="385"/>
      <c r="W35" s="385"/>
      <c r="X35" s="390">
        <f t="shared" si="13"/>
        <v>0</v>
      </c>
      <c r="Y35" s="385"/>
      <c r="Z35" s="385"/>
      <c r="AA35" s="385"/>
      <c r="AB35" s="385"/>
      <c r="AC35" s="305"/>
      <c r="AD35" s="385"/>
      <c r="AE35" s="385"/>
      <c r="AF35" s="385"/>
      <c r="AG35" s="385"/>
      <c r="AH35" s="390"/>
      <c r="AI35" s="385"/>
      <c r="AJ35" s="385"/>
      <c r="AK35" s="385"/>
      <c r="AL35" s="385"/>
      <c r="AM35" s="390"/>
      <c r="AN35" s="385"/>
      <c r="AO35" s="385"/>
      <c r="AP35" s="385"/>
      <c r="AQ35" s="385"/>
      <c r="AR35" s="385"/>
      <c r="AS35" s="385"/>
      <c r="AT35" s="385"/>
      <c r="AU35" s="385"/>
      <c r="AV35" s="385"/>
      <c r="AW35" s="385"/>
      <c r="AX35" s="385"/>
      <c r="AY35" s="385"/>
      <c r="AZ35" s="385"/>
      <c r="BA35" s="385"/>
      <c r="BB35" s="385"/>
      <c r="BC35" s="385"/>
      <c r="BD35" s="385"/>
      <c r="BE35" s="385"/>
      <c r="BF35" s="385"/>
      <c r="BG35" s="385"/>
      <c r="BH35" s="385"/>
      <c r="BI35" s="385"/>
      <c r="BJ35" s="385"/>
      <c r="BK35" s="385"/>
      <c r="BL35" s="385"/>
      <c r="BM35" s="385"/>
      <c r="BN35" s="385"/>
      <c r="BO35" s="385"/>
      <c r="BP35" s="385"/>
      <c r="BQ35" s="385"/>
      <c r="BR35" s="385"/>
      <c r="BS35" s="385"/>
      <c r="BT35" s="385"/>
      <c r="BU35" s="385"/>
      <c r="BV35" s="385"/>
      <c r="BW35" s="385"/>
      <c r="BX35" s="385"/>
      <c r="BY35" s="385"/>
      <c r="BZ35" s="385"/>
      <c r="CA35" s="385"/>
      <c r="CB35" s="385"/>
      <c r="CC35" s="385"/>
      <c r="CD35" s="385"/>
      <c r="CE35" s="385"/>
      <c r="CF35" s="385"/>
      <c r="CG35" s="385"/>
      <c r="CH35" s="385"/>
      <c r="CI35" s="385"/>
      <c r="CJ35" s="385"/>
      <c r="CK35" s="385"/>
      <c r="CL35" s="385"/>
      <c r="CM35" s="385"/>
      <c r="CN35" s="385"/>
      <c r="CO35" s="385"/>
      <c r="CP35" s="385"/>
      <c r="CQ35" s="385"/>
      <c r="CR35" s="385"/>
      <c r="CS35" s="385"/>
      <c r="CT35" s="385"/>
      <c r="CU35" s="385"/>
      <c r="CV35" s="385"/>
      <c r="CW35" s="385"/>
      <c r="CX35" s="385"/>
      <c r="CY35" s="385"/>
      <c r="CZ35" s="385"/>
      <c r="DA35" s="385"/>
      <c r="DB35" s="385"/>
      <c r="DC35" s="385"/>
      <c r="DD35" s="385"/>
      <c r="DE35" s="385"/>
      <c r="DF35" s="385"/>
      <c r="DG35" s="385"/>
      <c r="DH35" s="385"/>
      <c r="DI35" s="385"/>
      <c r="DJ35" s="385"/>
      <c r="DK35" s="385"/>
      <c r="DL35" s="385"/>
      <c r="DM35" s="385"/>
      <c r="DN35" s="385"/>
      <c r="DO35" s="391"/>
      <c r="DP35" s="394"/>
      <c r="DQ35" s="385"/>
      <c r="DR35" s="385">
        <v>1</v>
      </c>
      <c r="DS35" s="385">
        <v>38000</v>
      </c>
      <c r="DT35" s="385"/>
      <c r="DU35" s="385"/>
      <c r="DV35" s="385"/>
      <c r="DW35" s="385"/>
      <c r="DX35" s="385">
        <v>1</v>
      </c>
      <c r="DY35" s="385">
        <v>38000</v>
      </c>
      <c r="DZ35" s="385"/>
      <c r="EA35" s="385"/>
      <c r="EB35" s="385"/>
      <c r="EC35" s="385"/>
      <c r="ED35" s="385"/>
      <c r="EE35" s="385"/>
      <c r="EF35" s="390">
        <f t="shared" si="8"/>
        <v>1</v>
      </c>
      <c r="EG35" s="390">
        <f t="shared" si="8"/>
        <v>38000</v>
      </c>
      <c r="EH35" s="519">
        <v>1</v>
      </c>
      <c r="EI35" s="519">
        <v>38000</v>
      </c>
      <c r="EJ35" s="492"/>
      <c r="EK35" s="492"/>
      <c r="EL35" s="479"/>
      <c r="EM35" s="396"/>
      <c r="EN35" s="479"/>
      <c r="EO35" s="479"/>
      <c r="EP35" s="479"/>
      <c r="EQ35" s="479"/>
      <c r="ER35" s="479"/>
      <c r="ES35" s="479"/>
      <c r="ET35" s="479"/>
    </row>
    <row r="36" spans="1:150" ht="94.5">
      <c r="A36" s="516">
        <v>29</v>
      </c>
      <c r="B36" s="516" t="s">
        <v>2457</v>
      </c>
      <c r="C36" s="516" t="s">
        <v>2458</v>
      </c>
      <c r="D36" s="517" t="s">
        <v>2459</v>
      </c>
      <c r="E36" s="533">
        <v>29750</v>
      </c>
      <c r="F36" s="533">
        <v>3500</v>
      </c>
      <c r="G36" s="399">
        <f t="shared" si="1"/>
        <v>33250</v>
      </c>
      <c r="H36" s="385">
        <v>20</v>
      </c>
      <c r="I36" s="515">
        <f t="shared" si="2"/>
        <v>261.84375</v>
      </c>
      <c r="J36" s="274">
        <f t="shared" si="3"/>
        <v>1924.34375</v>
      </c>
      <c r="K36" s="533" t="s">
        <v>2460</v>
      </c>
      <c r="L36" s="389">
        <v>4</v>
      </c>
      <c r="M36" s="515">
        <f t="shared" si="10"/>
        <v>1047.375</v>
      </c>
      <c r="N36" s="274">
        <f t="shared" si="11"/>
        <v>7697.375</v>
      </c>
      <c r="O36" s="275">
        <f t="shared" si="12"/>
        <v>2600</v>
      </c>
      <c r="P36" s="275">
        <f t="shared" si="9"/>
        <v>2255</v>
      </c>
      <c r="Q36" s="275">
        <f t="shared" si="9"/>
        <v>345</v>
      </c>
      <c r="R36" s="275">
        <f t="shared" si="9"/>
        <v>0</v>
      </c>
      <c r="S36" s="536" t="s">
        <v>2453</v>
      </c>
      <c r="T36" s="385" t="s">
        <v>1689</v>
      </c>
      <c r="U36" s="385">
        <v>2255</v>
      </c>
      <c r="V36" s="385">
        <v>345</v>
      </c>
      <c r="W36" s="385"/>
      <c r="X36" s="390">
        <f t="shared" si="13"/>
        <v>2600</v>
      </c>
      <c r="Y36" s="385"/>
      <c r="Z36" s="385"/>
      <c r="AA36" s="385"/>
      <c r="AB36" s="385"/>
      <c r="AC36" s="305"/>
      <c r="AD36" s="385"/>
      <c r="AE36" s="385"/>
      <c r="AF36" s="385"/>
      <c r="AG36" s="385"/>
      <c r="AH36" s="390"/>
      <c r="AI36" s="385"/>
      <c r="AJ36" s="385"/>
      <c r="AK36" s="385"/>
      <c r="AL36" s="385"/>
      <c r="AM36" s="390"/>
      <c r="AN36" s="385"/>
      <c r="AO36" s="385"/>
      <c r="AP36" s="385"/>
      <c r="AQ36" s="385"/>
      <c r="AR36" s="385"/>
      <c r="AS36" s="385"/>
      <c r="AT36" s="385"/>
      <c r="AU36" s="385"/>
      <c r="AV36" s="385"/>
      <c r="AW36" s="385"/>
      <c r="AX36" s="385"/>
      <c r="AY36" s="385"/>
      <c r="AZ36" s="385"/>
      <c r="BA36" s="385"/>
      <c r="BB36" s="385"/>
      <c r="BC36" s="385"/>
      <c r="BD36" s="385"/>
      <c r="BE36" s="385"/>
      <c r="BF36" s="385"/>
      <c r="BG36" s="385"/>
      <c r="BH36" s="385"/>
      <c r="BI36" s="385"/>
      <c r="BJ36" s="385"/>
      <c r="BK36" s="385"/>
      <c r="BL36" s="385"/>
      <c r="BM36" s="385"/>
      <c r="BN36" s="385"/>
      <c r="BO36" s="385"/>
      <c r="BP36" s="385"/>
      <c r="BQ36" s="385"/>
      <c r="BR36" s="385"/>
      <c r="BS36" s="385"/>
      <c r="BT36" s="385"/>
      <c r="BU36" s="385"/>
      <c r="BV36" s="385"/>
      <c r="BW36" s="385"/>
      <c r="BX36" s="385"/>
      <c r="BY36" s="385"/>
      <c r="BZ36" s="385"/>
      <c r="CA36" s="385"/>
      <c r="CB36" s="385"/>
      <c r="CC36" s="385"/>
      <c r="CD36" s="385"/>
      <c r="CE36" s="385"/>
      <c r="CF36" s="385"/>
      <c r="CG36" s="385"/>
      <c r="CH36" s="385"/>
      <c r="CI36" s="385"/>
      <c r="CJ36" s="385"/>
      <c r="CK36" s="385"/>
      <c r="CL36" s="385"/>
      <c r="CM36" s="385"/>
      <c r="CN36" s="385"/>
      <c r="CO36" s="385"/>
      <c r="CP36" s="385"/>
      <c r="CQ36" s="385"/>
      <c r="CR36" s="385"/>
      <c r="CS36" s="385"/>
      <c r="CT36" s="385"/>
      <c r="CU36" s="385"/>
      <c r="CV36" s="385"/>
      <c r="CW36" s="385"/>
      <c r="CX36" s="385"/>
      <c r="CY36" s="385"/>
      <c r="CZ36" s="385"/>
      <c r="DA36" s="385"/>
      <c r="DB36" s="385"/>
      <c r="DC36" s="385"/>
      <c r="DD36" s="385"/>
      <c r="DE36" s="385"/>
      <c r="DF36" s="385"/>
      <c r="DG36" s="385"/>
      <c r="DH36" s="385"/>
      <c r="DI36" s="385"/>
      <c r="DJ36" s="385"/>
      <c r="DK36" s="385"/>
      <c r="DL36" s="385"/>
      <c r="DM36" s="385"/>
      <c r="DN36" s="385"/>
      <c r="DO36" s="391"/>
      <c r="DP36" s="394"/>
      <c r="DQ36" s="385"/>
      <c r="DR36" s="385">
        <v>1</v>
      </c>
      <c r="DS36" s="385">
        <v>33250</v>
      </c>
      <c r="DT36" s="385"/>
      <c r="DU36" s="385"/>
      <c r="DV36" s="385">
        <v>1</v>
      </c>
      <c r="DW36" s="385">
        <v>33250</v>
      </c>
      <c r="DX36" s="385"/>
      <c r="DY36" s="385"/>
      <c r="DZ36" s="385"/>
      <c r="EA36" s="385"/>
      <c r="EB36" s="385"/>
      <c r="EC36" s="385"/>
      <c r="ED36" s="385"/>
      <c r="EE36" s="385"/>
      <c r="EF36" s="390">
        <f t="shared" si="8"/>
        <v>1</v>
      </c>
      <c r="EG36" s="390">
        <f t="shared" si="8"/>
        <v>33250</v>
      </c>
      <c r="EH36" s="519">
        <v>1</v>
      </c>
      <c r="EI36" s="519">
        <v>33250</v>
      </c>
      <c r="EJ36" s="492"/>
      <c r="EK36" s="492"/>
      <c r="EL36" s="479"/>
      <c r="EM36" s="396"/>
      <c r="EN36" s="479"/>
      <c r="EO36" s="479"/>
      <c r="EP36" s="479"/>
      <c r="EQ36" s="479"/>
      <c r="ER36" s="479"/>
      <c r="ES36" s="479"/>
      <c r="ET36" s="479"/>
    </row>
    <row r="37" spans="1:150" ht="94.5">
      <c r="A37" s="516">
        <v>30</v>
      </c>
      <c r="B37" s="516" t="s">
        <v>2461</v>
      </c>
      <c r="C37" s="516" t="s">
        <v>2462</v>
      </c>
      <c r="D37" s="517" t="s">
        <v>2463</v>
      </c>
      <c r="E37" s="533">
        <v>42500</v>
      </c>
      <c r="F37" s="533">
        <v>5000</v>
      </c>
      <c r="G37" s="399">
        <f t="shared" si="1"/>
        <v>47500</v>
      </c>
      <c r="H37" s="385">
        <v>20</v>
      </c>
      <c r="I37" s="515">
        <f t="shared" si="2"/>
        <v>374.0625</v>
      </c>
      <c r="J37" s="274">
        <f t="shared" si="3"/>
        <v>2749.0625</v>
      </c>
      <c r="K37" s="533" t="s">
        <v>2464</v>
      </c>
      <c r="L37" s="389">
        <v>4</v>
      </c>
      <c r="M37" s="515">
        <f t="shared" si="10"/>
        <v>1496.25</v>
      </c>
      <c r="N37" s="274">
        <f t="shared" si="11"/>
        <v>10996.25</v>
      </c>
      <c r="O37" s="275">
        <f t="shared" si="12"/>
        <v>0</v>
      </c>
      <c r="P37" s="275">
        <f t="shared" si="9"/>
        <v>0</v>
      </c>
      <c r="Q37" s="275">
        <f t="shared" si="9"/>
        <v>0</v>
      </c>
      <c r="R37" s="275">
        <f t="shared" si="9"/>
        <v>0</v>
      </c>
      <c r="S37" s="536" t="s">
        <v>2445</v>
      </c>
      <c r="T37" s="385"/>
      <c r="U37" s="385"/>
      <c r="V37" s="385"/>
      <c r="W37" s="385"/>
      <c r="X37" s="390">
        <f t="shared" si="13"/>
        <v>0</v>
      </c>
      <c r="Y37" s="385"/>
      <c r="Z37" s="385"/>
      <c r="AA37" s="385"/>
      <c r="AB37" s="385"/>
      <c r="AC37" s="305"/>
      <c r="AD37" s="385"/>
      <c r="AE37" s="385"/>
      <c r="AF37" s="385"/>
      <c r="AG37" s="385"/>
      <c r="AH37" s="390"/>
      <c r="AI37" s="385"/>
      <c r="AJ37" s="385"/>
      <c r="AK37" s="385"/>
      <c r="AL37" s="385"/>
      <c r="AM37" s="390"/>
      <c r="AN37" s="385"/>
      <c r="AO37" s="385"/>
      <c r="AP37" s="385"/>
      <c r="AQ37" s="385"/>
      <c r="AR37" s="385"/>
      <c r="AS37" s="385"/>
      <c r="AT37" s="385"/>
      <c r="AU37" s="385"/>
      <c r="AV37" s="385"/>
      <c r="AW37" s="385"/>
      <c r="AX37" s="385"/>
      <c r="AY37" s="385"/>
      <c r="AZ37" s="385"/>
      <c r="BA37" s="385"/>
      <c r="BB37" s="385"/>
      <c r="BC37" s="385"/>
      <c r="BD37" s="385"/>
      <c r="BE37" s="385"/>
      <c r="BF37" s="385"/>
      <c r="BG37" s="385"/>
      <c r="BH37" s="385"/>
      <c r="BI37" s="385"/>
      <c r="BJ37" s="385"/>
      <c r="BK37" s="385"/>
      <c r="BL37" s="385"/>
      <c r="BM37" s="385"/>
      <c r="BN37" s="385"/>
      <c r="BO37" s="385"/>
      <c r="BP37" s="385"/>
      <c r="BQ37" s="385"/>
      <c r="BR37" s="385"/>
      <c r="BS37" s="385"/>
      <c r="BT37" s="385"/>
      <c r="BU37" s="385"/>
      <c r="BV37" s="385"/>
      <c r="BW37" s="385"/>
      <c r="BX37" s="385"/>
      <c r="BY37" s="385"/>
      <c r="BZ37" s="385"/>
      <c r="CA37" s="385"/>
      <c r="CB37" s="385"/>
      <c r="CC37" s="385"/>
      <c r="CD37" s="385"/>
      <c r="CE37" s="385"/>
      <c r="CF37" s="385"/>
      <c r="CG37" s="385"/>
      <c r="CH37" s="385"/>
      <c r="CI37" s="385"/>
      <c r="CJ37" s="385"/>
      <c r="CK37" s="385"/>
      <c r="CL37" s="385"/>
      <c r="CM37" s="385"/>
      <c r="CN37" s="385"/>
      <c r="CO37" s="385"/>
      <c r="CP37" s="385"/>
      <c r="CQ37" s="385"/>
      <c r="CR37" s="385"/>
      <c r="CS37" s="385"/>
      <c r="CT37" s="385"/>
      <c r="CU37" s="385"/>
      <c r="CV37" s="385"/>
      <c r="CW37" s="385"/>
      <c r="CX37" s="385"/>
      <c r="CY37" s="385"/>
      <c r="CZ37" s="385"/>
      <c r="DA37" s="385"/>
      <c r="DB37" s="385"/>
      <c r="DC37" s="385"/>
      <c r="DD37" s="385"/>
      <c r="DE37" s="385"/>
      <c r="DF37" s="385"/>
      <c r="DG37" s="385"/>
      <c r="DH37" s="385"/>
      <c r="DI37" s="385"/>
      <c r="DJ37" s="385"/>
      <c r="DK37" s="385"/>
      <c r="DL37" s="385"/>
      <c r="DM37" s="385"/>
      <c r="DN37" s="385"/>
      <c r="DO37" s="391"/>
      <c r="DP37" s="394">
        <v>1</v>
      </c>
      <c r="DQ37" s="385">
        <v>47500</v>
      </c>
      <c r="DR37" s="385"/>
      <c r="DS37" s="385"/>
      <c r="DT37" s="385"/>
      <c r="DU37" s="385"/>
      <c r="DV37" s="385"/>
      <c r="DW37" s="385"/>
      <c r="DX37" s="385">
        <v>1</v>
      </c>
      <c r="DY37" s="385">
        <v>47500</v>
      </c>
      <c r="DZ37" s="385"/>
      <c r="EA37" s="385"/>
      <c r="EB37" s="385"/>
      <c r="EC37" s="385"/>
      <c r="ED37" s="385"/>
      <c r="EE37" s="385"/>
      <c r="EF37" s="390">
        <f t="shared" si="8"/>
        <v>1</v>
      </c>
      <c r="EG37" s="390">
        <f t="shared" si="8"/>
        <v>47500</v>
      </c>
      <c r="EH37" s="519">
        <v>1</v>
      </c>
      <c r="EI37" s="519">
        <v>47500</v>
      </c>
      <c r="EJ37" s="492"/>
      <c r="EK37" s="492"/>
      <c r="EL37" s="479"/>
      <c r="EM37" s="396"/>
      <c r="EN37" s="479"/>
      <c r="EO37" s="479"/>
      <c r="EP37" s="479"/>
      <c r="EQ37" s="479"/>
      <c r="ER37" s="479"/>
      <c r="ES37" s="479"/>
      <c r="ET37" s="479"/>
    </row>
    <row r="38" spans="1:150" ht="110.25">
      <c r="A38" s="516">
        <v>31</v>
      </c>
      <c r="B38" s="516" t="s">
        <v>2465</v>
      </c>
      <c r="C38" s="516" t="s">
        <v>2466</v>
      </c>
      <c r="D38" s="517" t="s">
        <v>2467</v>
      </c>
      <c r="E38" s="533">
        <v>108800</v>
      </c>
      <c r="F38" s="533">
        <v>12800</v>
      </c>
      <c r="G38" s="399">
        <f t="shared" si="1"/>
        <v>121600</v>
      </c>
      <c r="H38" s="385">
        <v>20</v>
      </c>
      <c r="I38" s="515">
        <f t="shared" si="2"/>
        <v>957.60000000000036</v>
      </c>
      <c r="J38" s="274">
        <f t="shared" si="3"/>
        <v>7037.6</v>
      </c>
      <c r="K38" s="533" t="s">
        <v>2468</v>
      </c>
      <c r="L38" s="389">
        <v>4</v>
      </c>
      <c r="M38" s="515">
        <f t="shared" si="10"/>
        <v>3830.4000000000015</v>
      </c>
      <c r="N38" s="274">
        <f t="shared" si="11"/>
        <v>28150.400000000001</v>
      </c>
      <c r="O38" s="275">
        <f t="shared" si="12"/>
        <v>3000</v>
      </c>
      <c r="P38" s="275">
        <f t="shared" si="9"/>
        <v>2600</v>
      </c>
      <c r="Q38" s="275">
        <f t="shared" si="9"/>
        <v>400</v>
      </c>
      <c r="R38" s="275">
        <f t="shared" si="9"/>
        <v>0</v>
      </c>
      <c r="S38" s="536" t="s">
        <v>2469</v>
      </c>
      <c r="T38" s="385" t="s">
        <v>1689</v>
      </c>
      <c r="U38" s="385">
        <v>2600</v>
      </c>
      <c r="V38" s="385">
        <v>400</v>
      </c>
      <c r="W38" s="385"/>
      <c r="X38" s="390">
        <f t="shared" si="13"/>
        <v>3000</v>
      </c>
      <c r="Y38" s="385"/>
      <c r="Z38" s="385"/>
      <c r="AA38" s="385"/>
      <c r="AB38" s="385"/>
      <c r="AC38" s="305"/>
      <c r="AD38" s="385"/>
      <c r="AE38" s="385"/>
      <c r="AF38" s="385"/>
      <c r="AG38" s="385"/>
      <c r="AH38" s="390"/>
      <c r="AI38" s="385"/>
      <c r="AJ38" s="385"/>
      <c r="AK38" s="385"/>
      <c r="AL38" s="385"/>
      <c r="AM38" s="390"/>
      <c r="AN38" s="385"/>
      <c r="AO38" s="385"/>
      <c r="AP38" s="385"/>
      <c r="AQ38" s="385"/>
      <c r="AR38" s="385"/>
      <c r="AS38" s="385"/>
      <c r="AT38" s="385"/>
      <c r="AU38" s="385"/>
      <c r="AV38" s="385"/>
      <c r="AW38" s="385"/>
      <c r="AX38" s="385"/>
      <c r="AY38" s="385"/>
      <c r="AZ38" s="385"/>
      <c r="BA38" s="385"/>
      <c r="BB38" s="385"/>
      <c r="BC38" s="385"/>
      <c r="BD38" s="385"/>
      <c r="BE38" s="385"/>
      <c r="BF38" s="385"/>
      <c r="BG38" s="385"/>
      <c r="BH38" s="385"/>
      <c r="BI38" s="385"/>
      <c r="BJ38" s="385"/>
      <c r="BK38" s="385"/>
      <c r="BL38" s="385"/>
      <c r="BM38" s="385"/>
      <c r="BN38" s="385"/>
      <c r="BO38" s="385"/>
      <c r="BP38" s="385"/>
      <c r="BQ38" s="385"/>
      <c r="BR38" s="385"/>
      <c r="BS38" s="385"/>
      <c r="BT38" s="385"/>
      <c r="BU38" s="385"/>
      <c r="BV38" s="385"/>
      <c r="BW38" s="385"/>
      <c r="BX38" s="385"/>
      <c r="BY38" s="385"/>
      <c r="BZ38" s="385"/>
      <c r="CA38" s="385"/>
      <c r="CB38" s="385"/>
      <c r="CC38" s="385"/>
      <c r="CD38" s="385"/>
      <c r="CE38" s="385"/>
      <c r="CF38" s="385"/>
      <c r="CG38" s="385"/>
      <c r="CH38" s="385"/>
      <c r="CI38" s="385"/>
      <c r="CJ38" s="385"/>
      <c r="CK38" s="385"/>
      <c r="CL38" s="385"/>
      <c r="CM38" s="385"/>
      <c r="CN38" s="385"/>
      <c r="CO38" s="385"/>
      <c r="CP38" s="385"/>
      <c r="CQ38" s="385"/>
      <c r="CR38" s="385"/>
      <c r="CS38" s="385"/>
      <c r="CT38" s="385"/>
      <c r="CU38" s="385"/>
      <c r="CV38" s="385"/>
      <c r="CW38" s="385"/>
      <c r="CX38" s="385"/>
      <c r="CY38" s="385"/>
      <c r="CZ38" s="385"/>
      <c r="DA38" s="385"/>
      <c r="DB38" s="385"/>
      <c r="DC38" s="385"/>
      <c r="DD38" s="385"/>
      <c r="DE38" s="385"/>
      <c r="DF38" s="385"/>
      <c r="DG38" s="385"/>
      <c r="DH38" s="385"/>
      <c r="DI38" s="385"/>
      <c r="DJ38" s="385"/>
      <c r="DK38" s="385"/>
      <c r="DL38" s="385"/>
      <c r="DM38" s="385"/>
      <c r="DN38" s="385"/>
      <c r="DO38" s="391"/>
      <c r="DP38" s="394">
        <v>1</v>
      </c>
      <c r="DQ38" s="385">
        <v>121600</v>
      </c>
      <c r="DR38" s="385"/>
      <c r="DS38" s="385"/>
      <c r="DT38" s="385"/>
      <c r="DU38" s="385"/>
      <c r="DV38" s="385"/>
      <c r="DW38" s="385"/>
      <c r="DX38" s="385"/>
      <c r="DY38" s="385"/>
      <c r="DZ38" s="385"/>
      <c r="EA38" s="385"/>
      <c r="EB38" s="385">
        <v>1</v>
      </c>
      <c r="EC38" s="385">
        <v>121600</v>
      </c>
      <c r="ED38" s="385"/>
      <c r="EE38" s="385"/>
      <c r="EF38" s="390">
        <f t="shared" si="8"/>
        <v>1</v>
      </c>
      <c r="EG38" s="390">
        <f t="shared" si="8"/>
        <v>121600</v>
      </c>
      <c r="EH38" s="519">
        <v>1</v>
      </c>
      <c r="EI38" s="519">
        <v>121600</v>
      </c>
      <c r="EJ38" s="492"/>
      <c r="EK38" s="492"/>
      <c r="EL38" s="479"/>
      <c r="EM38" s="396"/>
      <c r="EN38" s="479"/>
      <c r="EO38" s="479"/>
      <c r="EP38" s="479"/>
      <c r="EQ38" s="479"/>
      <c r="ER38" s="479"/>
      <c r="ES38" s="479"/>
      <c r="ET38" s="479"/>
    </row>
    <row r="39" spans="1:150" ht="94.5">
      <c r="A39" s="516">
        <v>32</v>
      </c>
      <c r="B39" s="516" t="s">
        <v>2470</v>
      </c>
      <c r="C39" s="516" t="s">
        <v>2471</v>
      </c>
      <c r="D39" s="516" t="s">
        <v>2472</v>
      </c>
      <c r="E39" s="533">
        <v>42500</v>
      </c>
      <c r="F39" s="533">
        <v>5000</v>
      </c>
      <c r="G39" s="399">
        <f>SUM(E39:F39)</f>
        <v>47500</v>
      </c>
      <c r="H39" s="385">
        <v>20</v>
      </c>
      <c r="I39" s="515">
        <f>SUM(J39-G39/20)</f>
        <v>374.0625</v>
      </c>
      <c r="J39" s="274">
        <f>SUM((G39*6*21)/(8*20*100))+(G39/20)</f>
        <v>2749.0625</v>
      </c>
      <c r="K39" s="533" t="s">
        <v>2473</v>
      </c>
      <c r="L39" s="389">
        <v>4</v>
      </c>
      <c r="M39" s="515">
        <f t="shared" si="10"/>
        <v>1496.25</v>
      </c>
      <c r="N39" s="274">
        <f t="shared" si="11"/>
        <v>10996.25</v>
      </c>
      <c r="O39" s="275">
        <f t="shared" si="12"/>
        <v>0</v>
      </c>
      <c r="P39" s="275">
        <f t="shared" si="9"/>
        <v>0</v>
      </c>
      <c r="Q39" s="275">
        <f t="shared" si="9"/>
        <v>0</v>
      </c>
      <c r="R39" s="275">
        <f t="shared" si="9"/>
        <v>0</v>
      </c>
      <c r="S39" s="536" t="s">
        <v>2474</v>
      </c>
      <c r="T39" s="385"/>
      <c r="U39" s="385"/>
      <c r="V39" s="385"/>
      <c r="W39" s="385"/>
      <c r="X39" s="390">
        <f t="shared" si="13"/>
        <v>0</v>
      </c>
      <c r="Y39" s="385"/>
      <c r="Z39" s="385"/>
      <c r="AA39" s="385"/>
      <c r="AB39" s="385"/>
      <c r="AC39" s="305"/>
      <c r="AD39" s="385"/>
      <c r="AE39" s="385"/>
      <c r="AF39" s="385"/>
      <c r="AG39" s="385"/>
      <c r="AH39" s="390"/>
      <c r="AI39" s="385"/>
      <c r="AJ39" s="385"/>
      <c r="AK39" s="385"/>
      <c r="AL39" s="385"/>
      <c r="AM39" s="390"/>
      <c r="AN39" s="385"/>
      <c r="AO39" s="385"/>
      <c r="AP39" s="385"/>
      <c r="AQ39" s="385"/>
      <c r="AR39" s="385"/>
      <c r="AS39" s="385"/>
      <c r="AT39" s="385"/>
      <c r="AU39" s="385"/>
      <c r="AV39" s="385"/>
      <c r="AW39" s="385"/>
      <c r="AX39" s="385"/>
      <c r="AY39" s="385"/>
      <c r="AZ39" s="385"/>
      <c r="BA39" s="385"/>
      <c r="BB39" s="385"/>
      <c r="BC39" s="385"/>
      <c r="BD39" s="385"/>
      <c r="BE39" s="385"/>
      <c r="BF39" s="385"/>
      <c r="BG39" s="385"/>
      <c r="BH39" s="385"/>
      <c r="BI39" s="385"/>
      <c r="BJ39" s="385"/>
      <c r="BK39" s="385"/>
      <c r="BL39" s="385"/>
      <c r="BM39" s="385"/>
      <c r="BN39" s="385"/>
      <c r="BO39" s="385"/>
      <c r="BP39" s="385"/>
      <c r="BQ39" s="385"/>
      <c r="BR39" s="385"/>
      <c r="BS39" s="385"/>
      <c r="BT39" s="385"/>
      <c r="BU39" s="385"/>
      <c r="BV39" s="385"/>
      <c r="BW39" s="385"/>
      <c r="BX39" s="385"/>
      <c r="BY39" s="385"/>
      <c r="BZ39" s="385"/>
      <c r="CA39" s="385"/>
      <c r="CB39" s="385"/>
      <c r="CC39" s="385"/>
      <c r="CD39" s="385"/>
      <c r="CE39" s="385"/>
      <c r="CF39" s="385"/>
      <c r="CG39" s="385"/>
      <c r="CH39" s="385"/>
      <c r="CI39" s="385"/>
      <c r="CJ39" s="385"/>
      <c r="CK39" s="385"/>
      <c r="CL39" s="385"/>
      <c r="CM39" s="385"/>
      <c r="CN39" s="385"/>
      <c r="CO39" s="385"/>
      <c r="CP39" s="385"/>
      <c r="CQ39" s="385"/>
      <c r="CR39" s="385"/>
      <c r="CS39" s="385"/>
      <c r="CT39" s="385"/>
      <c r="CU39" s="385"/>
      <c r="CV39" s="385"/>
      <c r="CW39" s="385"/>
      <c r="CX39" s="385"/>
      <c r="CY39" s="385"/>
      <c r="CZ39" s="385"/>
      <c r="DA39" s="385"/>
      <c r="DB39" s="385"/>
      <c r="DC39" s="385"/>
      <c r="DD39" s="385"/>
      <c r="DE39" s="385"/>
      <c r="DF39" s="385"/>
      <c r="DG39" s="385"/>
      <c r="DH39" s="385"/>
      <c r="DI39" s="385"/>
      <c r="DJ39" s="385"/>
      <c r="DK39" s="385"/>
      <c r="DL39" s="385"/>
      <c r="DM39" s="385"/>
      <c r="DN39" s="385"/>
      <c r="DO39" s="391"/>
      <c r="DP39" s="394">
        <v>1</v>
      </c>
      <c r="DQ39" s="385">
        <v>47500</v>
      </c>
      <c r="DR39" s="385"/>
      <c r="DS39" s="385"/>
      <c r="DT39" s="385"/>
      <c r="DU39" s="385"/>
      <c r="DV39" s="385">
        <v>1</v>
      </c>
      <c r="DW39" s="385">
        <v>47500</v>
      </c>
      <c r="DX39" s="385"/>
      <c r="DY39" s="385"/>
      <c r="DZ39" s="385"/>
      <c r="EA39" s="385"/>
      <c r="EB39" s="385"/>
      <c r="EC39" s="385"/>
      <c r="ED39" s="385"/>
      <c r="EE39" s="385"/>
      <c r="EF39" s="390">
        <f t="shared" si="8"/>
        <v>1</v>
      </c>
      <c r="EG39" s="390">
        <f t="shared" si="8"/>
        <v>47500</v>
      </c>
      <c r="EH39" s="519">
        <v>1</v>
      </c>
      <c r="EI39" s="519">
        <v>47500</v>
      </c>
      <c r="EJ39" s="492"/>
      <c r="EK39" s="492"/>
      <c r="EL39" s="479"/>
      <c r="EM39" s="396"/>
      <c r="EN39" s="479"/>
      <c r="EO39" s="479"/>
      <c r="EP39" s="479"/>
      <c r="EQ39" s="479"/>
      <c r="ER39" s="479"/>
      <c r="ES39" s="479"/>
      <c r="ET39" s="479"/>
    </row>
    <row r="40" spans="1:150" ht="132">
      <c r="A40" s="516">
        <v>33</v>
      </c>
      <c r="B40" s="516" t="s">
        <v>2475</v>
      </c>
      <c r="C40" s="516" t="s">
        <v>2476</v>
      </c>
      <c r="D40" s="516" t="s">
        <v>43</v>
      </c>
      <c r="E40" s="533">
        <v>34000</v>
      </c>
      <c r="F40" s="533">
        <v>4000</v>
      </c>
      <c r="G40" s="399">
        <f>SUM(E40:F40)</f>
        <v>38000</v>
      </c>
      <c r="H40" s="385">
        <v>20</v>
      </c>
      <c r="I40" s="515">
        <f>SUM(J40-G40/20)</f>
        <v>299.25</v>
      </c>
      <c r="J40" s="274">
        <f>SUM((G40*6*21)/(8*20*100))+(G40/20)</f>
        <v>2199.25</v>
      </c>
      <c r="K40" s="533" t="s">
        <v>2477</v>
      </c>
      <c r="L40" s="389">
        <v>4</v>
      </c>
      <c r="M40" s="515">
        <f t="shared" si="10"/>
        <v>1197</v>
      </c>
      <c r="N40" s="274">
        <f t="shared" si="11"/>
        <v>8797</v>
      </c>
      <c r="O40" s="275">
        <f t="shared" si="12"/>
        <v>0</v>
      </c>
      <c r="P40" s="275">
        <f t="shared" si="9"/>
        <v>0</v>
      </c>
      <c r="Q40" s="275">
        <f t="shared" si="9"/>
        <v>0</v>
      </c>
      <c r="R40" s="275">
        <f t="shared" si="9"/>
        <v>0</v>
      </c>
      <c r="S40" s="536" t="s">
        <v>2474</v>
      </c>
      <c r="T40" s="385"/>
      <c r="U40" s="385"/>
      <c r="V40" s="385"/>
      <c r="W40" s="385"/>
      <c r="X40" s="390">
        <f t="shared" si="13"/>
        <v>0</v>
      </c>
      <c r="Y40" s="385"/>
      <c r="Z40" s="385"/>
      <c r="AA40" s="385"/>
      <c r="AB40" s="385"/>
      <c r="AC40" s="305"/>
      <c r="AD40" s="385"/>
      <c r="AE40" s="385"/>
      <c r="AF40" s="385"/>
      <c r="AG40" s="385"/>
      <c r="AH40" s="390"/>
      <c r="AI40" s="385"/>
      <c r="AJ40" s="385"/>
      <c r="AK40" s="385"/>
      <c r="AL40" s="385"/>
      <c r="AM40" s="390"/>
      <c r="AN40" s="385"/>
      <c r="AO40" s="385"/>
      <c r="AP40" s="385"/>
      <c r="AQ40" s="385"/>
      <c r="AR40" s="385"/>
      <c r="AS40" s="385"/>
      <c r="AT40" s="385"/>
      <c r="AU40" s="385"/>
      <c r="AV40" s="385"/>
      <c r="AW40" s="385"/>
      <c r="AX40" s="385"/>
      <c r="AY40" s="385"/>
      <c r="AZ40" s="385"/>
      <c r="BA40" s="385"/>
      <c r="BB40" s="385"/>
      <c r="BC40" s="385"/>
      <c r="BD40" s="385"/>
      <c r="BE40" s="385"/>
      <c r="BF40" s="385"/>
      <c r="BG40" s="385"/>
      <c r="BH40" s="385"/>
      <c r="BI40" s="385"/>
      <c r="BJ40" s="385"/>
      <c r="BK40" s="385"/>
      <c r="BL40" s="385"/>
      <c r="BM40" s="385"/>
      <c r="BN40" s="385"/>
      <c r="BO40" s="385"/>
      <c r="BP40" s="385"/>
      <c r="BQ40" s="385"/>
      <c r="BR40" s="385"/>
      <c r="BS40" s="385"/>
      <c r="BT40" s="385"/>
      <c r="BU40" s="385"/>
      <c r="BV40" s="385"/>
      <c r="BW40" s="385"/>
      <c r="BX40" s="385"/>
      <c r="BY40" s="385"/>
      <c r="BZ40" s="385"/>
      <c r="CA40" s="385"/>
      <c r="CB40" s="385"/>
      <c r="CC40" s="385"/>
      <c r="CD40" s="385"/>
      <c r="CE40" s="385"/>
      <c r="CF40" s="385"/>
      <c r="CG40" s="385"/>
      <c r="CH40" s="385"/>
      <c r="CI40" s="385"/>
      <c r="CJ40" s="385"/>
      <c r="CK40" s="385"/>
      <c r="CL40" s="385"/>
      <c r="CM40" s="385"/>
      <c r="CN40" s="385"/>
      <c r="CO40" s="385"/>
      <c r="CP40" s="385"/>
      <c r="CQ40" s="385"/>
      <c r="CR40" s="385"/>
      <c r="CS40" s="385"/>
      <c r="CT40" s="385"/>
      <c r="CU40" s="385"/>
      <c r="CV40" s="385"/>
      <c r="CW40" s="385"/>
      <c r="CX40" s="385"/>
      <c r="CY40" s="385"/>
      <c r="CZ40" s="385"/>
      <c r="DA40" s="385"/>
      <c r="DB40" s="385"/>
      <c r="DC40" s="385"/>
      <c r="DD40" s="385"/>
      <c r="DE40" s="385"/>
      <c r="DF40" s="385"/>
      <c r="DG40" s="385"/>
      <c r="DH40" s="385"/>
      <c r="DI40" s="385"/>
      <c r="DJ40" s="385"/>
      <c r="DK40" s="385"/>
      <c r="DL40" s="385"/>
      <c r="DM40" s="385"/>
      <c r="DN40" s="385"/>
      <c r="DO40" s="391"/>
      <c r="DP40" s="394">
        <v>1</v>
      </c>
      <c r="DQ40" s="385">
        <v>38000</v>
      </c>
      <c r="DR40" s="385"/>
      <c r="DS40" s="385"/>
      <c r="DT40" s="385"/>
      <c r="DU40" s="385"/>
      <c r="DV40" s="385">
        <v>1</v>
      </c>
      <c r="DW40" s="385">
        <v>38000</v>
      </c>
      <c r="DX40" s="385"/>
      <c r="DY40" s="385"/>
      <c r="DZ40" s="385"/>
      <c r="EA40" s="385"/>
      <c r="EB40" s="385"/>
      <c r="EC40" s="385"/>
      <c r="ED40" s="385"/>
      <c r="EE40" s="385"/>
      <c r="EF40" s="390">
        <f t="shared" si="8"/>
        <v>1</v>
      </c>
      <c r="EG40" s="390">
        <f t="shared" si="8"/>
        <v>38000</v>
      </c>
      <c r="EH40" s="519">
        <v>1</v>
      </c>
      <c r="EI40" s="519">
        <v>38000</v>
      </c>
      <c r="EJ40" s="492"/>
      <c r="EK40" s="492"/>
      <c r="EL40" s="479"/>
      <c r="EM40" s="396"/>
      <c r="EN40" s="479"/>
      <c r="EO40" s="479"/>
      <c r="EP40" s="479"/>
      <c r="EQ40" s="479"/>
      <c r="ER40" s="479"/>
      <c r="ES40" s="479"/>
      <c r="ET40" s="479"/>
    </row>
    <row r="41" spans="1:150">
      <c r="A41" s="383"/>
      <c r="B41" s="513" t="s">
        <v>1511</v>
      </c>
      <c r="C41" s="513"/>
      <c r="D41" s="514"/>
      <c r="E41" s="409">
        <f t="shared" ref="E41:AJ41" si="14">SUM(E8:E40)</f>
        <v>1158550</v>
      </c>
      <c r="F41" s="409">
        <f t="shared" si="14"/>
        <v>136300</v>
      </c>
      <c r="G41" s="409">
        <f t="shared" si="14"/>
        <v>1294850</v>
      </c>
      <c r="H41" s="409">
        <f t="shared" si="14"/>
        <v>660</v>
      </c>
      <c r="I41" s="437">
        <f t="shared" si="14"/>
        <v>10196.94375</v>
      </c>
      <c r="J41" s="437">
        <f t="shared" si="14"/>
        <v>74939.443750000006</v>
      </c>
      <c r="K41" s="409">
        <f t="shared" si="14"/>
        <v>0</v>
      </c>
      <c r="L41" s="436">
        <f t="shared" si="14"/>
        <v>280</v>
      </c>
      <c r="M41" s="437">
        <f t="shared" si="14"/>
        <v>82383.524999999994</v>
      </c>
      <c r="N41" s="437">
        <f t="shared" si="14"/>
        <v>605453.52500000002</v>
      </c>
      <c r="O41" s="409">
        <f t="shared" si="14"/>
        <v>17000</v>
      </c>
      <c r="P41" s="409">
        <f t="shared" si="14"/>
        <v>14712</v>
      </c>
      <c r="Q41" s="409">
        <f t="shared" si="14"/>
        <v>2288</v>
      </c>
      <c r="R41" s="409">
        <f t="shared" si="14"/>
        <v>0</v>
      </c>
      <c r="S41" s="409">
        <f t="shared" si="14"/>
        <v>595473</v>
      </c>
      <c r="T41" s="409">
        <f t="shared" si="14"/>
        <v>0</v>
      </c>
      <c r="U41" s="409">
        <f t="shared" si="14"/>
        <v>14712</v>
      </c>
      <c r="V41" s="409">
        <f t="shared" si="14"/>
        <v>2288</v>
      </c>
      <c r="W41" s="409">
        <f t="shared" si="14"/>
        <v>0</v>
      </c>
      <c r="X41" s="409">
        <f t="shared" si="14"/>
        <v>17000</v>
      </c>
      <c r="Y41" s="409">
        <f t="shared" si="14"/>
        <v>0</v>
      </c>
      <c r="Z41" s="409">
        <f t="shared" si="14"/>
        <v>0</v>
      </c>
      <c r="AA41" s="409">
        <f t="shared" si="14"/>
        <v>0</v>
      </c>
      <c r="AB41" s="409">
        <f t="shared" si="14"/>
        <v>0</v>
      </c>
      <c r="AC41" s="409">
        <f t="shared" si="14"/>
        <v>0</v>
      </c>
      <c r="AD41" s="409">
        <f t="shared" si="14"/>
        <v>0</v>
      </c>
      <c r="AE41" s="409">
        <f t="shared" si="14"/>
        <v>0</v>
      </c>
      <c r="AF41" s="409">
        <f t="shared" si="14"/>
        <v>0</v>
      </c>
      <c r="AG41" s="409">
        <f t="shared" si="14"/>
        <v>0</v>
      </c>
      <c r="AH41" s="409">
        <f t="shared" si="14"/>
        <v>0</v>
      </c>
      <c r="AI41" s="409">
        <f t="shared" si="14"/>
        <v>0</v>
      </c>
      <c r="AJ41" s="409">
        <f t="shared" si="14"/>
        <v>0</v>
      </c>
      <c r="AK41" s="409">
        <f t="shared" ref="AK41:BP41" si="15">SUM(AK8:AK40)</f>
        <v>0</v>
      </c>
      <c r="AL41" s="409">
        <f t="shared" si="15"/>
        <v>0</v>
      </c>
      <c r="AM41" s="409">
        <f t="shared" si="15"/>
        <v>0</v>
      </c>
      <c r="AN41" s="409">
        <f t="shared" si="15"/>
        <v>0</v>
      </c>
      <c r="AO41" s="409">
        <f t="shared" si="15"/>
        <v>0</v>
      </c>
      <c r="AP41" s="409">
        <f t="shared" si="15"/>
        <v>0</v>
      </c>
      <c r="AQ41" s="409">
        <f t="shared" si="15"/>
        <v>0</v>
      </c>
      <c r="AR41" s="409">
        <f t="shared" si="15"/>
        <v>0</v>
      </c>
      <c r="AS41" s="409">
        <f t="shared" si="15"/>
        <v>0</v>
      </c>
      <c r="AT41" s="409">
        <f t="shared" si="15"/>
        <v>0</v>
      </c>
      <c r="AU41" s="409">
        <f t="shared" si="15"/>
        <v>0</v>
      </c>
      <c r="AV41" s="409">
        <f t="shared" si="15"/>
        <v>0</v>
      </c>
      <c r="AW41" s="409">
        <f t="shared" si="15"/>
        <v>0</v>
      </c>
      <c r="AX41" s="409">
        <f t="shared" si="15"/>
        <v>0</v>
      </c>
      <c r="AY41" s="409">
        <f t="shared" si="15"/>
        <v>0</v>
      </c>
      <c r="AZ41" s="409">
        <f t="shared" si="15"/>
        <v>0</v>
      </c>
      <c r="BA41" s="409">
        <f t="shared" si="15"/>
        <v>0</v>
      </c>
      <c r="BB41" s="409">
        <f t="shared" si="15"/>
        <v>0</v>
      </c>
      <c r="BC41" s="409">
        <f t="shared" si="15"/>
        <v>0</v>
      </c>
      <c r="BD41" s="409">
        <f t="shared" si="15"/>
        <v>0</v>
      </c>
      <c r="BE41" s="409">
        <f t="shared" si="15"/>
        <v>0</v>
      </c>
      <c r="BF41" s="409">
        <f t="shared" si="15"/>
        <v>0</v>
      </c>
      <c r="BG41" s="409">
        <f t="shared" si="15"/>
        <v>0</v>
      </c>
      <c r="BH41" s="409">
        <f t="shared" si="15"/>
        <v>0</v>
      </c>
      <c r="BI41" s="409">
        <f t="shared" si="15"/>
        <v>0</v>
      </c>
      <c r="BJ41" s="409">
        <f t="shared" si="15"/>
        <v>0</v>
      </c>
      <c r="BK41" s="409">
        <f t="shared" si="15"/>
        <v>0</v>
      </c>
      <c r="BL41" s="409">
        <f t="shared" si="15"/>
        <v>0</v>
      </c>
      <c r="BM41" s="409">
        <f t="shared" si="15"/>
        <v>0</v>
      </c>
      <c r="BN41" s="409">
        <f t="shared" si="15"/>
        <v>0</v>
      </c>
      <c r="BO41" s="409">
        <f t="shared" si="15"/>
        <v>0</v>
      </c>
      <c r="BP41" s="409">
        <f t="shared" si="15"/>
        <v>0</v>
      </c>
      <c r="BQ41" s="409">
        <f t="shared" ref="BQ41:CV41" si="16">SUM(BQ8:BQ40)</f>
        <v>0</v>
      </c>
      <c r="BR41" s="409">
        <f t="shared" si="16"/>
        <v>0</v>
      </c>
      <c r="BS41" s="409">
        <f t="shared" si="16"/>
        <v>0</v>
      </c>
      <c r="BT41" s="409">
        <f t="shared" si="16"/>
        <v>0</v>
      </c>
      <c r="BU41" s="409">
        <f t="shared" si="16"/>
        <v>0</v>
      </c>
      <c r="BV41" s="409">
        <f t="shared" si="16"/>
        <v>0</v>
      </c>
      <c r="BW41" s="409">
        <f t="shared" si="16"/>
        <v>0</v>
      </c>
      <c r="BX41" s="409">
        <f t="shared" si="16"/>
        <v>0</v>
      </c>
      <c r="BY41" s="409">
        <f t="shared" si="16"/>
        <v>0</v>
      </c>
      <c r="BZ41" s="409">
        <f t="shared" si="16"/>
        <v>0</v>
      </c>
      <c r="CA41" s="409">
        <f t="shared" si="16"/>
        <v>0</v>
      </c>
      <c r="CB41" s="409">
        <f t="shared" si="16"/>
        <v>0</v>
      </c>
      <c r="CC41" s="409">
        <f t="shared" si="16"/>
        <v>0</v>
      </c>
      <c r="CD41" s="409">
        <f t="shared" si="16"/>
        <v>0</v>
      </c>
      <c r="CE41" s="409">
        <f t="shared" si="16"/>
        <v>0</v>
      </c>
      <c r="CF41" s="409">
        <f t="shared" si="16"/>
        <v>0</v>
      </c>
      <c r="CG41" s="409">
        <f t="shared" si="16"/>
        <v>0</v>
      </c>
      <c r="CH41" s="409">
        <f t="shared" si="16"/>
        <v>0</v>
      </c>
      <c r="CI41" s="409">
        <f t="shared" si="16"/>
        <v>0</v>
      </c>
      <c r="CJ41" s="409">
        <f t="shared" si="16"/>
        <v>0</v>
      </c>
      <c r="CK41" s="409">
        <f t="shared" si="16"/>
        <v>0</v>
      </c>
      <c r="CL41" s="409">
        <f t="shared" si="16"/>
        <v>0</v>
      </c>
      <c r="CM41" s="409">
        <f t="shared" si="16"/>
        <v>0</v>
      </c>
      <c r="CN41" s="409">
        <f t="shared" si="16"/>
        <v>0</v>
      </c>
      <c r="CO41" s="409">
        <f t="shared" si="16"/>
        <v>0</v>
      </c>
      <c r="CP41" s="409">
        <f t="shared" si="16"/>
        <v>0</v>
      </c>
      <c r="CQ41" s="409">
        <f t="shared" si="16"/>
        <v>0</v>
      </c>
      <c r="CR41" s="409">
        <f t="shared" si="16"/>
        <v>0</v>
      </c>
      <c r="CS41" s="409">
        <f t="shared" si="16"/>
        <v>0</v>
      </c>
      <c r="CT41" s="409">
        <f t="shared" si="16"/>
        <v>0</v>
      </c>
      <c r="CU41" s="409">
        <f t="shared" si="16"/>
        <v>0</v>
      </c>
      <c r="CV41" s="409">
        <f t="shared" si="16"/>
        <v>0</v>
      </c>
      <c r="CW41" s="409">
        <f t="shared" ref="CW41:EB41" si="17">SUM(CW8:CW40)</f>
        <v>0</v>
      </c>
      <c r="CX41" s="409">
        <f t="shared" si="17"/>
        <v>0</v>
      </c>
      <c r="CY41" s="409">
        <f t="shared" si="17"/>
        <v>0</v>
      </c>
      <c r="CZ41" s="409">
        <f t="shared" si="17"/>
        <v>0</v>
      </c>
      <c r="DA41" s="409">
        <f t="shared" si="17"/>
        <v>0</v>
      </c>
      <c r="DB41" s="409">
        <f t="shared" si="17"/>
        <v>0</v>
      </c>
      <c r="DC41" s="409">
        <f t="shared" si="17"/>
        <v>0</v>
      </c>
      <c r="DD41" s="409">
        <f t="shared" si="17"/>
        <v>0</v>
      </c>
      <c r="DE41" s="409">
        <f t="shared" si="17"/>
        <v>0</v>
      </c>
      <c r="DF41" s="409">
        <f t="shared" si="17"/>
        <v>0</v>
      </c>
      <c r="DG41" s="409">
        <f t="shared" si="17"/>
        <v>0</v>
      </c>
      <c r="DH41" s="409">
        <f t="shared" si="17"/>
        <v>0</v>
      </c>
      <c r="DI41" s="409">
        <f t="shared" si="17"/>
        <v>0</v>
      </c>
      <c r="DJ41" s="409">
        <f t="shared" si="17"/>
        <v>0</v>
      </c>
      <c r="DK41" s="409">
        <f t="shared" si="17"/>
        <v>0</v>
      </c>
      <c r="DL41" s="409">
        <f t="shared" si="17"/>
        <v>0</v>
      </c>
      <c r="DM41" s="409">
        <f t="shared" si="17"/>
        <v>0</v>
      </c>
      <c r="DN41" s="409">
        <f t="shared" si="17"/>
        <v>0</v>
      </c>
      <c r="DO41" s="410">
        <f t="shared" si="17"/>
        <v>0</v>
      </c>
      <c r="DP41" s="506">
        <f t="shared" si="17"/>
        <v>23</v>
      </c>
      <c r="DQ41" s="409">
        <f t="shared" si="17"/>
        <v>938600</v>
      </c>
      <c r="DR41" s="409">
        <f t="shared" si="17"/>
        <v>10</v>
      </c>
      <c r="DS41" s="409">
        <f t="shared" si="17"/>
        <v>356250</v>
      </c>
      <c r="DT41" s="409">
        <f t="shared" si="17"/>
        <v>3</v>
      </c>
      <c r="DU41" s="409">
        <f t="shared" si="17"/>
        <v>109250</v>
      </c>
      <c r="DV41" s="409">
        <f t="shared" si="17"/>
        <v>20</v>
      </c>
      <c r="DW41" s="409">
        <f t="shared" si="17"/>
        <v>731500</v>
      </c>
      <c r="DX41" s="409">
        <f t="shared" si="17"/>
        <v>7</v>
      </c>
      <c r="DY41" s="409">
        <f t="shared" si="17"/>
        <v>237500</v>
      </c>
      <c r="DZ41" s="409">
        <f t="shared" si="17"/>
        <v>2</v>
      </c>
      <c r="EA41" s="409">
        <f t="shared" si="17"/>
        <v>95000</v>
      </c>
      <c r="EB41" s="409">
        <f t="shared" si="17"/>
        <v>1</v>
      </c>
      <c r="EC41" s="409">
        <f t="shared" ref="EC41:EK41" si="18">SUM(EC8:EC40)</f>
        <v>121600</v>
      </c>
      <c r="ED41" s="409">
        <f t="shared" si="18"/>
        <v>0</v>
      </c>
      <c r="EE41" s="409">
        <f t="shared" si="18"/>
        <v>0</v>
      </c>
      <c r="EF41" s="409">
        <f t="shared" si="18"/>
        <v>33</v>
      </c>
      <c r="EG41" s="409">
        <f t="shared" si="18"/>
        <v>1294850</v>
      </c>
      <c r="EH41" s="409">
        <f t="shared" si="18"/>
        <v>30</v>
      </c>
      <c r="EI41" s="409">
        <f t="shared" si="18"/>
        <v>1161850</v>
      </c>
      <c r="EJ41" s="409">
        <f t="shared" si="18"/>
        <v>3</v>
      </c>
      <c r="EK41" s="409">
        <f t="shared" si="18"/>
        <v>133000</v>
      </c>
      <c r="EL41" s="479"/>
      <c r="EM41" s="396"/>
      <c r="EN41" s="479"/>
      <c r="EO41" s="479"/>
      <c r="EP41" s="479"/>
      <c r="EQ41" s="479"/>
      <c r="ER41" s="479"/>
      <c r="ES41" s="479"/>
      <c r="ET41" s="479"/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T75"/>
  <sheetViews>
    <sheetView workbookViewId="0">
      <selection sqref="A1:K1"/>
    </sheetView>
  </sheetViews>
  <sheetFormatPr defaultRowHeight="15"/>
  <sheetData>
    <row r="1" spans="1:150" ht="18">
      <c r="A1" s="736" t="s">
        <v>1477</v>
      </c>
      <c r="B1" s="736"/>
      <c r="C1" s="736"/>
      <c r="D1" s="736"/>
      <c r="E1" s="736"/>
      <c r="F1" s="736"/>
      <c r="G1" s="736"/>
      <c r="H1" s="736"/>
      <c r="I1" s="736"/>
      <c r="J1" s="736"/>
      <c r="K1" s="736"/>
      <c r="L1" s="522"/>
      <c r="M1" s="523"/>
      <c r="N1" s="524"/>
      <c r="O1" s="523"/>
      <c r="P1" s="523"/>
      <c r="Q1" s="523"/>
      <c r="R1" s="523"/>
      <c r="S1" s="523"/>
      <c r="T1" s="523"/>
      <c r="U1" s="523"/>
      <c r="V1" s="523"/>
      <c r="W1" s="523"/>
      <c r="X1" s="523"/>
      <c r="Y1" s="523"/>
      <c r="Z1" s="523"/>
      <c r="AA1" s="523"/>
      <c r="AB1" s="523"/>
      <c r="AC1" s="523"/>
      <c r="AD1" s="523"/>
      <c r="AE1" s="523"/>
      <c r="AF1" s="523"/>
      <c r="AG1" s="523"/>
      <c r="AH1" s="523"/>
      <c r="AI1" s="523"/>
      <c r="AJ1" s="523"/>
      <c r="AK1" s="523"/>
      <c r="AL1" s="523"/>
      <c r="AM1" s="523"/>
      <c r="AN1" s="468"/>
      <c r="AO1" s="468"/>
      <c r="AP1" s="468"/>
      <c r="AQ1" s="468"/>
      <c r="AR1" s="468"/>
      <c r="AS1" s="468"/>
      <c r="AT1" s="468"/>
      <c r="AU1" s="468"/>
      <c r="AV1" s="468"/>
      <c r="AW1" s="468"/>
      <c r="AX1" s="468"/>
      <c r="AY1" s="468"/>
      <c r="AZ1" s="468"/>
      <c r="BA1" s="468"/>
      <c r="BB1" s="468"/>
      <c r="BC1" s="468"/>
      <c r="BD1" s="468"/>
      <c r="BE1" s="468"/>
      <c r="BF1" s="468"/>
      <c r="BG1" s="468"/>
      <c r="BH1" s="468"/>
      <c r="BI1" s="468"/>
      <c r="BJ1" s="468"/>
      <c r="BK1" s="468"/>
      <c r="BL1" s="468"/>
      <c r="BM1" s="468"/>
      <c r="BN1" s="468"/>
      <c r="BO1" s="468"/>
      <c r="BP1" s="468"/>
      <c r="BQ1" s="468"/>
      <c r="BR1" s="468"/>
      <c r="BS1" s="468"/>
      <c r="BT1" s="468"/>
      <c r="BU1" s="468"/>
      <c r="BV1" s="468"/>
      <c r="BW1" s="468"/>
      <c r="BX1" s="468"/>
      <c r="BY1" s="468"/>
      <c r="BZ1" s="468"/>
      <c r="CA1" s="468"/>
      <c r="CB1" s="468"/>
      <c r="CC1" s="468"/>
      <c r="CD1" s="468"/>
      <c r="CE1" s="468"/>
      <c r="CF1" s="468"/>
      <c r="CG1" s="468"/>
      <c r="CH1" s="468"/>
      <c r="CI1" s="468"/>
      <c r="CJ1" s="468"/>
      <c r="CK1" s="468"/>
      <c r="CL1" s="468"/>
      <c r="CM1" s="468"/>
      <c r="CN1" s="468"/>
      <c r="CO1" s="468"/>
      <c r="CP1" s="468"/>
      <c r="CQ1" s="468"/>
      <c r="CR1" s="468"/>
      <c r="CS1" s="468"/>
      <c r="CT1" s="468"/>
      <c r="CU1" s="468"/>
      <c r="CV1" s="468"/>
      <c r="CW1" s="468"/>
      <c r="CX1" s="468"/>
      <c r="CY1" s="468"/>
      <c r="CZ1" s="468"/>
      <c r="DA1" s="468"/>
      <c r="DB1" s="468"/>
      <c r="DC1" s="468"/>
      <c r="DD1" s="468"/>
      <c r="DE1" s="468"/>
      <c r="DF1" s="468"/>
      <c r="DG1" s="468"/>
      <c r="DH1" s="468"/>
      <c r="DI1" s="468"/>
      <c r="DJ1" s="468"/>
      <c r="DK1" s="468"/>
      <c r="DL1" s="468"/>
      <c r="DM1" s="468"/>
      <c r="DN1" s="468"/>
      <c r="DO1" s="468"/>
      <c r="DP1" s="736" t="s">
        <v>1478</v>
      </c>
      <c r="DQ1" s="736"/>
      <c r="DR1" s="736"/>
      <c r="DS1" s="736"/>
      <c r="DT1" s="736"/>
      <c r="DU1" s="736"/>
      <c r="DV1" s="736"/>
      <c r="DW1" s="736"/>
      <c r="DX1" s="736"/>
      <c r="DY1" s="736"/>
      <c r="DZ1" s="736"/>
      <c r="EA1" s="736"/>
      <c r="EB1" s="736"/>
      <c r="EC1" s="736"/>
      <c r="ED1" s="736"/>
      <c r="EE1" s="468"/>
      <c r="EF1" s="468"/>
      <c r="EG1" s="468"/>
      <c r="EH1" s="468"/>
      <c r="EI1" s="468"/>
      <c r="EJ1" s="468"/>
      <c r="EK1" s="468"/>
      <c r="EL1" s="468"/>
      <c r="EM1" s="469"/>
      <c r="EN1" s="468"/>
      <c r="EO1" s="468"/>
      <c r="EP1" s="468"/>
      <c r="EQ1" s="468"/>
      <c r="ER1" s="468"/>
      <c r="ES1" s="468"/>
      <c r="ET1" s="468"/>
    </row>
    <row r="2" spans="1:150" ht="18">
      <c r="A2" s="737" t="s">
        <v>2005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522"/>
      <c r="M2" s="522"/>
      <c r="N2" s="525"/>
      <c r="O2" s="522"/>
      <c r="P2" s="522"/>
      <c r="Q2" s="522"/>
      <c r="R2" s="522"/>
      <c r="S2" s="522"/>
      <c r="T2" s="522"/>
      <c r="U2" s="522"/>
      <c r="V2" s="522"/>
      <c r="W2" s="522"/>
      <c r="X2" s="522"/>
      <c r="Y2" s="522"/>
      <c r="Z2" s="522"/>
      <c r="AA2" s="522"/>
      <c r="AB2" s="522"/>
      <c r="AC2" s="522"/>
      <c r="AD2" s="526"/>
      <c r="AE2" s="522"/>
      <c r="AF2" s="522"/>
      <c r="AG2" s="522"/>
      <c r="AH2" s="522"/>
      <c r="AI2" s="522"/>
      <c r="AJ2" s="522"/>
      <c r="AK2" s="522"/>
      <c r="AL2" s="522"/>
      <c r="AM2" s="522"/>
      <c r="AN2" s="475"/>
      <c r="AO2" s="475"/>
      <c r="AP2" s="475"/>
      <c r="AQ2" s="475"/>
      <c r="AR2" s="475"/>
      <c r="AS2" s="475"/>
      <c r="AT2" s="475"/>
      <c r="AU2" s="475"/>
      <c r="AV2" s="475"/>
      <c r="AW2" s="475"/>
      <c r="AX2" s="475"/>
      <c r="AY2" s="475"/>
      <c r="AZ2" s="475"/>
      <c r="BA2" s="475"/>
      <c r="BB2" s="475"/>
      <c r="BC2" s="475"/>
      <c r="BD2" s="475"/>
      <c r="BE2" s="475"/>
      <c r="BF2" s="475"/>
      <c r="BG2" s="475"/>
      <c r="BH2" s="475"/>
      <c r="BI2" s="475"/>
      <c r="BJ2" s="475"/>
      <c r="BK2" s="475"/>
      <c r="BL2" s="475"/>
      <c r="BM2" s="475"/>
      <c r="BN2" s="475"/>
      <c r="BO2" s="475"/>
      <c r="BP2" s="475"/>
      <c r="BQ2" s="475"/>
      <c r="BR2" s="475"/>
      <c r="BS2" s="475"/>
      <c r="BT2" s="475"/>
      <c r="BU2" s="475"/>
      <c r="BV2" s="475"/>
      <c r="BW2" s="475"/>
      <c r="BX2" s="475"/>
      <c r="BY2" s="475"/>
      <c r="BZ2" s="475"/>
      <c r="CA2" s="475"/>
      <c r="CB2" s="475"/>
      <c r="CC2" s="475"/>
      <c r="CD2" s="475"/>
      <c r="CE2" s="475"/>
      <c r="CF2" s="475"/>
      <c r="CG2" s="475"/>
      <c r="CH2" s="475"/>
      <c r="CI2" s="475"/>
      <c r="CJ2" s="475"/>
      <c r="CK2" s="475"/>
      <c r="CL2" s="475"/>
      <c r="CM2" s="475"/>
      <c r="CN2" s="475"/>
      <c r="CO2" s="475"/>
      <c r="CP2" s="475"/>
      <c r="CQ2" s="475"/>
      <c r="CR2" s="475"/>
      <c r="CS2" s="475"/>
      <c r="CT2" s="475"/>
      <c r="CU2" s="475"/>
      <c r="CV2" s="475"/>
      <c r="CW2" s="475"/>
      <c r="CX2" s="475"/>
      <c r="CY2" s="475"/>
      <c r="CZ2" s="475"/>
      <c r="DA2" s="475"/>
      <c r="DB2" s="475"/>
      <c r="DC2" s="475"/>
      <c r="DD2" s="475"/>
      <c r="DE2" s="475"/>
      <c r="DF2" s="475"/>
      <c r="DG2" s="475"/>
      <c r="DH2" s="475"/>
      <c r="DI2" s="475"/>
      <c r="DJ2" s="475"/>
      <c r="DK2" s="475"/>
      <c r="DL2" s="475"/>
      <c r="DM2" s="475"/>
      <c r="DN2" s="475"/>
      <c r="DO2" s="475"/>
      <c r="DP2" s="476"/>
      <c r="DQ2" s="475"/>
      <c r="DR2" s="475"/>
      <c r="DS2" s="475"/>
      <c r="DT2" s="510" t="s">
        <v>1577</v>
      </c>
      <c r="DU2" s="510"/>
      <c r="DV2" s="475"/>
      <c r="DW2" s="475"/>
      <c r="DX2" s="475"/>
      <c r="DY2" s="475"/>
      <c r="DZ2" s="475"/>
      <c r="EA2" s="475"/>
      <c r="EB2" s="475"/>
      <c r="EC2" s="475"/>
      <c r="ED2" s="475"/>
      <c r="EE2" s="475"/>
      <c r="EF2" s="475"/>
      <c r="EG2" s="475"/>
      <c r="EH2" s="475"/>
      <c r="EI2" s="475"/>
      <c r="EJ2" s="475"/>
      <c r="EK2" s="475"/>
      <c r="EL2" s="475"/>
      <c r="EM2" s="476"/>
      <c r="EN2" s="475"/>
      <c r="EO2" s="475"/>
      <c r="EP2" s="475"/>
      <c r="EQ2" s="475"/>
      <c r="ER2" s="475"/>
      <c r="ES2" s="475"/>
      <c r="ET2" s="475"/>
    </row>
    <row r="3" spans="1:150" ht="15.75">
      <c r="A3" s="738" t="s">
        <v>1480</v>
      </c>
      <c r="B3" s="740" t="s">
        <v>1578</v>
      </c>
      <c r="C3" s="740" t="s">
        <v>1481</v>
      </c>
      <c r="D3" s="740" t="s">
        <v>1482</v>
      </c>
      <c r="E3" s="740" t="s">
        <v>2348</v>
      </c>
      <c r="F3" s="740" t="s">
        <v>1674</v>
      </c>
      <c r="G3" s="740" t="s">
        <v>1675</v>
      </c>
      <c r="H3" s="740" t="s">
        <v>1484</v>
      </c>
      <c r="I3" s="740" t="s">
        <v>2478</v>
      </c>
      <c r="J3" s="740" t="s">
        <v>1485</v>
      </c>
      <c r="K3" s="729" t="s">
        <v>2350</v>
      </c>
      <c r="L3" s="740" t="s">
        <v>2351</v>
      </c>
      <c r="M3" s="740" t="s">
        <v>2352</v>
      </c>
      <c r="N3" s="730" t="s">
        <v>2479</v>
      </c>
      <c r="O3" s="731" t="s">
        <v>1490</v>
      </c>
      <c r="P3" s="731"/>
      <c r="Q3" s="731"/>
      <c r="R3" s="70"/>
      <c r="S3" s="732" t="s">
        <v>1492</v>
      </c>
      <c r="T3" s="732"/>
      <c r="U3" s="732"/>
      <c r="V3" s="732"/>
      <c r="W3" s="732"/>
      <c r="X3" s="732"/>
      <c r="Y3" s="732"/>
      <c r="Z3" s="732"/>
      <c r="AA3" s="732"/>
      <c r="AB3" s="732"/>
      <c r="AC3" s="732"/>
      <c r="AD3" s="732"/>
      <c r="AE3" s="732"/>
      <c r="AF3" s="732"/>
      <c r="AG3" s="732"/>
      <c r="AH3" s="732"/>
      <c r="AI3" s="732"/>
      <c r="AJ3" s="732"/>
      <c r="AK3" s="732"/>
      <c r="AL3" s="732"/>
      <c r="AM3" s="732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527"/>
      <c r="DP3" s="478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</row>
    <row r="4" spans="1:150" ht="25.5">
      <c r="A4" s="739"/>
      <c r="B4" s="741"/>
      <c r="C4" s="740"/>
      <c r="D4" s="741"/>
      <c r="E4" s="742"/>
      <c r="F4" s="740"/>
      <c r="G4" s="740"/>
      <c r="H4" s="742"/>
      <c r="I4" s="740"/>
      <c r="J4" s="740"/>
      <c r="K4" s="742"/>
      <c r="L4" s="740"/>
      <c r="M4" s="740"/>
      <c r="N4" s="730"/>
      <c r="O4" s="731"/>
      <c r="P4" s="731"/>
      <c r="Q4" s="731"/>
      <c r="R4" s="528"/>
      <c r="S4" s="729" t="s">
        <v>1258</v>
      </c>
      <c r="T4" s="729"/>
      <c r="U4" s="729"/>
      <c r="V4" s="729"/>
      <c r="W4" s="729"/>
      <c r="X4" s="729"/>
      <c r="Y4" s="729" t="s">
        <v>1493</v>
      </c>
      <c r="Z4" s="729"/>
      <c r="AA4" s="729"/>
      <c r="AB4" s="729"/>
      <c r="AC4" s="729"/>
      <c r="AD4" s="729" t="s">
        <v>1274</v>
      </c>
      <c r="AE4" s="729"/>
      <c r="AF4" s="729"/>
      <c r="AG4" s="729"/>
      <c r="AH4" s="729"/>
      <c r="AI4" s="729" t="s">
        <v>1236</v>
      </c>
      <c r="AJ4" s="729"/>
      <c r="AK4" s="729"/>
      <c r="AL4" s="729"/>
      <c r="AM4" s="729"/>
      <c r="AN4" s="729" t="s">
        <v>1494</v>
      </c>
      <c r="AO4" s="729"/>
      <c r="AP4" s="729"/>
      <c r="AQ4" s="729"/>
      <c r="AR4" s="729"/>
      <c r="AS4" s="729" t="s">
        <v>1495</v>
      </c>
      <c r="AT4" s="729"/>
      <c r="AU4" s="729"/>
      <c r="AV4" s="729"/>
      <c r="AW4" s="729"/>
      <c r="AX4" s="729" t="s">
        <v>1496</v>
      </c>
      <c r="AY4" s="729"/>
      <c r="AZ4" s="729"/>
      <c r="BA4" s="729"/>
      <c r="BB4" s="729"/>
      <c r="BC4" s="729" t="s">
        <v>1497</v>
      </c>
      <c r="BD4" s="729"/>
      <c r="BE4" s="729"/>
      <c r="BF4" s="729"/>
      <c r="BG4" s="729"/>
      <c r="BH4" s="729" t="s">
        <v>1498</v>
      </c>
      <c r="BI4" s="729"/>
      <c r="BJ4" s="729"/>
      <c r="BK4" s="729"/>
      <c r="BL4" s="729"/>
      <c r="BM4" s="729" t="s">
        <v>1499</v>
      </c>
      <c r="BN4" s="729"/>
      <c r="BO4" s="729"/>
      <c r="BP4" s="729"/>
      <c r="BQ4" s="729"/>
      <c r="BR4" s="729" t="s">
        <v>1500</v>
      </c>
      <c r="BS4" s="729"/>
      <c r="BT4" s="729"/>
      <c r="BU4" s="729"/>
      <c r="BV4" s="729"/>
      <c r="BW4" s="729" t="s">
        <v>1501</v>
      </c>
      <c r="BX4" s="729"/>
      <c r="BY4" s="729"/>
      <c r="BZ4" s="729"/>
      <c r="CA4" s="729"/>
      <c r="CB4" s="729" t="s">
        <v>1502</v>
      </c>
      <c r="CC4" s="729"/>
      <c r="CD4" s="729"/>
      <c r="CE4" s="729"/>
      <c r="CF4" s="729"/>
      <c r="CG4" s="729" t="s">
        <v>1503</v>
      </c>
      <c r="CH4" s="729"/>
      <c r="CI4" s="729"/>
      <c r="CJ4" s="729"/>
      <c r="CK4" s="729"/>
      <c r="CL4" s="729" t="s">
        <v>1504</v>
      </c>
      <c r="CM4" s="729"/>
      <c r="CN4" s="729"/>
      <c r="CO4" s="729"/>
      <c r="CP4" s="729"/>
      <c r="CQ4" s="729" t="s">
        <v>1505</v>
      </c>
      <c r="CR4" s="729"/>
      <c r="CS4" s="729"/>
      <c r="CT4" s="729"/>
      <c r="CU4" s="729"/>
      <c r="CV4" s="729" t="s">
        <v>1506</v>
      </c>
      <c r="CW4" s="729"/>
      <c r="CX4" s="729"/>
      <c r="CY4" s="729"/>
      <c r="CZ4" s="729"/>
      <c r="DA4" s="729" t="s">
        <v>1507</v>
      </c>
      <c r="DB4" s="729"/>
      <c r="DC4" s="729"/>
      <c r="DD4" s="729"/>
      <c r="DE4" s="729"/>
      <c r="DF4" s="729" t="s">
        <v>1508</v>
      </c>
      <c r="DG4" s="729"/>
      <c r="DH4" s="729"/>
      <c r="DI4" s="729"/>
      <c r="DJ4" s="729"/>
      <c r="DK4" s="729" t="s">
        <v>1509</v>
      </c>
      <c r="DL4" s="729"/>
      <c r="DM4" s="729"/>
      <c r="DN4" s="729"/>
      <c r="DO4" s="729"/>
      <c r="DP4" s="722" t="s">
        <v>1510</v>
      </c>
      <c r="DQ4" s="722"/>
      <c r="DR4" s="722"/>
      <c r="DS4" s="722"/>
      <c r="DT4" s="722" t="s">
        <v>1586</v>
      </c>
      <c r="DU4" s="722"/>
      <c r="DV4" s="722"/>
      <c r="DW4" s="722"/>
      <c r="DX4" s="722"/>
      <c r="DY4" s="722"/>
      <c r="DZ4" s="722"/>
      <c r="EA4" s="722"/>
      <c r="EB4" s="722"/>
      <c r="EC4" s="722"/>
      <c r="ED4" s="722"/>
      <c r="EE4" s="722"/>
      <c r="EF4" s="480"/>
      <c r="EG4" s="480"/>
      <c r="EH4" s="480"/>
      <c r="EI4" s="511" t="s">
        <v>2008</v>
      </c>
      <c r="EJ4" s="480"/>
      <c r="EK4" s="480" t="s">
        <v>2009</v>
      </c>
      <c r="EL4" s="480"/>
      <c r="EM4" s="480" t="s">
        <v>1588</v>
      </c>
      <c r="EN4" s="480"/>
      <c r="EO4" s="480"/>
      <c r="EP4" s="480"/>
      <c r="EQ4" s="480"/>
      <c r="ER4" s="480"/>
      <c r="ES4" s="480"/>
      <c r="ET4" s="480"/>
    </row>
    <row r="5" spans="1:150" ht="25.5">
      <c r="A5" s="739"/>
      <c r="B5" s="741"/>
      <c r="C5" s="740"/>
      <c r="D5" s="741"/>
      <c r="E5" s="742"/>
      <c r="F5" s="740"/>
      <c r="G5" s="740"/>
      <c r="H5" s="742"/>
      <c r="I5" s="740"/>
      <c r="J5" s="740"/>
      <c r="K5" s="742"/>
      <c r="L5" s="740"/>
      <c r="M5" s="740"/>
      <c r="N5" s="730"/>
      <c r="O5" s="529" t="s">
        <v>1511</v>
      </c>
      <c r="P5" s="528" t="s">
        <v>1512</v>
      </c>
      <c r="Q5" s="528" t="s">
        <v>1513</v>
      </c>
      <c r="R5" s="528" t="s">
        <v>1674</v>
      </c>
      <c r="S5" s="530" t="s">
        <v>2010</v>
      </c>
      <c r="T5" s="530" t="s">
        <v>1515</v>
      </c>
      <c r="U5" s="531" t="s">
        <v>1632</v>
      </c>
      <c r="V5" s="531" t="s">
        <v>1513</v>
      </c>
      <c r="W5" s="531" t="s">
        <v>1674</v>
      </c>
      <c r="X5" s="528" t="s">
        <v>1511</v>
      </c>
      <c r="Y5" s="530" t="s">
        <v>1515</v>
      </c>
      <c r="Z5" s="531" t="s">
        <v>1632</v>
      </c>
      <c r="AA5" s="531" t="s">
        <v>1513</v>
      </c>
      <c r="AB5" s="531" t="s">
        <v>1674</v>
      </c>
      <c r="AC5" s="528" t="s">
        <v>1511</v>
      </c>
      <c r="AD5" s="530" t="s">
        <v>1515</v>
      </c>
      <c r="AE5" s="531" t="s">
        <v>2011</v>
      </c>
      <c r="AF5" s="531" t="s">
        <v>1513</v>
      </c>
      <c r="AG5" s="531" t="s">
        <v>1674</v>
      </c>
      <c r="AH5" s="528" t="s">
        <v>1511</v>
      </c>
      <c r="AI5" s="530" t="s">
        <v>1515</v>
      </c>
      <c r="AJ5" s="531" t="s">
        <v>2011</v>
      </c>
      <c r="AK5" s="531" t="s">
        <v>1513</v>
      </c>
      <c r="AL5" s="531" t="s">
        <v>1674</v>
      </c>
      <c r="AM5" s="528" t="s">
        <v>1511</v>
      </c>
      <c r="AN5" s="530" t="s">
        <v>1515</v>
      </c>
      <c r="AO5" s="531" t="s">
        <v>2011</v>
      </c>
      <c r="AP5" s="531" t="s">
        <v>1513</v>
      </c>
      <c r="AQ5" s="531" t="s">
        <v>1674</v>
      </c>
      <c r="AR5" s="528" t="s">
        <v>1511</v>
      </c>
      <c r="AS5" s="530" t="s">
        <v>1515</v>
      </c>
      <c r="AT5" s="531" t="s">
        <v>2011</v>
      </c>
      <c r="AU5" s="531" t="s">
        <v>1513</v>
      </c>
      <c r="AV5" s="531" t="s">
        <v>1674</v>
      </c>
      <c r="AW5" s="528" t="s">
        <v>1511</v>
      </c>
      <c r="AX5" s="530" t="s">
        <v>1515</v>
      </c>
      <c r="AY5" s="531" t="s">
        <v>2011</v>
      </c>
      <c r="AZ5" s="531" t="s">
        <v>1513</v>
      </c>
      <c r="BA5" s="531" t="s">
        <v>1674</v>
      </c>
      <c r="BB5" s="528" t="s">
        <v>1511</v>
      </c>
      <c r="BC5" s="530" t="s">
        <v>1515</v>
      </c>
      <c r="BD5" s="531" t="s">
        <v>2011</v>
      </c>
      <c r="BE5" s="531" t="s">
        <v>1513</v>
      </c>
      <c r="BF5" s="531" t="s">
        <v>1674</v>
      </c>
      <c r="BG5" s="528" t="s">
        <v>1511</v>
      </c>
      <c r="BH5" s="530" t="s">
        <v>1515</v>
      </c>
      <c r="BI5" s="531" t="s">
        <v>2011</v>
      </c>
      <c r="BJ5" s="531" t="s">
        <v>1513</v>
      </c>
      <c r="BK5" s="531" t="s">
        <v>1674</v>
      </c>
      <c r="BL5" s="528" t="s">
        <v>1511</v>
      </c>
      <c r="BM5" s="530" t="s">
        <v>1515</v>
      </c>
      <c r="BN5" s="531" t="s">
        <v>2011</v>
      </c>
      <c r="BO5" s="531" t="s">
        <v>1513</v>
      </c>
      <c r="BP5" s="531" t="s">
        <v>1674</v>
      </c>
      <c r="BQ5" s="528" t="s">
        <v>1511</v>
      </c>
      <c r="BR5" s="530" t="s">
        <v>1515</v>
      </c>
      <c r="BS5" s="531" t="s">
        <v>2011</v>
      </c>
      <c r="BT5" s="531" t="s">
        <v>1513</v>
      </c>
      <c r="BU5" s="531" t="s">
        <v>1674</v>
      </c>
      <c r="BV5" s="528" t="s">
        <v>1511</v>
      </c>
      <c r="BW5" s="530" t="s">
        <v>1515</v>
      </c>
      <c r="BX5" s="531" t="s">
        <v>2011</v>
      </c>
      <c r="BY5" s="531" t="s">
        <v>1513</v>
      </c>
      <c r="BZ5" s="531" t="s">
        <v>1674</v>
      </c>
      <c r="CA5" s="528" t="s">
        <v>1511</v>
      </c>
      <c r="CB5" s="530" t="s">
        <v>1515</v>
      </c>
      <c r="CC5" s="531" t="s">
        <v>2011</v>
      </c>
      <c r="CD5" s="531" t="s">
        <v>1513</v>
      </c>
      <c r="CE5" s="531" t="s">
        <v>1674</v>
      </c>
      <c r="CF5" s="528" t="s">
        <v>1511</v>
      </c>
      <c r="CG5" s="530" t="s">
        <v>1515</v>
      </c>
      <c r="CH5" s="531" t="s">
        <v>2011</v>
      </c>
      <c r="CI5" s="531" t="s">
        <v>1513</v>
      </c>
      <c r="CJ5" s="531" t="s">
        <v>1674</v>
      </c>
      <c r="CK5" s="528" t="s">
        <v>1511</v>
      </c>
      <c r="CL5" s="530" t="s">
        <v>1515</v>
      </c>
      <c r="CM5" s="531" t="s">
        <v>2011</v>
      </c>
      <c r="CN5" s="531" t="s">
        <v>1513</v>
      </c>
      <c r="CO5" s="531" t="s">
        <v>1674</v>
      </c>
      <c r="CP5" s="528" t="s">
        <v>1511</v>
      </c>
      <c r="CQ5" s="530" t="s">
        <v>1515</v>
      </c>
      <c r="CR5" s="531" t="s">
        <v>2011</v>
      </c>
      <c r="CS5" s="531" t="s">
        <v>1513</v>
      </c>
      <c r="CT5" s="531" t="s">
        <v>1674</v>
      </c>
      <c r="CU5" s="528" t="s">
        <v>1511</v>
      </c>
      <c r="CV5" s="530" t="s">
        <v>1515</v>
      </c>
      <c r="CW5" s="531" t="s">
        <v>2011</v>
      </c>
      <c r="CX5" s="531" t="s">
        <v>1513</v>
      </c>
      <c r="CY5" s="531" t="s">
        <v>1674</v>
      </c>
      <c r="CZ5" s="528" t="s">
        <v>1511</v>
      </c>
      <c r="DA5" s="530" t="s">
        <v>1515</v>
      </c>
      <c r="DB5" s="531" t="s">
        <v>2011</v>
      </c>
      <c r="DC5" s="531" t="s">
        <v>1513</v>
      </c>
      <c r="DD5" s="531" t="s">
        <v>1674</v>
      </c>
      <c r="DE5" s="528" t="s">
        <v>1511</v>
      </c>
      <c r="DF5" s="530" t="s">
        <v>1515</v>
      </c>
      <c r="DG5" s="531" t="s">
        <v>2011</v>
      </c>
      <c r="DH5" s="531" t="s">
        <v>1513</v>
      </c>
      <c r="DI5" s="531" t="s">
        <v>1674</v>
      </c>
      <c r="DJ5" s="528" t="s">
        <v>1511</v>
      </c>
      <c r="DK5" s="530" t="s">
        <v>1515</v>
      </c>
      <c r="DL5" s="531" t="s">
        <v>2011</v>
      </c>
      <c r="DM5" s="531" t="s">
        <v>1513</v>
      </c>
      <c r="DN5" s="531" t="s">
        <v>1674</v>
      </c>
      <c r="DO5" s="532" t="s">
        <v>1511</v>
      </c>
      <c r="DP5" s="478" t="s">
        <v>5</v>
      </c>
      <c r="DQ5" s="463" t="s">
        <v>1517</v>
      </c>
      <c r="DR5" s="463" t="s">
        <v>13</v>
      </c>
      <c r="DS5" s="463" t="s">
        <v>1517</v>
      </c>
      <c r="DT5" s="483" t="s">
        <v>1589</v>
      </c>
      <c r="DU5" s="463" t="s">
        <v>1517</v>
      </c>
      <c r="DV5" s="483" t="s">
        <v>1590</v>
      </c>
      <c r="DW5" s="463" t="s">
        <v>1517</v>
      </c>
      <c r="DX5" s="483" t="s">
        <v>1591</v>
      </c>
      <c r="DY5" s="463" t="s">
        <v>1517</v>
      </c>
      <c r="DZ5" s="483" t="s">
        <v>1592</v>
      </c>
      <c r="EA5" s="463" t="s">
        <v>1517</v>
      </c>
      <c r="EB5" s="483" t="s">
        <v>1593</v>
      </c>
      <c r="EC5" s="463" t="s">
        <v>1517</v>
      </c>
      <c r="ED5" s="483" t="s">
        <v>1594</v>
      </c>
      <c r="EE5" s="463" t="s">
        <v>1517</v>
      </c>
      <c r="EF5" s="484" t="s">
        <v>1595</v>
      </c>
      <c r="EG5" s="484" t="s">
        <v>1595</v>
      </c>
      <c r="EH5" s="135" t="s">
        <v>1952</v>
      </c>
      <c r="EI5" s="135" t="s">
        <v>1517</v>
      </c>
      <c r="EJ5" s="135" t="s">
        <v>1953</v>
      </c>
      <c r="EK5" s="135" t="s">
        <v>1517</v>
      </c>
      <c r="EL5" s="135"/>
      <c r="EM5" s="404" t="s">
        <v>4</v>
      </c>
      <c r="EN5" s="404" t="s">
        <v>1598</v>
      </c>
      <c r="EO5" s="404" t="s">
        <v>1599</v>
      </c>
      <c r="EP5" s="404" t="s">
        <v>1598</v>
      </c>
      <c r="EQ5" s="404" t="s">
        <v>894</v>
      </c>
      <c r="ER5" s="404" t="s">
        <v>1598</v>
      </c>
      <c r="ES5" s="404" t="s">
        <v>1600</v>
      </c>
      <c r="ET5" s="404" t="s">
        <v>911</v>
      </c>
    </row>
    <row r="6" spans="1:150">
      <c r="A6" s="485">
        <v>1</v>
      </c>
      <c r="B6" s="486">
        <v>2</v>
      </c>
      <c r="C6" s="486"/>
      <c r="D6" s="486">
        <v>3</v>
      </c>
      <c r="E6" s="487">
        <v>4</v>
      </c>
      <c r="F6" s="487">
        <v>5</v>
      </c>
      <c r="G6" s="487">
        <v>6</v>
      </c>
      <c r="H6" s="487">
        <v>5</v>
      </c>
      <c r="I6" s="487"/>
      <c r="J6" s="487">
        <v>6</v>
      </c>
      <c r="K6" s="487">
        <v>7</v>
      </c>
      <c r="L6" s="487">
        <v>8</v>
      </c>
      <c r="M6" s="487"/>
      <c r="N6" s="539">
        <v>9</v>
      </c>
      <c r="O6" s="487">
        <v>10</v>
      </c>
      <c r="P6" s="487"/>
      <c r="Q6" s="487"/>
      <c r="R6" s="487">
        <v>11</v>
      </c>
      <c r="S6" s="487">
        <v>6</v>
      </c>
      <c r="T6" s="487">
        <v>7</v>
      </c>
      <c r="U6" s="487">
        <v>8</v>
      </c>
      <c r="V6" s="487">
        <v>9</v>
      </c>
      <c r="W6" s="487"/>
      <c r="X6" s="487">
        <v>10</v>
      </c>
      <c r="Y6" s="487">
        <v>11</v>
      </c>
      <c r="Z6" s="487">
        <v>12</v>
      </c>
      <c r="AA6" s="487">
        <v>13</v>
      </c>
      <c r="AB6" s="487"/>
      <c r="AC6" s="487">
        <v>14</v>
      </c>
      <c r="AD6" s="487">
        <v>15</v>
      </c>
      <c r="AE6" s="487">
        <v>16</v>
      </c>
      <c r="AF6" s="487">
        <v>17</v>
      </c>
      <c r="AG6" s="487"/>
      <c r="AH6" s="487">
        <v>18</v>
      </c>
      <c r="AI6" s="487">
        <v>19</v>
      </c>
      <c r="AJ6" s="487">
        <v>20</v>
      </c>
      <c r="AK6" s="487">
        <v>21</v>
      </c>
      <c r="AL6" s="487"/>
      <c r="AM6" s="487">
        <v>22</v>
      </c>
      <c r="AN6" s="487">
        <v>19</v>
      </c>
      <c r="AO6" s="487">
        <v>20</v>
      </c>
      <c r="AP6" s="487">
        <v>21</v>
      </c>
      <c r="AQ6" s="487"/>
      <c r="AR6" s="487">
        <v>22</v>
      </c>
      <c r="AS6" s="487">
        <v>19</v>
      </c>
      <c r="AT6" s="487">
        <v>20</v>
      </c>
      <c r="AU6" s="487">
        <v>21</v>
      </c>
      <c r="AV6" s="487"/>
      <c r="AW6" s="487">
        <v>22</v>
      </c>
      <c r="AX6" s="487">
        <v>19</v>
      </c>
      <c r="AY6" s="487">
        <v>20</v>
      </c>
      <c r="AZ6" s="487">
        <v>21</v>
      </c>
      <c r="BA6" s="487"/>
      <c r="BB6" s="487">
        <v>22</v>
      </c>
      <c r="BC6" s="487">
        <v>19</v>
      </c>
      <c r="BD6" s="487">
        <v>20</v>
      </c>
      <c r="BE6" s="487">
        <v>21</v>
      </c>
      <c r="BF6" s="487"/>
      <c r="BG6" s="487">
        <v>22</v>
      </c>
      <c r="BH6" s="487">
        <v>19</v>
      </c>
      <c r="BI6" s="487">
        <v>20</v>
      </c>
      <c r="BJ6" s="487">
        <v>21</v>
      </c>
      <c r="BK6" s="487"/>
      <c r="BL6" s="487">
        <v>22</v>
      </c>
      <c r="BM6" s="487">
        <v>19</v>
      </c>
      <c r="BN6" s="487">
        <v>20</v>
      </c>
      <c r="BO6" s="487">
        <v>21</v>
      </c>
      <c r="BP6" s="487"/>
      <c r="BQ6" s="487">
        <v>22</v>
      </c>
      <c r="BR6" s="487">
        <v>19</v>
      </c>
      <c r="BS6" s="487">
        <v>20</v>
      </c>
      <c r="BT6" s="487">
        <v>21</v>
      </c>
      <c r="BU6" s="487"/>
      <c r="BV6" s="487">
        <v>22</v>
      </c>
      <c r="BW6" s="487">
        <v>19</v>
      </c>
      <c r="BX6" s="487">
        <v>20</v>
      </c>
      <c r="BY6" s="487">
        <v>21</v>
      </c>
      <c r="BZ6" s="487"/>
      <c r="CA6" s="487">
        <v>22</v>
      </c>
      <c r="CB6" s="487">
        <v>19</v>
      </c>
      <c r="CC6" s="487">
        <v>20</v>
      </c>
      <c r="CD6" s="487">
        <v>21</v>
      </c>
      <c r="CE6" s="487"/>
      <c r="CF6" s="487">
        <v>22</v>
      </c>
      <c r="CG6" s="487">
        <v>19</v>
      </c>
      <c r="CH6" s="487">
        <v>20</v>
      </c>
      <c r="CI6" s="487">
        <v>21</v>
      </c>
      <c r="CJ6" s="487"/>
      <c r="CK6" s="487">
        <v>22</v>
      </c>
      <c r="CL6" s="487">
        <v>19</v>
      </c>
      <c r="CM6" s="487">
        <v>20</v>
      </c>
      <c r="CN6" s="487">
        <v>21</v>
      </c>
      <c r="CO6" s="487"/>
      <c r="CP6" s="487">
        <v>22</v>
      </c>
      <c r="CQ6" s="487">
        <v>19</v>
      </c>
      <c r="CR6" s="487">
        <v>20</v>
      </c>
      <c r="CS6" s="487">
        <v>21</v>
      </c>
      <c r="CT6" s="487"/>
      <c r="CU6" s="487">
        <v>22</v>
      </c>
      <c r="CV6" s="487">
        <v>19</v>
      </c>
      <c r="CW6" s="487">
        <v>20</v>
      </c>
      <c r="CX6" s="487">
        <v>21</v>
      </c>
      <c r="CY6" s="487"/>
      <c r="CZ6" s="487">
        <v>22</v>
      </c>
      <c r="DA6" s="487">
        <v>19</v>
      </c>
      <c r="DB6" s="487">
        <v>20</v>
      </c>
      <c r="DC6" s="487">
        <v>21</v>
      </c>
      <c r="DD6" s="487"/>
      <c r="DE6" s="487">
        <v>22</v>
      </c>
      <c r="DF6" s="487">
        <v>19</v>
      </c>
      <c r="DG6" s="487">
        <v>20</v>
      </c>
      <c r="DH6" s="487">
        <v>21</v>
      </c>
      <c r="DI6" s="487"/>
      <c r="DJ6" s="487">
        <v>22</v>
      </c>
      <c r="DK6" s="487">
        <v>19</v>
      </c>
      <c r="DL6" s="487">
        <v>20</v>
      </c>
      <c r="DM6" s="487">
        <v>21</v>
      </c>
      <c r="DN6" s="487"/>
      <c r="DO6" s="489">
        <v>22</v>
      </c>
      <c r="DP6" s="478">
        <v>8</v>
      </c>
      <c r="DQ6" s="490">
        <v>9</v>
      </c>
      <c r="DR6" s="490">
        <v>10</v>
      </c>
      <c r="DS6" s="490">
        <v>11</v>
      </c>
      <c r="DT6" s="490">
        <v>12</v>
      </c>
      <c r="DU6" s="490">
        <v>13</v>
      </c>
      <c r="DV6" s="490">
        <v>14</v>
      </c>
      <c r="DW6" s="490">
        <v>15</v>
      </c>
      <c r="DX6" s="490">
        <v>16</v>
      </c>
      <c r="DY6" s="490">
        <v>17</v>
      </c>
      <c r="DZ6" s="490">
        <v>18</v>
      </c>
      <c r="EA6" s="490">
        <v>19</v>
      </c>
      <c r="EB6" s="490">
        <v>20</v>
      </c>
      <c r="EC6" s="490">
        <v>21</v>
      </c>
      <c r="ED6" s="490">
        <v>22</v>
      </c>
      <c r="EE6" s="490">
        <v>23</v>
      </c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</row>
    <row r="7" spans="1:150" ht="38.25">
      <c r="A7" s="383"/>
      <c r="B7" s="513" t="s">
        <v>2480</v>
      </c>
      <c r="C7" s="513"/>
      <c r="D7" s="514"/>
      <c r="E7" s="385" t="s">
        <v>225</v>
      </c>
      <c r="F7" s="385"/>
      <c r="G7" s="385"/>
      <c r="H7" s="385"/>
      <c r="I7" s="515">
        <f t="shared" ref="I7:I70" si="0">SUM(J7-G7/20)</f>
        <v>0</v>
      </c>
      <c r="J7" s="274">
        <f>SUM((G7*6*21)/(8*20*100))+(G7/20)</f>
        <v>0</v>
      </c>
      <c r="K7" s="385"/>
      <c r="L7" s="389"/>
      <c r="M7" s="515">
        <f t="shared" ref="M7:M70" si="1">SUM(L7*I7)</f>
        <v>0</v>
      </c>
      <c r="N7" s="274" t="s">
        <v>225</v>
      </c>
      <c r="O7" s="275" t="s">
        <v>225</v>
      </c>
      <c r="P7" s="275"/>
      <c r="Q7" s="275"/>
      <c r="R7" s="274" t="s">
        <v>225</v>
      </c>
      <c r="S7" s="385"/>
      <c r="T7" s="385"/>
      <c r="U7" s="385"/>
      <c r="V7" s="385"/>
      <c r="W7" s="385"/>
      <c r="X7" s="390"/>
      <c r="Y7" s="385"/>
      <c r="Z7" s="385"/>
      <c r="AA7" s="385"/>
      <c r="AB7" s="385"/>
      <c r="AC7" s="390"/>
      <c r="AD7" s="385"/>
      <c r="AE7" s="385"/>
      <c r="AF7" s="385"/>
      <c r="AG7" s="385"/>
      <c r="AH7" s="390"/>
      <c r="AI7" s="385"/>
      <c r="AJ7" s="385"/>
      <c r="AK7" s="385"/>
      <c r="AL7" s="385"/>
      <c r="AM7" s="390"/>
      <c r="AN7" s="385"/>
      <c r="AO7" s="385"/>
      <c r="AP7" s="385"/>
      <c r="AQ7" s="385"/>
      <c r="AR7" s="385"/>
      <c r="AS7" s="385"/>
      <c r="AT7" s="385"/>
      <c r="AU7" s="385"/>
      <c r="AV7" s="385"/>
      <c r="AW7" s="385"/>
      <c r="AX7" s="385"/>
      <c r="AY7" s="385"/>
      <c r="AZ7" s="385"/>
      <c r="BA7" s="385"/>
      <c r="BB7" s="385"/>
      <c r="BC7" s="385"/>
      <c r="BD7" s="385"/>
      <c r="BE7" s="385"/>
      <c r="BF7" s="385"/>
      <c r="BG7" s="385"/>
      <c r="BH7" s="385"/>
      <c r="BI7" s="385"/>
      <c r="BJ7" s="385"/>
      <c r="BK7" s="385"/>
      <c r="BL7" s="385"/>
      <c r="BM7" s="385"/>
      <c r="BN7" s="385"/>
      <c r="BO7" s="385"/>
      <c r="BP7" s="385"/>
      <c r="BQ7" s="385"/>
      <c r="BR7" s="385"/>
      <c r="BS7" s="385"/>
      <c r="BT7" s="385"/>
      <c r="BU7" s="385"/>
      <c r="BV7" s="385"/>
      <c r="BW7" s="385"/>
      <c r="BX7" s="385"/>
      <c r="BY7" s="385"/>
      <c r="BZ7" s="385"/>
      <c r="CA7" s="385"/>
      <c r="CB7" s="385"/>
      <c r="CC7" s="385"/>
      <c r="CD7" s="385"/>
      <c r="CE7" s="385"/>
      <c r="CF7" s="385"/>
      <c r="CG7" s="385"/>
      <c r="CH7" s="385"/>
      <c r="CI7" s="385"/>
      <c r="CJ7" s="385"/>
      <c r="CK7" s="385"/>
      <c r="CL7" s="385"/>
      <c r="CM7" s="385"/>
      <c r="CN7" s="385"/>
      <c r="CO7" s="385"/>
      <c r="CP7" s="385"/>
      <c r="CQ7" s="385"/>
      <c r="CR7" s="385"/>
      <c r="CS7" s="385"/>
      <c r="CT7" s="385"/>
      <c r="CU7" s="385"/>
      <c r="CV7" s="385"/>
      <c r="CW7" s="385"/>
      <c r="CX7" s="385"/>
      <c r="CY7" s="385"/>
      <c r="CZ7" s="385"/>
      <c r="DA7" s="385"/>
      <c r="DB7" s="385"/>
      <c r="DC7" s="385"/>
      <c r="DD7" s="385"/>
      <c r="DE7" s="385"/>
      <c r="DF7" s="385"/>
      <c r="DG7" s="385"/>
      <c r="DH7" s="385"/>
      <c r="DI7" s="385"/>
      <c r="DJ7" s="385"/>
      <c r="DK7" s="385"/>
      <c r="DL7" s="385"/>
      <c r="DM7" s="385"/>
      <c r="DN7" s="385"/>
      <c r="DO7" s="391"/>
      <c r="DP7" s="394"/>
      <c r="DQ7" s="385"/>
      <c r="DR7" s="385"/>
      <c r="DS7" s="385"/>
      <c r="DT7" s="385"/>
      <c r="DU7" s="385"/>
      <c r="DV7" s="385"/>
      <c r="DW7" s="385"/>
      <c r="DX7" s="385"/>
      <c r="DY7" s="385"/>
      <c r="DZ7" s="385"/>
      <c r="EA7" s="385"/>
      <c r="EB7" s="385"/>
      <c r="EC7" s="385"/>
      <c r="ED7" s="385"/>
      <c r="EE7" s="385"/>
      <c r="EF7" s="385"/>
      <c r="EG7" s="385"/>
      <c r="EH7" s="492"/>
      <c r="EI7" s="492"/>
      <c r="EJ7" s="492"/>
      <c r="EK7" s="492"/>
      <c r="EL7" s="70"/>
      <c r="EM7" s="70"/>
      <c r="EN7" s="70"/>
      <c r="EO7" s="70"/>
      <c r="EP7" s="70"/>
      <c r="EQ7" s="70"/>
      <c r="ER7" s="70"/>
      <c r="ES7" s="70"/>
      <c r="ET7" s="70"/>
    </row>
    <row r="8" spans="1:150" ht="94.5">
      <c r="A8" s="540">
        <v>1</v>
      </c>
      <c r="B8" s="517" t="s">
        <v>2481</v>
      </c>
      <c r="C8" s="517" t="s">
        <v>2482</v>
      </c>
      <c r="D8" s="517" t="s">
        <v>106</v>
      </c>
      <c r="E8" s="533">
        <v>42500</v>
      </c>
      <c r="F8" s="533">
        <v>5000</v>
      </c>
      <c r="G8" s="399">
        <f>SUM(E8:F8)</f>
        <v>47500</v>
      </c>
      <c r="H8" s="385"/>
      <c r="I8" s="515">
        <f t="shared" si="0"/>
        <v>374.0625</v>
      </c>
      <c r="J8" s="274">
        <f>SUM((G8*6*21)/(8*20*100))+(G8/20)</f>
        <v>2749.0625</v>
      </c>
      <c r="K8" s="405" t="s">
        <v>2483</v>
      </c>
      <c r="L8" s="389">
        <v>2</v>
      </c>
      <c r="M8" s="515">
        <f t="shared" si="1"/>
        <v>748.125</v>
      </c>
      <c r="N8" s="274">
        <f>SUM(L8*J8)</f>
        <v>5498.125</v>
      </c>
      <c r="O8" s="275">
        <f>SUM(P8:Q8)</f>
        <v>0</v>
      </c>
      <c r="P8" s="275">
        <f>SUM(U8,Z8,AE8,AJ8,AO8,AT8,AY8,BD8,BI8,BN8,BS8,BX8,CC8,CH8,CM8,CR8,CW8,DB8,DG8,DL8)</f>
        <v>0</v>
      </c>
      <c r="Q8" s="275">
        <f>SUM(V8,AA8,AF8,AK8,AP8,AU8,AZ8,BE8,BJ8,BO8,BT8,BY8,CD8,CI8,CN8,CS8,CX8,DC8,DH8,DM8)</f>
        <v>0</v>
      </c>
      <c r="R8" s="275">
        <f>SUM(W8,AB8,AG8,AL8,AQ8,AV8,BA8,BF8,BK8,BP8,BU8,BZ8,CE8,CJ8,CO8,CT8,CY8,DD8,DI8,DN8)</f>
        <v>0</v>
      </c>
      <c r="S8" s="534" t="s">
        <v>2484</v>
      </c>
      <c r="T8" s="385"/>
      <c r="U8" s="385"/>
      <c r="V8" s="385"/>
      <c r="W8" s="385"/>
      <c r="X8" s="390">
        <f t="shared" ref="X8:X24" si="2">SUM(U8:W8)</f>
        <v>0</v>
      </c>
      <c r="Y8" s="385"/>
      <c r="Z8" s="385"/>
      <c r="AA8" s="385"/>
      <c r="AB8" s="385"/>
      <c r="AC8" s="305"/>
      <c r="AD8" s="385"/>
      <c r="AE8" s="385"/>
      <c r="AF8" s="385"/>
      <c r="AG8" s="385"/>
      <c r="AH8" s="390"/>
      <c r="AI8" s="385"/>
      <c r="AJ8" s="385"/>
      <c r="AK8" s="385"/>
      <c r="AL8" s="385"/>
      <c r="AM8" s="390"/>
      <c r="AN8" s="385"/>
      <c r="AO8" s="385"/>
      <c r="AP8" s="385"/>
      <c r="AQ8" s="385"/>
      <c r="AR8" s="385"/>
      <c r="AS8" s="385"/>
      <c r="AT8" s="385"/>
      <c r="AU8" s="385"/>
      <c r="AV8" s="385"/>
      <c r="AW8" s="385"/>
      <c r="AX8" s="385"/>
      <c r="AY8" s="385"/>
      <c r="AZ8" s="385"/>
      <c r="BA8" s="385"/>
      <c r="BB8" s="385"/>
      <c r="BC8" s="385"/>
      <c r="BD8" s="385"/>
      <c r="BE8" s="385"/>
      <c r="BF8" s="385"/>
      <c r="BG8" s="385"/>
      <c r="BH8" s="385"/>
      <c r="BI8" s="385"/>
      <c r="BJ8" s="385"/>
      <c r="BK8" s="385"/>
      <c r="BL8" s="385"/>
      <c r="BM8" s="385"/>
      <c r="BN8" s="385"/>
      <c r="BO8" s="385"/>
      <c r="BP8" s="385"/>
      <c r="BQ8" s="385"/>
      <c r="BR8" s="385"/>
      <c r="BS8" s="385"/>
      <c r="BT8" s="385"/>
      <c r="BU8" s="385"/>
      <c r="BV8" s="385"/>
      <c r="BW8" s="385"/>
      <c r="BX8" s="385"/>
      <c r="BY8" s="385"/>
      <c r="BZ8" s="385"/>
      <c r="CA8" s="385"/>
      <c r="CB8" s="385"/>
      <c r="CC8" s="385"/>
      <c r="CD8" s="385"/>
      <c r="CE8" s="385"/>
      <c r="CF8" s="385"/>
      <c r="CG8" s="385"/>
      <c r="CH8" s="385"/>
      <c r="CI8" s="385"/>
      <c r="CJ8" s="385"/>
      <c r="CK8" s="385"/>
      <c r="CL8" s="385"/>
      <c r="CM8" s="385"/>
      <c r="CN8" s="385"/>
      <c r="CO8" s="385"/>
      <c r="CP8" s="385"/>
      <c r="CQ8" s="385"/>
      <c r="CR8" s="385"/>
      <c r="CS8" s="385"/>
      <c r="CT8" s="385"/>
      <c r="CU8" s="385"/>
      <c r="CV8" s="385"/>
      <c r="CW8" s="385"/>
      <c r="CX8" s="385"/>
      <c r="CY8" s="385"/>
      <c r="CZ8" s="385"/>
      <c r="DA8" s="385"/>
      <c r="DB8" s="385"/>
      <c r="DC8" s="385"/>
      <c r="DD8" s="385"/>
      <c r="DE8" s="385"/>
      <c r="DF8" s="385"/>
      <c r="DG8" s="385"/>
      <c r="DH8" s="385"/>
      <c r="DI8" s="385"/>
      <c r="DJ8" s="385"/>
      <c r="DK8" s="385"/>
      <c r="DL8" s="385"/>
      <c r="DM8" s="385"/>
      <c r="DN8" s="385"/>
      <c r="DO8" s="391"/>
      <c r="DP8" s="394">
        <v>1</v>
      </c>
      <c r="DQ8" s="385">
        <v>47500</v>
      </c>
      <c r="DR8" s="385"/>
      <c r="DS8" s="385"/>
      <c r="DT8" s="385"/>
      <c r="DU8" s="385"/>
      <c r="DV8" s="385">
        <v>1</v>
      </c>
      <c r="DW8" s="385">
        <v>47500</v>
      </c>
      <c r="DX8" s="385"/>
      <c r="DY8" s="385"/>
      <c r="DZ8" s="385"/>
      <c r="EA8" s="385"/>
      <c r="EB8" s="385"/>
      <c r="EC8" s="385"/>
      <c r="ED8" s="385"/>
      <c r="EE8" s="385"/>
      <c r="EF8" s="390">
        <f>SUM(ED8,EB8,DZ8,DX8,DV8,DT8)</f>
        <v>1</v>
      </c>
      <c r="EG8" s="390">
        <f>SUM(EE8,EC8,EA8,DY8,DW8,DU8)</f>
        <v>47500</v>
      </c>
      <c r="EH8" s="492">
        <v>1</v>
      </c>
      <c r="EI8" s="492">
        <v>47500</v>
      </c>
      <c r="EJ8" s="492"/>
      <c r="EK8" s="492"/>
      <c r="EL8" s="70"/>
      <c r="EM8" s="70"/>
      <c r="EN8" s="70"/>
      <c r="EO8" s="70"/>
      <c r="EP8" s="70"/>
      <c r="EQ8" s="70"/>
      <c r="ER8" s="70"/>
      <c r="ES8" s="70"/>
      <c r="ET8" s="70"/>
    </row>
    <row r="9" spans="1:150" ht="76.5">
      <c r="A9" s="540">
        <v>2</v>
      </c>
      <c r="B9" s="517" t="s">
        <v>2485</v>
      </c>
      <c r="C9" s="517" t="s">
        <v>2486</v>
      </c>
      <c r="D9" s="517" t="s">
        <v>27</v>
      </c>
      <c r="E9" s="533">
        <v>42500</v>
      </c>
      <c r="F9" s="533">
        <v>5000</v>
      </c>
      <c r="G9" s="399">
        <f t="shared" ref="G9:G42" si="3">SUM(E9:F9)</f>
        <v>47500</v>
      </c>
      <c r="H9" s="385"/>
      <c r="I9" s="515">
        <f t="shared" si="0"/>
        <v>374.0625</v>
      </c>
      <c r="J9" s="274">
        <f t="shared" ref="J9:J42" si="4">SUM((G9*6*21)/(8*20*100))+(G9/20)</f>
        <v>2749.0625</v>
      </c>
      <c r="K9" s="405" t="s">
        <v>2487</v>
      </c>
      <c r="L9" s="389">
        <v>2</v>
      </c>
      <c r="M9" s="515">
        <f t="shared" si="1"/>
        <v>748.125</v>
      </c>
      <c r="N9" s="274">
        <f t="shared" ref="N9:N29" si="5">SUM(L9*J9)</f>
        <v>5498.125</v>
      </c>
      <c r="O9" s="275">
        <f t="shared" ref="O9:O29" si="6">SUM(P9:Q9)</f>
        <v>0</v>
      </c>
      <c r="P9" s="275">
        <f t="shared" ref="P9:R29" si="7">SUM(U9,Z9,AE9,AJ9,AO9,AT9,AY9,BD9,BI9,BN9,BS9,BX9,CC9,CH9,CM9,CR9,CW9,DB9,DG9,DL9)</f>
        <v>0</v>
      </c>
      <c r="Q9" s="275">
        <f t="shared" si="7"/>
        <v>0</v>
      </c>
      <c r="R9" s="275">
        <f t="shared" si="7"/>
        <v>0</v>
      </c>
      <c r="S9" s="534" t="s">
        <v>2488</v>
      </c>
      <c r="T9" s="385"/>
      <c r="U9" s="385"/>
      <c r="V9" s="385"/>
      <c r="W9" s="385"/>
      <c r="X9" s="390">
        <f t="shared" si="2"/>
        <v>0</v>
      </c>
      <c r="Y9" s="385"/>
      <c r="Z9" s="385"/>
      <c r="AA9" s="385"/>
      <c r="AB9" s="385"/>
      <c r="AC9" s="305"/>
      <c r="AD9" s="385"/>
      <c r="AE9" s="385"/>
      <c r="AF9" s="385"/>
      <c r="AG9" s="385"/>
      <c r="AH9" s="390"/>
      <c r="AI9" s="385"/>
      <c r="AJ9" s="385"/>
      <c r="AK9" s="385"/>
      <c r="AL9" s="385"/>
      <c r="AM9" s="390"/>
      <c r="AN9" s="385"/>
      <c r="AO9" s="385"/>
      <c r="AP9" s="385"/>
      <c r="AQ9" s="385"/>
      <c r="AR9" s="385"/>
      <c r="AS9" s="385"/>
      <c r="AT9" s="385"/>
      <c r="AU9" s="385"/>
      <c r="AV9" s="385"/>
      <c r="AW9" s="385"/>
      <c r="AX9" s="385"/>
      <c r="AY9" s="385"/>
      <c r="AZ9" s="385"/>
      <c r="BA9" s="385"/>
      <c r="BB9" s="385"/>
      <c r="BC9" s="385"/>
      <c r="BD9" s="385"/>
      <c r="BE9" s="385"/>
      <c r="BF9" s="385"/>
      <c r="BG9" s="385"/>
      <c r="BH9" s="385"/>
      <c r="BI9" s="385"/>
      <c r="BJ9" s="385"/>
      <c r="BK9" s="385"/>
      <c r="BL9" s="385"/>
      <c r="BM9" s="385"/>
      <c r="BN9" s="385"/>
      <c r="BO9" s="385"/>
      <c r="BP9" s="385"/>
      <c r="BQ9" s="385"/>
      <c r="BR9" s="385"/>
      <c r="BS9" s="385"/>
      <c r="BT9" s="385"/>
      <c r="BU9" s="385"/>
      <c r="BV9" s="385"/>
      <c r="BW9" s="385"/>
      <c r="BX9" s="385"/>
      <c r="BY9" s="385"/>
      <c r="BZ9" s="385"/>
      <c r="CA9" s="385"/>
      <c r="CB9" s="385"/>
      <c r="CC9" s="385"/>
      <c r="CD9" s="385"/>
      <c r="CE9" s="385"/>
      <c r="CF9" s="385"/>
      <c r="CG9" s="385"/>
      <c r="CH9" s="385"/>
      <c r="CI9" s="385"/>
      <c r="CJ9" s="385"/>
      <c r="CK9" s="385"/>
      <c r="CL9" s="385"/>
      <c r="CM9" s="385"/>
      <c r="CN9" s="385"/>
      <c r="CO9" s="385"/>
      <c r="CP9" s="385"/>
      <c r="CQ9" s="385"/>
      <c r="CR9" s="385"/>
      <c r="CS9" s="385"/>
      <c r="CT9" s="385"/>
      <c r="CU9" s="385"/>
      <c r="CV9" s="385"/>
      <c r="CW9" s="385"/>
      <c r="CX9" s="385"/>
      <c r="CY9" s="385"/>
      <c r="CZ9" s="385"/>
      <c r="DA9" s="385"/>
      <c r="DB9" s="385"/>
      <c r="DC9" s="385"/>
      <c r="DD9" s="385"/>
      <c r="DE9" s="385"/>
      <c r="DF9" s="385"/>
      <c r="DG9" s="385"/>
      <c r="DH9" s="385"/>
      <c r="DI9" s="385"/>
      <c r="DJ9" s="385"/>
      <c r="DK9" s="385"/>
      <c r="DL9" s="385"/>
      <c r="DM9" s="385"/>
      <c r="DN9" s="385"/>
      <c r="DO9" s="391"/>
      <c r="DP9" s="394">
        <v>1</v>
      </c>
      <c r="DQ9" s="385">
        <v>47500</v>
      </c>
      <c r="DR9" s="385"/>
      <c r="DS9" s="385"/>
      <c r="DT9" s="385"/>
      <c r="DU9" s="385"/>
      <c r="DV9" s="385">
        <v>1</v>
      </c>
      <c r="DW9" s="385">
        <v>47500</v>
      </c>
      <c r="DX9" s="385"/>
      <c r="DY9" s="385"/>
      <c r="DZ9" s="385"/>
      <c r="EA9" s="385"/>
      <c r="EB9" s="385"/>
      <c r="EC9" s="385"/>
      <c r="ED9" s="385"/>
      <c r="EE9" s="385"/>
      <c r="EF9" s="390">
        <f t="shared" ref="EF9:EG41" si="8">SUM(ED9,EB9,DZ9,DX9,DV9,DT9)</f>
        <v>1</v>
      </c>
      <c r="EG9" s="390">
        <f t="shared" si="8"/>
        <v>47500</v>
      </c>
      <c r="EH9" s="492"/>
      <c r="EI9" s="492"/>
      <c r="EJ9" s="492">
        <v>1</v>
      </c>
      <c r="EK9" s="492">
        <v>47500</v>
      </c>
      <c r="EL9" s="70"/>
      <c r="EM9" s="70"/>
      <c r="EN9" s="70"/>
      <c r="EO9" s="70"/>
      <c r="EP9" s="70"/>
      <c r="EQ9" s="70"/>
      <c r="ER9" s="70"/>
      <c r="ES9" s="70"/>
      <c r="ET9" s="70"/>
    </row>
    <row r="10" spans="1:150" ht="94.5">
      <c r="A10" s="540">
        <v>3</v>
      </c>
      <c r="B10" s="517" t="s">
        <v>2489</v>
      </c>
      <c r="C10" s="517" t="s">
        <v>2490</v>
      </c>
      <c r="D10" s="517" t="s">
        <v>2491</v>
      </c>
      <c r="E10" s="533">
        <v>42500</v>
      </c>
      <c r="F10" s="533">
        <v>5000</v>
      </c>
      <c r="G10" s="399">
        <f t="shared" si="3"/>
        <v>47500</v>
      </c>
      <c r="H10" s="385"/>
      <c r="I10" s="515">
        <f t="shared" si="0"/>
        <v>374.0625</v>
      </c>
      <c r="J10" s="274">
        <f t="shared" si="4"/>
        <v>2749.0625</v>
      </c>
      <c r="K10" s="405" t="s">
        <v>2492</v>
      </c>
      <c r="L10" s="389">
        <v>2</v>
      </c>
      <c r="M10" s="515">
        <f t="shared" si="1"/>
        <v>748.125</v>
      </c>
      <c r="N10" s="274">
        <f t="shared" si="5"/>
        <v>5498.125</v>
      </c>
      <c r="O10" s="275">
        <f t="shared" si="6"/>
        <v>0</v>
      </c>
      <c r="P10" s="275">
        <f t="shared" si="7"/>
        <v>0</v>
      </c>
      <c r="Q10" s="275">
        <f t="shared" si="7"/>
        <v>0</v>
      </c>
      <c r="R10" s="275">
        <f t="shared" si="7"/>
        <v>0</v>
      </c>
      <c r="S10" s="534" t="s">
        <v>2488</v>
      </c>
      <c r="T10" s="385"/>
      <c r="U10" s="385"/>
      <c r="V10" s="385"/>
      <c r="W10" s="385"/>
      <c r="X10" s="390">
        <f t="shared" si="2"/>
        <v>0</v>
      </c>
      <c r="Y10" s="385"/>
      <c r="Z10" s="385"/>
      <c r="AA10" s="385"/>
      <c r="AB10" s="385"/>
      <c r="AC10" s="305"/>
      <c r="AD10" s="385"/>
      <c r="AE10" s="385"/>
      <c r="AF10" s="385"/>
      <c r="AG10" s="385"/>
      <c r="AH10" s="390"/>
      <c r="AI10" s="385"/>
      <c r="AJ10" s="385"/>
      <c r="AK10" s="385"/>
      <c r="AL10" s="385"/>
      <c r="AM10" s="390"/>
      <c r="AN10" s="385"/>
      <c r="AO10" s="385"/>
      <c r="AP10" s="385"/>
      <c r="AQ10" s="385"/>
      <c r="AR10" s="385"/>
      <c r="AS10" s="385"/>
      <c r="AT10" s="385"/>
      <c r="AU10" s="385"/>
      <c r="AV10" s="385"/>
      <c r="AW10" s="385"/>
      <c r="AX10" s="385"/>
      <c r="AY10" s="385"/>
      <c r="AZ10" s="385"/>
      <c r="BA10" s="385"/>
      <c r="BB10" s="385"/>
      <c r="BC10" s="385"/>
      <c r="BD10" s="385"/>
      <c r="BE10" s="385"/>
      <c r="BF10" s="385"/>
      <c r="BG10" s="385"/>
      <c r="BH10" s="385"/>
      <c r="BI10" s="385"/>
      <c r="BJ10" s="385"/>
      <c r="BK10" s="385"/>
      <c r="BL10" s="385"/>
      <c r="BM10" s="385"/>
      <c r="BN10" s="385"/>
      <c r="BO10" s="385"/>
      <c r="BP10" s="385"/>
      <c r="BQ10" s="385"/>
      <c r="BR10" s="385"/>
      <c r="BS10" s="385"/>
      <c r="BT10" s="385"/>
      <c r="BU10" s="385"/>
      <c r="BV10" s="385"/>
      <c r="BW10" s="385"/>
      <c r="BX10" s="385"/>
      <c r="BY10" s="385"/>
      <c r="BZ10" s="385"/>
      <c r="CA10" s="385"/>
      <c r="CB10" s="385"/>
      <c r="CC10" s="385"/>
      <c r="CD10" s="385"/>
      <c r="CE10" s="385"/>
      <c r="CF10" s="385"/>
      <c r="CG10" s="385"/>
      <c r="CH10" s="385"/>
      <c r="CI10" s="385"/>
      <c r="CJ10" s="385"/>
      <c r="CK10" s="385"/>
      <c r="CL10" s="385"/>
      <c r="CM10" s="385"/>
      <c r="CN10" s="385"/>
      <c r="CO10" s="385"/>
      <c r="CP10" s="385"/>
      <c r="CQ10" s="385"/>
      <c r="CR10" s="385"/>
      <c r="CS10" s="385"/>
      <c r="CT10" s="385"/>
      <c r="CU10" s="385"/>
      <c r="CV10" s="385"/>
      <c r="CW10" s="385"/>
      <c r="CX10" s="385"/>
      <c r="CY10" s="385"/>
      <c r="CZ10" s="385"/>
      <c r="DA10" s="385"/>
      <c r="DB10" s="385"/>
      <c r="DC10" s="385"/>
      <c r="DD10" s="385"/>
      <c r="DE10" s="385"/>
      <c r="DF10" s="385"/>
      <c r="DG10" s="385"/>
      <c r="DH10" s="385"/>
      <c r="DI10" s="385"/>
      <c r="DJ10" s="385"/>
      <c r="DK10" s="385"/>
      <c r="DL10" s="385"/>
      <c r="DM10" s="385"/>
      <c r="DN10" s="385"/>
      <c r="DO10" s="391"/>
      <c r="DP10" s="394">
        <v>1</v>
      </c>
      <c r="DQ10" s="385">
        <v>47500</v>
      </c>
      <c r="DR10" s="385"/>
      <c r="DS10" s="385"/>
      <c r="DT10" s="385"/>
      <c r="DU10" s="385"/>
      <c r="DV10" s="385">
        <v>1</v>
      </c>
      <c r="DW10" s="385">
        <v>47500</v>
      </c>
      <c r="DX10" s="385"/>
      <c r="DY10" s="385"/>
      <c r="DZ10" s="385"/>
      <c r="EA10" s="385"/>
      <c r="EB10" s="385"/>
      <c r="EC10" s="385"/>
      <c r="ED10" s="385"/>
      <c r="EE10" s="385"/>
      <c r="EF10" s="390">
        <f t="shared" si="8"/>
        <v>1</v>
      </c>
      <c r="EG10" s="390">
        <f t="shared" si="8"/>
        <v>47500</v>
      </c>
      <c r="EH10" s="492">
        <v>1</v>
      </c>
      <c r="EI10" s="492">
        <v>47500</v>
      </c>
      <c r="EJ10" s="492"/>
      <c r="EK10" s="492"/>
      <c r="EL10" s="70"/>
      <c r="EM10" s="70"/>
      <c r="EN10" s="70"/>
      <c r="EO10" s="70"/>
      <c r="EP10" s="70"/>
      <c r="EQ10" s="70"/>
      <c r="ER10" s="70"/>
      <c r="ES10" s="70"/>
      <c r="ET10" s="70"/>
    </row>
    <row r="11" spans="1:150" ht="76.5">
      <c r="A11" s="540">
        <v>4</v>
      </c>
      <c r="B11" s="517" t="s">
        <v>2493</v>
      </c>
      <c r="C11" s="517" t="s">
        <v>2494</v>
      </c>
      <c r="D11" s="517" t="s">
        <v>203</v>
      </c>
      <c r="E11" s="533">
        <v>34000</v>
      </c>
      <c r="F11" s="533">
        <v>4000</v>
      </c>
      <c r="G11" s="399">
        <f t="shared" si="3"/>
        <v>38000</v>
      </c>
      <c r="H11" s="385"/>
      <c r="I11" s="515">
        <f t="shared" si="0"/>
        <v>299.25</v>
      </c>
      <c r="J11" s="274">
        <f t="shared" si="4"/>
        <v>2199.25</v>
      </c>
      <c r="K11" s="405" t="s">
        <v>2495</v>
      </c>
      <c r="L11" s="389">
        <v>2</v>
      </c>
      <c r="M11" s="515">
        <f t="shared" si="1"/>
        <v>598.5</v>
      </c>
      <c r="N11" s="274">
        <f t="shared" si="5"/>
        <v>4398.5</v>
      </c>
      <c r="O11" s="275">
        <f t="shared" si="6"/>
        <v>0</v>
      </c>
      <c r="P11" s="275">
        <f t="shared" si="7"/>
        <v>0</v>
      </c>
      <c r="Q11" s="275">
        <f t="shared" si="7"/>
        <v>0</v>
      </c>
      <c r="R11" s="275">
        <f t="shared" si="7"/>
        <v>0</v>
      </c>
      <c r="S11" s="534" t="s">
        <v>2488</v>
      </c>
      <c r="T11" s="385"/>
      <c r="U11" s="385"/>
      <c r="V11" s="385"/>
      <c r="W11" s="385"/>
      <c r="X11" s="390">
        <f t="shared" si="2"/>
        <v>0</v>
      </c>
      <c r="Y11" s="385"/>
      <c r="Z11" s="385"/>
      <c r="AA11" s="385"/>
      <c r="AB11" s="385"/>
      <c r="AC11" s="305"/>
      <c r="AD11" s="385"/>
      <c r="AE11" s="385"/>
      <c r="AF11" s="385"/>
      <c r="AG11" s="385"/>
      <c r="AH11" s="390"/>
      <c r="AI11" s="385"/>
      <c r="AJ11" s="385"/>
      <c r="AK11" s="385"/>
      <c r="AL11" s="385"/>
      <c r="AM11" s="390"/>
      <c r="AN11" s="385"/>
      <c r="AO11" s="385"/>
      <c r="AP11" s="385"/>
      <c r="AQ11" s="385"/>
      <c r="AR11" s="385"/>
      <c r="AS11" s="385"/>
      <c r="AT11" s="385"/>
      <c r="AU11" s="385"/>
      <c r="AV11" s="385"/>
      <c r="AW11" s="385"/>
      <c r="AX11" s="385"/>
      <c r="AY11" s="385"/>
      <c r="AZ11" s="385"/>
      <c r="BA11" s="385"/>
      <c r="BB11" s="385"/>
      <c r="BC11" s="385"/>
      <c r="BD11" s="385"/>
      <c r="BE11" s="385"/>
      <c r="BF11" s="385"/>
      <c r="BG11" s="385"/>
      <c r="BH11" s="385"/>
      <c r="BI11" s="385"/>
      <c r="BJ11" s="385"/>
      <c r="BK11" s="385"/>
      <c r="BL11" s="385"/>
      <c r="BM11" s="385"/>
      <c r="BN11" s="385"/>
      <c r="BO11" s="385"/>
      <c r="BP11" s="385"/>
      <c r="BQ11" s="385"/>
      <c r="BR11" s="385"/>
      <c r="BS11" s="385"/>
      <c r="BT11" s="385"/>
      <c r="BU11" s="385"/>
      <c r="BV11" s="385"/>
      <c r="BW11" s="385"/>
      <c r="BX11" s="385"/>
      <c r="BY11" s="385"/>
      <c r="BZ11" s="385"/>
      <c r="CA11" s="385"/>
      <c r="CB11" s="385"/>
      <c r="CC11" s="385"/>
      <c r="CD11" s="385"/>
      <c r="CE11" s="385"/>
      <c r="CF11" s="385"/>
      <c r="CG11" s="385"/>
      <c r="CH11" s="385"/>
      <c r="CI11" s="385"/>
      <c r="CJ11" s="385"/>
      <c r="CK11" s="385"/>
      <c r="CL11" s="385"/>
      <c r="CM11" s="385"/>
      <c r="CN11" s="385"/>
      <c r="CO11" s="385"/>
      <c r="CP11" s="385"/>
      <c r="CQ11" s="385"/>
      <c r="CR11" s="385"/>
      <c r="CS11" s="385"/>
      <c r="CT11" s="385"/>
      <c r="CU11" s="385"/>
      <c r="CV11" s="385"/>
      <c r="CW11" s="385"/>
      <c r="CX11" s="385"/>
      <c r="CY11" s="385"/>
      <c r="CZ11" s="385"/>
      <c r="DA11" s="385"/>
      <c r="DB11" s="385"/>
      <c r="DC11" s="385"/>
      <c r="DD11" s="385"/>
      <c r="DE11" s="385"/>
      <c r="DF11" s="385"/>
      <c r="DG11" s="385"/>
      <c r="DH11" s="385"/>
      <c r="DI11" s="385"/>
      <c r="DJ11" s="385"/>
      <c r="DK11" s="385"/>
      <c r="DL11" s="385"/>
      <c r="DM11" s="385"/>
      <c r="DN11" s="385"/>
      <c r="DO11" s="391"/>
      <c r="DP11" s="394">
        <v>1</v>
      </c>
      <c r="DQ11" s="385">
        <v>38000</v>
      </c>
      <c r="DR11" s="385"/>
      <c r="DS11" s="385"/>
      <c r="DT11" s="385"/>
      <c r="DU11" s="385"/>
      <c r="DV11" s="385">
        <v>1</v>
      </c>
      <c r="DW11" s="385">
        <v>38000</v>
      </c>
      <c r="DX11" s="385"/>
      <c r="DY11" s="385"/>
      <c r="DZ11" s="385"/>
      <c r="EA11" s="385"/>
      <c r="EB11" s="385"/>
      <c r="EC11" s="385"/>
      <c r="ED11" s="385"/>
      <c r="EE11" s="385"/>
      <c r="EF11" s="390">
        <f t="shared" si="8"/>
        <v>1</v>
      </c>
      <c r="EG11" s="390">
        <f t="shared" si="8"/>
        <v>38000</v>
      </c>
      <c r="EH11" s="492"/>
      <c r="EI11" s="492"/>
      <c r="EJ11" s="492">
        <v>1</v>
      </c>
      <c r="EK11" s="492">
        <v>38000</v>
      </c>
      <c r="EL11" s="70"/>
      <c r="EM11" s="70"/>
      <c r="EN11" s="70"/>
      <c r="EO11" s="70"/>
      <c r="EP11" s="70"/>
      <c r="EQ11" s="70"/>
      <c r="ER11" s="70"/>
      <c r="ES11" s="70"/>
      <c r="ET11" s="70"/>
    </row>
    <row r="12" spans="1:150" ht="94.5">
      <c r="A12" s="540">
        <v>5</v>
      </c>
      <c r="B12" s="517" t="s">
        <v>2496</v>
      </c>
      <c r="C12" s="517" t="s">
        <v>2497</v>
      </c>
      <c r="D12" s="517" t="s">
        <v>2498</v>
      </c>
      <c r="E12" s="533">
        <v>42500</v>
      </c>
      <c r="F12" s="533">
        <v>5000</v>
      </c>
      <c r="G12" s="399">
        <f t="shared" si="3"/>
        <v>47500</v>
      </c>
      <c r="H12" s="385"/>
      <c r="I12" s="515">
        <f t="shared" si="0"/>
        <v>374.0625</v>
      </c>
      <c r="J12" s="274">
        <f t="shared" si="4"/>
        <v>2749.0625</v>
      </c>
      <c r="K12" s="405" t="s">
        <v>2499</v>
      </c>
      <c r="L12" s="389">
        <v>2</v>
      </c>
      <c r="M12" s="515">
        <f t="shared" si="1"/>
        <v>748.125</v>
      </c>
      <c r="N12" s="274">
        <f t="shared" si="5"/>
        <v>5498.125</v>
      </c>
      <c r="O12" s="275">
        <f t="shared" si="6"/>
        <v>0</v>
      </c>
      <c r="P12" s="275">
        <f t="shared" si="7"/>
        <v>0</v>
      </c>
      <c r="Q12" s="275">
        <f t="shared" si="7"/>
        <v>0</v>
      </c>
      <c r="R12" s="275">
        <f t="shared" si="7"/>
        <v>0</v>
      </c>
      <c r="S12" s="534" t="s">
        <v>2488</v>
      </c>
      <c r="T12" s="385"/>
      <c r="U12" s="385"/>
      <c r="V12" s="385"/>
      <c r="W12" s="385"/>
      <c r="X12" s="390">
        <f t="shared" si="2"/>
        <v>0</v>
      </c>
      <c r="Y12" s="385"/>
      <c r="Z12" s="385"/>
      <c r="AA12" s="385"/>
      <c r="AB12" s="385"/>
      <c r="AC12" s="305"/>
      <c r="AD12" s="385"/>
      <c r="AE12" s="385"/>
      <c r="AF12" s="385"/>
      <c r="AG12" s="385"/>
      <c r="AH12" s="390"/>
      <c r="AI12" s="385"/>
      <c r="AJ12" s="385"/>
      <c r="AK12" s="385"/>
      <c r="AL12" s="385"/>
      <c r="AM12" s="390"/>
      <c r="AN12" s="385"/>
      <c r="AO12" s="385"/>
      <c r="AP12" s="385"/>
      <c r="AQ12" s="385"/>
      <c r="AR12" s="385"/>
      <c r="AS12" s="385"/>
      <c r="AT12" s="385"/>
      <c r="AU12" s="385"/>
      <c r="AV12" s="385"/>
      <c r="AW12" s="385"/>
      <c r="AX12" s="385"/>
      <c r="AY12" s="385"/>
      <c r="AZ12" s="385"/>
      <c r="BA12" s="385"/>
      <c r="BB12" s="385"/>
      <c r="BC12" s="385"/>
      <c r="BD12" s="385"/>
      <c r="BE12" s="385"/>
      <c r="BF12" s="385"/>
      <c r="BG12" s="385"/>
      <c r="BH12" s="385"/>
      <c r="BI12" s="385"/>
      <c r="BJ12" s="385"/>
      <c r="BK12" s="385"/>
      <c r="BL12" s="385"/>
      <c r="BM12" s="385"/>
      <c r="BN12" s="385"/>
      <c r="BO12" s="385"/>
      <c r="BP12" s="385"/>
      <c r="BQ12" s="385"/>
      <c r="BR12" s="385"/>
      <c r="BS12" s="385"/>
      <c r="BT12" s="385"/>
      <c r="BU12" s="385"/>
      <c r="BV12" s="385"/>
      <c r="BW12" s="385"/>
      <c r="BX12" s="385"/>
      <c r="BY12" s="385"/>
      <c r="BZ12" s="385"/>
      <c r="CA12" s="385"/>
      <c r="CB12" s="385"/>
      <c r="CC12" s="385"/>
      <c r="CD12" s="385"/>
      <c r="CE12" s="385"/>
      <c r="CF12" s="385"/>
      <c r="CG12" s="385"/>
      <c r="CH12" s="385"/>
      <c r="CI12" s="385"/>
      <c r="CJ12" s="385"/>
      <c r="CK12" s="385"/>
      <c r="CL12" s="385"/>
      <c r="CM12" s="385"/>
      <c r="CN12" s="385"/>
      <c r="CO12" s="385"/>
      <c r="CP12" s="385"/>
      <c r="CQ12" s="385"/>
      <c r="CR12" s="385"/>
      <c r="CS12" s="385"/>
      <c r="CT12" s="385"/>
      <c r="CU12" s="385"/>
      <c r="CV12" s="385"/>
      <c r="CW12" s="385"/>
      <c r="CX12" s="385"/>
      <c r="CY12" s="385"/>
      <c r="CZ12" s="385"/>
      <c r="DA12" s="385"/>
      <c r="DB12" s="385"/>
      <c r="DC12" s="385"/>
      <c r="DD12" s="385"/>
      <c r="DE12" s="385"/>
      <c r="DF12" s="385"/>
      <c r="DG12" s="385"/>
      <c r="DH12" s="385"/>
      <c r="DI12" s="385"/>
      <c r="DJ12" s="385"/>
      <c r="DK12" s="385"/>
      <c r="DL12" s="385"/>
      <c r="DM12" s="385"/>
      <c r="DN12" s="385"/>
      <c r="DO12" s="391"/>
      <c r="DP12" s="394">
        <v>1</v>
      </c>
      <c r="DQ12" s="385">
        <v>47500</v>
      </c>
      <c r="DR12" s="385"/>
      <c r="DS12" s="385"/>
      <c r="DT12" s="385"/>
      <c r="DU12" s="385"/>
      <c r="DV12" s="385">
        <v>1</v>
      </c>
      <c r="DW12" s="385">
        <v>47500</v>
      </c>
      <c r="DX12" s="385"/>
      <c r="DY12" s="385"/>
      <c r="DZ12" s="385"/>
      <c r="EA12" s="385"/>
      <c r="EB12" s="385"/>
      <c r="EC12" s="385"/>
      <c r="ED12" s="385"/>
      <c r="EE12" s="385"/>
      <c r="EF12" s="390">
        <f t="shared" si="8"/>
        <v>1</v>
      </c>
      <c r="EG12" s="390">
        <f t="shared" si="8"/>
        <v>47500</v>
      </c>
      <c r="EH12" s="492">
        <v>1</v>
      </c>
      <c r="EI12" s="492">
        <v>47500</v>
      </c>
      <c r="EJ12" s="492"/>
      <c r="EK12" s="492"/>
      <c r="EL12" s="70"/>
      <c r="EM12" s="70"/>
      <c r="EN12" s="70"/>
      <c r="EO12" s="70"/>
      <c r="EP12" s="70"/>
      <c r="EQ12" s="70"/>
      <c r="ER12" s="70"/>
      <c r="ES12" s="70"/>
      <c r="ET12" s="70"/>
    </row>
    <row r="13" spans="1:150" ht="94.5">
      <c r="A13" s="540">
        <v>6</v>
      </c>
      <c r="B13" s="517" t="s">
        <v>2500</v>
      </c>
      <c r="C13" s="517" t="s">
        <v>2497</v>
      </c>
      <c r="D13" s="517" t="s">
        <v>2043</v>
      </c>
      <c r="E13" s="533">
        <v>42500</v>
      </c>
      <c r="F13" s="533">
        <v>5000</v>
      </c>
      <c r="G13" s="399">
        <f t="shared" si="3"/>
        <v>47500</v>
      </c>
      <c r="H13" s="385"/>
      <c r="I13" s="515">
        <f t="shared" si="0"/>
        <v>374.0625</v>
      </c>
      <c r="J13" s="274">
        <f t="shared" si="4"/>
        <v>2749.0625</v>
      </c>
      <c r="K13" s="405" t="s">
        <v>2501</v>
      </c>
      <c r="L13" s="389">
        <v>2</v>
      </c>
      <c r="M13" s="515">
        <f t="shared" si="1"/>
        <v>748.125</v>
      </c>
      <c r="N13" s="274">
        <f t="shared" si="5"/>
        <v>5498.125</v>
      </c>
      <c r="O13" s="275">
        <f t="shared" si="6"/>
        <v>0</v>
      </c>
      <c r="P13" s="275">
        <f t="shared" si="7"/>
        <v>0</v>
      </c>
      <c r="Q13" s="275">
        <f t="shared" si="7"/>
        <v>0</v>
      </c>
      <c r="R13" s="275">
        <f t="shared" si="7"/>
        <v>0</v>
      </c>
      <c r="S13" s="534" t="s">
        <v>2502</v>
      </c>
      <c r="T13" s="385"/>
      <c r="U13" s="385"/>
      <c r="V13" s="385"/>
      <c r="W13" s="385"/>
      <c r="X13" s="390">
        <f t="shared" si="2"/>
        <v>0</v>
      </c>
      <c r="Y13" s="385"/>
      <c r="Z13" s="385"/>
      <c r="AA13" s="385"/>
      <c r="AB13" s="385"/>
      <c r="AC13" s="305"/>
      <c r="AD13" s="385"/>
      <c r="AE13" s="385"/>
      <c r="AF13" s="385"/>
      <c r="AG13" s="385"/>
      <c r="AH13" s="390"/>
      <c r="AI13" s="385"/>
      <c r="AJ13" s="385"/>
      <c r="AK13" s="385"/>
      <c r="AL13" s="385"/>
      <c r="AM13" s="390"/>
      <c r="AN13" s="385"/>
      <c r="AO13" s="385"/>
      <c r="AP13" s="385"/>
      <c r="AQ13" s="385"/>
      <c r="AR13" s="385"/>
      <c r="AS13" s="385"/>
      <c r="AT13" s="385"/>
      <c r="AU13" s="385"/>
      <c r="AV13" s="385"/>
      <c r="AW13" s="385"/>
      <c r="AX13" s="385"/>
      <c r="AY13" s="385"/>
      <c r="AZ13" s="385"/>
      <c r="BA13" s="385"/>
      <c r="BB13" s="385"/>
      <c r="BC13" s="385"/>
      <c r="BD13" s="385"/>
      <c r="BE13" s="385"/>
      <c r="BF13" s="385"/>
      <c r="BG13" s="385"/>
      <c r="BH13" s="385"/>
      <c r="BI13" s="385"/>
      <c r="BJ13" s="385"/>
      <c r="BK13" s="385"/>
      <c r="BL13" s="385"/>
      <c r="BM13" s="385"/>
      <c r="BN13" s="385"/>
      <c r="BO13" s="385"/>
      <c r="BP13" s="385"/>
      <c r="BQ13" s="385"/>
      <c r="BR13" s="385"/>
      <c r="BS13" s="385"/>
      <c r="BT13" s="385"/>
      <c r="BU13" s="385"/>
      <c r="BV13" s="385"/>
      <c r="BW13" s="385"/>
      <c r="BX13" s="385"/>
      <c r="BY13" s="385"/>
      <c r="BZ13" s="385"/>
      <c r="CA13" s="385"/>
      <c r="CB13" s="385"/>
      <c r="CC13" s="385"/>
      <c r="CD13" s="385"/>
      <c r="CE13" s="385"/>
      <c r="CF13" s="385"/>
      <c r="CG13" s="385"/>
      <c r="CH13" s="385"/>
      <c r="CI13" s="385"/>
      <c r="CJ13" s="385"/>
      <c r="CK13" s="385"/>
      <c r="CL13" s="385"/>
      <c r="CM13" s="385"/>
      <c r="CN13" s="385"/>
      <c r="CO13" s="385"/>
      <c r="CP13" s="385"/>
      <c r="CQ13" s="385"/>
      <c r="CR13" s="385"/>
      <c r="CS13" s="385"/>
      <c r="CT13" s="385"/>
      <c r="CU13" s="385"/>
      <c r="CV13" s="385"/>
      <c r="CW13" s="385"/>
      <c r="CX13" s="385"/>
      <c r="CY13" s="385"/>
      <c r="CZ13" s="385"/>
      <c r="DA13" s="385"/>
      <c r="DB13" s="385"/>
      <c r="DC13" s="385"/>
      <c r="DD13" s="385"/>
      <c r="DE13" s="385"/>
      <c r="DF13" s="385"/>
      <c r="DG13" s="385"/>
      <c r="DH13" s="385"/>
      <c r="DI13" s="385"/>
      <c r="DJ13" s="385"/>
      <c r="DK13" s="385"/>
      <c r="DL13" s="385"/>
      <c r="DM13" s="385"/>
      <c r="DN13" s="385"/>
      <c r="DO13" s="391"/>
      <c r="DP13" s="394">
        <v>1</v>
      </c>
      <c r="DQ13" s="385">
        <v>47500</v>
      </c>
      <c r="DR13" s="385"/>
      <c r="DS13" s="385"/>
      <c r="DT13" s="385"/>
      <c r="DU13" s="385"/>
      <c r="DV13" s="385"/>
      <c r="DW13" s="385"/>
      <c r="DX13" s="385"/>
      <c r="DY13" s="385"/>
      <c r="DZ13" s="385">
        <v>1</v>
      </c>
      <c r="EA13" s="385">
        <v>47500</v>
      </c>
      <c r="EB13" s="385"/>
      <c r="EC13" s="385"/>
      <c r="ED13" s="385"/>
      <c r="EE13" s="385"/>
      <c r="EF13" s="390">
        <f t="shared" si="8"/>
        <v>1</v>
      </c>
      <c r="EG13" s="390">
        <f t="shared" si="8"/>
        <v>47500</v>
      </c>
      <c r="EH13" s="492">
        <v>1</v>
      </c>
      <c r="EI13" s="492">
        <v>47500</v>
      </c>
      <c r="EJ13" s="492"/>
      <c r="EK13" s="492"/>
      <c r="EL13" s="70"/>
      <c r="EM13" s="70"/>
      <c r="EN13" s="70"/>
      <c r="EO13" s="70"/>
      <c r="EP13" s="70"/>
      <c r="EQ13" s="70"/>
      <c r="ER13" s="70"/>
      <c r="ES13" s="70"/>
      <c r="ET13" s="70"/>
    </row>
    <row r="14" spans="1:150" ht="94.5">
      <c r="A14" s="540">
        <v>7</v>
      </c>
      <c r="B14" s="517" t="s">
        <v>2503</v>
      </c>
      <c r="C14" s="517" t="s">
        <v>2497</v>
      </c>
      <c r="D14" s="517" t="s">
        <v>2381</v>
      </c>
      <c r="E14" s="533">
        <v>42500</v>
      </c>
      <c r="F14" s="533">
        <v>5000</v>
      </c>
      <c r="G14" s="399">
        <f t="shared" si="3"/>
        <v>47500</v>
      </c>
      <c r="H14" s="385"/>
      <c r="I14" s="515">
        <f t="shared" si="0"/>
        <v>374.0625</v>
      </c>
      <c r="J14" s="274">
        <f t="shared" si="4"/>
        <v>2749.0625</v>
      </c>
      <c r="K14" s="405" t="s">
        <v>2504</v>
      </c>
      <c r="L14" s="389">
        <v>2</v>
      </c>
      <c r="M14" s="515">
        <f t="shared" si="1"/>
        <v>748.125</v>
      </c>
      <c r="N14" s="274">
        <f t="shared" si="5"/>
        <v>5498.125</v>
      </c>
      <c r="O14" s="275">
        <f t="shared" si="6"/>
        <v>700</v>
      </c>
      <c r="P14" s="275">
        <f t="shared" si="7"/>
        <v>605</v>
      </c>
      <c r="Q14" s="275">
        <f t="shared" si="7"/>
        <v>95</v>
      </c>
      <c r="R14" s="275">
        <f t="shared" si="7"/>
        <v>0</v>
      </c>
      <c r="S14" s="534" t="s">
        <v>2505</v>
      </c>
      <c r="T14" s="385" t="s">
        <v>1689</v>
      </c>
      <c r="U14" s="385">
        <v>605</v>
      </c>
      <c r="V14" s="385">
        <v>95</v>
      </c>
      <c r="W14" s="385"/>
      <c r="X14" s="390">
        <f t="shared" si="2"/>
        <v>700</v>
      </c>
      <c r="Y14" s="385"/>
      <c r="Z14" s="385"/>
      <c r="AA14" s="385"/>
      <c r="AB14" s="385"/>
      <c r="AC14" s="305"/>
      <c r="AD14" s="385"/>
      <c r="AE14" s="385"/>
      <c r="AF14" s="385"/>
      <c r="AG14" s="385"/>
      <c r="AH14" s="390"/>
      <c r="AI14" s="385"/>
      <c r="AJ14" s="385"/>
      <c r="AK14" s="385"/>
      <c r="AL14" s="385"/>
      <c r="AM14" s="390"/>
      <c r="AN14" s="385"/>
      <c r="AO14" s="385"/>
      <c r="AP14" s="385"/>
      <c r="AQ14" s="385"/>
      <c r="AR14" s="385"/>
      <c r="AS14" s="385"/>
      <c r="AT14" s="385"/>
      <c r="AU14" s="385"/>
      <c r="AV14" s="385"/>
      <c r="AW14" s="385"/>
      <c r="AX14" s="385"/>
      <c r="AY14" s="385"/>
      <c r="AZ14" s="385"/>
      <c r="BA14" s="385"/>
      <c r="BB14" s="385"/>
      <c r="BC14" s="385"/>
      <c r="BD14" s="385"/>
      <c r="BE14" s="385"/>
      <c r="BF14" s="385"/>
      <c r="BG14" s="385"/>
      <c r="BH14" s="385"/>
      <c r="BI14" s="385"/>
      <c r="BJ14" s="385"/>
      <c r="BK14" s="385"/>
      <c r="BL14" s="385"/>
      <c r="BM14" s="385"/>
      <c r="BN14" s="385"/>
      <c r="BO14" s="385"/>
      <c r="BP14" s="385"/>
      <c r="BQ14" s="385"/>
      <c r="BR14" s="385"/>
      <c r="BS14" s="385"/>
      <c r="BT14" s="385"/>
      <c r="BU14" s="385"/>
      <c r="BV14" s="385"/>
      <c r="BW14" s="385"/>
      <c r="BX14" s="385"/>
      <c r="BY14" s="385"/>
      <c r="BZ14" s="385"/>
      <c r="CA14" s="385"/>
      <c r="CB14" s="385"/>
      <c r="CC14" s="385"/>
      <c r="CD14" s="385"/>
      <c r="CE14" s="385"/>
      <c r="CF14" s="385"/>
      <c r="CG14" s="385"/>
      <c r="CH14" s="385"/>
      <c r="CI14" s="385"/>
      <c r="CJ14" s="385"/>
      <c r="CK14" s="385"/>
      <c r="CL14" s="385"/>
      <c r="CM14" s="385"/>
      <c r="CN14" s="385"/>
      <c r="CO14" s="385"/>
      <c r="CP14" s="385"/>
      <c r="CQ14" s="385"/>
      <c r="CR14" s="385"/>
      <c r="CS14" s="385"/>
      <c r="CT14" s="385"/>
      <c r="CU14" s="385"/>
      <c r="CV14" s="385"/>
      <c r="CW14" s="385"/>
      <c r="CX14" s="385"/>
      <c r="CY14" s="385"/>
      <c r="CZ14" s="385"/>
      <c r="DA14" s="385"/>
      <c r="DB14" s="385"/>
      <c r="DC14" s="385"/>
      <c r="DD14" s="385"/>
      <c r="DE14" s="385"/>
      <c r="DF14" s="385"/>
      <c r="DG14" s="385"/>
      <c r="DH14" s="385"/>
      <c r="DI14" s="385"/>
      <c r="DJ14" s="385"/>
      <c r="DK14" s="385"/>
      <c r="DL14" s="385"/>
      <c r="DM14" s="385"/>
      <c r="DN14" s="385"/>
      <c r="DO14" s="391"/>
      <c r="DP14" s="394">
        <v>1</v>
      </c>
      <c r="DQ14" s="385">
        <v>47500</v>
      </c>
      <c r="DR14" s="385"/>
      <c r="DS14" s="385"/>
      <c r="DT14" s="385"/>
      <c r="DU14" s="385"/>
      <c r="DV14" s="385">
        <v>1</v>
      </c>
      <c r="DW14" s="385">
        <v>47500</v>
      </c>
      <c r="DX14" s="385"/>
      <c r="DY14" s="385"/>
      <c r="DZ14" s="385"/>
      <c r="EA14" s="385"/>
      <c r="EB14" s="385"/>
      <c r="EC14" s="385"/>
      <c r="ED14" s="385"/>
      <c r="EE14" s="385"/>
      <c r="EF14" s="390">
        <f t="shared" si="8"/>
        <v>1</v>
      </c>
      <c r="EG14" s="390">
        <f t="shared" si="8"/>
        <v>47500</v>
      </c>
      <c r="EH14" s="492">
        <v>1</v>
      </c>
      <c r="EI14" s="492">
        <v>47500</v>
      </c>
      <c r="EJ14" s="492"/>
      <c r="EK14" s="492"/>
      <c r="EL14" s="70"/>
      <c r="EM14" s="70"/>
      <c r="EN14" s="70"/>
      <c r="EO14" s="70"/>
      <c r="EP14" s="70"/>
      <c r="EQ14" s="70"/>
      <c r="ER14" s="70"/>
      <c r="ES14" s="70"/>
      <c r="ET14" s="70"/>
    </row>
    <row r="15" spans="1:150" ht="78.75">
      <c r="A15" s="540">
        <v>8</v>
      </c>
      <c r="B15" s="517" t="s">
        <v>2506</v>
      </c>
      <c r="C15" s="517" t="s">
        <v>2507</v>
      </c>
      <c r="D15" s="517" t="s">
        <v>106</v>
      </c>
      <c r="E15" s="533">
        <v>42500</v>
      </c>
      <c r="F15" s="533">
        <v>5000</v>
      </c>
      <c r="G15" s="399">
        <f t="shared" si="3"/>
        <v>47500</v>
      </c>
      <c r="H15" s="385"/>
      <c r="I15" s="515">
        <f t="shared" si="0"/>
        <v>374.0625</v>
      </c>
      <c r="J15" s="274">
        <f t="shared" si="4"/>
        <v>2749.0625</v>
      </c>
      <c r="K15" s="405" t="s">
        <v>2508</v>
      </c>
      <c r="L15" s="389">
        <v>2</v>
      </c>
      <c r="M15" s="515">
        <f t="shared" si="1"/>
        <v>748.125</v>
      </c>
      <c r="N15" s="274">
        <f t="shared" si="5"/>
        <v>5498.125</v>
      </c>
      <c r="O15" s="275">
        <f t="shared" si="6"/>
        <v>0</v>
      </c>
      <c r="P15" s="275">
        <f t="shared" si="7"/>
        <v>0</v>
      </c>
      <c r="Q15" s="275">
        <f t="shared" si="7"/>
        <v>0</v>
      </c>
      <c r="R15" s="275">
        <f t="shared" si="7"/>
        <v>0</v>
      </c>
      <c r="S15" s="534">
        <v>40245</v>
      </c>
      <c r="T15" s="385"/>
      <c r="U15" s="385"/>
      <c r="V15" s="385"/>
      <c r="W15" s="385"/>
      <c r="X15" s="390">
        <f t="shared" si="2"/>
        <v>0</v>
      </c>
      <c r="Y15" s="385"/>
      <c r="Z15" s="385"/>
      <c r="AA15" s="385"/>
      <c r="AB15" s="385"/>
      <c r="AC15" s="305"/>
      <c r="AD15" s="385"/>
      <c r="AE15" s="385"/>
      <c r="AF15" s="385"/>
      <c r="AG15" s="385"/>
      <c r="AH15" s="390"/>
      <c r="AI15" s="385"/>
      <c r="AJ15" s="385"/>
      <c r="AK15" s="385"/>
      <c r="AL15" s="385"/>
      <c r="AM15" s="390"/>
      <c r="AN15" s="385"/>
      <c r="AO15" s="385"/>
      <c r="AP15" s="385"/>
      <c r="AQ15" s="385"/>
      <c r="AR15" s="385"/>
      <c r="AS15" s="385"/>
      <c r="AT15" s="385"/>
      <c r="AU15" s="385"/>
      <c r="AV15" s="385"/>
      <c r="AW15" s="385"/>
      <c r="AX15" s="385"/>
      <c r="AY15" s="385"/>
      <c r="AZ15" s="385"/>
      <c r="BA15" s="385"/>
      <c r="BB15" s="385"/>
      <c r="BC15" s="385"/>
      <c r="BD15" s="385"/>
      <c r="BE15" s="385"/>
      <c r="BF15" s="385"/>
      <c r="BG15" s="385"/>
      <c r="BH15" s="385"/>
      <c r="BI15" s="385"/>
      <c r="BJ15" s="385"/>
      <c r="BK15" s="385"/>
      <c r="BL15" s="385"/>
      <c r="BM15" s="385"/>
      <c r="BN15" s="385"/>
      <c r="BO15" s="385"/>
      <c r="BP15" s="385"/>
      <c r="BQ15" s="385"/>
      <c r="BR15" s="385"/>
      <c r="BS15" s="385"/>
      <c r="BT15" s="385"/>
      <c r="BU15" s="385"/>
      <c r="BV15" s="385"/>
      <c r="BW15" s="385"/>
      <c r="BX15" s="385"/>
      <c r="BY15" s="385"/>
      <c r="BZ15" s="385"/>
      <c r="CA15" s="385"/>
      <c r="CB15" s="385"/>
      <c r="CC15" s="385"/>
      <c r="CD15" s="385"/>
      <c r="CE15" s="385"/>
      <c r="CF15" s="385"/>
      <c r="CG15" s="385"/>
      <c r="CH15" s="385"/>
      <c r="CI15" s="385"/>
      <c r="CJ15" s="385"/>
      <c r="CK15" s="385"/>
      <c r="CL15" s="385"/>
      <c r="CM15" s="385"/>
      <c r="CN15" s="385"/>
      <c r="CO15" s="385"/>
      <c r="CP15" s="385"/>
      <c r="CQ15" s="385"/>
      <c r="CR15" s="385"/>
      <c r="CS15" s="385"/>
      <c r="CT15" s="385"/>
      <c r="CU15" s="385"/>
      <c r="CV15" s="385"/>
      <c r="CW15" s="385"/>
      <c r="CX15" s="385"/>
      <c r="CY15" s="385"/>
      <c r="CZ15" s="385"/>
      <c r="DA15" s="385"/>
      <c r="DB15" s="385"/>
      <c r="DC15" s="385"/>
      <c r="DD15" s="385"/>
      <c r="DE15" s="385"/>
      <c r="DF15" s="385"/>
      <c r="DG15" s="385"/>
      <c r="DH15" s="385"/>
      <c r="DI15" s="385"/>
      <c r="DJ15" s="385"/>
      <c r="DK15" s="385"/>
      <c r="DL15" s="385"/>
      <c r="DM15" s="385"/>
      <c r="DN15" s="385"/>
      <c r="DO15" s="391"/>
      <c r="DP15" s="394">
        <v>1</v>
      </c>
      <c r="DQ15" s="385">
        <v>47500</v>
      </c>
      <c r="DR15" s="385"/>
      <c r="DS15" s="385"/>
      <c r="DT15" s="385"/>
      <c r="DU15" s="385"/>
      <c r="DV15" s="385">
        <v>1</v>
      </c>
      <c r="DW15" s="385">
        <v>47500</v>
      </c>
      <c r="DX15" s="385"/>
      <c r="DY15" s="385"/>
      <c r="DZ15" s="385"/>
      <c r="EA15" s="385"/>
      <c r="EB15" s="385"/>
      <c r="EC15" s="385"/>
      <c r="ED15" s="385"/>
      <c r="EE15" s="385"/>
      <c r="EF15" s="390">
        <f t="shared" si="8"/>
        <v>1</v>
      </c>
      <c r="EG15" s="390">
        <f t="shared" si="8"/>
        <v>47500</v>
      </c>
      <c r="EH15" s="492">
        <v>1</v>
      </c>
      <c r="EI15" s="492">
        <v>47500</v>
      </c>
      <c r="EJ15" s="492"/>
      <c r="EK15" s="492"/>
      <c r="EL15" s="70"/>
      <c r="EM15" s="70"/>
      <c r="EN15" s="70"/>
      <c r="EO15" s="70"/>
      <c r="EP15" s="70"/>
      <c r="EQ15" s="70"/>
      <c r="ER15" s="70"/>
      <c r="ES15" s="70"/>
      <c r="ET15" s="70"/>
    </row>
    <row r="16" spans="1:150" ht="94.5">
      <c r="A16" s="540">
        <v>9</v>
      </c>
      <c r="B16" s="517" t="s">
        <v>2509</v>
      </c>
      <c r="C16" s="517" t="s">
        <v>2510</v>
      </c>
      <c r="D16" s="517" t="s">
        <v>2472</v>
      </c>
      <c r="E16" s="533">
        <v>42500</v>
      </c>
      <c r="F16" s="533">
        <v>5000</v>
      </c>
      <c r="G16" s="399">
        <f t="shared" si="3"/>
        <v>47500</v>
      </c>
      <c r="H16" s="385"/>
      <c r="I16" s="515">
        <f t="shared" si="0"/>
        <v>374.0625</v>
      </c>
      <c r="J16" s="274">
        <f t="shared" si="4"/>
        <v>2749.0625</v>
      </c>
      <c r="K16" s="405" t="s">
        <v>2511</v>
      </c>
      <c r="L16" s="389">
        <v>2</v>
      </c>
      <c r="M16" s="515">
        <f t="shared" si="1"/>
        <v>748.125</v>
      </c>
      <c r="N16" s="274">
        <f t="shared" si="5"/>
        <v>5498.125</v>
      </c>
      <c r="O16" s="275">
        <f t="shared" si="6"/>
        <v>0</v>
      </c>
      <c r="P16" s="275">
        <f t="shared" si="7"/>
        <v>0</v>
      </c>
      <c r="Q16" s="275">
        <f t="shared" si="7"/>
        <v>0</v>
      </c>
      <c r="R16" s="275">
        <f t="shared" si="7"/>
        <v>0</v>
      </c>
      <c r="S16" s="534">
        <v>40245</v>
      </c>
      <c r="T16" s="385"/>
      <c r="U16" s="385"/>
      <c r="V16" s="385"/>
      <c r="W16" s="385"/>
      <c r="X16" s="390">
        <f t="shared" si="2"/>
        <v>0</v>
      </c>
      <c r="Y16" s="385"/>
      <c r="Z16" s="385"/>
      <c r="AA16" s="385"/>
      <c r="AB16" s="385"/>
      <c r="AC16" s="305"/>
      <c r="AD16" s="385"/>
      <c r="AE16" s="385"/>
      <c r="AF16" s="385"/>
      <c r="AG16" s="385"/>
      <c r="AH16" s="390"/>
      <c r="AI16" s="385"/>
      <c r="AJ16" s="385"/>
      <c r="AK16" s="385"/>
      <c r="AL16" s="385"/>
      <c r="AM16" s="390"/>
      <c r="AN16" s="385"/>
      <c r="AO16" s="385"/>
      <c r="AP16" s="385"/>
      <c r="AQ16" s="385"/>
      <c r="AR16" s="385"/>
      <c r="AS16" s="385"/>
      <c r="AT16" s="385"/>
      <c r="AU16" s="385"/>
      <c r="AV16" s="385"/>
      <c r="AW16" s="385"/>
      <c r="AX16" s="385"/>
      <c r="AY16" s="385"/>
      <c r="AZ16" s="385"/>
      <c r="BA16" s="385"/>
      <c r="BB16" s="385"/>
      <c r="BC16" s="385"/>
      <c r="BD16" s="385"/>
      <c r="BE16" s="385"/>
      <c r="BF16" s="385"/>
      <c r="BG16" s="385"/>
      <c r="BH16" s="385"/>
      <c r="BI16" s="385"/>
      <c r="BJ16" s="385"/>
      <c r="BK16" s="385"/>
      <c r="BL16" s="385"/>
      <c r="BM16" s="385"/>
      <c r="BN16" s="385"/>
      <c r="BO16" s="385"/>
      <c r="BP16" s="385"/>
      <c r="BQ16" s="385"/>
      <c r="BR16" s="385"/>
      <c r="BS16" s="385"/>
      <c r="BT16" s="385"/>
      <c r="BU16" s="385"/>
      <c r="BV16" s="385"/>
      <c r="BW16" s="385"/>
      <c r="BX16" s="385"/>
      <c r="BY16" s="385"/>
      <c r="BZ16" s="385"/>
      <c r="CA16" s="385"/>
      <c r="CB16" s="385"/>
      <c r="CC16" s="385"/>
      <c r="CD16" s="385"/>
      <c r="CE16" s="385"/>
      <c r="CF16" s="385"/>
      <c r="CG16" s="385"/>
      <c r="CH16" s="385"/>
      <c r="CI16" s="385"/>
      <c r="CJ16" s="385"/>
      <c r="CK16" s="385"/>
      <c r="CL16" s="385"/>
      <c r="CM16" s="385"/>
      <c r="CN16" s="385"/>
      <c r="CO16" s="385"/>
      <c r="CP16" s="385"/>
      <c r="CQ16" s="385"/>
      <c r="CR16" s="385"/>
      <c r="CS16" s="385"/>
      <c r="CT16" s="385"/>
      <c r="CU16" s="385"/>
      <c r="CV16" s="385"/>
      <c r="CW16" s="385"/>
      <c r="CX16" s="385"/>
      <c r="CY16" s="385"/>
      <c r="CZ16" s="385"/>
      <c r="DA16" s="385"/>
      <c r="DB16" s="385"/>
      <c r="DC16" s="385"/>
      <c r="DD16" s="385"/>
      <c r="DE16" s="385"/>
      <c r="DF16" s="385"/>
      <c r="DG16" s="385"/>
      <c r="DH16" s="385"/>
      <c r="DI16" s="385"/>
      <c r="DJ16" s="385"/>
      <c r="DK16" s="385"/>
      <c r="DL16" s="385"/>
      <c r="DM16" s="385"/>
      <c r="DN16" s="385"/>
      <c r="DO16" s="391"/>
      <c r="DP16" s="394">
        <v>1</v>
      </c>
      <c r="DQ16" s="385">
        <v>47500</v>
      </c>
      <c r="DR16" s="385"/>
      <c r="DS16" s="385"/>
      <c r="DT16" s="385"/>
      <c r="DU16" s="385"/>
      <c r="DV16" s="385">
        <v>1</v>
      </c>
      <c r="DW16" s="385">
        <v>47500</v>
      </c>
      <c r="DX16" s="385"/>
      <c r="DY16" s="385"/>
      <c r="DZ16" s="385"/>
      <c r="EA16" s="385"/>
      <c r="EB16" s="385"/>
      <c r="EC16" s="385"/>
      <c r="ED16" s="385"/>
      <c r="EE16" s="385"/>
      <c r="EF16" s="390">
        <f t="shared" si="8"/>
        <v>1</v>
      </c>
      <c r="EG16" s="390">
        <f t="shared" si="8"/>
        <v>47500</v>
      </c>
      <c r="EH16" s="492">
        <v>1</v>
      </c>
      <c r="EI16" s="492">
        <v>47500</v>
      </c>
      <c r="EJ16" s="492"/>
      <c r="EK16" s="492"/>
      <c r="EL16" s="70"/>
      <c r="EM16" s="70"/>
      <c r="EN16" s="70"/>
      <c r="EO16" s="70"/>
      <c r="EP16" s="70"/>
      <c r="EQ16" s="70"/>
      <c r="ER16" s="70"/>
      <c r="ES16" s="70"/>
      <c r="ET16" s="70"/>
    </row>
    <row r="17" spans="1:150" ht="76.5">
      <c r="A17" s="540">
        <v>10</v>
      </c>
      <c r="B17" s="517" t="s">
        <v>2512</v>
      </c>
      <c r="C17" s="517" t="s">
        <v>2513</v>
      </c>
      <c r="D17" s="517" t="s">
        <v>2514</v>
      </c>
      <c r="E17" s="533">
        <v>34000</v>
      </c>
      <c r="F17" s="533">
        <v>4000</v>
      </c>
      <c r="G17" s="399">
        <f t="shared" si="3"/>
        <v>38000</v>
      </c>
      <c r="H17" s="385"/>
      <c r="I17" s="515">
        <f t="shared" si="0"/>
        <v>299.25</v>
      </c>
      <c r="J17" s="274">
        <f t="shared" si="4"/>
        <v>2199.25</v>
      </c>
      <c r="K17" s="405" t="s">
        <v>2515</v>
      </c>
      <c r="L17" s="389">
        <v>2</v>
      </c>
      <c r="M17" s="515">
        <f t="shared" si="1"/>
        <v>598.5</v>
      </c>
      <c r="N17" s="274">
        <f t="shared" si="5"/>
        <v>4398.5</v>
      </c>
      <c r="O17" s="275">
        <f t="shared" si="6"/>
        <v>0</v>
      </c>
      <c r="P17" s="275">
        <f t="shared" si="7"/>
        <v>0</v>
      </c>
      <c r="Q17" s="275">
        <f t="shared" si="7"/>
        <v>0</v>
      </c>
      <c r="R17" s="275">
        <f t="shared" si="7"/>
        <v>0</v>
      </c>
      <c r="S17" s="534">
        <v>40245</v>
      </c>
      <c r="T17" s="385"/>
      <c r="U17" s="385"/>
      <c r="V17" s="385"/>
      <c r="W17" s="385"/>
      <c r="X17" s="390">
        <f t="shared" si="2"/>
        <v>0</v>
      </c>
      <c r="Y17" s="385"/>
      <c r="Z17" s="385"/>
      <c r="AA17" s="385"/>
      <c r="AB17" s="385"/>
      <c r="AC17" s="305"/>
      <c r="AD17" s="385"/>
      <c r="AE17" s="385"/>
      <c r="AF17" s="385"/>
      <c r="AG17" s="385"/>
      <c r="AH17" s="390"/>
      <c r="AI17" s="385"/>
      <c r="AJ17" s="385"/>
      <c r="AK17" s="385"/>
      <c r="AL17" s="385"/>
      <c r="AM17" s="390"/>
      <c r="AN17" s="385"/>
      <c r="AO17" s="385"/>
      <c r="AP17" s="385"/>
      <c r="AQ17" s="385"/>
      <c r="AR17" s="385"/>
      <c r="AS17" s="385"/>
      <c r="AT17" s="385"/>
      <c r="AU17" s="385"/>
      <c r="AV17" s="385"/>
      <c r="AW17" s="385"/>
      <c r="AX17" s="385"/>
      <c r="AY17" s="385"/>
      <c r="AZ17" s="385"/>
      <c r="BA17" s="385"/>
      <c r="BB17" s="385"/>
      <c r="BC17" s="385"/>
      <c r="BD17" s="385"/>
      <c r="BE17" s="385"/>
      <c r="BF17" s="385"/>
      <c r="BG17" s="385"/>
      <c r="BH17" s="385"/>
      <c r="BI17" s="385"/>
      <c r="BJ17" s="385"/>
      <c r="BK17" s="385"/>
      <c r="BL17" s="385"/>
      <c r="BM17" s="385"/>
      <c r="BN17" s="385"/>
      <c r="BO17" s="385"/>
      <c r="BP17" s="385"/>
      <c r="BQ17" s="385"/>
      <c r="BR17" s="385"/>
      <c r="BS17" s="385"/>
      <c r="BT17" s="385"/>
      <c r="BU17" s="385"/>
      <c r="BV17" s="385"/>
      <c r="BW17" s="385"/>
      <c r="BX17" s="385"/>
      <c r="BY17" s="385"/>
      <c r="BZ17" s="385"/>
      <c r="CA17" s="385"/>
      <c r="CB17" s="385"/>
      <c r="CC17" s="385"/>
      <c r="CD17" s="385"/>
      <c r="CE17" s="385"/>
      <c r="CF17" s="385"/>
      <c r="CG17" s="385"/>
      <c r="CH17" s="385"/>
      <c r="CI17" s="385"/>
      <c r="CJ17" s="385"/>
      <c r="CK17" s="385"/>
      <c r="CL17" s="385"/>
      <c r="CM17" s="385"/>
      <c r="CN17" s="385"/>
      <c r="CO17" s="385"/>
      <c r="CP17" s="385"/>
      <c r="CQ17" s="385"/>
      <c r="CR17" s="385"/>
      <c r="CS17" s="385"/>
      <c r="CT17" s="385"/>
      <c r="CU17" s="385"/>
      <c r="CV17" s="385"/>
      <c r="CW17" s="385"/>
      <c r="CX17" s="385"/>
      <c r="CY17" s="385"/>
      <c r="CZ17" s="385"/>
      <c r="DA17" s="385"/>
      <c r="DB17" s="385"/>
      <c r="DC17" s="385"/>
      <c r="DD17" s="385"/>
      <c r="DE17" s="385"/>
      <c r="DF17" s="385"/>
      <c r="DG17" s="385"/>
      <c r="DH17" s="385"/>
      <c r="DI17" s="385"/>
      <c r="DJ17" s="385"/>
      <c r="DK17" s="385"/>
      <c r="DL17" s="385"/>
      <c r="DM17" s="385"/>
      <c r="DN17" s="385"/>
      <c r="DO17" s="391"/>
      <c r="DP17" s="394">
        <v>1</v>
      </c>
      <c r="DQ17" s="385">
        <v>38000</v>
      </c>
      <c r="DR17" s="385"/>
      <c r="DS17" s="385"/>
      <c r="DT17" s="385"/>
      <c r="DU17" s="385"/>
      <c r="DV17" s="385">
        <v>1</v>
      </c>
      <c r="DW17" s="385">
        <v>38000</v>
      </c>
      <c r="DX17" s="385"/>
      <c r="DY17" s="385"/>
      <c r="DZ17" s="385"/>
      <c r="EA17" s="385"/>
      <c r="EB17" s="385"/>
      <c r="EC17" s="385"/>
      <c r="ED17" s="385"/>
      <c r="EE17" s="385"/>
      <c r="EF17" s="390">
        <f t="shared" si="8"/>
        <v>1</v>
      </c>
      <c r="EG17" s="390">
        <f t="shared" si="8"/>
        <v>38000</v>
      </c>
      <c r="EH17" s="492"/>
      <c r="EI17" s="492"/>
      <c r="EJ17" s="492">
        <v>1</v>
      </c>
      <c r="EK17" s="492">
        <v>38000</v>
      </c>
      <c r="EL17" s="70"/>
      <c r="EM17" s="70"/>
      <c r="EN17" s="70"/>
      <c r="EO17" s="70"/>
      <c r="EP17" s="70"/>
      <c r="EQ17" s="70"/>
      <c r="ER17" s="70"/>
      <c r="ES17" s="70"/>
      <c r="ET17" s="70"/>
    </row>
    <row r="18" spans="1:150" ht="115.5">
      <c r="A18" s="540">
        <v>11</v>
      </c>
      <c r="B18" s="516" t="s">
        <v>2516</v>
      </c>
      <c r="C18" s="516" t="s">
        <v>2517</v>
      </c>
      <c r="D18" s="516" t="s">
        <v>1547</v>
      </c>
      <c r="E18" s="533">
        <v>42500</v>
      </c>
      <c r="F18" s="533">
        <v>5000</v>
      </c>
      <c r="G18" s="399">
        <f t="shared" si="3"/>
        <v>47500</v>
      </c>
      <c r="H18" s="385"/>
      <c r="I18" s="515">
        <f t="shared" si="0"/>
        <v>374.0625</v>
      </c>
      <c r="J18" s="274">
        <f t="shared" si="4"/>
        <v>2749.0625</v>
      </c>
      <c r="K18" s="455" t="s">
        <v>2518</v>
      </c>
      <c r="L18" s="389">
        <v>2</v>
      </c>
      <c r="M18" s="515">
        <f t="shared" si="1"/>
        <v>748.125</v>
      </c>
      <c r="N18" s="274">
        <f t="shared" si="5"/>
        <v>5498.125</v>
      </c>
      <c r="O18" s="275">
        <f t="shared" si="6"/>
        <v>0</v>
      </c>
      <c r="P18" s="275">
        <f t="shared" si="7"/>
        <v>0</v>
      </c>
      <c r="Q18" s="275">
        <f t="shared" si="7"/>
        <v>0</v>
      </c>
      <c r="R18" s="275">
        <f t="shared" si="7"/>
        <v>0</v>
      </c>
      <c r="S18" s="536" t="s">
        <v>2519</v>
      </c>
      <c r="T18" s="385"/>
      <c r="U18" s="385"/>
      <c r="V18" s="385"/>
      <c r="W18" s="385"/>
      <c r="X18" s="390">
        <f t="shared" si="2"/>
        <v>0</v>
      </c>
      <c r="Y18" s="385"/>
      <c r="Z18" s="385"/>
      <c r="AA18" s="385"/>
      <c r="AB18" s="385"/>
      <c r="AC18" s="305"/>
      <c r="AD18" s="385"/>
      <c r="AE18" s="385"/>
      <c r="AF18" s="385"/>
      <c r="AG18" s="385"/>
      <c r="AH18" s="390"/>
      <c r="AI18" s="385"/>
      <c r="AJ18" s="385"/>
      <c r="AK18" s="385"/>
      <c r="AL18" s="385"/>
      <c r="AM18" s="390"/>
      <c r="AN18" s="385"/>
      <c r="AO18" s="385"/>
      <c r="AP18" s="385"/>
      <c r="AQ18" s="385"/>
      <c r="AR18" s="385"/>
      <c r="AS18" s="385"/>
      <c r="AT18" s="385"/>
      <c r="AU18" s="385"/>
      <c r="AV18" s="385"/>
      <c r="AW18" s="385"/>
      <c r="AX18" s="385"/>
      <c r="AY18" s="385"/>
      <c r="AZ18" s="385"/>
      <c r="BA18" s="385"/>
      <c r="BB18" s="385"/>
      <c r="BC18" s="385"/>
      <c r="BD18" s="385"/>
      <c r="BE18" s="385"/>
      <c r="BF18" s="385"/>
      <c r="BG18" s="385"/>
      <c r="BH18" s="385"/>
      <c r="BI18" s="385"/>
      <c r="BJ18" s="385"/>
      <c r="BK18" s="385"/>
      <c r="BL18" s="385"/>
      <c r="BM18" s="385"/>
      <c r="BN18" s="385"/>
      <c r="BO18" s="385"/>
      <c r="BP18" s="385"/>
      <c r="BQ18" s="385"/>
      <c r="BR18" s="385"/>
      <c r="BS18" s="385"/>
      <c r="BT18" s="385"/>
      <c r="BU18" s="385"/>
      <c r="BV18" s="385"/>
      <c r="BW18" s="385"/>
      <c r="BX18" s="385"/>
      <c r="BY18" s="385"/>
      <c r="BZ18" s="385"/>
      <c r="CA18" s="385"/>
      <c r="CB18" s="385"/>
      <c r="CC18" s="385"/>
      <c r="CD18" s="385"/>
      <c r="CE18" s="385"/>
      <c r="CF18" s="385"/>
      <c r="CG18" s="385"/>
      <c r="CH18" s="385"/>
      <c r="CI18" s="385"/>
      <c r="CJ18" s="385"/>
      <c r="CK18" s="385"/>
      <c r="CL18" s="385"/>
      <c r="CM18" s="385"/>
      <c r="CN18" s="385"/>
      <c r="CO18" s="385"/>
      <c r="CP18" s="385"/>
      <c r="CQ18" s="385"/>
      <c r="CR18" s="385"/>
      <c r="CS18" s="385"/>
      <c r="CT18" s="385"/>
      <c r="CU18" s="385"/>
      <c r="CV18" s="385"/>
      <c r="CW18" s="385"/>
      <c r="CX18" s="385"/>
      <c r="CY18" s="385"/>
      <c r="CZ18" s="385"/>
      <c r="DA18" s="385"/>
      <c r="DB18" s="385"/>
      <c r="DC18" s="385"/>
      <c r="DD18" s="385"/>
      <c r="DE18" s="385"/>
      <c r="DF18" s="385"/>
      <c r="DG18" s="385"/>
      <c r="DH18" s="385"/>
      <c r="DI18" s="385"/>
      <c r="DJ18" s="385"/>
      <c r="DK18" s="385"/>
      <c r="DL18" s="385"/>
      <c r="DM18" s="385"/>
      <c r="DN18" s="385"/>
      <c r="DO18" s="391"/>
      <c r="DP18" s="394">
        <v>1</v>
      </c>
      <c r="DQ18" s="385">
        <v>47500</v>
      </c>
      <c r="DR18" s="385"/>
      <c r="DS18" s="385"/>
      <c r="DT18" s="385"/>
      <c r="DU18" s="385"/>
      <c r="DV18" s="385"/>
      <c r="DW18" s="385"/>
      <c r="DX18" s="385">
        <v>1</v>
      </c>
      <c r="DY18" s="385">
        <v>47500</v>
      </c>
      <c r="DZ18" s="385"/>
      <c r="EA18" s="385"/>
      <c r="EB18" s="385"/>
      <c r="EC18" s="385"/>
      <c r="ED18" s="385"/>
      <c r="EE18" s="385"/>
      <c r="EF18" s="390">
        <f t="shared" si="8"/>
        <v>1</v>
      </c>
      <c r="EG18" s="390">
        <f t="shared" si="8"/>
        <v>47500</v>
      </c>
      <c r="EH18" s="492">
        <v>1</v>
      </c>
      <c r="EI18" s="492">
        <v>47500</v>
      </c>
      <c r="EJ18" s="492"/>
      <c r="EK18" s="492"/>
      <c r="EL18" s="70"/>
      <c r="EM18" s="70"/>
      <c r="EN18" s="70"/>
      <c r="EO18" s="70"/>
      <c r="EP18" s="70"/>
      <c r="EQ18" s="70"/>
      <c r="ER18" s="70"/>
      <c r="ES18" s="70"/>
      <c r="ET18" s="70"/>
    </row>
    <row r="19" spans="1:150" ht="66">
      <c r="A19" s="540">
        <v>12</v>
      </c>
      <c r="B19" s="516" t="s">
        <v>2520</v>
      </c>
      <c r="C19" s="516" t="s">
        <v>2521</v>
      </c>
      <c r="D19" s="516" t="s">
        <v>1547</v>
      </c>
      <c r="E19" s="533">
        <v>42500</v>
      </c>
      <c r="F19" s="533">
        <v>5000</v>
      </c>
      <c r="G19" s="399">
        <f t="shared" si="3"/>
        <v>47500</v>
      </c>
      <c r="H19" s="385"/>
      <c r="I19" s="515">
        <f t="shared" si="0"/>
        <v>374.0625</v>
      </c>
      <c r="J19" s="274">
        <f t="shared" si="4"/>
        <v>2749.0625</v>
      </c>
      <c r="K19" s="455" t="s">
        <v>2522</v>
      </c>
      <c r="L19" s="389">
        <v>2</v>
      </c>
      <c r="M19" s="515">
        <f t="shared" si="1"/>
        <v>748.125</v>
      </c>
      <c r="N19" s="274">
        <f t="shared" si="5"/>
        <v>5498.125</v>
      </c>
      <c r="O19" s="275">
        <f t="shared" si="6"/>
        <v>0</v>
      </c>
      <c r="P19" s="275">
        <f t="shared" si="7"/>
        <v>0</v>
      </c>
      <c r="Q19" s="275">
        <f t="shared" si="7"/>
        <v>0</v>
      </c>
      <c r="R19" s="275">
        <f t="shared" si="7"/>
        <v>0</v>
      </c>
      <c r="S19" s="536" t="s">
        <v>2519</v>
      </c>
      <c r="T19" s="385"/>
      <c r="U19" s="385"/>
      <c r="V19" s="385"/>
      <c r="W19" s="385"/>
      <c r="X19" s="390">
        <f t="shared" si="2"/>
        <v>0</v>
      </c>
      <c r="Y19" s="385"/>
      <c r="Z19" s="385"/>
      <c r="AA19" s="385"/>
      <c r="AB19" s="385"/>
      <c r="AC19" s="305"/>
      <c r="AD19" s="385"/>
      <c r="AE19" s="385"/>
      <c r="AF19" s="385"/>
      <c r="AG19" s="385"/>
      <c r="AH19" s="390"/>
      <c r="AI19" s="385"/>
      <c r="AJ19" s="385"/>
      <c r="AK19" s="385"/>
      <c r="AL19" s="385"/>
      <c r="AM19" s="390"/>
      <c r="AN19" s="385"/>
      <c r="AO19" s="385"/>
      <c r="AP19" s="385"/>
      <c r="AQ19" s="385"/>
      <c r="AR19" s="385"/>
      <c r="AS19" s="385"/>
      <c r="AT19" s="385"/>
      <c r="AU19" s="385"/>
      <c r="AV19" s="385"/>
      <c r="AW19" s="385"/>
      <c r="AX19" s="385"/>
      <c r="AY19" s="385"/>
      <c r="AZ19" s="385"/>
      <c r="BA19" s="385"/>
      <c r="BB19" s="385"/>
      <c r="BC19" s="385"/>
      <c r="BD19" s="385"/>
      <c r="BE19" s="385"/>
      <c r="BF19" s="385"/>
      <c r="BG19" s="385"/>
      <c r="BH19" s="385"/>
      <c r="BI19" s="385"/>
      <c r="BJ19" s="385"/>
      <c r="BK19" s="385"/>
      <c r="BL19" s="385"/>
      <c r="BM19" s="385"/>
      <c r="BN19" s="385"/>
      <c r="BO19" s="385"/>
      <c r="BP19" s="385"/>
      <c r="BQ19" s="385"/>
      <c r="BR19" s="385"/>
      <c r="BS19" s="385"/>
      <c r="BT19" s="385"/>
      <c r="BU19" s="385"/>
      <c r="BV19" s="385"/>
      <c r="BW19" s="385"/>
      <c r="BX19" s="385"/>
      <c r="BY19" s="385"/>
      <c r="BZ19" s="385"/>
      <c r="CA19" s="385"/>
      <c r="CB19" s="385"/>
      <c r="CC19" s="385"/>
      <c r="CD19" s="385"/>
      <c r="CE19" s="385"/>
      <c r="CF19" s="385"/>
      <c r="CG19" s="385"/>
      <c r="CH19" s="385"/>
      <c r="CI19" s="385"/>
      <c r="CJ19" s="385"/>
      <c r="CK19" s="385"/>
      <c r="CL19" s="385"/>
      <c r="CM19" s="385"/>
      <c r="CN19" s="385"/>
      <c r="CO19" s="385"/>
      <c r="CP19" s="385"/>
      <c r="CQ19" s="385"/>
      <c r="CR19" s="385"/>
      <c r="CS19" s="385"/>
      <c r="CT19" s="385"/>
      <c r="CU19" s="385"/>
      <c r="CV19" s="385"/>
      <c r="CW19" s="385"/>
      <c r="CX19" s="385"/>
      <c r="CY19" s="385"/>
      <c r="CZ19" s="385"/>
      <c r="DA19" s="385"/>
      <c r="DB19" s="385"/>
      <c r="DC19" s="385"/>
      <c r="DD19" s="385"/>
      <c r="DE19" s="385"/>
      <c r="DF19" s="385"/>
      <c r="DG19" s="385"/>
      <c r="DH19" s="385"/>
      <c r="DI19" s="385"/>
      <c r="DJ19" s="385"/>
      <c r="DK19" s="385"/>
      <c r="DL19" s="385"/>
      <c r="DM19" s="385"/>
      <c r="DN19" s="385"/>
      <c r="DO19" s="391"/>
      <c r="DP19" s="394">
        <v>1</v>
      </c>
      <c r="DQ19" s="385">
        <v>47500</v>
      </c>
      <c r="DR19" s="385"/>
      <c r="DS19" s="385"/>
      <c r="DT19" s="385"/>
      <c r="DU19" s="385"/>
      <c r="DV19" s="385"/>
      <c r="DW19" s="385"/>
      <c r="DX19" s="385">
        <v>1</v>
      </c>
      <c r="DY19" s="385">
        <v>47500</v>
      </c>
      <c r="DZ19" s="385"/>
      <c r="EA19" s="385"/>
      <c r="EB19" s="385"/>
      <c r="EC19" s="385"/>
      <c r="ED19" s="385"/>
      <c r="EE19" s="385"/>
      <c r="EF19" s="390">
        <f t="shared" si="8"/>
        <v>1</v>
      </c>
      <c r="EG19" s="390">
        <f t="shared" si="8"/>
        <v>47500</v>
      </c>
      <c r="EH19" s="492">
        <v>1</v>
      </c>
      <c r="EI19" s="492">
        <v>47500</v>
      </c>
      <c r="EJ19" s="492"/>
      <c r="EK19" s="492"/>
      <c r="EL19" s="70"/>
      <c r="EM19" s="70"/>
      <c r="EN19" s="70"/>
      <c r="EO19" s="70"/>
      <c r="EP19" s="70"/>
      <c r="EQ19" s="70"/>
      <c r="ER19" s="70"/>
      <c r="ES19" s="70"/>
      <c r="ET19" s="70"/>
    </row>
    <row r="20" spans="1:150" ht="99">
      <c r="A20" s="540">
        <v>13</v>
      </c>
      <c r="B20" s="516" t="s">
        <v>2523</v>
      </c>
      <c r="C20" s="516" t="s">
        <v>2524</v>
      </c>
      <c r="D20" s="516" t="s">
        <v>32</v>
      </c>
      <c r="E20" s="533">
        <v>42500</v>
      </c>
      <c r="F20" s="533">
        <v>5000</v>
      </c>
      <c r="G20" s="399">
        <f t="shared" si="3"/>
        <v>47500</v>
      </c>
      <c r="H20" s="385"/>
      <c r="I20" s="515">
        <f t="shared" si="0"/>
        <v>374.0625</v>
      </c>
      <c r="J20" s="274">
        <f t="shared" si="4"/>
        <v>2749.0625</v>
      </c>
      <c r="K20" s="455" t="s">
        <v>2525</v>
      </c>
      <c r="L20" s="389">
        <v>2</v>
      </c>
      <c r="M20" s="515">
        <f t="shared" si="1"/>
        <v>748.125</v>
      </c>
      <c r="N20" s="274">
        <f t="shared" si="5"/>
        <v>5498.125</v>
      </c>
      <c r="O20" s="275">
        <f t="shared" si="6"/>
        <v>0</v>
      </c>
      <c r="P20" s="275">
        <f t="shared" si="7"/>
        <v>0</v>
      </c>
      <c r="Q20" s="275">
        <f t="shared" si="7"/>
        <v>0</v>
      </c>
      <c r="R20" s="275">
        <f t="shared" si="7"/>
        <v>0</v>
      </c>
      <c r="S20" s="536" t="s">
        <v>2519</v>
      </c>
      <c r="T20" s="385"/>
      <c r="U20" s="385"/>
      <c r="V20" s="385"/>
      <c r="W20" s="385"/>
      <c r="X20" s="390">
        <f t="shared" si="2"/>
        <v>0</v>
      </c>
      <c r="Y20" s="385"/>
      <c r="Z20" s="385"/>
      <c r="AA20" s="385"/>
      <c r="AB20" s="385"/>
      <c r="AC20" s="305"/>
      <c r="AD20" s="385"/>
      <c r="AE20" s="385"/>
      <c r="AF20" s="385"/>
      <c r="AG20" s="385"/>
      <c r="AH20" s="390"/>
      <c r="AI20" s="385"/>
      <c r="AJ20" s="385"/>
      <c r="AK20" s="385"/>
      <c r="AL20" s="385"/>
      <c r="AM20" s="390"/>
      <c r="AN20" s="385"/>
      <c r="AO20" s="385"/>
      <c r="AP20" s="385"/>
      <c r="AQ20" s="385"/>
      <c r="AR20" s="385"/>
      <c r="AS20" s="385"/>
      <c r="AT20" s="385"/>
      <c r="AU20" s="385"/>
      <c r="AV20" s="385"/>
      <c r="AW20" s="385"/>
      <c r="AX20" s="385"/>
      <c r="AY20" s="385"/>
      <c r="AZ20" s="385"/>
      <c r="BA20" s="385"/>
      <c r="BB20" s="385"/>
      <c r="BC20" s="385"/>
      <c r="BD20" s="385"/>
      <c r="BE20" s="385"/>
      <c r="BF20" s="385"/>
      <c r="BG20" s="385"/>
      <c r="BH20" s="385"/>
      <c r="BI20" s="385"/>
      <c r="BJ20" s="385"/>
      <c r="BK20" s="385"/>
      <c r="BL20" s="385"/>
      <c r="BM20" s="385"/>
      <c r="BN20" s="385"/>
      <c r="BO20" s="385"/>
      <c r="BP20" s="385"/>
      <c r="BQ20" s="385"/>
      <c r="BR20" s="385"/>
      <c r="BS20" s="385"/>
      <c r="BT20" s="385"/>
      <c r="BU20" s="385"/>
      <c r="BV20" s="385"/>
      <c r="BW20" s="385"/>
      <c r="BX20" s="385"/>
      <c r="BY20" s="385"/>
      <c r="BZ20" s="385"/>
      <c r="CA20" s="385"/>
      <c r="CB20" s="385"/>
      <c r="CC20" s="385"/>
      <c r="CD20" s="385"/>
      <c r="CE20" s="385"/>
      <c r="CF20" s="385"/>
      <c r="CG20" s="385"/>
      <c r="CH20" s="385"/>
      <c r="CI20" s="385"/>
      <c r="CJ20" s="385"/>
      <c r="CK20" s="385"/>
      <c r="CL20" s="385"/>
      <c r="CM20" s="385"/>
      <c r="CN20" s="385"/>
      <c r="CO20" s="385"/>
      <c r="CP20" s="385"/>
      <c r="CQ20" s="385"/>
      <c r="CR20" s="385"/>
      <c r="CS20" s="385"/>
      <c r="CT20" s="385"/>
      <c r="CU20" s="385"/>
      <c r="CV20" s="385"/>
      <c r="CW20" s="385"/>
      <c r="CX20" s="385"/>
      <c r="CY20" s="385"/>
      <c r="CZ20" s="385"/>
      <c r="DA20" s="385"/>
      <c r="DB20" s="385"/>
      <c r="DC20" s="385"/>
      <c r="DD20" s="385"/>
      <c r="DE20" s="385"/>
      <c r="DF20" s="385"/>
      <c r="DG20" s="385"/>
      <c r="DH20" s="385"/>
      <c r="DI20" s="385"/>
      <c r="DJ20" s="385"/>
      <c r="DK20" s="385"/>
      <c r="DL20" s="385"/>
      <c r="DM20" s="385"/>
      <c r="DN20" s="385"/>
      <c r="DO20" s="391"/>
      <c r="DP20" s="394">
        <v>1</v>
      </c>
      <c r="DQ20" s="385">
        <v>47500</v>
      </c>
      <c r="DR20" s="385"/>
      <c r="DS20" s="385"/>
      <c r="DT20" s="385"/>
      <c r="DU20" s="385"/>
      <c r="DV20" s="385"/>
      <c r="DW20" s="385"/>
      <c r="DX20" s="385">
        <v>1</v>
      </c>
      <c r="DY20" s="385">
        <v>47500</v>
      </c>
      <c r="DZ20" s="385"/>
      <c r="EA20" s="385"/>
      <c r="EB20" s="385"/>
      <c r="EC20" s="385"/>
      <c r="ED20" s="385"/>
      <c r="EE20" s="385"/>
      <c r="EF20" s="390">
        <f t="shared" si="8"/>
        <v>1</v>
      </c>
      <c r="EG20" s="390">
        <f t="shared" si="8"/>
        <v>47500</v>
      </c>
      <c r="EH20" s="492">
        <v>1</v>
      </c>
      <c r="EI20" s="492">
        <v>47500</v>
      </c>
      <c r="EJ20" s="492"/>
      <c r="EK20" s="492"/>
      <c r="EL20" s="70"/>
      <c r="EM20" s="70"/>
      <c r="EN20" s="70"/>
      <c r="EO20" s="70"/>
      <c r="EP20" s="70"/>
      <c r="EQ20" s="70"/>
      <c r="ER20" s="70"/>
      <c r="ES20" s="70"/>
      <c r="ET20" s="70"/>
    </row>
    <row r="21" spans="1:150" ht="99">
      <c r="A21" s="540">
        <v>14</v>
      </c>
      <c r="B21" s="516" t="s">
        <v>2526</v>
      </c>
      <c r="C21" s="516" t="s">
        <v>2527</v>
      </c>
      <c r="D21" s="516" t="s">
        <v>2528</v>
      </c>
      <c r="E21" s="533">
        <v>42500</v>
      </c>
      <c r="F21" s="533">
        <v>5000</v>
      </c>
      <c r="G21" s="399">
        <f t="shared" si="3"/>
        <v>47500</v>
      </c>
      <c r="H21" s="385"/>
      <c r="I21" s="515">
        <f t="shared" si="0"/>
        <v>374.0625</v>
      </c>
      <c r="J21" s="274">
        <f t="shared" si="4"/>
        <v>2749.0625</v>
      </c>
      <c r="K21" s="455" t="s">
        <v>2529</v>
      </c>
      <c r="L21" s="389">
        <v>2</v>
      </c>
      <c r="M21" s="515">
        <f t="shared" si="1"/>
        <v>748.125</v>
      </c>
      <c r="N21" s="274">
        <f t="shared" si="5"/>
        <v>5498.125</v>
      </c>
      <c r="O21" s="275">
        <f t="shared" si="6"/>
        <v>0</v>
      </c>
      <c r="P21" s="275">
        <f t="shared" si="7"/>
        <v>0</v>
      </c>
      <c r="Q21" s="275">
        <f t="shared" si="7"/>
        <v>0</v>
      </c>
      <c r="R21" s="275">
        <f t="shared" si="7"/>
        <v>0</v>
      </c>
      <c r="S21" s="536" t="s">
        <v>2519</v>
      </c>
      <c r="T21" s="385"/>
      <c r="U21" s="385"/>
      <c r="V21" s="385"/>
      <c r="W21" s="385"/>
      <c r="X21" s="390">
        <f t="shared" si="2"/>
        <v>0</v>
      </c>
      <c r="Y21" s="385"/>
      <c r="Z21" s="385"/>
      <c r="AA21" s="385"/>
      <c r="AB21" s="385"/>
      <c r="AC21" s="305"/>
      <c r="AD21" s="385"/>
      <c r="AE21" s="385"/>
      <c r="AF21" s="385"/>
      <c r="AG21" s="385"/>
      <c r="AH21" s="390"/>
      <c r="AI21" s="385"/>
      <c r="AJ21" s="385"/>
      <c r="AK21" s="385"/>
      <c r="AL21" s="385"/>
      <c r="AM21" s="390"/>
      <c r="AN21" s="385"/>
      <c r="AO21" s="385"/>
      <c r="AP21" s="385"/>
      <c r="AQ21" s="385"/>
      <c r="AR21" s="385"/>
      <c r="AS21" s="385"/>
      <c r="AT21" s="385"/>
      <c r="AU21" s="385"/>
      <c r="AV21" s="385"/>
      <c r="AW21" s="385"/>
      <c r="AX21" s="385"/>
      <c r="AY21" s="385"/>
      <c r="AZ21" s="385"/>
      <c r="BA21" s="385"/>
      <c r="BB21" s="385"/>
      <c r="BC21" s="385"/>
      <c r="BD21" s="385"/>
      <c r="BE21" s="385"/>
      <c r="BF21" s="385"/>
      <c r="BG21" s="385"/>
      <c r="BH21" s="385"/>
      <c r="BI21" s="385"/>
      <c r="BJ21" s="385"/>
      <c r="BK21" s="385"/>
      <c r="BL21" s="385"/>
      <c r="BM21" s="385"/>
      <c r="BN21" s="385"/>
      <c r="BO21" s="385"/>
      <c r="BP21" s="385"/>
      <c r="BQ21" s="385"/>
      <c r="BR21" s="385"/>
      <c r="BS21" s="385"/>
      <c r="BT21" s="385"/>
      <c r="BU21" s="385"/>
      <c r="BV21" s="385"/>
      <c r="BW21" s="385"/>
      <c r="BX21" s="385"/>
      <c r="BY21" s="385"/>
      <c r="BZ21" s="385"/>
      <c r="CA21" s="385"/>
      <c r="CB21" s="385"/>
      <c r="CC21" s="385"/>
      <c r="CD21" s="385"/>
      <c r="CE21" s="385"/>
      <c r="CF21" s="385"/>
      <c r="CG21" s="385"/>
      <c r="CH21" s="385"/>
      <c r="CI21" s="385"/>
      <c r="CJ21" s="385"/>
      <c r="CK21" s="385"/>
      <c r="CL21" s="385"/>
      <c r="CM21" s="385"/>
      <c r="CN21" s="385"/>
      <c r="CO21" s="385"/>
      <c r="CP21" s="385"/>
      <c r="CQ21" s="385"/>
      <c r="CR21" s="385"/>
      <c r="CS21" s="385"/>
      <c r="CT21" s="385"/>
      <c r="CU21" s="385"/>
      <c r="CV21" s="385"/>
      <c r="CW21" s="385"/>
      <c r="CX21" s="385"/>
      <c r="CY21" s="385"/>
      <c r="CZ21" s="385"/>
      <c r="DA21" s="385"/>
      <c r="DB21" s="385"/>
      <c r="DC21" s="385"/>
      <c r="DD21" s="385"/>
      <c r="DE21" s="385"/>
      <c r="DF21" s="385"/>
      <c r="DG21" s="385"/>
      <c r="DH21" s="385"/>
      <c r="DI21" s="385"/>
      <c r="DJ21" s="385"/>
      <c r="DK21" s="385"/>
      <c r="DL21" s="385"/>
      <c r="DM21" s="385"/>
      <c r="DN21" s="385"/>
      <c r="DO21" s="391"/>
      <c r="DP21" s="394">
        <v>1</v>
      </c>
      <c r="DQ21" s="385">
        <v>47500</v>
      </c>
      <c r="DR21" s="385"/>
      <c r="DS21" s="385"/>
      <c r="DT21" s="385"/>
      <c r="DU21" s="385"/>
      <c r="DV21" s="385">
        <v>1</v>
      </c>
      <c r="DW21" s="385">
        <v>47500</v>
      </c>
      <c r="DX21" s="385"/>
      <c r="DY21" s="385"/>
      <c r="DZ21" s="385"/>
      <c r="EA21" s="385"/>
      <c r="EB21" s="385"/>
      <c r="EC21" s="385"/>
      <c r="ED21" s="385"/>
      <c r="EE21" s="385"/>
      <c r="EF21" s="390">
        <f t="shared" si="8"/>
        <v>1</v>
      </c>
      <c r="EG21" s="390">
        <f t="shared" si="8"/>
        <v>47500</v>
      </c>
      <c r="EH21" s="492">
        <v>1</v>
      </c>
      <c r="EI21" s="492">
        <v>47500</v>
      </c>
      <c r="EJ21" s="492"/>
      <c r="EK21" s="492"/>
      <c r="EL21" s="70"/>
      <c r="EM21" s="70"/>
      <c r="EN21" s="70"/>
      <c r="EO21" s="70"/>
      <c r="EP21" s="70"/>
      <c r="EQ21" s="70"/>
      <c r="ER21" s="70"/>
      <c r="ES21" s="70"/>
      <c r="ET21" s="70"/>
    </row>
    <row r="22" spans="1:150" ht="99">
      <c r="A22" s="540">
        <v>15</v>
      </c>
      <c r="B22" s="516" t="s">
        <v>2530</v>
      </c>
      <c r="C22" s="516" t="s">
        <v>2531</v>
      </c>
      <c r="D22" s="516" t="s">
        <v>2532</v>
      </c>
      <c r="E22" s="533">
        <v>42500</v>
      </c>
      <c r="F22" s="533">
        <v>5000</v>
      </c>
      <c r="G22" s="399">
        <f t="shared" si="3"/>
        <v>47500</v>
      </c>
      <c r="H22" s="385"/>
      <c r="I22" s="515">
        <f t="shared" si="0"/>
        <v>374.0625</v>
      </c>
      <c r="J22" s="274">
        <f t="shared" si="4"/>
        <v>2749.0625</v>
      </c>
      <c r="K22" s="455" t="s">
        <v>2533</v>
      </c>
      <c r="L22" s="389">
        <v>2</v>
      </c>
      <c r="M22" s="515">
        <f t="shared" si="1"/>
        <v>748.125</v>
      </c>
      <c r="N22" s="274">
        <f t="shared" si="5"/>
        <v>5498.125</v>
      </c>
      <c r="O22" s="275">
        <f t="shared" si="6"/>
        <v>0</v>
      </c>
      <c r="P22" s="275">
        <f t="shared" si="7"/>
        <v>0</v>
      </c>
      <c r="Q22" s="275">
        <f t="shared" si="7"/>
        <v>0</v>
      </c>
      <c r="R22" s="275">
        <f t="shared" si="7"/>
        <v>0</v>
      </c>
      <c r="S22" s="536" t="s">
        <v>2534</v>
      </c>
      <c r="T22" s="385"/>
      <c r="U22" s="385"/>
      <c r="V22" s="385"/>
      <c r="W22" s="385"/>
      <c r="X22" s="390">
        <f t="shared" si="2"/>
        <v>0</v>
      </c>
      <c r="Y22" s="385"/>
      <c r="Z22" s="385"/>
      <c r="AA22" s="385"/>
      <c r="AB22" s="385"/>
      <c r="AC22" s="305"/>
      <c r="AD22" s="385"/>
      <c r="AE22" s="385"/>
      <c r="AF22" s="385"/>
      <c r="AG22" s="385"/>
      <c r="AH22" s="390"/>
      <c r="AI22" s="385"/>
      <c r="AJ22" s="385"/>
      <c r="AK22" s="385"/>
      <c r="AL22" s="385"/>
      <c r="AM22" s="390"/>
      <c r="AN22" s="385"/>
      <c r="AO22" s="385"/>
      <c r="AP22" s="385"/>
      <c r="AQ22" s="385"/>
      <c r="AR22" s="385"/>
      <c r="AS22" s="385"/>
      <c r="AT22" s="385"/>
      <c r="AU22" s="385"/>
      <c r="AV22" s="385"/>
      <c r="AW22" s="385"/>
      <c r="AX22" s="385"/>
      <c r="AY22" s="385"/>
      <c r="AZ22" s="385"/>
      <c r="BA22" s="385"/>
      <c r="BB22" s="385"/>
      <c r="BC22" s="385"/>
      <c r="BD22" s="385"/>
      <c r="BE22" s="385"/>
      <c r="BF22" s="385"/>
      <c r="BG22" s="385"/>
      <c r="BH22" s="385"/>
      <c r="BI22" s="385"/>
      <c r="BJ22" s="385"/>
      <c r="BK22" s="385"/>
      <c r="BL22" s="385"/>
      <c r="BM22" s="385"/>
      <c r="BN22" s="385"/>
      <c r="BO22" s="385"/>
      <c r="BP22" s="385"/>
      <c r="BQ22" s="385"/>
      <c r="BR22" s="385"/>
      <c r="BS22" s="385"/>
      <c r="BT22" s="385"/>
      <c r="BU22" s="385"/>
      <c r="BV22" s="385"/>
      <c r="BW22" s="385"/>
      <c r="BX22" s="385"/>
      <c r="BY22" s="385"/>
      <c r="BZ22" s="385"/>
      <c r="CA22" s="385"/>
      <c r="CB22" s="385"/>
      <c r="CC22" s="385"/>
      <c r="CD22" s="385"/>
      <c r="CE22" s="385"/>
      <c r="CF22" s="385"/>
      <c r="CG22" s="385"/>
      <c r="CH22" s="385"/>
      <c r="CI22" s="385"/>
      <c r="CJ22" s="385"/>
      <c r="CK22" s="385"/>
      <c r="CL22" s="385"/>
      <c r="CM22" s="385"/>
      <c r="CN22" s="385"/>
      <c r="CO22" s="385"/>
      <c r="CP22" s="385"/>
      <c r="CQ22" s="385"/>
      <c r="CR22" s="385"/>
      <c r="CS22" s="385"/>
      <c r="CT22" s="385"/>
      <c r="CU22" s="385"/>
      <c r="CV22" s="385"/>
      <c r="CW22" s="385"/>
      <c r="CX22" s="385"/>
      <c r="CY22" s="385"/>
      <c r="CZ22" s="385"/>
      <c r="DA22" s="385"/>
      <c r="DB22" s="385"/>
      <c r="DC22" s="385"/>
      <c r="DD22" s="385"/>
      <c r="DE22" s="385"/>
      <c r="DF22" s="385"/>
      <c r="DG22" s="385"/>
      <c r="DH22" s="385"/>
      <c r="DI22" s="385"/>
      <c r="DJ22" s="385"/>
      <c r="DK22" s="385"/>
      <c r="DL22" s="385"/>
      <c r="DM22" s="385"/>
      <c r="DN22" s="385"/>
      <c r="DO22" s="391"/>
      <c r="DP22" s="394">
        <v>1</v>
      </c>
      <c r="DQ22" s="385">
        <v>47500</v>
      </c>
      <c r="DR22" s="385"/>
      <c r="DS22" s="385"/>
      <c r="DT22" s="385"/>
      <c r="DU22" s="385"/>
      <c r="DV22" s="385"/>
      <c r="DW22" s="385"/>
      <c r="DX22" s="385">
        <v>1</v>
      </c>
      <c r="DY22" s="385">
        <v>47500</v>
      </c>
      <c r="DZ22" s="385"/>
      <c r="EA22" s="385"/>
      <c r="EB22" s="385"/>
      <c r="EC22" s="385"/>
      <c r="ED22" s="385"/>
      <c r="EE22" s="385"/>
      <c r="EF22" s="390">
        <f t="shared" si="8"/>
        <v>1</v>
      </c>
      <c r="EG22" s="390">
        <f t="shared" si="8"/>
        <v>47500</v>
      </c>
      <c r="EH22" s="492">
        <v>1</v>
      </c>
      <c r="EI22" s="492">
        <v>47500</v>
      </c>
      <c r="EJ22" s="492"/>
      <c r="EK22" s="492"/>
      <c r="EL22" s="70"/>
      <c r="EM22" s="70"/>
      <c r="EN22" s="70"/>
      <c r="EO22" s="70"/>
      <c r="EP22" s="70"/>
      <c r="EQ22" s="70"/>
      <c r="ER22" s="70"/>
      <c r="ES22" s="70"/>
      <c r="ET22" s="70"/>
    </row>
    <row r="23" spans="1:150" ht="51">
      <c r="A23" s="540">
        <v>16</v>
      </c>
      <c r="B23" s="516" t="s">
        <v>2535</v>
      </c>
      <c r="C23" s="516" t="s">
        <v>2536</v>
      </c>
      <c r="D23" s="516" t="s">
        <v>2537</v>
      </c>
      <c r="E23" s="533">
        <v>34000</v>
      </c>
      <c r="F23" s="533">
        <v>4000</v>
      </c>
      <c r="G23" s="399">
        <f t="shared" si="3"/>
        <v>38000</v>
      </c>
      <c r="H23" s="385"/>
      <c r="I23" s="515">
        <f t="shared" si="0"/>
        <v>299.25</v>
      </c>
      <c r="J23" s="274">
        <f t="shared" si="4"/>
        <v>2199.25</v>
      </c>
      <c r="K23" s="455" t="s">
        <v>2538</v>
      </c>
      <c r="L23" s="389">
        <v>2</v>
      </c>
      <c r="M23" s="515">
        <f t="shared" si="1"/>
        <v>598.5</v>
      </c>
      <c r="N23" s="274">
        <f t="shared" si="5"/>
        <v>4398.5</v>
      </c>
      <c r="O23" s="275">
        <f t="shared" si="6"/>
        <v>0</v>
      </c>
      <c r="P23" s="275">
        <f t="shared" si="7"/>
        <v>0</v>
      </c>
      <c r="Q23" s="275">
        <f t="shared" si="7"/>
        <v>0</v>
      </c>
      <c r="R23" s="275">
        <f t="shared" si="7"/>
        <v>0</v>
      </c>
      <c r="S23" s="536" t="s">
        <v>2539</v>
      </c>
      <c r="T23" s="385"/>
      <c r="U23" s="385"/>
      <c r="V23" s="385"/>
      <c r="W23" s="385"/>
      <c r="X23" s="390">
        <f t="shared" si="2"/>
        <v>0</v>
      </c>
      <c r="Y23" s="385"/>
      <c r="Z23" s="385"/>
      <c r="AA23" s="385"/>
      <c r="AB23" s="385"/>
      <c r="AC23" s="305"/>
      <c r="AD23" s="385"/>
      <c r="AE23" s="385"/>
      <c r="AF23" s="385"/>
      <c r="AG23" s="385"/>
      <c r="AH23" s="390"/>
      <c r="AI23" s="385"/>
      <c r="AJ23" s="385"/>
      <c r="AK23" s="385"/>
      <c r="AL23" s="385"/>
      <c r="AM23" s="390"/>
      <c r="AN23" s="385"/>
      <c r="AO23" s="385"/>
      <c r="AP23" s="385"/>
      <c r="AQ23" s="385"/>
      <c r="AR23" s="385"/>
      <c r="AS23" s="385"/>
      <c r="AT23" s="385"/>
      <c r="AU23" s="385"/>
      <c r="AV23" s="385"/>
      <c r="AW23" s="385"/>
      <c r="AX23" s="385"/>
      <c r="AY23" s="385"/>
      <c r="AZ23" s="385"/>
      <c r="BA23" s="385"/>
      <c r="BB23" s="385"/>
      <c r="BC23" s="385"/>
      <c r="BD23" s="385"/>
      <c r="BE23" s="385"/>
      <c r="BF23" s="385"/>
      <c r="BG23" s="385"/>
      <c r="BH23" s="385"/>
      <c r="BI23" s="385"/>
      <c r="BJ23" s="385"/>
      <c r="BK23" s="385"/>
      <c r="BL23" s="385"/>
      <c r="BM23" s="385"/>
      <c r="BN23" s="385"/>
      <c r="BO23" s="385"/>
      <c r="BP23" s="385"/>
      <c r="BQ23" s="385"/>
      <c r="BR23" s="385"/>
      <c r="BS23" s="385"/>
      <c r="BT23" s="385"/>
      <c r="BU23" s="385"/>
      <c r="BV23" s="385"/>
      <c r="BW23" s="385"/>
      <c r="BX23" s="385"/>
      <c r="BY23" s="385"/>
      <c r="BZ23" s="385"/>
      <c r="CA23" s="385"/>
      <c r="CB23" s="385"/>
      <c r="CC23" s="385"/>
      <c r="CD23" s="385"/>
      <c r="CE23" s="385"/>
      <c r="CF23" s="385"/>
      <c r="CG23" s="385"/>
      <c r="CH23" s="385"/>
      <c r="CI23" s="385"/>
      <c r="CJ23" s="385"/>
      <c r="CK23" s="385"/>
      <c r="CL23" s="385"/>
      <c r="CM23" s="385"/>
      <c r="CN23" s="385"/>
      <c r="CO23" s="385"/>
      <c r="CP23" s="385"/>
      <c r="CQ23" s="385"/>
      <c r="CR23" s="385"/>
      <c r="CS23" s="385"/>
      <c r="CT23" s="385"/>
      <c r="CU23" s="385"/>
      <c r="CV23" s="385"/>
      <c r="CW23" s="385"/>
      <c r="CX23" s="385"/>
      <c r="CY23" s="385"/>
      <c r="CZ23" s="385"/>
      <c r="DA23" s="385"/>
      <c r="DB23" s="385"/>
      <c r="DC23" s="385"/>
      <c r="DD23" s="385"/>
      <c r="DE23" s="385"/>
      <c r="DF23" s="385"/>
      <c r="DG23" s="385"/>
      <c r="DH23" s="385"/>
      <c r="DI23" s="385"/>
      <c r="DJ23" s="385"/>
      <c r="DK23" s="385"/>
      <c r="DL23" s="385"/>
      <c r="DM23" s="385"/>
      <c r="DN23" s="385"/>
      <c r="DO23" s="391"/>
      <c r="DP23" s="394">
        <v>1</v>
      </c>
      <c r="DQ23" s="385">
        <v>38000</v>
      </c>
      <c r="DR23" s="385"/>
      <c r="DS23" s="385"/>
      <c r="DT23" s="385"/>
      <c r="DU23" s="385"/>
      <c r="DV23" s="385">
        <v>1</v>
      </c>
      <c r="DW23" s="385">
        <v>38000</v>
      </c>
      <c r="DX23" s="385"/>
      <c r="DY23" s="385"/>
      <c r="DZ23" s="385"/>
      <c r="EA23" s="385"/>
      <c r="EB23" s="385"/>
      <c r="EC23" s="385"/>
      <c r="ED23" s="385"/>
      <c r="EE23" s="385"/>
      <c r="EF23" s="390">
        <f t="shared" si="8"/>
        <v>1</v>
      </c>
      <c r="EG23" s="390">
        <f t="shared" si="8"/>
        <v>38000</v>
      </c>
      <c r="EH23" s="492">
        <v>1</v>
      </c>
      <c r="EI23" s="492">
        <v>38000</v>
      </c>
      <c r="EJ23" s="492"/>
      <c r="EK23" s="492"/>
      <c r="EL23" s="70"/>
      <c r="EM23" s="70"/>
      <c r="EN23" s="70"/>
      <c r="EO23" s="70"/>
      <c r="EP23" s="70"/>
      <c r="EQ23" s="70"/>
      <c r="ER23" s="70"/>
      <c r="ES23" s="70"/>
      <c r="ET23" s="70"/>
    </row>
    <row r="24" spans="1:150" ht="99">
      <c r="A24" s="540">
        <v>17</v>
      </c>
      <c r="B24" s="516" t="s">
        <v>2540</v>
      </c>
      <c r="C24" s="516" t="s">
        <v>2541</v>
      </c>
      <c r="D24" s="516" t="s">
        <v>2542</v>
      </c>
      <c r="E24" s="533">
        <v>42500</v>
      </c>
      <c r="F24" s="533">
        <v>5000</v>
      </c>
      <c r="G24" s="399">
        <f t="shared" si="3"/>
        <v>47500</v>
      </c>
      <c r="H24" s="385"/>
      <c r="I24" s="515">
        <f t="shared" si="0"/>
        <v>374.0625</v>
      </c>
      <c r="J24" s="274">
        <f t="shared" si="4"/>
        <v>2749.0625</v>
      </c>
      <c r="K24" s="455" t="s">
        <v>2543</v>
      </c>
      <c r="L24" s="389">
        <v>2</v>
      </c>
      <c r="M24" s="515">
        <f t="shared" si="1"/>
        <v>748.125</v>
      </c>
      <c r="N24" s="274">
        <f t="shared" si="5"/>
        <v>5498.125</v>
      </c>
      <c r="O24" s="275">
        <f t="shared" si="6"/>
        <v>0</v>
      </c>
      <c r="P24" s="275">
        <f t="shared" si="7"/>
        <v>0</v>
      </c>
      <c r="Q24" s="275">
        <f t="shared" si="7"/>
        <v>0</v>
      </c>
      <c r="R24" s="275">
        <f t="shared" si="7"/>
        <v>0</v>
      </c>
      <c r="S24" s="536" t="s">
        <v>2539</v>
      </c>
      <c r="T24" s="385"/>
      <c r="U24" s="385"/>
      <c r="V24" s="385"/>
      <c r="W24" s="385"/>
      <c r="X24" s="390">
        <f t="shared" si="2"/>
        <v>0</v>
      </c>
      <c r="Y24" s="385"/>
      <c r="Z24" s="385"/>
      <c r="AA24" s="385"/>
      <c r="AB24" s="385"/>
      <c r="AC24" s="305"/>
      <c r="AD24" s="385"/>
      <c r="AE24" s="385"/>
      <c r="AF24" s="385"/>
      <c r="AG24" s="385"/>
      <c r="AH24" s="390"/>
      <c r="AI24" s="385"/>
      <c r="AJ24" s="385"/>
      <c r="AK24" s="385"/>
      <c r="AL24" s="385"/>
      <c r="AM24" s="390"/>
      <c r="AN24" s="385"/>
      <c r="AO24" s="385"/>
      <c r="AP24" s="385"/>
      <c r="AQ24" s="385"/>
      <c r="AR24" s="385"/>
      <c r="AS24" s="385"/>
      <c r="AT24" s="385"/>
      <c r="AU24" s="385"/>
      <c r="AV24" s="385"/>
      <c r="AW24" s="385"/>
      <c r="AX24" s="385"/>
      <c r="AY24" s="385"/>
      <c r="AZ24" s="385"/>
      <c r="BA24" s="385"/>
      <c r="BB24" s="385"/>
      <c r="BC24" s="385"/>
      <c r="BD24" s="385"/>
      <c r="BE24" s="385"/>
      <c r="BF24" s="385"/>
      <c r="BG24" s="385"/>
      <c r="BH24" s="385"/>
      <c r="BI24" s="385"/>
      <c r="BJ24" s="385"/>
      <c r="BK24" s="385"/>
      <c r="BL24" s="385"/>
      <c r="BM24" s="385"/>
      <c r="BN24" s="385"/>
      <c r="BO24" s="385"/>
      <c r="BP24" s="385"/>
      <c r="BQ24" s="385"/>
      <c r="BR24" s="385"/>
      <c r="BS24" s="385"/>
      <c r="BT24" s="385"/>
      <c r="BU24" s="385"/>
      <c r="BV24" s="385"/>
      <c r="BW24" s="385"/>
      <c r="BX24" s="385"/>
      <c r="BY24" s="385"/>
      <c r="BZ24" s="385"/>
      <c r="CA24" s="385"/>
      <c r="CB24" s="385"/>
      <c r="CC24" s="385"/>
      <c r="CD24" s="385"/>
      <c r="CE24" s="385"/>
      <c r="CF24" s="385"/>
      <c r="CG24" s="385"/>
      <c r="CH24" s="385"/>
      <c r="CI24" s="385"/>
      <c r="CJ24" s="385"/>
      <c r="CK24" s="385"/>
      <c r="CL24" s="385"/>
      <c r="CM24" s="385"/>
      <c r="CN24" s="385"/>
      <c r="CO24" s="385"/>
      <c r="CP24" s="385"/>
      <c r="CQ24" s="385"/>
      <c r="CR24" s="385"/>
      <c r="CS24" s="385"/>
      <c r="CT24" s="385"/>
      <c r="CU24" s="385"/>
      <c r="CV24" s="385"/>
      <c r="CW24" s="385"/>
      <c r="CX24" s="385"/>
      <c r="CY24" s="385"/>
      <c r="CZ24" s="385"/>
      <c r="DA24" s="385"/>
      <c r="DB24" s="385"/>
      <c r="DC24" s="385"/>
      <c r="DD24" s="385"/>
      <c r="DE24" s="385"/>
      <c r="DF24" s="385"/>
      <c r="DG24" s="385"/>
      <c r="DH24" s="385"/>
      <c r="DI24" s="385"/>
      <c r="DJ24" s="385"/>
      <c r="DK24" s="385"/>
      <c r="DL24" s="385"/>
      <c r="DM24" s="385"/>
      <c r="DN24" s="385"/>
      <c r="DO24" s="391"/>
      <c r="DP24" s="394">
        <v>1</v>
      </c>
      <c r="DQ24" s="385">
        <v>47500</v>
      </c>
      <c r="DR24" s="385"/>
      <c r="DS24" s="385"/>
      <c r="DT24" s="385"/>
      <c r="DU24" s="385"/>
      <c r="DV24" s="385">
        <v>1</v>
      </c>
      <c r="DW24" s="385">
        <v>47500</v>
      </c>
      <c r="DX24" s="385"/>
      <c r="DY24" s="385"/>
      <c r="DZ24" s="385"/>
      <c r="EA24" s="385"/>
      <c r="EB24" s="385"/>
      <c r="EC24" s="385"/>
      <c r="ED24" s="385"/>
      <c r="EE24" s="385"/>
      <c r="EF24" s="390">
        <f t="shared" si="8"/>
        <v>1</v>
      </c>
      <c r="EG24" s="390">
        <f t="shared" si="8"/>
        <v>47500</v>
      </c>
      <c r="EH24" s="492">
        <v>1</v>
      </c>
      <c r="EI24" s="492">
        <v>47500</v>
      </c>
      <c r="EJ24" s="492"/>
      <c r="EK24" s="492"/>
      <c r="EL24" s="70"/>
      <c r="EM24" s="70"/>
      <c r="EN24" s="70"/>
      <c r="EO24" s="70"/>
      <c r="EP24" s="70"/>
      <c r="EQ24" s="70"/>
      <c r="ER24" s="70"/>
      <c r="ES24" s="70"/>
      <c r="ET24" s="70"/>
    </row>
    <row r="25" spans="1:150" ht="99">
      <c r="A25" s="540">
        <v>18</v>
      </c>
      <c r="B25" s="516" t="s">
        <v>2544</v>
      </c>
      <c r="C25" s="516" t="s">
        <v>2545</v>
      </c>
      <c r="D25" s="516" t="s">
        <v>1547</v>
      </c>
      <c r="E25" s="533">
        <v>42500</v>
      </c>
      <c r="F25" s="533">
        <v>5000</v>
      </c>
      <c r="G25" s="399">
        <f t="shared" si="3"/>
        <v>47500</v>
      </c>
      <c r="H25" s="385"/>
      <c r="I25" s="515">
        <f t="shared" si="0"/>
        <v>374.0625</v>
      </c>
      <c r="J25" s="274">
        <f t="shared" si="4"/>
        <v>2749.0625</v>
      </c>
      <c r="K25" s="455" t="s">
        <v>2546</v>
      </c>
      <c r="L25" s="389">
        <v>2</v>
      </c>
      <c r="M25" s="515">
        <f t="shared" si="1"/>
        <v>748.125</v>
      </c>
      <c r="N25" s="274">
        <f t="shared" si="5"/>
        <v>5498.125</v>
      </c>
      <c r="O25" s="275">
        <f t="shared" si="6"/>
        <v>0</v>
      </c>
      <c r="P25" s="275">
        <f t="shared" si="7"/>
        <v>0</v>
      </c>
      <c r="Q25" s="275">
        <f t="shared" si="7"/>
        <v>0</v>
      </c>
      <c r="R25" s="275">
        <f t="shared" si="7"/>
        <v>0</v>
      </c>
      <c r="S25" s="536" t="s">
        <v>2519</v>
      </c>
      <c r="T25" s="385"/>
      <c r="U25" s="385"/>
      <c r="V25" s="385"/>
      <c r="W25" s="385"/>
      <c r="X25" s="390">
        <f>SUM(U25:W25)</f>
        <v>0</v>
      </c>
      <c r="Y25" s="385"/>
      <c r="Z25" s="385"/>
      <c r="AA25" s="385"/>
      <c r="AB25" s="385"/>
      <c r="AC25" s="305"/>
      <c r="AD25" s="385"/>
      <c r="AE25" s="385"/>
      <c r="AF25" s="385"/>
      <c r="AG25" s="385"/>
      <c r="AH25" s="390"/>
      <c r="AI25" s="385"/>
      <c r="AJ25" s="385"/>
      <c r="AK25" s="385"/>
      <c r="AL25" s="385"/>
      <c r="AM25" s="390"/>
      <c r="AN25" s="385"/>
      <c r="AO25" s="385"/>
      <c r="AP25" s="385"/>
      <c r="AQ25" s="385"/>
      <c r="AR25" s="385"/>
      <c r="AS25" s="385"/>
      <c r="AT25" s="385"/>
      <c r="AU25" s="385"/>
      <c r="AV25" s="385"/>
      <c r="AW25" s="385"/>
      <c r="AX25" s="385"/>
      <c r="AY25" s="385"/>
      <c r="AZ25" s="385"/>
      <c r="BA25" s="385"/>
      <c r="BB25" s="385"/>
      <c r="BC25" s="385"/>
      <c r="BD25" s="385"/>
      <c r="BE25" s="385"/>
      <c r="BF25" s="385"/>
      <c r="BG25" s="385"/>
      <c r="BH25" s="385"/>
      <c r="BI25" s="385"/>
      <c r="BJ25" s="385"/>
      <c r="BK25" s="385"/>
      <c r="BL25" s="385"/>
      <c r="BM25" s="385"/>
      <c r="BN25" s="385"/>
      <c r="BO25" s="385"/>
      <c r="BP25" s="385"/>
      <c r="BQ25" s="385"/>
      <c r="BR25" s="385"/>
      <c r="BS25" s="385"/>
      <c r="BT25" s="385"/>
      <c r="BU25" s="385"/>
      <c r="BV25" s="385"/>
      <c r="BW25" s="385"/>
      <c r="BX25" s="385"/>
      <c r="BY25" s="385"/>
      <c r="BZ25" s="385"/>
      <c r="CA25" s="385"/>
      <c r="CB25" s="385"/>
      <c r="CC25" s="385"/>
      <c r="CD25" s="385"/>
      <c r="CE25" s="385"/>
      <c r="CF25" s="385"/>
      <c r="CG25" s="385"/>
      <c r="CH25" s="385"/>
      <c r="CI25" s="385"/>
      <c r="CJ25" s="385"/>
      <c r="CK25" s="385"/>
      <c r="CL25" s="385"/>
      <c r="CM25" s="385"/>
      <c r="CN25" s="385"/>
      <c r="CO25" s="385"/>
      <c r="CP25" s="385"/>
      <c r="CQ25" s="385"/>
      <c r="CR25" s="385"/>
      <c r="CS25" s="385"/>
      <c r="CT25" s="385"/>
      <c r="CU25" s="385"/>
      <c r="CV25" s="385"/>
      <c r="CW25" s="385"/>
      <c r="CX25" s="385"/>
      <c r="CY25" s="385"/>
      <c r="CZ25" s="385"/>
      <c r="DA25" s="385"/>
      <c r="DB25" s="385"/>
      <c r="DC25" s="385"/>
      <c r="DD25" s="385"/>
      <c r="DE25" s="385"/>
      <c r="DF25" s="385"/>
      <c r="DG25" s="385"/>
      <c r="DH25" s="385"/>
      <c r="DI25" s="385"/>
      <c r="DJ25" s="385"/>
      <c r="DK25" s="385"/>
      <c r="DL25" s="385"/>
      <c r="DM25" s="385"/>
      <c r="DN25" s="385"/>
      <c r="DO25" s="391"/>
      <c r="DP25" s="394">
        <v>1</v>
      </c>
      <c r="DQ25" s="385">
        <v>47500</v>
      </c>
      <c r="DR25" s="385"/>
      <c r="DS25" s="385"/>
      <c r="DT25" s="385"/>
      <c r="DU25" s="385"/>
      <c r="DV25" s="385"/>
      <c r="DW25" s="385"/>
      <c r="DX25" s="385">
        <v>1</v>
      </c>
      <c r="DY25" s="385">
        <v>47500</v>
      </c>
      <c r="DZ25" s="385"/>
      <c r="EA25" s="385"/>
      <c r="EB25" s="385"/>
      <c r="EC25" s="385"/>
      <c r="ED25" s="385"/>
      <c r="EE25" s="385"/>
      <c r="EF25" s="390">
        <f t="shared" si="8"/>
        <v>1</v>
      </c>
      <c r="EG25" s="390">
        <f t="shared" si="8"/>
        <v>47500</v>
      </c>
      <c r="EH25" s="492">
        <v>1</v>
      </c>
      <c r="EI25" s="492">
        <v>47500</v>
      </c>
      <c r="EJ25" s="492"/>
      <c r="EK25" s="492"/>
      <c r="EL25" s="70"/>
      <c r="EM25" s="70"/>
      <c r="EN25" s="70"/>
      <c r="EO25" s="70"/>
      <c r="EP25" s="70"/>
      <c r="EQ25" s="70"/>
      <c r="ER25" s="70"/>
      <c r="ES25" s="70"/>
      <c r="ET25" s="70"/>
    </row>
    <row r="26" spans="1:150" ht="66">
      <c r="A26" s="540">
        <v>19</v>
      </c>
      <c r="B26" s="516" t="s">
        <v>2547</v>
      </c>
      <c r="C26" s="516" t="s">
        <v>2548</v>
      </c>
      <c r="D26" s="516" t="s">
        <v>198</v>
      </c>
      <c r="E26" s="533">
        <v>34000</v>
      </c>
      <c r="F26" s="533">
        <v>4000</v>
      </c>
      <c r="G26" s="399">
        <f t="shared" si="3"/>
        <v>38000</v>
      </c>
      <c r="H26" s="385"/>
      <c r="I26" s="515">
        <f t="shared" si="0"/>
        <v>299.25</v>
      </c>
      <c r="J26" s="274">
        <f t="shared" si="4"/>
        <v>2199.25</v>
      </c>
      <c r="K26" s="455" t="s">
        <v>2549</v>
      </c>
      <c r="L26" s="389">
        <v>2</v>
      </c>
      <c r="M26" s="515">
        <f t="shared" si="1"/>
        <v>598.5</v>
      </c>
      <c r="N26" s="274">
        <f t="shared" si="5"/>
        <v>4398.5</v>
      </c>
      <c r="O26" s="275">
        <f t="shared" si="6"/>
        <v>0</v>
      </c>
      <c r="P26" s="275">
        <f t="shared" si="7"/>
        <v>0</v>
      </c>
      <c r="Q26" s="275">
        <f t="shared" si="7"/>
        <v>0</v>
      </c>
      <c r="R26" s="275">
        <f t="shared" si="7"/>
        <v>0</v>
      </c>
      <c r="S26" s="536" t="s">
        <v>2550</v>
      </c>
      <c r="T26" s="385"/>
      <c r="U26" s="385"/>
      <c r="V26" s="385"/>
      <c r="W26" s="385"/>
      <c r="X26" s="390">
        <f>SUM(U26:W26)</f>
        <v>0</v>
      </c>
      <c r="Y26" s="385"/>
      <c r="Z26" s="385"/>
      <c r="AA26" s="385"/>
      <c r="AB26" s="385"/>
      <c r="AC26" s="305"/>
      <c r="AD26" s="385"/>
      <c r="AE26" s="385"/>
      <c r="AF26" s="385"/>
      <c r="AG26" s="385"/>
      <c r="AH26" s="390"/>
      <c r="AI26" s="385"/>
      <c r="AJ26" s="385"/>
      <c r="AK26" s="385"/>
      <c r="AL26" s="385"/>
      <c r="AM26" s="390"/>
      <c r="AN26" s="385"/>
      <c r="AO26" s="385"/>
      <c r="AP26" s="385"/>
      <c r="AQ26" s="385"/>
      <c r="AR26" s="385"/>
      <c r="AS26" s="385"/>
      <c r="AT26" s="385"/>
      <c r="AU26" s="385"/>
      <c r="AV26" s="385"/>
      <c r="AW26" s="385"/>
      <c r="AX26" s="385"/>
      <c r="AY26" s="385"/>
      <c r="AZ26" s="385"/>
      <c r="BA26" s="385"/>
      <c r="BB26" s="385"/>
      <c r="BC26" s="385"/>
      <c r="BD26" s="385"/>
      <c r="BE26" s="385"/>
      <c r="BF26" s="385"/>
      <c r="BG26" s="385"/>
      <c r="BH26" s="385"/>
      <c r="BI26" s="385"/>
      <c r="BJ26" s="385"/>
      <c r="BK26" s="385"/>
      <c r="BL26" s="385"/>
      <c r="BM26" s="385"/>
      <c r="BN26" s="385"/>
      <c r="BO26" s="385"/>
      <c r="BP26" s="385"/>
      <c r="BQ26" s="385"/>
      <c r="BR26" s="385"/>
      <c r="BS26" s="385"/>
      <c r="BT26" s="385"/>
      <c r="BU26" s="385"/>
      <c r="BV26" s="385"/>
      <c r="BW26" s="385"/>
      <c r="BX26" s="385"/>
      <c r="BY26" s="385"/>
      <c r="BZ26" s="385"/>
      <c r="CA26" s="385"/>
      <c r="CB26" s="385"/>
      <c r="CC26" s="385"/>
      <c r="CD26" s="385"/>
      <c r="CE26" s="385"/>
      <c r="CF26" s="385"/>
      <c r="CG26" s="385"/>
      <c r="CH26" s="385"/>
      <c r="CI26" s="385"/>
      <c r="CJ26" s="385"/>
      <c r="CK26" s="385"/>
      <c r="CL26" s="385"/>
      <c r="CM26" s="385"/>
      <c r="CN26" s="385"/>
      <c r="CO26" s="385"/>
      <c r="CP26" s="385"/>
      <c r="CQ26" s="385"/>
      <c r="CR26" s="385"/>
      <c r="CS26" s="385"/>
      <c r="CT26" s="385"/>
      <c r="CU26" s="385"/>
      <c r="CV26" s="385"/>
      <c r="CW26" s="385"/>
      <c r="CX26" s="385"/>
      <c r="CY26" s="385"/>
      <c r="CZ26" s="385"/>
      <c r="DA26" s="385"/>
      <c r="DB26" s="385"/>
      <c r="DC26" s="385"/>
      <c r="DD26" s="385"/>
      <c r="DE26" s="385"/>
      <c r="DF26" s="385"/>
      <c r="DG26" s="385"/>
      <c r="DH26" s="385"/>
      <c r="DI26" s="385"/>
      <c r="DJ26" s="385"/>
      <c r="DK26" s="385"/>
      <c r="DL26" s="385"/>
      <c r="DM26" s="385"/>
      <c r="DN26" s="385"/>
      <c r="DO26" s="391"/>
      <c r="DP26" s="394"/>
      <c r="DQ26" s="385"/>
      <c r="DR26" s="385">
        <v>1</v>
      </c>
      <c r="DS26" s="385">
        <v>38000</v>
      </c>
      <c r="DT26" s="385"/>
      <c r="DU26" s="385"/>
      <c r="DV26" s="385">
        <v>1</v>
      </c>
      <c r="DW26" s="385">
        <v>38000</v>
      </c>
      <c r="DX26" s="385"/>
      <c r="DY26" s="385"/>
      <c r="DZ26" s="385"/>
      <c r="EA26" s="385"/>
      <c r="EB26" s="385"/>
      <c r="EC26" s="385"/>
      <c r="ED26" s="385"/>
      <c r="EE26" s="385"/>
      <c r="EF26" s="390">
        <f t="shared" si="8"/>
        <v>1</v>
      </c>
      <c r="EG26" s="390">
        <f t="shared" si="8"/>
        <v>38000</v>
      </c>
      <c r="EH26" s="492">
        <v>1</v>
      </c>
      <c r="EI26" s="492">
        <v>38000</v>
      </c>
      <c r="EJ26" s="492"/>
      <c r="EK26" s="492"/>
      <c r="EL26" s="70"/>
      <c r="EM26" s="70"/>
      <c r="EN26" s="70"/>
      <c r="EO26" s="70"/>
      <c r="EP26" s="70"/>
      <c r="EQ26" s="70"/>
      <c r="ER26" s="70"/>
      <c r="ES26" s="70"/>
      <c r="ET26" s="70"/>
    </row>
    <row r="27" spans="1:150" ht="82.5">
      <c r="A27" s="540">
        <v>20</v>
      </c>
      <c r="B27" s="516" t="s">
        <v>2551</v>
      </c>
      <c r="C27" s="516" t="s">
        <v>2552</v>
      </c>
      <c r="D27" s="516" t="s">
        <v>103</v>
      </c>
      <c r="E27" s="533">
        <v>42500</v>
      </c>
      <c r="F27" s="533">
        <v>5000</v>
      </c>
      <c r="G27" s="399">
        <f t="shared" si="3"/>
        <v>47500</v>
      </c>
      <c r="H27" s="385"/>
      <c r="I27" s="515">
        <f t="shared" si="0"/>
        <v>374.0625</v>
      </c>
      <c r="J27" s="274">
        <f t="shared" si="4"/>
        <v>2749.0625</v>
      </c>
      <c r="K27" s="455" t="s">
        <v>2553</v>
      </c>
      <c r="L27" s="389">
        <v>2</v>
      </c>
      <c r="M27" s="515">
        <f t="shared" si="1"/>
        <v>748.125</v>
      </c>
      <c r="N27" s="274">
        <f t="shared" si="5"/>
        <v>5498.125</v>
      </c>
      <c r="O27" s="275">
        <f t="shared" si="6"/>
        <v>0</v>
      </c>
      <c r="P27" s="275">
        <f t="shared" si="7"/>
        <v>0</v>
      </c>
      <c r="Q27" s="275">
        <f t="shared" si="7"/>
        <v>0</v>
      </c>
      <c r="R27" s="275">
        <f t="shared" si="7"/>
        <v>0</v>
      </c>
      <c r="S27" s="536" t="s">
        <v>2554</v>
      </c>
      <c r="T27" s="385"/>
      <c r="U27" s="385"/>
      <c r="V27" s="385"/>
      <c r="W27" s="385"/>
      <c r="X27" s="390">
        <f>SUM(U27:W27)</f>
        <v>0</v>
      </c>
      <c r="Y27" s="385"/>
      <c r="Z27" s="385"/>
      <c r="AA27" s="385"/>
      <c r="AB27" s="385"/>
      <c r="AC27" s="305"/>
      <c r="AD27" s="385"/>
      <c r="AE27" s="385"/>
      <c r="AF27" s="385"/>
      <c r="AG27" s="385"/>
      <c r="AH27" s="390"/>
      <c r="AI27" s="385"/>
      <c r="AJ27" s="385"/>
      <c r="AK27" s="385"/>
      <c r="AL27" s="385"/>
      <c r="AM27" s="390"/>
      <c r="AN27" s="385"/>
      <c r="AO27" s="385"/>
      <c r="AP27" s="385"/>
      <c r="AQ27" s="385"/>
      <c r="AR27" s="385"/>
      <c r="AS27" s="385"/>
      <c r="AT27" s="385"/>
      <c r="AU27" s="385"/>
      <c r="AV27" s="385"/>
      <c r="AW27" s="385"/>
      <c r="AX27" s="385"/>
      <c r="AY27" s="385"/>
      <c r="AZ27" s="385"/>
      <c r="BA27" s="385"/>
      <c r="BB27" s="385"/>
      <c r="BC27" s="385"/>
      <c r="BD27" s="385"/>
      <c r="BE27" s="385"/>
      <c r="BF27" s="385"/>
      <c r="BG27" s="385"/>
      <c r="BH27" s="385"/>
      <c r="BI27" s="385"/>
      <c r="BJ27" s="385"/>
      <c r="BK27" s="385"/>
      <c r="BL27" s="385"/>
      <c r="BM27" s="385"/>
      <c r="BN27" s="385"/>
      <c r="BO27" s="385"/>
      <c r="BP27" s="385"/>
      <c r="BQ27" s="385"/>
      <c r="BR27" s="385"/>
      <c r="BS27" s="385"/>
      <c r="BT27" s="385"/>
      <c r="BU27" s="385"/>
      <c r="BV27" s="385"/>
      <c r="BW27" s="385"/>
      <c r="BX27" s="385"/>
      <c r="BY27" s="385"/>
      <c r="BZ27" s="385"/>
      <c r="CA27" s="385"/>
      <c r="CB27" s="385"/>
      <c r="CC27" s="385"/>
      <c r="CD27" s="385"/>
      <c r="CE27" s="385"/>
      <c r="CF27" s="385"/>
      <c r="CG27" s="385"/>
      <c r="CH27" s="385"/>
      <c r="CI27" s="385"/>
      <c r="CJ27" s="385"/>
      <c r="CK27" s="385"/>
      <c r="CL27" s="385"/>
      <c r="CM27" s="385"/>
      <c r="CN27" s="385"/>
      <c r="CO27" s="385"/>
      <c r="CP27" s="385"/>
      <c r="CQ27" s="385"/>
      <c r="CR27" s="385"/>
      <c r="CS27" s="385"/>
      <c r="CT27" s="385"/>
      <c r="CU27" s="385"/>
      <c r="CV27" s="385"/>
      <c r="CW27" s="385"/>
      <c r="CX27" s="385"/>
      <c r="CY27" s="385"/>
      <c r="CZ27" s="385"/>
      <c r="DA27" s="385"/>
      <c r="DB27" s="385"/>
      <c r="DC27" s="385"/>
      <c r="DD27" s="385"/>
      <c r="DE27" s="385"/>
      <c r="DF27" s="385"/>
      <c r="DG27" s="385"/>
      <c r="DH27" s="385"/>
      <c r="DI27" s="385"/>
      <c r="DJ27" s="385"/>
      <c r="DK27" s="385"/>
      <c r="DL27" s="385"/>
      <c r="DM27" s="385"/>
      <c r="DN27" s="385"/>
      <c r="DO27" s="391"/>
      <c r="DP27" s="394">
        <v>1</v>
      </c>
      <c r="DQ27" s="385">
        <v>47500</v>
      </c>
      <c r="DR27" s="385"/>
      <c r="DS27" s="385"/>
      <c r="DT27" s="385"/>
      <c r="DU27" s="385"/>
      <c r="DV27" s="385">
        <v>1</v>
      </c>
      <c r="DW27" s="385">
        <v>47500</v>
      </c>
      <c r="DX27" s="385"/>
      <c r="DY27" s="385"/>
      <c r="DZ27" s="385"/>
      <c r="EA27" s="385"/>
      <c r="EB27" s="385"/>
      <c r="EC27" s="385"/>
      <c r="ED27" s="385"/>
      <c r="EE27" s="385"/>
      <c r="EF27" s="390">
        <f t="shared" si="8"/>
        <v>1</v>
      </c>
      <c r="EG27" s="390">
        <f t="shared" si="8"/>
        <v>47500</v>
      </c>
      <c r="EH27" s="492">
        <v>1</v>
      </c>
      <c r="EI27" s="492">
        <v>47500</v>
      </c>
      <c r="EJ27" s="492"/>
      <c r="EK27" s="492"/>
      <c r="EL27" s="70"/>
      <c r="EM27" s="70"/>
      <c r="EN27" s="70"/>
      <c r="EO27" s="70"/>
      <c r="EP27" s="70"/>
      <c r="EQ27" s="70"/>
      <c r="ER27" s="70"/>
      <c r="ES27" s="70"/>
      <c r="ET27" s="70"/>
    </row>
    <row r="28" spans="1:150" ht="82.5">
      <c r="A28" s="540">
        <v>21</v>
      </c>
      <c r="B28" s="516" t="s">
        <v>2555</v>
      </c>
      <c r="C28" s="516" t="s">
        <v>2556</v>
      </c>
      <c r="D28" s="516" t="s">
        <v>2557</v>
      </c>
      <c r="E28" s="533">
        <v>34000</v>
      </c>
      <c r="F28" s="533">
        <v>4000</v>
      </c>
      <c r="G28" s="399">
        <f t="shared" si="3"/>
        <v>38000</v>
      </c>
      <c r="H28" s="385"/>
      <c r="I28" s="515">
        <f t="shared" si="0"/>
        <v>299.25</v>
      </c>
      <c r="J28" s="274">
        <f t="shared" si="4"/>
        <v>2199.25</v>
      </c>
      <c r="K28" s="455" t="s">
        <v>2558</v>
      </c>
      <c r="L28" s="389">
        <v>2</v>
      </c>
      <c r="M28" s="515">
        <f t="shared" si="1"/>
        <v>598.5</v>
      </c>
      <c r="N28" s="274">
        <f t="shared" si="5"/>
        <v>4398.5</v>
      </c>
      <c r="O28" s="275">
        <f t="shared" si="6"/>
        <v>0</v>
      </c>
      <c r="P28" s="275">
        <f t="shared" si="7"/>
        <v>0</v>
      </c>
      <c r="Q28" s="275">
        <f t="shared" si="7"/>
        <v>0</v>
      </c>
      <c r="R28" s="275">
        <f t="shared" si="7"/>
        <v>0</v>
      </c>
      <c r="S28" s="536" t="s">
        <v>2554</v>
      </c>
      <c r="T28" s="385"/>
      <c r="U28" s="385"/>
      <c r="V28" s="385"/>
      <c r="W28" s="385"/>
      <c r="X28" s="390">
        <f>SUM(U28:W28)</f>
        <v>0</v>
      </c>
      <c r="Y28" s="385"/>
      <c r="Z28" s="385"/>
      <c r="AA28" s="385"/>
      <c r="AB28" s="385"/>
      <c r="AC28" s="305"/>
      <c r="AD28" s="385"/>
      <c r="AE28" s="385"/>
      <c r="AF28" s="385"/>
      <c r="AG28" s="385"/>
      <c r="AH28" s="390"/>
      <c r="AI28" s="385"/>
      <c r="AJ28" s="385"/>
      <c r="AK28" s="385"/>
      <c r="AL28" s="385"/>
      <c r="AM28" s="390"/>
      <c r="AN28" s="385"/>
      <c r="AO28" s="385"/>
      <c r="AP28" s="385"/>
      <c r="AQ28" s="385"/>
      <c r="AR28" s="385"/>
      <c r="AS28" s="385"/>
      <c r="AT28" s="385"/>
      <c r="AU28" s="385"/>
      <c r="AV28" s="385"/>
      <c r="AW28" s="385"/>
      <c r="AX28" s="385"/>
      <c r="AY28" s="385"/>
      <c r="AZ28" s="385"/>
      <c r="BA28" s="385"/>
      <c r="BB28" s="385"/>
      <c r="BC28" s="385"/>
      <c r="BD28" s="385"/>
      <c r="BE28" s="385"/>
      <c r="BF28" s="385"/>
      <c r="BG28" s="385"/>
      <c r="BH28" s="385"/>
      <c r="BI28" s="385"/>
      <c r="BJ28" s="385"/>
      <c r="BK28" s="385"/>
      <c r="BL28" s="385"/>
      <c r="BM28" s="385"/>
      <c r="BN28" s="385"/>
      <c r="BO28" s="385"/>
      <c r="BP28" s="385"/>
      <c r="BQ28" s="385"/>
      <c r="BR28" s="385"/>
      <c r="BS28" s="385"/>
      <c r="BT28" s="385"/>
      <c r="BU28" s="385"/>
      <c r="BV28" s="385"/>
      <c r="BW28" s="385"/>
      <c r="BX28" s="385"/>
      <c r="BY28" s="385"/>
      <c r="BZ28" s="385"/>
      <c r="CA28" s="385"/>
      <c r="CB28" s="385"/>
      <c r="CC28" s="385"/>
      <c r="CD28" s="385"/>
      <c r="CE28" s="385"/>
      <c r="CF28" s="385"/>
      <c r="CG28" s="385"/>
      <c r="CH28" s="385"/>
      <c r="CI28" s="385"/>
      <c r="CJ28" s="385"/>
      <c r="CK28" s="385"/>
      <c r="CL28" s="385"/>
      <c r="CM28" s="385"/>
      <c r="CN28" s="385"/>
      <c r="CO28" s="385"/>
      <c r="CP28" s="385"/>
      <c r="CQ28" s="385"/>
      <c r="CR28" s="385"/>
      <c r="CS28" s="385"/>
      <c r="CT28" s="385"/>
      <c r="CU28" s="385"/>
      <c r="CV28" s="385"/>
      <c r="CW28" s="385"/>
      <c r="CX28" s="385"/>
      <c r="CY28" s="385"/>
      <c r="CZ28" s="385"/>
      <c r="DA28" s="385"/>
      <c r="DB28" s="385"/>
      <c r="DC28" s="385"/>
      <c r="DD28" s="385"/>
      <c r="DE28" s="385"/>
      <c r="DF28" s="385"/>
      <c r="DG28" s="385"/>
      <c r="DH28" s="385"/>
      <c r="DI28" s="385"/>
      <c r="DJ28" s="385"/>
      <c r="DK28" s="385"/>
      <c r="DL28" s="385"/>
      <c r="DM28" s="385"/>
      <c r="DN28" s="385"/>
      <c r="DO28" s="391"/>
      <c r="DP28" s="394">
        <v>1</v>
      </c>
      <c r="DQ28" s="385">
        <v>38000</v>
      </c>
      <c r="DR28" s="385"/>
      <c r="DS28" s="385"/>
      <c r="DT28" s="385"/>
      <c r="DU28" s="385"/>
      <c r="DV28" s="385">
        <v>1</v>
      </c>
      <c r="DW28" s="385">
        <v>38000</v>
      </c>
      <c r="DX28" s="385"/>
      <c r="DY28" s="385"/>
      <c r="DZ28" s="385"/>
      <c r="EA28" s="385"/>
      <c r="EB28" s="385"/>
      <c r="EC28" s="385"/>
      <c r="ED28" s="385"/>
      <c r="EE28" s="385"/>
      <c r="EF28" s="390">
        <f t="shared" si="8"/>
        <v>1</v>
      </c>
      <c r="EG28" s="390">
        <f t="shared" si="8"/>
        <v>38000</v>
      </c>
      <c r="EH28" s="492">
        <v>1</v>
      </c>
      <c r="EI28" s="492">
        <v>38000</v>
      </c>
      <c r="EJ28" s="492"/>
      <c r="EK28" s="492"/>
      <c r="EL28" s="70"/>
      <c r="EM28" s="70"/>
      <c r="EN28" s="70"/>
      <c r="EO28" s="70"/>
      <c r="EP28" s="70"/>
      <c r="EQ28" s="70"/>
      <c r="ER28" s="70"/>
      <c r="ES28" s="70"/>
      <c r="ET28" s="70"/>
    </row>
    <row r="29" spans="1:150" ht="63">
      <c r="A29" s="540">
        <v>22</v>
      </c>
      <c r="B29" s="517" t="s">
        <v>2559</v>
      </c>
      <c r="C29" s="517" t="s">
        <v>2560</v>
      </c>
      <c r="D29" s="516" t="s">
        <v>2557</v>
      </c>
      <c r="E29" s="533">
        <v>34000</v>
      </c>
      <c r="F29" s="533">
        <v>4000</v>
      </c>
      <c r="G29" s="399">
        <f t="shared" si="3"/>
        <v>38000</v>
      </c>
      <c r="H29" s="385"/>
      <c r="I29" s="515">
        <f t="shared" si="0"/>
        <v>299.25</v>
      </c>
      <c r="J29" s="274">
        <f t="shared" si="4"/>
        <v>2199.25</v>
      </c>
      <c r="K29" s="455" t="s">
        <v>2561</v>
      </c>
      <c r="L29" s="389">
        <v>2</v>
      </c>
      <c r="M29" s="515">
        <f t="shared" si="1"/>
        <v>598.5</v>
      </c>
      <c r="N29" s="274">
        <f t="shared" si="5"/>
        <v>4398.5</v>
      </c>
      <c r="O29" s="275">
        <f t="shared" si="6"/>
        <v>0</v>
      </c>
      <c r="P29" s="275">
        <f t="shared" si="7"/>
        <v>0</v>
      </c>
      <c r="Q29" s="275">
        <f t="shared" si="7"/>
        <v>0</v>
      </c>
      <c r="R29" s="275">
        <f t="shared" si="7"/>
        <v>0</v>
      </c>
      <c r="S29" s="536" t="s">
        <v>2562</v>
      </c>
      <c r="T29" s="385"/>
      <c r="U29" s="385"/>
      <c r="V29" s="385"/>
      <c r="W29" s="385"/>
      <c r="X29" s="390">
        <f>SUM(U29:W29)</f>
        <v>0</v>
      </c>
      <c r="Y29" s="385"/>
      <c r="Z29" s="385"/>
      <c r="AA29" s="385"/>
      <c r="AB29" s="385"/>
      <c r="AC29" s="305"/>
      <c r="AD29" s="385"/>
      <c r="AE29" s="385"/>
      <c r="AF29" s="385"/>
      <c r="AG29" s="385"/>
      <c r="AH29" s="390"/>
      <c r="AI29" s="385"/>
      <c r="AJ29" s="385"/>
      <c r="AK29" s="385"/>
      <c r="AL29" s="385"/>
      <c r="AM29" s="390"/>
      <c r="AN29" s="385"/>
      <c r="AO29" s="385"/>
      <c r="AP29" s="385"/>
      <c r="AQ29" s="385"/>
      <c r="AR29" s="385"/>
      <c r="AS29" s="385"/>
      <c r="AT29" s="385"/>
      <c r="AU29" s="385"/>
      <c r="AV29" s="385"/>
      <c r="AW29" s="385"/>
      <c r="AX29" s="385"/>
      <c r="AY29" s="385"/>
      <c r="AZ29" s="385"/>
      <c r="BA29" s="385"/>
      <c r="BB29" s="385"/>
      <c r="BC29" s="385"/>
      <c r="BD29" s="385"/>
      <c r="BE29" s="385"/>
      <c r="BF29" s="385"/>
      <c r="BG29" s="385"/>
      <c r="BH29" s="385"/>
      <c r="BI29" s="385"/>
      <c r="BJ29" s="385"/>
      <c r="BK29" s="385"/>
      <c r="BL29" s="385"/>
      <c r="BM29" s="385"/>
      <c r="BN29" s="385"/>
      <c r="BO29" s="385"/>
      <c r="BP29" s="385"/>
      <c r="BQ29" s="385"/>
      <c r="BR29" s="385"/>
      <c r="BS29" s="385"/>
      <c r="BT29" s="385"/>
      <c r="BU29" s="385"/>
      <c r="BV29" s="385"/>
      <c r="BW29" s="385"/>
      <c r="BX29" s="385"/>
      <c r="BY29" s="385"/>
      <c r="BZ29" s="385"/>
      <c r="CA29" s="385"/>
      <c r="CB29" s="385"/>
      <c r="CC29" s="385"/>
      <c r="CD29" s="385"/>
      <c r="CE29" s="385"/>
      <c r="CF29" s="385"/>
      <c r="CG29" s="385"/>
      <c r="CH29" s="385"/>
      <c r="CI29" s="385"/>
      <c r="CJ29" s="385"/>
      <c r="CK29" s="385"/>
      <c r="CL29" s="385"/>
      <c r="CM29" s="385"/>
      <c r="CN29" s="385"/>
      <c r="CO29" s="385"/>
      <c r="CP29" s="385"/>
      <c r="CQ29" s="385"/>
      <c r="CR29" s="385"/>
      <c r="CS29" s="385"/>
      <c r="CT29" s="385"/>
      <c r="CU29" s="385"/>
      <c r="CV29" s="385"/>
      <c r="CW29" s="385"/>
      <c r="CX29" s="385"/>
      <c r="CY29" s="385"/>
      <c r="CZ29" s="385"/>
      <c r="DA29" s="385"/>
      <c r="DB29" s="385"/>
      <c r="DC29" s="385"/>
      <c r="DD29" s="385"/>
      <c r="DE29" s="385"/>
      <c r="DF29" s="385"/>
      <c r="DG29" s="385"/>
      <c r="DH29" s="385"/>
      <c r="DI29" s="385"/>
      <c r="DJ29" s="385"/>
      <c r="DK29" s="385"/>
      <c r="DL29" s="385"/>
      <c r="DM29" s="385"/>
      <c r="DN29" s="385"/>
      <c r="DO29" s="391"/>
      <c r="DP29" s="394"/>
      <c r="DQ29" s="385"/>
      <c r="DR29" s="385">
        <v>1</v>
      </c>
      <c r="DS29" s="385">
        <v>38000</v>
      </c>
      <c r="DT29" s="385"/>
      <c r="DU29" s="385"/>
      <c r="DV29" s="385">
        <v>1</v>
      </c>
      <c r="DW29" s="385">
        <v>38000</v>
      </c>
      <c r="DX29" s="385"/>
      <c r="DY29" s="385"/>
      <c r="DZ29" s="385"/>
      <c r="EA29" s="385"/>
      <c r="EB29" s="385"/>
      <c r="EC29" s="385"/>
      <c r="ED29" s="385"/>
      <c r="EE29" s="385"/>
      <c r="EF29" s="390">
        <f t="shared" si="8"/>
        <v>1</v>
      </c>
      <c r="EG29" s="390">
        <f t="shared" si="8"/>
        <v>38000</v>
      </c>
      <c r="EH29" s="492">
        <v>1</v>
      </c>
      <c r="EI29" s="492">
        <v>38000</v>
      </c>
      <c r="EJ29" s="492"/>
      <c r="EK29" s="492"/>
      <c r="EL29" s="70"/>
      <c r="EM29" s="70"/>
      <c r="EN29" s="70"/>
      <c r="EO29" s="70"/>
      <c r="EP29" s="70"/>
      <c r="EQ29" s="70"/>
      <c r="ER29" s="70"/>
      <c r="ES29" s="70"/>
      <c r="ET29" s="70"/>
    </row>
    <row r="30" spans="1:150" ht="78.75">
      <c r="A30" s="540">
        <v>23</v>
      </c>
      <c r="B30" s="516" t="s">
        <v>2563</v>
      </c>
      <c r="C30" s="517" t="s">
        <v>2564</v>
      </c>
      <c r="D30" s="516" t="s">
        <v>2542</v>
      </c>
      <c r="E30" s="533">
        <v>42500</v>
      </c>
      <c r="F30" s="533">
        <v>5000</v>
      </c>
      <c r="G30" s="399">
        <f t="shared" si="3"/>
        <v>47500</v>
      </c>
      <c r="H30" s="385"/>
      <c r="I30" s="515">
        <f t="shared" si="0"/>
        <v>374.0625</v>
      </c>
      <c r="J30" s="274">
        <f t="shared" si="4"/>
        <v>2749.0625</v>
      </c>
      <c r="K30" s="455" t="s">
        <v>2565</v>
      </c>
      <c r="L30" s="389">
        <v>2</v>
      </c>
      <c r="M30" s="515">
        <f t="shared" si="1"/>
        <v>748.125</v>
      </c>
      <c r="N30" s="274">
        <f>SUM(L30*J30)</f>
        <v>5498.125</v>
      </c>
      <c r="O30" s="275">
        <f>SUM(P30:Q30)</f>
        <v>0</v>
      </c>
      <c r="P30" s="275">
        <f t="shared" ref="P30:R42" si="9">SUM(U30,Z30,AE30,AJ30,AO30,AT30,AY30,BD30,BI30,BN30,BS30,BX30,CC30,CH30,CM30,CR30,CW30,DB30,DG30,DL30)</f>
        <v>0</v>
      </c>
      <c r="Q30" s="275">
        <f t="shared" si="9"/>
        <v>0</v>
      </c>
      <c r="R30" s="275">
        <f t="shared" si="9"/>
        <v>0</v>
      </c>
      <c r="S30" s="536" t="s">
        <v>2519</v>
      </c>
      <c r="T30" s="385"/>
      <c r="U30" s="385"/>
      <c r="V30" s="385"/>
      <c r="W30" s="385"/>
      <c r="X30" s="390"/>
      <c r="Y30" s="385"/>
      <c r="Z30" s="385"/>
      <c r="AA30" s="385"/>
      <c r="AB30" s="385"/>
      <c r="AC30" s="305"/>
      <c r="AD30" s="385"/>
      <c r="AE30" s="385"/>
      <c r="AF30" s="385"/>
      <c r="AG30" s="385"/>
      <c r="AH30" s="390"/>
      <c r="AI30" s="385"/>
      <c r="AJ30" s="385"/>
      <c r="AK30" s="385"/>
      <c r="AL30" s="385"/>
      <c r="AM30" s="390"/>
      <c r="AN30" s="385"/>
      <c r="AO30" s="385"/>
      <c r="AP30" s="385"/>
      <c r="AQ30" s="385"/>
      <c r="AR30" s="385"/>
      <c r="AS30" s="385"/>
      <c r="AT30" s="385"/>
      <c r="AU30" s="385"/>
      <c r="AV30" s="385"/>
      <c r="AW30" s="385"/>
      <c r="AX30" s="385"/>
      <c r="AY30" s="385"/>
      <c r="AZ30" s="385"/>
      <c r="BA30" s="385"/>
      <c r="BB30" s="385"/>
      <c r="BC30" s="385"/>
      <c r="BD30" s="385"/>
      <c r="BE30" s="385"/>
      <c r="BF30" s="385"/>
      <c r="BG30" s="385"/>
      <c r="BH30" s="385"/>
      <c r="BI30" s="385"/>
      <c r="BJ30" s="385"/>
      <c r="BK30" s="385"/>
      <c r="BL30" s="385"/>
      <c r="BM30" s="385"/>
      <c r="BN30" s="385"/>
      <c r="BO30" s="385"/>
      <c r="BP30" s="385"/>
      <c r="BQ30" s="385"/>
      <c r="BR30" s="385"/>
      <c r="BS30" s="385"/>
      <c r="BT30" s="385"/>
      <c r="BU30" s="385"/>
      <c r="BV30" s="385"/>
      <c r="BW30" s="385"/>
      <c r="BX30" s="385"/>
      <c r="BY30" s="385"/>
      <c r="BZ30" s="385"/>
      <c r="CA30" s="385"/>
      <c r="CB30" s="385"/>
      <c r="CC30" s="385"/>
      <c r="CD30" s="385"/>
      <c r="CE30" s="385"/>
      <c r="CF30" s="385"/>
      <c r="CG30" s="385"/>
      <c r="CH30" s="385"/>
      <c r="CI30" s="385"/>
      <c r="CJ30" s="385"/>
      <c r="CK30" s="385"/>
      <c r="CL30" s="385"/>
      <c r="CM30" s="385"/>
      <c r="CN30" s="385"/>
      <c r="CO30" s="385"/>
      <c r="CP30" s="385"/>
      <c r="CQ30" s="385"/>
      <c r="CR30" s="385"/>
      <c r="CS30" s="385"/>
      <c r="CT30" s="385"/>
      <c r="CU30" s="385"/>
      <c r="CV30" s="385"/>
      <c r="CW30" s="385"/>
      <c r="CX30" s="385"/>
      <c r="CY30" s="385"/>
      <c r="CZ30" s="385"/>
      <c r="DA30" s="385"/>
      <c r="DB30" s="385"/>
      <c r="DC30" s="385"/>
      <c r="DD30" s="385"/>
      <c r="DE30" s="385"/>
      <c r="DF30" s="385"/>
      <c r="DG30" s="385"/>
      <c r="DH30" s="385"/>
      <c r="DI30" s="385"/>
      <c r="DJ30" s="385"/>
      <c r="DK30" s="385"/>
      <c r="DL30" s="385"/>
      <c r="DM30" s="385"/>
      <c r="DN30" s="385"/>
      <c r="DO30" s="391"/>
      <c r="DP30" s="394">
        <v>1</v>
      </c>
      <c r="DQ30" s="385">
        <v>47500</v>
      </c>
      <c r="DR30" s="385"/>
      <c r="DS30" s="385"/>
      <c r="DT30" s="385"/>
      <c r="DU30" s="385"/>
      <c r="DV30" s="385">
        <v>1</v>
      </c>
      <c r="DW30" s="385">
        <v>47500</v>
      </c>
      <c r="DX30" s="385"/>
      <c r="DY30" s="385"/>
      <c r="DZ30" s="385"/>
      <c r="EA30" s="385"/>
      <c r="EB30" s="385"/>
      <c r="EC30" s="385"/>
      <c r="ED30" s="385"/>
      <c r="EE30" s="385"/>
      <c r="EF30" s="390">
        <f t="shared" si="8"/>
        <v>1</v>
      </c>
      <c r="EG30" s="390">
        <f t="shared" si="8"/>
        <v>47500</v>
      </c>
      <c r="EH30" s="492">
        <v>1</v>
      </c>
      <c r="EI30" s="492">
        <v>47500</v>
      </c>
      <c r="EJ30" s="492"/>
      <c r="EK30" s="492"/>
      <c r="EL30" s="70"/>
      <c r="EM30" s="70"/>
      <c r="EN30" s="70"/>
      <c r="EO30" s="70"/>
      <c r="EP30" s="70"/>
      <c r="EQ30" s="70"/>
      <c r="ER30" s="70"/>
      <c r="ES30" s="70"/>
      <c r="ET30" s="70"/>
    </row>
    <row r="31" spans="1:150" ht="78.75">
      <c r="A31" s="540">
        <v>24</v>
      </c>
      <c r="B31" s="541" t="s">
        <v>2566</v>
      </c>
      <c r="C31" s="541" t="s">
        <v>2567</v>
      </c>
      <c r="D31" s="541" t="s">
        <v>2568</v>
      </c>
      <c r="E31" s="533">
        <v>42500</v>
      </c>
      <c r="F31" s="533">
        <v>5000</v>
      </c>
      <c r="G31" s="399">
        <f t="shared" si="3"/>
        <v>47500</v>
      </c>
      <c r="H31" s="385"/>
      <c r="I31" s="515">
        <f t="shared" si="0"/>
        <v>374.0625</v>
      </c>
      <c r="J31" s="274">
        <f t="shared" si="4"/>
        <v>2749.0625</v>
      </c>
      <c r="K31" s="455" t="s">
        <v>2569</v>
      </c>
      <c r="L31" s="389">
        <v>2</v>
      </c>
      <c r="M31" s="515">
        <f t="shared" si="1"/>
        <v>748.125</v>
      </c>
      <c r="N31" s="274">
        <f>SUM(L31*J31)</f>
        <v>5498.125</v>
      </c>
      <c r="O31" s="275">
        <f>SUM(P31:Q31)</f>
        <v>0</v>
      </c>
      <c r="P31" s="275">
        <f t="shared" si="9"/>
        <v>0</v>
      </c>
      <c r="Q31" s="275">
        <f t="shared" si="9"/>
        <v>0</v>
      </c>
      <c r="R31" s="275">
        <f t="shared" si="9"/>
        <v>0</v>
      </c>
      <c r="S31" s="536" t="s">
        <v>2539</v>
      </c>
      <c r="T31" s="385"/>
      <c r="U31" s="385"/>
      <c r="V31" s="385"/>
      <c r="W31" s="385"/>
      <c r="X31" s="390"/>
      <c r="Y31" s="385"/>
      <c r="Z31" s="385"/>
      <c r="AA31" s="385"/>
      <c r="AB31" s="385"/>
      <c r="AC31" s="305"/>
      <c r="AD31" s="385"/>
      <c r="AE31" s="385"/>
      <c r="AF31" s="385"/>
      <c r="AG31" s="385"/>
      <c r="AH31" s="390"/>
      <c r="AI31" s="385"/>
      <c r="AJ31" s="385"/>
      <c r="AK31" s="385"/>
      <c r="AL31" s="385"/>
      <c r="AM31" s="390"/>
      <c r="AN31" s="385"/>
      <c r="AO31" s="385"/>
      <c r="AP31" s="385"/>
      <c r="AQ31" s="385"/>
      <c r="AR31" s="385"/>
      <c r="AS31" s="385"/>
      <c r="AT31" s="385"/>
      <c r="AU31" s="385"/>
      <c r="AV31" s="385"/>
      <c r="AW31" s="385"/>
      <c r="AX31" s="385"/>
      <c r="AY31" s="385"/>
      <c r="AZ31" s="385"/>
      <c r="BA31" s="385"/>
      <c r="BB31" s="385"/>
      <c r="BC31" s="385"/>
      <c r="BD31" s="385"/>
      <c r="BE31" s="385"/>
      <c r="BF31" s="385"/>
      <c r="BG31" s="385"/>
      <c r="BH31" s="385"/>
      <c r="BI31" s="385"/>
      <c r="BJ31" s="385"/>
      <c r="BK31" s="385"/>
      <c r="BL31" s="385"/>
      <c r="BM31" s="385"/>
      <c r="BN31" s="385"/>
      <c r="BO31" s="385"/>
      <c r="BP31" s="385"/>
      <c r="BQ31" s="385"/>
      <c r="BR31" s="385"/>
      <c r="BS31" s="385"/>
      <c r="BT31" s="385"/>
      <c r="BU31" s="385"/>
      <c r="BV31" s="385"/>
      <c r="BW31" s="385"/>
      <c r="BX31" s="385"/>
      <c r="BY31" s="385"/>
      <c r="BZ31" s="385"/>
      <c r="CA31" s="385"/>
      <c r="CB31" s="385"/>
      <c r="CC31" s="385"/>
      <c r="CD31" s="385"/>
      <c r="CE31" s="385"/>
      <c r="CF31" s="385"/>
      <c r="CG31" s="385"/>
      <c r="CH31" s="385"/>
      <c r="CI31" s="385"/>
      <c r="CJ31" s="385"/>
      <c r="CK31" s="385"/>
      <c r="CL31" s="385"/>
      <c r="CM31" s="385"/>
      <c r="CN31" s="385"/>
      <c r="CO31" s="385"/>
      <c r="CP31" s="385"/>
      <c r="CQ31" s="385"/>
      <c r="CR31" s="385"/>
      <c r="CS31" s="385"/>
      <c r="CT31" s="385"/>
      <c r="CU31" s="385"/>
      <c r="CV31" s="385"/>
      <c r="CW31" s="385"/>
      <c r="CX31" s="385"/>
      <c r="CY31" s="385"/>
      <c r="CZ31" s="385"/>
      <c r="DA31" s="385"/>
      <c r="DB31" s="385"/>
      <c r="DC31" s="385"/>
      <c r="DD31" s="385"/>
      <c r="DE31" s="385"/>
      <c r="DF31" s="385"/>
      <c r="DG31" s="385"/>
      <c r="DH31" s="385"/>
      <c r="DI31" s="385"/>
      <c r="DJ31" s="385"/>
      <c r="DK31" s="385"/>
      <c r="DL31" s="385"/>
      <c r="DM31" s="385"/>
      <c r="DN31" s="385"/>
      <c r="DO31" s="391"/>
      <c r="DP31" s="394">
        <v>1</v>
      </c>
      <c r="DQ31" s="385">
        <v>47500</v>
      </c>
      <c r="DR31" s="385"/>
      <c r="DS31" s="385"/>
      <c r="DT31" s="385"/>
      <c r="DU31" s="385"/>
      <c r="DV31" s="385">
        <v>1</v>
      </c>
      <c r="DW31" s="385">
        <v>47500</v>
      </c>
      <c r="DX31" s="385"/>
      <c r="DY31" s="385"/>
      <c r="DZ31" s="385"/>
      <c r="EA31" s="385"/>
      <c r="EB31" s="385"/>
      <c r="EC31" s="385"/>
      <c r="ED31" s="385"/>
      <c r="EE31" s="385"/>
      <c r="EF31" s="390">
        <f t="shared" si="8"/>
        <v>1</v>
      </c>
      <c r="EG31" s="390">
        <f t="shared" si="8"/>
        <v>47500</v>
      </c>
      <c r="EH31" s="492">
        <v>1</v>
      </c>
      <c r="EI31" s="492">
        <v>47500</v>
      </c>
      <c r="EJ31" s="492"/>
      <c r="EK31" s="492"/>
      <c r="EL31" s="70"/>
      <c r="EM31" s="70"/>
      <c r="EN31" s="70"/>
      <c r="EO31" s="70"/>
      <c r="EP31" s="70"/>
      <c r="EQ31" s="70"/>
      <c r="ER31" s="70"/>
      <c r="ES31" s="70"/>
      <c r="ET31" s="70"/>
    </row>
    <row r="32" spans="1:150" ht="78.75">
      <c r="A32" s="540">
        <v>25</v>
      </c>
      <c r="B32" s="541" t="s">
        <v>2570</v>
      </c>
      <c r="C32" s="541" t="s">
        <v>2571</v>
      </c>
      <c r="D32" s="541" t="s">
        <v>1547</v>
      </c>
      <c r="E32" s="533">
        <v>42500</v>
      </c>
      <c r="F32" s="533">
        <v>5000</v>
      </c>
      <c r="G32" s="399">
        <f t="shared" si="3"/>
        <v>47500</v>
      </c>
      <c r="H32" s="385"/>
      <c r="I32" s="515">
        <f t="shared" si="0"/>
        <v>374.0625</v>
      </c>
      <c r="J32" s="274">
        <f t="shared" si="4"/>
        <v>2749.0625</v>
      </c>
      <c r="K32" s="455" t="s">
        <v>2572</v>
      </c>
      <c r="L32" s="389">
        <v>2</v>
      </c>
      <c r="M32" s="515">
        <f t="shared" si="1"/>
        <v>748.125</v>
      </c>
      <c r="N32" s="274">
        <f t="shared" ref="N32:N74" si="10">SUM(L32*J32)</f>
        <v>5498.125</v>
      </c>
      <c r="O32" s="275">
        <f t="shared" ref="O32:O41" si="11">SUM(P32:Q32)</f>
        <v>0</v>
      </c>
      <c r="P32" s="275">
        <f t="shared" si="9"/>
        <v>0</v>
      </c>
      <c r="Q32" s="275">
        <f t="shared" si="9"/>
        <v>0</v>
      </c>
      <c r="R32" s="275">
        <f t="shared" si="9"/>
        <v>0</v>
      </c>
      <c r="S32" s="536" t="s">
        <v>2519</v>
      </c>
      <c r="T32" s="385"/>
      <c r="U32" s="385"/>
      <c r="V32" s="385"/>
      <c r="W32" s="385"/>
      <c r="X32" s="390"/>
      <c r="Y32" s="385"/>
      <c r="Z32" s="385"/>
      <c r="AA32" s="385"/>
      <c r="AB32" s="385"/>
      <c r="AC32" s="305"/>
      <c r="AD32" s="385"/>
      <c r="AE32" s="385"/>
      <c r="AF32" s="385"/>
      <c r="AG32" s="385"/>
      <c r="AH32" s="390"/>
      <c r="AI32" s="385"/>
      <c r="AJ32" s="385"/>
      <c r="AK32" s="385"/>
      <c r="AL32" s="385"/>
      <c r="AM32" s="390"/>
      <c r="AN32" s="385"/>
      <c r="AO32" s="385"/>
      <c r="AP32" s="385"/>
      <c r="AQ32" s="385"/>
      <c r="AR32" s="385"/>
      <c r="AS32" s="385"/>
      <c r="AT32" s="385"/>
      <c r="AU32" s="385"/>
      <c r="AV32" s="385"/>
      <c r="AW32" s="385"/>
      <c r="AX32" s="385"/>
      <c r="AY32" s="385"/>
      <c r="AZ32" s="385"/>
      <c r="BA32" s="385"/>
      <c r="BB32" s="385"/>
      <c r="BC32" s="385"/>
      <c r="BD32" s="385"/>
      <c r="BE32" s="385"/>
      <c r="BF32" s="385"/>
      <c r="BG32" s="385"/>
      <c r="BH32" s="385"/>
      <c r="BI32" s="385"/>
      <c r="BJ32" s="385"/>
      <c r="BK32" s="385"/>
      <c r="BL32" s="385"/>
      <c r="BM32" s="385"/>
      <c r="BN32" s="385"/>
      <c r="BO32" s="385"/>
      <c r="BP32" s="385"/>
      <c r="BQ32" s="385"/>
      <c r="BR32" s="385"/>
      <c r="BS32" s="385"/>
      <c r="BT32" s="385"/>
      <c r="BU32" s="385"/>
      <c r="BV32" s="385"/>
      <c r="BW32" s="385"/>
      <c r="BX32" s="385"/>
      <c r="BY32" s="385"/>
      <c r="BZ32" s="385"/>
      <c r="CA32" s="385"/>
      <c r="CB32" s="385"/>
      <c r="CC32" s="385"/>
      <c r="CD32" s="385"/>
      <c r="CE32" s="385"/>
      <c r="CF32" s="385"/>
      <c r="CG32" s="385"/>
      <c r="CH32" s="385"/>
      <c r="CI32" s="385"/>
      <c r="CJ32" s="385"/>
      <c r="CK32" s="385"/>
      <c r="CL32" s="385"/>
      <c r="CM32" s="385"/>
      <c r="CN32" s="385"/>
      <c r="CO32" s="385"/>
      <c r="CP32" s="385"/>
      <c r="CQ32" s="385"/>
      <c r="CR32" s="385"/>
      <c r="CS32" s="385"/>
      <c r="CT32" s="385"/>
      <c r="CU32" s="385"/>
      <c r="CV32" s="385"/>
      <c r="CW32" s="385"/>
      <c r="CX32" s="385"/>
      <c r="CY32" s="385"/>
      <c r="CZ32" s="385"/>
      <c r="DA32" s="385"/>
      <c r="DB32" s="385"/>
      <c r="DC32" s="385"/>
      <c r="DD32" s="385"/>
      <c r="DE32" s="385"/>
      <c r="DF32" s="385"/>
      <c r="DG32" s="385"/>
      <c r="DH32" s="385"/>
      <c r="DI32" s="385"/>
      <c r="DJ32" s="385"/>
      <c r="DK32" s="385"/>
      <c r="DL32" s="385"/>
      <c r="DM32" s="385"/>
      <c r="DN32" s="385"/>
      <c r="DO32" s="391"/>
      <c r="DP32" s="394">
        <v>1</v>
      </c>
      <c r="DQ32" s="385">
        <v>47500</v>
      </c>
      <c r="DR32" s="385"/>
      <c r="DS32" s="385"/>
      <c r="DT32" s="385"/>
      <c r="DU32" s="385"/>
      <c r="DV32" s="385"/>
      <c r="DW32" s="385"/>
      <c r="DX32" s="385">
        <v>1</v>
      </c>
      <c r="DY32" s="385">
        <v>47500</v>
      </c>
      <c r="DZ32" s="385"/>
      <c r="EA32" s="385"/>
      <c r="EB32" s="385"/>
      <c r="EC32" s="385"/>
      <c r="ED32" s="385"/>
      <c r="EE32" s="385"/>
      <c r="EF32" s="390">
        <f t="shared" si="8"/>
        <v>1</v>
      </c>
      <c r="EG32" s="390">
        <f t="shared" si="8"/>
        <v>47500</v>
      </c>
      <c r="EH32" s="492">
        <v>1</v>
      </c>
      <c r="EI32" s="492">
        <v>47500</v>
      </c>
      <c r="EJ32" s="492"/>
      <c r="EK32" s="492"/>
      <c r="EL32" s="70"/>
      <c r="EM32" s="70"/>
      <c r="EN32" s="70"/>
      <c r="EO32" s="70"/>
      <c r="EP32" s="70"/>
      <c r="EQ32" s="70"/>
      <c r="ER32" s="70"/>
      <c r="ES32" s="70"/>
      <c r="ET32" s="70"/>
    </row>
    <row r="33" spans="1:150" ht="63">
      <c r="A33" s="540">
        <v>26</v>
      </c>
      <c r="B33" s="541" t="s">
        <v>2573</v>
      </c>
      <c r="C33" s="541" t="s">
        <v>2574</v>
      </c>
      <c r="D33" s="541" t="s">
        <v>2575</v>
      </c>
      <c r="E33" s="533">
        <v>42500</v>
      </c>
      <c r="F33" s="533">
        <v>5000</v>
      </c>
      <c r="G33" s="399">
        <f t="shared" si="3"/>
        <v>47500</v>
      </c>
      <c r="H33" s="385"/>
      <c r="I33" s="515">
        <f t="shared" si="0"/>
        <v>374.0625</v>
      </c>
      <c r="J33" s="274">
        <f t="shared" si="4"/>
        <v>2749.0625</v>
      </c>
      <c r="K33" s="455" t="s">
        <v>2576</v>
      </c>
      <c r="L33" s="389">
        <v>2</v>
      </c>
      <c r="M33" s="515">
        <f t="shared" si="1"/>
        <v>748.125</v>
      </c>
      <c r="N33" s="274">
        <f t="shared" si="10"/>
        <v>5498.125</v>
      </c>
      <c r="O33" s="275">
        <f t="shared" si="11"/>
        <v>0</v>
      </c>
      <c r="P33" s="275">
        <f t="shared" si="9"/>
        <v>0</v>
      </c>
      <c r="Q33" s="275">
        <f t="shared" si="9"/>
        <v>0</v>
      </c>
      <c r="R33" s="275">
        <f t="shared" si="9"/>
        <v>0</v>
      </c>
      <c r="S33" s="536" t="s">
        <v>2554</v>
      </c>
      <c r="T33" s="385"/>
      <c r="U33" s="385"/>
      <c r="V33" s="385"/>
      <c r="W33" s="385"/>
      <c r="X33" s="390"/>
      <c r="Y33" s="385"/>
      <c r="Z33" s="385"/>
      <c r="AA33" s="385"/>
      <c r="AB33" s="385"/>
      <c r="AC33" s="305"/>
      <c r="AD33" s="385"/>
      <c r="AE33" s="385"/>
      <c r="AF33" s="385"/>
      <c r="AG33" s="385"/>
      <c r="AH33" s="390"/>
      <c r="AI33" s="385"/>
      <c r="AJ33" s="385"/>
      <c r="AK33" s="385"/>
      <c r="AL33" s="385"/>
      <c r="AM33" s="390"/>
      <c r="AN33" s="385"/>
      <c r="AO33" s="385"/>
      <c r="AP33" s="385"/>
      <c r="AQ33" s="385"/>
      <c r="AR33" s="385"/>
      <c r="AS33" s="385"/>
      <c r="AT33" s="385"/>
      <c r="AU33" s="385"/>
      <c r="AV33" s="385"/>
      <c r="AW33" s="385"/>
      <c r="AX33" s="385"/>
      <c r="AY33" s="385"/>
      <c r="AZ33" s="385"/>
      <c r="BA33" s="385"/>
      <c r="BB33" s="385"/>
      <c r="BC33" s="385"/>
      <c r="BD33" s="385"/>
      <c r="BE33" s="385"/>
      <c r="BF33" s="385"/>
      <c r="BG33" s="385"/>
      <c r="BH33" s="385"/>
      <c r="BI33" s="385"/>
      <c r="BJ33" s="385"/>
      <c r="BK33" s="385"/>
      <c r="BL33" s="385"/>
      <c r="BM33" s="385"/>
      <c r="BN33" s="385"/>
      <c r="BO33" s="385"/>
      <c r="BP33" s="385"/>
      <c r="BQ33" s="385"/>
      <c r="BR33" s="385"/>
      <c r="BS33" s="385"/>
      <c r="BT33" s="385"/>
      <c r="BU33" s="385"/>
      <c r="BV33" s="385"/>
      <c r="BW33" s="385"/>
      <c r="BX33" s="385"/>
      <c r="BY33" s="385"/>
      <c r="BZ33" s="385"/>
      <c r="CA33" s="385"/>
      <c r="CB33" s="385"/>
      <c r="CC33" s="385"/>
      <c r="CD33" s="385"/>
      <c r="CE33" s="385"/>
      <c r="CF33" s="385"/>
      <c r="CG33" s="385"/>
      <c r="CH33" s="385"/>
      <c r="CI33" s="385"/>
      <c r="CJ33" s="385"/>
      <c r="CK33" s="385"/>
      <c r="CL33" s="385"/>
      <c r="CM33" s="385"/>
      <c r="CN33" s="385"/>
      <c r="CO33" s="385"/>
      <c r="CP33" s="385"/>
      <c r="CQ33" s="385"/>
      <c r="CR33" s="385"/>
      <c r="CS33" s="385"/>
      <c r="CT33" s="385"/>
      <c r="CU33" s="385"/>
      <c r="CV33" s="385"/>
      <c r="CW33" s="385"/>
      <c r="CX33" s="385"/>
      <c r="CY33" s="385"/>
      <c r="CZ33" s="385"/>
      <c r="DA33" s="385"/>
      <c r="DB33" s="385"/>
      <c r="DC33" s="385"/>
      <c r="DD33" s="385"/>
      <c r="DE33" s="385"/>
      <c r="DF33" s="385"/>
      <c r="DG33" s="385"/>
      <c r="DH33" s="385"/>
      <c r="DI33" s="385"/>
      <c r="DJ33" s="385"/>
      <c r="DK33" s="385"/>
      <c r="DL33" s="385"/>
      <c r="DM33" s="385"/>
      <c r="DN33" s="385"/>
      <c r="DO33" s="391"/>
      <c r="DP33" s="394">
        <v>1</v>
      </c>
      <c r="DQ33" s="385">
        <v>47500</v>
      </c>
      <c r="DR33" s="385"/>
      <c r="DS33" s="385"/>
      <c r="DT33" s="385"/>
      <c r="DU33" s="385"/>
      <c r="DV33" s="385"/>
      <c r="DW33" s="385"/>
      <c r="DX33" s="385">
        <v>1</v>
      </c>
      <c r="DY33" s="385">
        <v>47500</v>
      </c>
      <c r="DZ33" s="385"/>
      <c r="EA33" s="385"/>
      <c r="EB33" s="385"/>
      <c r="EC33" s="385"/>
      <c r="ED33" s="385"/>
      <c r="EE33" s="385"/>
      <c r="EF33" s="390">
        <f t="shared" si="8"/>
        <v>1</v>
      </c>
      <c r="EG33" s="390">
        <f t="shared" si="8"/>
        <v>47500</v>
      </c>
      <c r="EH33" s="492"/>
      <c r="EI33" s="492"/>
      <c r="EJ33" s="492">
        <v>1</v>
      </c>
      <c r="EK33" s="492">
        <v>47500</v>
      </c>
      <c r="EL33" s="70"/>
      <c r="EM33" s="70"/>
      <c r="EN33" s="70"/>
      <c r="EO33" s="70"/>
      <c r="EP33" s="70"/>
      <c r="EQ33" s="70"/>
      <c r="ER33" s="70"/>
      <c r="ES33" s="70"/>
      <c r="ET33" s="70"/>
    </row>
    <row r="34" spans="1:150" ht="99">
      <c r="A34" s="540">
        <v>27</v>
      </c>
      <c r="B34" s="516" t="s">
        <v>2577</v>
      </c>
      <c r="C34" s="516" t="s">
        <v>2578</v>
      </c>
      <c r="D34" s="516" t="s">
        <v>2425</v>
      </c>
      <c r="E34" s="533">
        <v>42500</v>
      </c>
      <c r="F34" s="533">
        <v>5000</v>
      </c>
      <c r="G34" s="399">
        <f t="shared" si="3"/>
        <v>47500</v>
      </c>
      <c r="H34" s="385"/>
      <c r="I34" s="515">
        <f t="shared" si="0"/>
        <v>374.0625</v>
      </c>
      <c r="J34" s="274">
        <f t="shared" si="4"/>
        <v>2749.0625</v>
      </c>
      <c r="K34" s="455" t="s">
        <v>2579</v>
      </c>
      <c r="L34" s="389">
        <v>2</v>
      </c>
      <c r="M34" s="515">
        <f t="shared" si="1"/>
        <v>748.125</v>
      </c>
      <c r="N34" s="274">
        <f t="shared" si="10"/>
        <v>5498.125</v>
      </c>
      <c r="O34" s="275">
        <f t="shared" si="11"/>
        <v>0</v>
      </c>
      <c r="P34" s="275">
        <f t="shared" si="9"/>
        <v>0</v>
      </c>
      <c r="Q34" s="275">
        <f t="shared" si="9"/>
        <v>0</v>
      </c>
      <c r="R34" s="275">
        <f t="shared" si="9"/>
        <v>0</v>
      </c>
      <c r="S34" s="536" t="s">
        <v>2539</v>
      </c>
      <c r="T34" s="385"/>
      <c r="U34" s="385"/>
      <c r="V34" s="385"/>
      <c r="W34" s="385"/>
      <c r="X34" s="390"/>
      <c r="Y34" s="385"/>
      <c r="Z34" s="385"/>
      <c r="AA34" s="385"/>
      <c r="AB34" s="385"/>
      <c r="AC34" s="305"/>
      <c r="AD34" s="385"/>
      <c r="AE34" s="385"/>
      <c r="AF34" s="385"/>
      <c r="AG34" s="385"/>
      <c r="AH34" s="390"/>
      <c r="AI34" s="385"/>
      <c r="AJ34" s="385"/>
      <c r="AK34" s="385"/>
      <c r="AL34" s="385"/>
      <c r="AM34" s="390"/>
      <c r="AN34" s="385"/>
      <c r="AO34" s="385"/>
      <c r="AP34" s="385"/>
      <c r="AQ34" s="385"/>
      <c r="AR34" s="385"/>
      <c r="AS34" s="385"/>
      <c r="AT34" s="385"/>
      <c r="AU34" s="385"/>
      <c r="AV34" s="385"/>
      <c r="AW34" s="385"/>
      <c r="AX34" s="385"/>
      <c r="AY34" s="385"/>
      <c r="AZ34" s="385"/>
      <c r="BA34" s="385"/>
      <c r="BB34" s="385"/>
      <c r="BC34" s="385"/>
      <c r="BD34" s="385"/>
      <c r="BE34" s="385"/>
      <c r="BF34" s="385"/>
      <c r="BG34" s="385"/>
      <c r="BH34" s="385"/>
      <c r="BI34" s="385"/>
      <c r="BJ34" s="385"/>
      <c r="BK34" s="385"/>
      <c r="BL34" s="385"/>
      <c r="BM34" s="385"/>
      <c r="BN34" s="385"/>
      <c r="BO34" s="385"/>
      <c r="BP34" s="385"/>
      <c r="BQ34" s="385"/>
      <c r="BR34" s="385"/>
      <c r="BS34" s="385"/>
      <c r="BT34" s="385"/>
      <c r="BU34" s="385"/>
      <c r="BV34" s="385"/>
      <c r="BW34" s="385"/>
      <c r="BX34" s="385"/>
      <c r="BY34" s="385"/>
      <c r="BZ34" s="385"/>
      <c r="CA34" s="385"/>
      <c r="CB34" s="385"/>
      <c r="CC34" s="385"/>
      <c r="CD34" s="385"/>
      <c r="CE34" s="385"/>
      <c r="CF34" s="385"/>
      <c r="CG34" s="385"/>
      <c r="CH34" s="385"/>
      <c r="CI34" s="385"/>
      <c r="CJ34" s="385"/>
      <c r="CK34" s="385"/>
      <c r="CL34" s="385"/>
      <c r="CM34" s="385"/>
      <c r="CN34" s="385"/>
      <c r="CO34" s="385"/>
      <c r="CP34" s="385"/>
      <c r="CQ34" s="385"/>
      <c r="CR34" s="385"/>
      <c r="CS34" s="385"/>
      <c r="CT34" s="385"/>
      <c r="CU34" s="385"/>
      <c r="CV34" s="385"/>
      <c r="CW34" s="385"/>
      <c r="CX34" s="385"/>
      <c r="CY34" s="385"/>
      <c r="CZ34" s="385"/>
      <c r="DA34" s="385"/>
      <c r="DB34" s="385"/>
      <c r="DC34" s="385"/>
      <c r="DD34" s="385"/>
      <c r="DE34" s="385"/>
      <c r="DF34" s="385"/>
      <c r="DG34" s="385"/>
      <c r="DH34" s="385"/>
      <c r="DI34" s="385"/>
      <c r="DJ34" s="385"/>
      <c r="DK34" s="385"/>
      <c r="DL34" s="385"/>
      <c r="DM34" s="385"/>
      <c r="DN34" s="385"/>
      <c r="DO34" s="391"/>
      <c r="DP34" s="394">
        <v>1</v>
      </c>
      <c r="DQ34" s="385">
        <v>47500</v>
      </c>
      <c r="DR34" s="385"/>
      <c r="DS34" s="385"/>
      <c r="DT34" s="385">
        <v>1</v>
      </c>
      <c r="DU34" s="385">
        <v>47500</v>
      </c>
      <c r="DV34" s="385"/>
      <c r="DW34" s="385"/>
      <c r="DX34" s="385"/>
      <c r="DY34" s="385"/>
      <c r="DZ34" s="385"/>
      <c r="EA34" s="385"/>
      <c r="EB34" s="385"/>
      <c r="EC34" s="385"/>
      <c r="ED34" s="385"/>
      <c r="EE34" s="385"/>
      <c r="EF34" s="390">
        <f t="shared" si="8"/>
        <v>1</v>
      </c>
      <c r="EG34" s="390">
        <f t="shared" si="8"/>
        <v>47500</v>
      </c>
      <c r="EH34" s="492">
        <v>1</v>
      </c>
      <c r="EI34" s="492">
        <v>47500</v>
      </c>
      <c r="EJ34" s="492"/>
      <c r="EK34" s="492"/>
      <c r="EL34" s="70"/>
      <c r="EM34" s="70"/>
      <c r="EN34" s="70"/>
      <c r="EO34" s="70"/>
      <c r="EP34" s="70"/>
      <c r="EQ34" s="70"/>
      <c r="ER34" s="70"/>
      <c r="ES34" s="70"/>
      <c r="ET34" s="70"/>
    </row>
    <row r="35" spans="1:150" ht="82.5">
      <c r="A35" s="540">
        <v>28</v>
      </c>
      <c r="B35" s="516" t="s">
        <v>2580</v>
      </c>
      <c r="C35" s="516" t="s">
        <v>2581</v>
      </c>
      <c r="D35" s="516" t="s">
        <v>2582</v>
      </c>
      <c r="E35" s="533">
        <v>34000</v>
      </c>
      <c r="F35" s="533">
        <v>4000</v>
      </c>
      <c r="G35" s="399">
        <f t="shared" si="3"/>
        <v>38000</v>
      </c>
      <c r="H35" s="385"/>
      <c r="I35" s="515">
        <f t="shared" si="0"/>
        <v>299.25</v>
      </c>
      <c r="J35" s="274">
        <f t="shared" si="4"/>
        <v>2199.25</v>
      </c>
      <c r="K35" s="455" t="s">
        <v>2583</v>
      </c>
      <c r="L35" s="389">
        <v>2</v>
      </c>
      <c r="M35" s="515">
        <f t="shared" si="1"/>
        <v>598.5</v>
      </c>
      <c r="N35" s="274">
        <f t="shared" si="10"/>
        <v>4398.5</v>
      </c>
      <c r="O35" s="275">
        <f t="shared" si="11"/>
        <v>0</v>
      </c>
      <c r="P35" s="275">
        <f t="shared" si="9"/>
        <v>0</v>
      </c>
      <c r="Q35" s="275">
        <f t="shared" si="9"/>
        <v>0</v>
      </c>
      <c r="R35" s="275">
        <f t="shared" si="9"/>
        <v>0</v>
      </c>
      <c r="S35" s="536" t="s">
        <v>2534</v>
      </c>
      <c r="T35" s="385"/>
      <c r="U35" s="385"/>
      <c r="V35" s="385"/>
      <c r="W35" s="385"/>
      <c r="X35" s="390"/>
      <c r="Y35" s="385"/>
      <c r="Z35" s="385"/>
      <c r="AA35" s="385"/>
      <c r="AB35" s="385"/>
      <c r="AC35" s="305"/>
      <c r="AD35" s="385"/>
      <c r="AE35" s="385"/>
      <c r="AF35" s="385"/>
      <c r="AG35" s="385"/>
      <c r="AH35" s="390"/>
      <c r="AI35" s="385"/>
      <c r="AJ35" s="385"/>
      <c r="AK35" s="385"/>
      <c r="AL35" s="385"/>
      <c r="AM35" s="390"/>
      <c r="AN35" s="385"/>
      <c r="AO35" s="385"/>
      <c r="AP35" s="385"/>
      <c r="AQ35" s="385"/>
      <c r="AR35" s="385"/>
      <c r="AS35" s="385"/>
      <c r="AT35" s="385"/>
      <c r="AU35" s="385"/>
      <c r="AV35" s="385"/>
      <c r="AW35" s="385"/>
      <c r="AX35" s="385"/>
      <c r="AY35" s="385"/>
      <c r="AZ35" s="385"/>
      <c r="BA35" s="385"/>
      <c r="BB35" s="385"/>
      <c r="BC35" s="385"/>
      <c r="BD35" s="385"/>
      <c r="BE35" s="385"/>
      <c r="BF35" s="385"/>
      <c r="BG35" s="385"/>
      <c r="BH35" s="385"/>
      <c r="BI35" s="385"/>
      <c r="BJ35" s="385"/>
      <c r="BK35" s="385"/>
      <c r="BL35" s="385"/>
      <c r="BM35" s="385"/>
      <c r="BN35" s="385"/>
      <c r="BO35" s="385"/>
      <c r="BP35" s="385"/>
      <c r="BQ35" s="385"/>
      <c r="BR35" s="385"/>
      <c r="BS35" s="385"/>
      <c r="BT35" s="385"/>
      <c r="BU35" s="385"/>
      <c r="BV35" s="385"/>
      <c r="BW35" s="385"/>
      <c r="BX35" s="385"/>
      <c r="BY35" s="385"/>
      <c r="BZ35" s="385"/>
      <c r="CA35" s="385"/>
      <c r="CB35" s="385"/>
      <c r="CC35" s="385"/>
      <c r="CD35" s="385"/>
      <c r="CE35" s="385"/>
      <c r="CF35" s="385"/>
      <c r="CG35" s="385"/>
      <c r="CH35" s="385"/>
      <c r="CI35" s="385"/>
      <c r="CJ35" s="385"/>
      <c r="CK35" s="385"/>
      <c r="CL35" s="385"/>
      <c r="CM35" s="385"/>
      <c r="CN35" s="385"/>
      <c r="CO35" s="385"/>
      <c r="CP35" s="385"/>
      <c r="CQ35" s="385"/>
      <c r="CR35" s="385"/>
      <c r="CS35" s="385"/>
      <c r="CT35" s="385"/>
      <c r="CU35" s="385"/>
      <c r="CV35" s="385"/>
      <c r="CW35" s="385"/>
      <c r="CX35" s="385"/>
      <c r="CY35" s="385"/>
      <c r="CZ35" s="385"/>
      <c r="DA35" s="385"/>
      <c r="DB35" s="385"/>
      <c r="DC35" s="385"/>
      <c r="DD35" s="385"/>
      <c r="DE35" s="385"/>
      <c r="DF35" s="385"/>
      <c r="DG35" s="385"/>
      <c r="DH35" s="385"/>
      <c r="DI35" s="385"/>
      <c r="DJ35" s="385"/>
      <c r="DK35" s="385"/>
      <c r="DL35" s="385"/>
      <c r="DM35" s="385"/>
      <c r="DN35" s="385"/>
      <c r="DO35" s="391"/>
      <c r="DP35" s="394"/>
      <c r="DQ35" s="385"/>
      <c r="DR35" s="385">
        <v>1</v>
      </c>
      <c r="DS35" s="385">
        <v>38000</v>
      </c>
      <c r="DT35" s="385"/>
      <c r="DU35" s="385"/>
      <c r="DV35" s="385"/>
      <c r="DW35" s="385"/>
      <c r="DX35" s="385">
        <v>1</v>
      </c>
      <c r="DY35" s="385">
        <v>38000</v>
      </c>
      <c r="DZ35" s="385"/>
      <c r="EA35" s="385"/>
      <c r="EB35" s="385"/>
      <c r="EC35" s="385"/>
      <c r="ED35" s="385"/>
      <c r="EE35" s="385"/>
      <c r="EF35" s="390">
        <f t="shared" si="8"/>
        <v>1</v>
      </c>
      <c r="EG35" s="390">
        <f t="shared" si="8"/>
        <v>38000</v>
      </c>
      <c r="EH35" s="492">
        <v>1</v>
      </c>
      <c r="EI35" s="492">
        <v>38000</v>
      </c>
      <c r="EJ35" s="492"/>
      <c r="EK35" s="492"/>
      <c r="EL35" s="70"/>
      <c r="EM35" s="70"/>
      <c r="EN35" s="70"/>
      <c r="EO35" s="70"/>
      <c r="EP35" s="70"/>
      <c r="EQ35" s="70"/>
      <c r="ER35" s="70"/>
      <c r="ES35" s="70"/>
      <c r="ET35" s="70"/>
    </row>
    <row r="36" spans="1:150" ht="66">
      <c r="A36" s="540">
        <v>29</v>
      </c>
      <c r="B36" s="516" t="s">
        <v>2584</v>
      </c>
      <c r="C36" s="516" t="s">
        <v>2585</v>
      </c>
      <c r="D36" s="516" t="s">
        <v>2586</v>
      </c>
      <c r="E36" s="533">
        <v>34000</v>
      </c>
      <c r="F36" s="533">
        <v>4000</v>
      </c>
      <c r="G36" s="399">
        <f t="shared" si="3"/>
        <v>38000</v>
      </c>
      <c r="H36" s="385"/>
      <c r="I36" s="515">
        <f t="shared" si="0"/>
        <v>299.25</v>
      </c>
      <c r="J36" s="274">
        <f t="shared" si="4"/>
        <v>2199.25</v>
      </c>
      <c r="K36" s="455" t="s">
        <v>2587</v>
      </c>
      <c r="L36" s="389">
        <v>2</v>
      </c>
      <c r="M36" s="515">
        <f t="shared" si="1"/>
        <v>598.5</v>
      </c>
      <c r="N36" s="274">
        <f t="shared" si="10"/>
        <v>4398.5</v>
      </c>
      <c r="O36" s="275">
        <f t="shared" si="11"/>
        <v>0</v>
      </c>
      <c r="P36" s="275">
        <f t="shared" si="9"/>
        <v>0</v>
      </c>
      <c r="Q36" s="275">
        <f t="shared" si="9"/>
        <v>0</v>
      </c>
      <c r="R36" s="275">
        <f t="shared" si="9"/>
        <v>0</v>
      </c>
      <c r="S36" s="536" t="s">
        <v>2562</v>
      </c>
      <c r="T36" s="385"/>
      <c r="U36" s="385"/>
      <c r="V36" s="385"/>
      <c r="W36" s="385"/>
      <c r="X36" s="390"/>
      <c r="Y36" s="385"/>
      <c r="Z36" s="385"/>
      <c r="AA36" s="385"/>
      <c r="AB36" s="385"/>
      <c r="AC36" s="305"/>
      <c r="AD36" s="385"/>
      <c r="AE36" s="385"/>
      <c r="AF36" s="385"/>
      <c r="AG36" s="385"/>
      <c r="AH36" s="390"/>
      <c r="AI36" s="385"/>
      <c r="AJ36" s="385"/>
      <c r="AK36" s="385"/>
      <c r="AL36" s="385"/>
      <c r="AM36" s="390"/>
      <c r="AN36" s="385"/>
      <c r="AO36" s="385"/>
      <c r="AP36" s="385"/>
      <c r="AQ36" s="385"/>
      <c r="AR36" s="385"/>
      <c r="AS36" s="385"/>
      <c r="AT36" s="385"/>
      <c r="AU36" s="385"/>
      <c r="AV36" s="385"/>
      <c r="AW36" s="385"/>
      <c r="AX36" s="385"/>
      <c r="AY36" s="385"/>
      <c r="AZ36" s="385"/>
      <c r="BA36" s="385"/>
      <c r="BB36" s="385"/>
      <c r="BC36" s="385"/>
      <c r="BD36" s="385"/>
      <c r="BE36" s="385"/>
      <c r="BF36" s="385"/>
      <c r="BG36" s="385"/>
      <c r="BH36" s="385"/>
      <c r="BI36" s="385"/>
      <c r="BJ36" s="385"/>
      <c r="BK36" s="385"/>
      <c r="BL36" s="385"/>
      <c r="BM36" s="385"/>
      <c r="BN36" s="385"/>
      <c r="BO36" s="385"/>
      <c r="BP36" s="385"/>
      <c r="BQ36" s="385"/>
      <c r="BR36" s="385"/>
      <c r="BS36" s="385"/>
      <c r="BT36" s="385"/>
      <c r="BU36" s="385"/>
      <c r="BV36" s="385"/>
      <c r="BW36" s="385"/>
      <c r="BX36" s="385"/>
      <c r="BY36" s="385"/>
      <c r="BZ36" s="385"/>
      <c r="CA36" s="385"/>
      <c r="CB36" s="385"/>
      <c r="CC36" s="385"/>
      <c r="CD36" s="385"/>
      <c r="CE36" s="385"/>
      <c r="CF36" s="385"/>
      <c r="CG36" s="385"/>
      <c r="CH36" s="385"/>
      <c r="CI36" s="385"/>
      <c r="CJ36" s="385"/>
      <c r="CK36" s="385"/>
      <c r="CL36" s="385"/>
      <c r="CM36" s="385"/>
      <c r="CN36" s="385"/>
      <c r="CO36" s="385"/>
      <c r="CP36" s="385"/>
      <c r="CQ36" s="385"/>
      <c r="CR36" s="385"/>
      <c r="CS36" s="385"/>
      <c r="CT36" s="385"/>
      <c r="CU36" s="385"/>
      <c r="CV36" s="385"/>
      <c r="CW36" s="385"/>
      <c r="CX36" s="385"/>
      <c r="CY36" s="385"/>
      <c r="CZ36" s="385"/>
      <c r="DA36" s="385"/>
      <c r="DB36" s="385"/>
      <c r="DC36" s="385"/>
      <c r="DD36" s="385"/>
      <c r="DE36" s="385"/>
      <c r="DF36" s="385"/>
      <c r="DG36" s="385"/>
      <c r="DH36" s="385"/>
      <c r="DI36" s="385"/>
      <c r="DJ36" s="385"/>
      <c r="DK36" s="385"/>
      <c r="DL36" s="385"/>
      <c r="DM36" s="385"/>
      <c r="DN36" s="385"/>
      <c r="DO36" s="391"/>
      <c r="DP36" s="394">
        <v>1</v>
      </c>
      <c r="DQ36" s="385">
        <v>38000</v>
      </c>
      <c r="DR36" s="385"/>
      <c r="DS36" s="385"/>
      <c r="DT36" s="385"/>
      <c r="DU36" s="385"/>
      <c r="DV36" s="385">
        <v>1</v>
      </c>
      <c r="DW36" s="385">
        <v>38000</v>
      </c>
      <c r="DX36" s="385"/>
      <c r="DY36" s="385"/>
      <c r="DZ36" s="385"/>
      <c r="EA36" s="385"/>
      <c r="EB36" s="385"/>
      <c r="EC36" s="385"/>
      <c r="ED36" s="385"/>
      <c r="EE36" s="385"/>
      <c r="EF36" s="390">
        <f t="shared" si="8"/>
        <v>1</v>
      </c>
      <c r="EG36" s="390">
        <f t="shared" si="8"/>
        <v>38000</v>
      </c>
      <c r="EH36" s="492">
        <v>1</v>
      </c>
      <c r="EI36" s="492">
        <v>38000</v>
      </c>
      <c r="EJ36" s="492"/>
      <c r="EK36" s="492"/>
      <c r="EL36" s="70"/>
      <c r="EM36" s="70"/>
      <c r="EN36" s="70"/>
      <c r="EO36" s="70"/>
      <c r="EP36" s="70"/>
      <c r="EQ36" s="70"/>
      <c r="ER36" s="70"/>
      <c r="ES36" s="70"/>
      <c r="ET36" s="70"/>
    </row>
    <row r="37" spans="1:150" ht="66">
      <c r="A37" s="540">
        <v>30</v>
      </c>
      <c r="B37" s="516" t="s">
        <v>2588</v>
      </c>
      <c r="C37" s="516" t="s">
        <v>2548</v>
      </c>
      <c r="D37" s="516" t="s">
        <v>32</v>
      </c>
      <c r="E37" s="533">
        <v>42500</v>
      </c>
      <c r="F37" s="533">
        <v>5000</v>
      </c>
      <c r="G37" s="399">
        <f t="shared" si="3"/>
        <v>47500</v>
      </c>
      <c r="H37" s="385"/>
      <c r="I37" s="515">
        <f t="shared" si="0"/>
        <v>374.0625</v>
      </c>
      <c r="J37" s="274">
        <f t="shared" si="4"/>
        <v>2749.0625</v>
      </c>
      <c r="K37" s="455" t="s">
        <v>2589</v>
      </c>
      <c r="L37" s="389">
        <v>2</v>
      </c>
      <c r="M37" s="515">
        <f t="shared" si="1"/>
        <v>748.125</v>
      </c>
      <c r="N37" s="274">
        <f t="shared" si="10"/>
        <v>5498.125</v>
      </c>
      <c r="O37" s="275">
        <f t="shared" si="11"/>
        <v>0</v>
      </c>
      <c r="P37" s="275">
        <f t="shared" si="9"/>
        <v>0</v>
      </c>
      <c r="Q37" s="275">
        <f t="shared" si="9"/>
        <v>0</v>
      </c>
      <c r="R37" s="275">
        <f t="shared" si="9"/>
        <v>0</v>
      </c>
      <c r="S37" s="536" t="s">
        <v>2590</v>
      </c>
      <c r="T37" s="385"/>
      <c r="U37" s="385"/>
      <c r="V37" s="385"/>
      <c r="W37" s="385"/>
      <c r="X37" s="390"/>
      <c r="Y37" s="385"/>
      <c r="Z37" s="385"/>
      <c r="AA37" s="385"/>
      <c r="AB37" s="385"/>
      <c r="AC37" s="305"/>
      <c r="AD37" s="385"/>
      <c r="AE37" s="385"/>
      <c r="AF37" s="385"/>
      <c r="AG37" s="385"/>
      <c r="AH37" s="390"/>
      <c r="AI37" s="385"/>
      <c r="AJ37" s="385"/>
      <c r="AK37" s="385"/>
      <c r="AL37" s="385"/>
      <c r="AM37" s="390"/>
      <c r="AN37" s="385"/>
      <c r="AO37" s="385"/>
      <c r="AP37" s="385"/>
      <c r="AQ37" s="385"/>
      <c r="AR37" s="385"/>
      <c r="AS37" s="385"/>
      <c r="AT37" s="385"/>
      <c r="AU37" s="385"/>
      <c r="AV37" s="385"/>
      <c r="AW37" s="385"/>
      <c r="AX37" s="385"/>
      <c r="AY37" s="385"/>
      <c r="AZ37" s="385"/>
      <c r="BA37" s="385"/>
      <c r="BB37" s="385"/>
      <c r="BC37" s="385"/>
      <c r="BD37" s="385"/>
      <c r="BE37" s="385"/>
      <c r="BF37" s="385"/>
      <c r="BG37" s="385"/>
      <c r="BH37" s="385"/>
      <c r="BI37" s="385"/>
      <c r="BJ37" s="385"/>
      <c r="BK37" s="385"/>
      <c r="BL37" s="385"/>
      <c r="BM37" s="385"/>
      <c r="BN37" s="385"/>
      <c r="BO37" s="385"/>
      <c r="BP37" s="385"/>
      <c r="BQ37" s="385"/>
      <c r="BR37" s="385"/>
      <c r="BS37" s="385"/>
      <c r="BT37" s="385"/>
      <c r="BU37" s="385"/>
      <c r="BV37" s="385"/>
      <c r="BW37" s="385"/>
      <c r="BX37" s="385"/>
      <c r="BY37" s="385"/>
      <c r="BZ37" s="385"/>
      <c r="CA37" s="385"/>
      <c r="CB37" s="385"/>
      <c r="CC37" s="385"/>
      <c r="CD37" s="385"/>
      <c r="CE37" s="385"/>
      <c r="CF37" s="385"/>
      <c r="CG37" s="385"/>
      <c r="CH37" s="385"/>
      <c r="CI37" s="385"/>
      <c r="CJ37" s="385"/>
      <c r="CK37" s="385"/>
      <c r="CL37" s="385"/>
      <c r="CM37" s="385"/>
      <c r="CN37" s="385"/>
      <c r="CO37" s="385"/>
      <c r="CP37" s="385"/>
      <c r="CQ37" s="385"/>
      <c r="CR37" s="385"/>
      <c r="CS37" s="385"/>
      <c r="CT37" s="385"/>
      <c r="CU37" s="385"/>
      <c r="CV37" s="385"/>
      <c r="CW37" s="385"/>
      <c r="CX37" s="385"/>
      <c r="CY37" s="385"/>
      <c r="CZ37" s="385"/>
      <c r="DA37" s="385"/>
      <c r="DB37" s="385"/>
      <c r="DC37" s="385"/>
      <c r="DD37" s="385"/>
      <c r="DE37" s="385"/>
      <c r="DF37" s="385"/>
      <c r="DG37" s="385"/>
      <c r="DH37" s="385"/>
      <c r="DI37" s="385"/>
      <c r="DJ37" s="385"/>
      <c r="DK37" s="385"/>
      <c r="DL37" s="385"/>
      <c r="DM37" s="385"/>
      <c r="DN37" s="385"/>
      <c r="DO37" s="391"/>
      <c r="DP37" s="394"/>
      <c r="DQ37" s="385"/>
      <c r="DR37" s="385">
        <v>1</v>
      </c>
      <c r="DS37" s="385">
        <v>47500</v>
      </c>
      <c r="DT37" s="385"/>
      <c r="DU37" s="385"/>
      <c r="DV37" s="385"/>
      <c r="DW37" s="385"/>
      <c r="DX37" s="385">
        <v>1</v>
      </c>
      <c r="DY37" s="385">
        <v>47500</v>
      </c>
      <c r="DZ37" s="385"/>
      <c r="EA37" s="385"/>
      <c r="EB37" s="385"/>
      <c r="EC37" s="385"/>
      <c r="ED37" s="385"/>
      <c r="EE37" s="385"/>
      <c r="EF37" s="390">
        <f t="shared" si="8"/>
        <v>1</v>
      </c>
      <c r="EG37" s="390">
        <f t="shared" si="8"/>
        <v>47500</v>
      </c>
      <c r="EH37" s="492">
        <v>1</v>
      </c>
      <c r="EI37" s="492">
        <v>47500</v>
      </c>
      <c r="EJ37" s="492"/>
      <c r="EK37" s="492"/>
      <c r="EL37" s="70"/>
      <c r="EM37" s="70"/>
      <c r="EN37" s="70"/>
      <c r="EO37" s="70"/>
      <c r="EP37" s="70"/>
      <c r="EQ37" s="70"/>
      <c r="ER37" s="70"/>
      <c r="ES37" s="70"/>
      <c r="ET37" s="70"/>
    </row>
    <row r="38" spans="1:150" ht="132">
      <c r="A38" s="540">
        <v>31</v>
      </c>
      <c r="B38" s="516" t="s">
        <v>2591</v>
      </c>
      <c r="C38" s="516" t="s">
        <v>2592</v>
      </c>
      <c r="D38" s="516" t="s">
        <v>1757</v>
      </c>
      <c r="E38" s="533">
        <v>21250</v>
      </c>
      <c r="F38" s="533">
        <v>2500</v>
      </c>
      <c r="G38" s="399">
        <f t="shared" si="3"/>
        <v>23750</v>
      </c>
      <c r="H38" s="385"/>
      <c r="I38" s="515">
        <f t="shared" si="0"/>
        <v>187.03125</v>
      </c>
      <c r="J38" s="274">
        <f t="shared" si="4"/>
        <v>1374.53125</v>
      </c>
      <c r="K38" s="455" t="s">
        <v>2593</v>
      </c>
      <c r="L38" s="389">
        <v>2</v>
      </c>
      <c r="M38" s="515">
        <f t="shared" si="1"/>
        <v>374.0625</v>
      </c>
      <c r="N38" s="274">
        <f t="shared" si="10"/>
        <v>2749.0625</v>
      </c>
      <c r="O38" s="275">
        <f t="shared" si="11"/>
        <v>0</v>
      </c>
      <c r="P38" s="275">
        <f t="shared" si="9"/>
        <v>0</v>
      </c>
      <c r="Q38" s="275">
        <f t="shared" si="9"/>
        <v>0</v>
      </c>
      <c r="R38" s="275">
        <f t="shared" si="9"/>
        <v>0</v>
      </c>
      <c r="S38" s="536" t="s">
        <v>2554</v>
      </c>
      <c r="T38" s="385"/>
      <c r="U38" s="385"/>
      <c r="V38" s="385"/>
      <c r="W38" s="385"/>
      <c r="X38" s="390"/>
      <c r="Y38" s="385"/>
      <c r="Z38" s="385"/>
      <c r="AA38" s="385"/>
      <c r="AB38" s="385"/>
      <c r="AC38" s="305"/>
      <c r="AD38" s="385"/>
      <c r="AE38" s="385"/>
      <c r="AF38" s="385"/>
      <c r="AG38" s="385"/>
      <c r="AH38" s="390"/>
      <c r="AI38" s="385"/>
      <c r="AJ38" s="385"/>
      <c r="AK38" s="385"/>
      <c r="AL38" s="385"/>
      <c r="AM38" s="390"/>
      <c r="AN38" s="385"/>
      <c r="AO38" s="385"/>
      <c r="AP38" s="385"/>
      <c r="AQ38" s="385"/>
      <c r="AR38" s="385"/>
      <c r="AS38" s="385"/>
      <c r="AT38" s="385"/>
      <c r="AU38" s="385"/>
      <c r="AV38" s="385"/>
      <c r="AW38" s="385"/>
      <c r="AX38" s="385"/>
      <c r="AY38" s="385"/>
      <c r="AZ38" s="385"/>
      <c r="BA38" s="385"/>
      <c r="BB38" s="385"/>
      <c r="BC38" s="385"/>
      <c r="BD38" s="385"/>
      <c r="BE38" s="385"/>
      <c r="BF38" s="385"/>
      <c r="BG38" s="385"/>
      <c r="BH38" s="385"/>
      <c r="BI38" s="385"/>
      <c r="BJ38" s="385"/>
      <c r="BK38" s="385"/>
      <c r="BL38" s="385"/>
      <c r="BM38" s="385"/>
      <c r="BN38" s="385"/>
      <c r="BO38" s="385"/>
      <c r="BP38" s="385"/>
      <c r="BQ38" s="385"/>
      <c r="BR38" s="385"/>
      <c r="BS38" s="385"/>
      <c r="BT38" s="385"/>
      <c r="BU38" s="385"/>
      <c r="BV38" s="385"/>
      <c r="BW38" s="385"/>
      <c r="BX38" s="385"/>
      <c r="BY38" s="385"/>
      <c r="BZ38" s="385"/>
      <c r="CA38" s="385"/>
      <c r="CB38" s="385"/>
      <c r="CC38" s="385"/>
      <c r="CD38" s="385"/>
      <c r="CE38" s="385"/>
      <c r="CF38" s="385"/>
      <c r="CG38" s="385"/>
      <c r="CH38" s="385"/>
      <c r="CI38" s="385"/>
      <c r="CJ38" s="385"/>
      <c r="CK38" s="385"/>
      <c r="CL38" s="385"/>
      <c r="CM38" s="385"/>
      <c r="CN38" s="385"/>
      <c r="CO38" s="385"/>
      <c r="CP38" s="385"/>
      <c r="CQ38" s="385"/>
      <c r="CR38" s="385"/>
      <c r="CS38" s="385"/>
      <c r="CT38" s="385"/>
      <c r="CU38" s="385"/>
      <c r="CV38" s="385"/>
      <c r="CW38" s="385"/>
      <c r="CX38" s="385"/>
      <c r="CY38" s="385"/>
      <c r="CZ38" s="385"/>
      <c r="DA38" s="385"/>
      <c r="DB38" s="385"/>
      <c r="DC38" s="385"/>
      <c r="DD38" s="385"/>
      <c r="DE38" s="385"/>
      <c r="DF38" s="385"/>
      <c r="DG38" s="385"/>
      <c r="DH38" s="385"/>
      <c r="DI38" s="385"/>
      <c r="DJ38" s="385"/>
      <c r="DK38" s="385"/>
      <c r="DL38" s="385"/>
      <c r="DM38" s="385"/>
      <c r="DN38" s="385"/>
      <c r="DO38" s="391"/>
      <c r="DP38" s="394">
        <v>1</v>
      </c>
      <c r="DQ38" s="385">
        <v>23750</v>
      </c>
      <c r="DR38" s="385"/>
      <c r="DS38" s="385"/>
      <c r="DT38" s="385"/>
      <c r="DU38" s="385"/>
      <c r="DV38" s="385">
        <v>1</v>
      </c>
      <c r="DW38" s="385">
        <v>23750</v>
      </c>
      <c r="DX38" s="385"/>
      <c r="DY38" s="385"/>
      <c r="DZ38" s="385"/>
      <c r="EA38" s="385"/>
      <c r="EB38" s="385"/>
      <c r="EC38" s="385"/>
      <c r="ED38" s="385"/>
      <c r="EE38" s="385"/>
      <c r="EF38" s="390">
        <f t="shared" si="8"/>
        <v>1</v>
      </c>
      <c r="EG38" s="390">
        <f t="shared" si="8"/>
        <v>23750</v>
      </c>
      <c r="EH38" s="492">
        <v>1</v>
      </c>
      <c r="EI38" s="492">
        <v>23750</v>
      </c>
      <c r="EJ38" s="492"/>
      <c r="EK38" s="492"/>
      <c r="EL38" s="70"/>
      <c r="EM38" s="70"/>
      <c r="EN38" s="70"/>
      <c r="EO38" s="70"/>
      <c r="EP38" s="70"/>
      <c r="EQ38" s="70"/>
      <c r="ER38" s="70"/>
      <c r="ES38" s="70"/>
      <c r="ET38" s="70"/>
    </row>
    <row r="39" spans="1:150" ht="99">
      <c r="A39" s="540">
        <v>32</v>
      </c>
      <c r="B39" s="516" t="s">
        <v>2594</v>
      </c>
      <c r="C39" s="516" t="s">
        <v>2595</v>
      </c>
      <c r="D39" s="516" t="s">
        <v>2596</v>
      </c>
      <c r="E39" s="533">
        <v>42500</v>
      </c>
      <c r="F39" s="533">
        <v>5000</v>
      </c>
      <c r="G39" s="399">
        <f>SUM(E39:F39)</f>
        <v>47500</v>
      </c>
      <c r="H39" s="385"/>
      <c r="I39" s="515">
        <f t="shared" si="0"/>
        <v>374.0625</v>
      </c>
      <c r="J39" s="274">
        <f>SUM((G39*6*21)/(8*20*100))+(G39/20)</f>
        <v>2749.0625</v>
      </c>
      <c r="K39" s="455" t="s">
        <v>2597</v>
      </c>
      <c r="L39" s="389">
        <v>1</v>
      </c>
      <c r="M39" s="515">
        <f t="shared" si="1"/>
        <v>374.0625</v>
      </c>
      <c r="N39" s="274">
        <f t="shared" si="10"/>
        <v>2749.0625</v>
      </c>
      <c r="O39" s="275">
        <f t="shared" si="11"/>
        <v>0</v>
      </c>
      <c r="P39" s="275">
        <f t="shared" si="9"/>
        <v>0</v>
      </c>
      <c r="Q39" s="275">
        <f t="shared" si="9"/>
        <v>0</v>
      </c>
      <c r="R39" s="275">
        <f t="shared" si="9"/>
        <v>0</v>
      </c>
      <c r="S39" s="536" t="s">
        <v>2598</v>
      </c>
      <c r="T39" s="385"/>
      <c r="U39" s="385"/>
      <c r="V39" s="385"/>
      <c r="W39" s="385"/>
      <c r="X39" s="390"/>
      <c r="Y39" s="385"/>
      <c r="Z39" s="385"/>
      <c r="AA39" s="385"/>
      <c r="AB39" s="385"/>
      <c r="AC39" s="305"/>
      <c r="AD39" s="385"/>
      <c r="AE39" s="385"/>
      <c r="AF39" s="385"/>
      <c r="AG39" s="385"/>
      <c r="AH39" s="390"/>
      <c r="AI39" s="385"/>
      <c r="AJ39" s="385"/>
      <c r="AK39" s="385"/>
      <c r="AL39" s="385"/>
      <c r="AM39" s="390"/>
      <c r="AN39" s="385"/>
      <c r="AO39" s="385"/>
      <c r="AP39" s="385"/>
      <c r="AQ39" s="385"/>
      <c r="AR39" s="385"/>
      <c r="AS39" s="385"/>
      <c r="AT39" s="385"/>
      <c r="AU39" s="385"/>
      <c r="AV39" s="385"/>
      <c r="AW39" s="385"/>
      <c r="AX39" s="385"/>
      <c r="AY39" s="385"/>
      <c r="AZ39" s="385"/>
      <c r="BA39" s="385"/>
      <c r="BB39" s="385"/>
      <c r="BC39" s="385"/>
      <c r="BD39" s="385"/>
      <c r="BE39" s="385"/>
      <c r="BF39" s="385"/>
      <c r="BG39" s="385"/>
      <c r="BH39" s="385"/>
      <c r="BI39" s="385"/>
      <c r="BJ39" s="385"/>
      <c r="BK39" s="385"/>
      <c r="BL39" s="385"/>
      <c r="BM39" s="385"/>
      <c r="BN39" s="385"/>
      <c r="BO39" s="385"/>
      <c r="BP39" s="385"/>
      <c r="BQ39" s="385"/>
      <c r="BR39" s="385"/>
      <c r="BS39" s="385"/>
      <c r="BT39" s="385"/>
      <c r="BU39" s="385"/>
      <c r="BV39" s="385"/>
      <c r="BW39" s="385"/>
      <c r="BX39" s="385"/>
      <c r="BY39" s="385"/>
      <c r="BZ39" s="385"/>
      <c r="CA39" s="385"/>
      <c r="CB39" s="385"/>
      <c r="CC39" s="385"/>
      <c r="CD39" s="385"/>
      <c r="CE39" s="385"/>
      <c r="CF39" s="385"/>
      <c r="CG39" s="385"/>
      <c r="CH39" s="385"/>
      <c r="CI39" s="385"/>
      <c r="CJ39" s="385"/>
      <c r="CK39" s="385"/>
      <c r="CL39" s="385"/>
      <c r="CM39" s="385"/>
      <c r="CN39" s="385"/>
      <c r="CO39" s="385"/>
      <c r="CP39" s="385"/>
      <c r="CQ39" s="385"/>
      <c r="CR39" s="385"/>
      <c r="CS39" s="385"/>
      <c r="CT39" s="385"/>
      <c r="CU39" s="385"/>
      <c r="CV39" s="385"/>
      <c r="CW39" s="385"/>
      <c r="CX39" s="385"/>
      <c r="CY39" s="385"/>
      <c r="CZ39" s="385"/>
      <c r="DA39" s="385"/>
      <c r="DB39" s="385"/>
      <c r="DC39" s="385"/>
      <c r="DD39" s="385"/>
      <c r="DE39" s="385"/>
      <c r="DF39" s="385"/>
      <c r="DG39" s="385"/>
      <c r="DH39" s="385"/>
      <c r="DI39" s="385"/>
      <c r="DJ39" s="385"/>
      <c r="DK39" s="385"/>
      <c r="DL39" s="385"/>
      <c r="DM39" s="385"/>
      <c r="DN39" s="385"/>
      <c r="DO39" s="391"/>
      <c r="DP39" s="394">
        <v>1</v>
      </c>
      <c r="DQ39" s="385">
        <v>47500</v>
      </c>
      <c r="DR39" s="385"/>
      <c r="DS39" s="385"/>
      <c r="DT39" s="385"/>
      <c r="DU39" s="385"/>
      <c r="DV39" s="385"/>
      <c r="DW39" s="385"/>
      <c r="DX39" s="385">
        <v>1</v>
      </c>
      <c r="DY39" s="385">
        <v>47500</v>
      </c>
      <c r="DZ39" s="385"/>
      <c r="EA39" s="385"/>
      <c r="EB39" s="385"/>
      <c r="EC39" s="385"/>
      <c r="ED39" s="385"/>
      <c r="EE39" s="385"/>
      <c r="EF39" s="390">
        <f t="shared" si="8"/>
        <v>1</v>
      </c>
      <c r="EG39" s="390">
        <f t="shared" si="8"/>
        <v>47500</v>
      </c>
      <c r="EH39" s="492">
        <v>1</v>
      </c>
      <c r="EI39" s="492">
        <v>47500</v>
      </c>
      <c r="EJ39" s="492"/>
      <c r="EK39" s="492"/>
      <c r="EL39" s="70"/>
      <c r="EM39" s="70"/>
      <c r="EN39" s="70"/>
      <c r="EO39" s="70"/>
      <c r="EP39" s="70"/>
      <c r="EQ39" s="70"/>
      <c r="ER39" s="70"/>
      <c r="ES39" s="70"/>
      <c r="ET39" s="70"/>
    </row>
    <row r="40" spans="1:150" ht="63">
      <c r="A40" s="540">
        <v>33</v>
      </c>
      <c r="B40" s="541" t="s">
        <v>2599</v>
      </c>
      <c r="C40" s="541" t="s">
        <v>2600</v>
      </c>
      <c r="D40" s="541" t="s">
        <v>2601</v>
      </c>
      <c r="E40" s="533">
        <v>34000</v>
      </c>
      <c r="F40" s="533">
        <v>4000</v>
      </c>
      <c r="G40" s="399">
        <f>SUM(E40:F40)</f>
        <v>38000</v>
      </c>
      <c r="H40" s="385"/>
      <c r="I40" s="515">
        <f t="shared" si="0"/>
        <v>299.25</v>
      </c>
      <c r="J40" s="274">
        <f>SUM((G40*6*21)/(8*20*100))+(G40/20)</f>
        <v>2199.25</v>
      </c>
      <c r="K40" s="455" t="s">
        <v>2602</v>
      </c>
      <c r="L40" s="389">
        <v>1</v>
      </c>
      <c r="M40" s="515">
        <f t="shared" si="1"/>
        <v>299.25</v>
      </c>
      <c r="N40" s="274">
        <f t="shared" si="10"/>
        <v>2199.25</v>
      </c>
      <c r="O40" s="275">
        <f t="shared" si="11"/>
        <v>0</v>
      </c>
      <c r="P40" s="275">
        <f t="shared" si="9"/>
        <v>0</v>
      </c>
      <c r="Q40" s="275">
        <f t="shared" si="9"/>
        <v>0</v>
      </c>
      <c r="R40" s="275">
        <f t="shared" si="9"/>
        <v>0</v>
      </c>
      <c r="S40" s="536" t="s">
        <v>2598</v>
      </c>
      <c r="T40" s="385"/>
      <c r="U40" s="385"/>
      <c r="V40" s="385"/>
      <c r="W40" s="385"/>
      <c r="X40" s="390"/>
      <c r="Y40" s="385"/>
      <c r="Z40" s="385"/>
      <c r="AA40" s="385"/>
      <c r="AB40" s="385"/>
      <c r="AC40" s="305"/>
      <c r="AD40" s="385"/>
      <c r="AE40" s="385"/>
      <c r="AF40" s="385"/>
      <c r="AG40" s="385"/>
      <c r="AH40" s="390"/>
      <c r="AI40" s="385"/>
      <c r="AJ40" s="385"/>
      <c r="AK40" s="385"/>
      <c r="AL40" s="385"/>
      <c r="AM40" s="390"/>
      <c r="AN40" s="385"/>
      <c r="AO40" s="385"/>
      <c r="AP40" s="385"/>
      <c r="AQ40" s="385"/>
      <c r="AR40" s="385"/>
      <c r="AS40" s="385"/>
      <c r="AT40" s="385"/>
      <c r="AU40" s="385"/>
      <c r="AV40" s="385"/>
      <c r="AW40" s="385"/>
      <c r="AX40" s="385"/>
      <c r="AY40" s="385"/>
      <c r="AZ40" s="385"/>
      <c r="BA40" s="385"/>
      <c r="BB40" s="385"/>
      <c r="BC40" s="385"/>
      <c r="BD40" s="385"/>
      <c r="BE40" s="385"/>
      <c r="BF40" s="385"/>
      <c r="BG40" s="385"/>
      <c r="BH40" s="385"/>
      <c r="BI40" s="385"/>
      <c r="BJ40" s="385"/>
      <c r="BK40" s="385"/>
      <c r="BL40" s="385"/>
      <c r="BM40" s="385"/>
      <c r="BN40" s="385"/>
      <c r="BO40" s="385"/>
      <c r="BP40" s="385"/>
      <c r="BQ40" s="385"/>
      <c r="BR40" s="385"/>
      <c r="BS40" s="385"/>
      <c r="BT40" s="385"/>
      <c r="BU40" s="385"/>
      <c r="BV40" s="385"/>
      <c r="BW40" s="385"/>
      <c r="BX40" s="385"/>
      <c r="BY40" s="385"/>
      <c r="BZ40" s="385"/>
      <c r="CA40" s="385"/>
      <c r="CB40" s="385"/>
      <c r="CC40" s="385"/>
      <c r="CD40" s="385"/>
      <c r="CE40" s="385"/>
      <c r="CF40" s="385"/>
      <c r="CG40" s="385"/>
      <c r="CH40" s="385"/>
      <c r="CI40" s="385"/>
      <c r="CJ40" s="385"/>
      <c r="CK40" s="385"/>
      <c r="CL40" s="385"/>
      <c r="CM40" s="385"/>
      <c r="CN40" s="385"/>
      <c r="CO40" s="385"/>
      <c r="CP40" s="385"/>
      <c r="CQ40" s="385"/>
      <c r="CR40" s="385"/>
      <c r="CS40" s="385"/>
      <c r="CT40" s="385"/>
      <c r="CU40" s="385"/>
      <c r="CV40" s="385"/>
      <c r="CW40" s="385"/>
      <c r="CX40" s="385"/>
      <c r="CY40" s="385"/>
      <c r="CZ40" s="385"/>
      <c r="DA40" s="385"/>
      <c r="DB40" s="385"/>
      <c r="DC40" s="385"/>
      <c r="DD40" s="385"/>
      <c r="DE40" s="385"/>
      <c r="DF40" s="385"/>
      <c r="DG40" s="385"/>
      <c r="DH40" s="385"/>
      <c r="DI40" s="385"/>
      <c r="DJ40" s="385"/>
      <c r="DK40" s="385"/>
      <c r="DL40" s="385"/>
      <c r="DM40" s="385"/>
      <c r="DN40" s="385"/>
      <c r="DO40" s="391"/>
      <c r="DP40" s="394"/>
      <c r="DQ40" s="385"/>
      <c r="DR40" s="385">
        <v>1</v>
      </c>
      <c r="DS40" s="385">
        <v>38000</v>
      </c>
      <c r="DT40" s="385"/>
      <c r="DU40" s="385"/>
      <c r="DV40" s="385"/>
      <c r="DW40" s="385"/>
      <c r="DX40" s="385">
        <v>1</v>
      </c>
      <c r="DY40" s="385">
        <v>38000</v>
      </c>
      <c r="DZ40" s="385"/>
      <c r="EA40" s="385"/>
      <c r="EB40" s="385"/>
      <c r="EC40" s="385"/>
      <c r="ED40" s="385"/>
      <c r="EE40" s="385"/>
      <c r="EF40" s="390">
        <f t="shared" si="8"/>
        <v>1</v>
      </c>
      <c r="EG40" s="390">
        <f t="shared" si="8"/>
        <v>38000</v>
      </c>
      <c r="EH40" s="492">
        <v>1</v>
      </c>
      <c r="EI40" s="492">
        <v>38000</v>
      </c>
      <c r="EJ40" s="492"/>
      <c r="EK40" s="492"/>
      <c r="EL40" s="70"/>
      <c r="EM40" s="70"/>
      <c r="EN40" s="70"/>
      <c r="EO40" s="70"/>
      <c r="EP40" s="70"/>
      <c r="EQ40" s="70"/>
      <c r="ER40" s="70"/>
      <c r="ES40" s="70"/>
      <c r="ET40" s="70"/>
    </row>
    <row r="41" spans="1:150" ht="82.5">
      <c r="A41" s="540">
        <v>34</v>
      </c>
      <c r="B41" s="516" t="s">
        <v>2603</v>
      </c>
      <c r="C41" s="516" t="s">
        <v>2604</v>
      </c>
      <c r="D41" s="516" t="s">
        <v>103</v>
      </c>
      <c r="E41" s="533">
        <v>42500</v>
      </c>
      <c r="F41" s="533">
        <v>5000</v>
      </c>
      <c r="G41" s="399">
        <f t="shared" si="3"/>
        <v>47500</v>
      </c>
      <c r="H41" s="385"/>
      <c r="I41" s="515">
        <f t="shared" si="0"/>
        <v>374.0625</v>
      </c>
      <c r="J41" s="274">
        <f t="shared" si="4"/>
        <v>2749.0625</v>
      </c>
      <c r="K41" s="455" t="s">
        <v>2605</v>
      </c>
      <c r="L41" s="389">
        <v>1</v>
      </c>
      <c r="M41" s="515">
        <f t="shared" si="1"/>
        <v>374.0625</v>
      </c>
      <c r="N41" s="274">
        <f t="shared" si="10"/>
        <v>2749.0625</v>
      </c>
      <c r="O41" s="275">
        <f t="shared" si="11"/>
        <v>0</v>
      </c>
      <c r="P41" s="275">
        <f t="shared" si="9"/>
        <v>0</v>
      </c>
      <c r="Q41" s="275">
        <f t="shared" si="9"/>
        <v>0</v>
      </c>
      <c r="R41" s="275">
        <f t="shared" si="9"/>
        <v>0</v>
      </c>
      <c r="S41" s="536" t="s">
        <v>2606</v>
      </c>
      <c r="T41" s="385"/>
      <c r="U41" s="385"/>
      <c r="V41" s="385"/>
      <c r="W41" s="385"/>
      <c r="X41" s="390"/>
      <c r="Y41" s="385"/>
      <c r="Z41" s="385"/>
      <c r="AA41" s="385"/>
      <c r="AB41" s="385"/>
      <c r="AC41" s="305"/>
      <c r="AD41" s="385"/>
      <c r="AE41" s="385"/>
      <c r="AF41" s="385"/>
      <c r="AG41" s="385"/>
      <c r="AH41" s="390"/>
      <c r="AI41" s="385"/>
      <c r="AJ41" s="385"/>
      <c r="AK41" s="385"/>
      <c r="AL41" s="385"/>
      <c r="AM41" s="390"/>
      <c r="AN41" s="385"/>
      <c r="AO41" s="385"/>
      <c r="AP41" s="385"/>
      <c r="AQ41" s="385"/>
      <c r="AR41" s="385"/>
      <c r="AS41" s="385"/>
      <c r="AT41" s="385"/>
      <c r="AU41" s="385"/>
      <c r="AV41" s="385"/>
      <c r="AW41" s="385"/>
      <c r="AX41" s="385"/>
      <c r="AY41" s="385"/>
      <c r="AZ41" s="385"/>
      <c r="BA41" s="385"/>
      <c r="BB41" s="385"/>
      <c r="BC41" s="385"/>
      <c r="BD41" s="385"/>
      <c r="BE41" s="385"/>
      <c r="BF41" s="385"/>
      <c r="BG41" s="385"/>
      <c r="BH41" s="385"/>
      <c r="BI41" s="385"/>
      <c r="BJ41" s="385"/>
      <c r="BK41" s="385"/>
      <c r="BL41" s="385"/>
      <c r="BM41" s="385"/>
      <c r="BN41" s="385"/>
      <c r="BO41" s="385"/>
      <c r="BP41" s="385"/>
      <c r="BQ41" s="385"/>
      <c r="BR41" s="385"/>
      <c r="BS41" s="385"/>
      <c r="BT41" s="385"/>
      <c r="BU41" s="385"/>
      <c r="BV41" s="385"/>
      <c r="BW41" s="385"/>
      <c r="BX41" s="385"/>
      <c r="BY41" s="385"/>
      <c r="BZ41" s="385"/>
      <c r="CA41" s="385"/>
      <c r="CB41" s="385"/>
      <c r="CC41" s="385"/>
      <c r="CD41" s="385"/>
      <c r="CE41" s="385"/>
      <c r="CF41" s="385"/>
      <c r="CG41" s="385"/>
      <c r="CH41" s="385"/>
      <c r="CI41" s="385"/>
      <c r="CJ41" s="385"/>
      <c r="CK41" s="385"/>
      <c r="CL41" s="385"/>
      <c r="CM41" s="385"/>
      <c r="CN41" s="385"/>
      <c r="CO41" s="385"/>
      <c r="CP41" s="385"/>
      <c r="CQ41" s="385"/>
      <c r="CR41" s="385"/>
      <c r="CS41" s="385"/>
      <c r="CT41" s="385"/>
      <c r="CU41" s="385"/>
      <c r="CV41" s="385"/>
      <c r="CW41" s="385"/>
      <c r="CX41" s="385"/>
      <c r="CY41" s="385"/>
      <c r="CZ41" s="385"/>
      <c r="DA41" s="385"/>
      <c r="DB41" s="385"/>
      <c r="DC41" s="385"/>
      <c r="DD41" s="385"/>
      <c r="DE41" s="385"/>
      <c r="DF41" s="385"/>
      <c r="DG41" s="385"/>
      <c r="DH41" s="385"/>
      <c r="DI41" s="385"/>
      <c r="DJ41" s="385"/>
      <c r="DK41" s="385"/>
      <c r="DL41" s="385"/>
      <c r="DM41" s="385"/>
      <c r="DN41" s="385"/>
      <c r="DO41" s="391"/>
      <c r="DP41" s="394">
        <v>1</v>
      </c>
      <c r="DQ41" s="385">
        <v>47500</v>
      </c>
      <c r="DR41" s="385"/>
      <c r="DS41" s="385"/>
      <c r="DT41" s="385"/>
      <c r="DU41" s="385"/>
      <c r="DV41" s="385">
        <v>1</v>
      </c>
      <c r="DW41" s="385">
        <v>47500</v>
      </c>
      <c r="DX41" s="385"/>
      <c r="DY41" s="385"/>
      <c r="DZ41" s="385"/>
      <c r="EA41" s="385"/>
      <c r="EB41" s="385"/>
      <c r="EC41" s="385"/>
      <c r="ED41" s="385"/>
      <c r="EE41" s="385"/>
      <c r="EF41" s="390">
        <f t="shared" si="8"/>
        <v>1</v>
      </c>
      <c r="EG41" s="390">
        <f t="shared" si="8"/>
        <v>47500</v>
      </c>
      <c r="EH41" s="492"/>
      <c r="EI41" s="492"/>
      <c r="EJ41" s="492">
        <v>1</v>
      </c>
      <c r="EK41" s="492">
        <v>47500</v>
      </c>
      <c r="EL41" s="70"/>
      <c r="EM41" s="70"/>
      <c r="EN41" s="70"/>
      <c r="EO41" s="70"/>
      <c r="EP41" s="70"/>
      <c r="EQ41" s="70"/>
      <c r="ER41" s="70"/>
      <c r="ES41" s="70"/>
      <c r="ET41" s="70"/>
    </row>
    <row r="42" spans="1:150" ht="66">
      <c r="A42" s="540">
        <v>35</v>
      </c>
      <c r="B42" s="516" t="s">
        <v>2607</v>
      </c>
      <c r="C42" s="516" t="s">
        <v>2548</v>
      </c>
      <c r="D42" s="517" t="s">
        <v>2608</v>
      </c>
      <c r="E42" s="533">
        <v>34000</v>
      </c>
      <c r="F42" s="533">
        <v>4000</v>
      </c>
      <c r="G42" s="399">
        <f t="shared" si="3"/>
        <v>38000</v>
      </c>
      <c r="H42" s="385"/>
      <c r="I42" s="515">
        <f t="shared" si="0"/>
        <v>299.25</v>
      </c>
      <c r="J42" s="274">
        <f t="shared" si="4"/>
        <v>2199.25</v>
      </c>
      <c r="K42" s="455" t="s">
        <v>2609</v>
      </c>
      <c r="L42" s="389">
        <v>1</v>
      </c>
      <c r="M42" s="515">
        <f t="shared" si="1"/>
        <v>299.25</v>
      </c>
      <c r="N42" s="274">
        <f t="shared" si="10"/>
        <v>2199.25</v>
      </c>
      <c r="O42" s="275">
        <f>SUM(P42:Q42)</f>
        <v>0</v>
      </c>
      <c r="P42" s="275">
        <f t="shared" si="9"/>
        <v>0</v>
      </c>
      <c r="Q42" s="275">
        <f t="shared" si="9"/>
        <v>0</v>
      </c>
      <c r="R42" s="275">
        <f t="shared" si="9"/>
        <v>0</v>
      </c>
      <c r="S42" s="536">
        <v>40400</v>
      </c>
      <c r="T42" s="385"/>
      <c r="U42" s="385"/>
      <c r="V42" s="385"/>
      <c r="W42" s="385"/>
      <c r="X42" s="390"/>
      <c r="Y42" s="385"/>
      <c r="Z42" s="385"/>
      <c r="AA42" s="385"/>
      <c r="AB42" s="385"/>
      <c r="AC42" s="305"/>
      <c r="AD42" s="385"/>
      <c r="AE42" s="385"/>
      <c r="AF42" s="385"/>
      <c r="AG42" s="385"/>
      <c r="AH42" s="390"/>
      <c r="AI42" s="385"/>
      <c r="AJ42" s="385"/>
      <c r="AK42" s="385"/>
      <c r="AL42" s="385"/>
      <c r="AM42" s="390"/>
      <c r="AN42" s="385"/>
      <c r="AO42" s="385"/>
      <c r="AP42" s="385"/>
      <c r="AQ42" s="385"/>
      <c r="AR42" s="385"/>
      <c r="AS42" s="385"/>
      <c r="AT42" s="385"/>
      <c r="AU42" s="385"/>
      <c r="AV42" s="385"/>
      <c r="AW42" s="385"/>
      <c r="AX42" s="385"/>
      <c r="AY42" s="385"/>
      <c r="AZ42" s="385"/>
      <c r="BA42" s="385"/>
      <c r="BB42" s="385"/>
      <c r="BC42" s="385"/>
      <c r="BD42" s="385"/>
      <c r="BE42" s="385"/>
      <c r="BF42" s="385"/>
      <c r="BG42" s="385"/>
      <c r="BH42" s="385"/>
      <c r="BI42" s="385"/>
      <c r="BJ42" s="385"/>
      <c r="BK42" s="385"/>
      <c r="BL42" s="385"/>
      <c r="BM42" s="385"/>
      <c r="BN42" s="385"/>
      <c r="BO42" s="385"/>
      <c r="BP42" s="385"/>
      <c r="BQ42" s="385"/>
      <c r="BR42" s="385"/>
      <c r="BS42" s="385"/>
      <c r="BT42" s="385"/>
      <c r="BU42" s="385"/>
      <c r="BV42" s="385"/>
      <c r="BW42" s="385"/>
      <c r="BX42" s="385"/>
      <c r="BY42" s="385"/>
      <c r="BZ42" s="385"/>
      <c r="CA42" s="385"/>
      <c r="CB42" s="385"/>
      <c r="CC42" s="385"/>
      <c r="CD42" s="385"/>
      <c r="CE42" s="385"/>
      <c r="CF42" s="385"/>
      <c r="CG42" s="385"/>
      <c r="CH42" s="385"/>
      <c r="CI42" s="385"/>
      <c r="CJ42" s="385"/>
      <c r="CK42" s="385"/>
      <c r="CL42" s="385"/>
      <c r="CM42" s="385"/>
      <c r="CN42" s="385"/>
      <c r="CO42" s="385"/>
      <c r="CP42" s="385"/>
      <c r="CQ42" s="385"/>
      <c r="CR42" s="385"/>
      <c r="CS42" s="385"/>
      <c r="CT42" s="385"/>
      <c r="CU42" s="385"/>
      <c r="CV42" s="385"/>
      <c r="CW42" s="385"/>
      <c r="CX42" s="385"/>
      <c r="CY42" s="385"/>
      <c r="CZ42" s="385"/>
      <c r="DA42" s="385"/>
      <c r="DB42" s="385"/>
      <c r="DC42" s="385"/>
      <c r="DD42" s="385"/>
      <c r="DE42" s="385"/>
      <c r="DF42" s="385"/>
      <c r="DG42" s="385"/>
      <c r="DH42" s="385"/>
      <c r="DI42" s="385"/>
      <c r="DJ42" s="385"/>
      <c r="DK42" s="385"/>
      <c r="DL42" s="385"/>
      <c r="DM42" s="385"/>
      <c r="DN42" s="385"/>
      <c r="DO42" s="391"/>
      <c r="DP42" s="394"/>
      <c r="DQ42" s="385"/>
      <c r="DR42" s="385">
        <v>1</v>
      </c>
      <c r="DS42" s="385">
        <v>38000</v>
      </c>
      <c r="DT42" s="385"/>
      <c r="DU42" s="385"/>
      <c r="DV42" s="385">
        <v>1</v>
      </c>
      <c r="DW42" s="385">
        <v>38000</v>
      </c>
      <c r="DX42" s="385"/>
      <c r="DY42" s="385"/>
      <c r="DZ42" s="385"/>
      <c r="EA42" s="385"/>
      <c r="EB42" s="385"/>
      <c r="EC42" s="385"/>
      <c r="ED42" s="385"/>
      <c r="EE42" s="385"/>
      <c r="EF42" s="390">
        <f t="shared" ref="EF42:EG57" si="12">SUM(ED42,EB42,DZ42,DX42,DV42,DT42)</f>
        <v>1</v>
      </c>
      <c r="EG42" s="390">
        <f t="shared" si="12"/>
        <v>38000</v>
      </c>
      <c r="EH42" s="492">
        <v>1</v>
      </c>
      <c r="EI42" s="492">
        <v>38000</v>
      </c>
      <c r="EJ42" s="492"/>
      <c r="EK42" s="492"/>
      <c r="EL42" s="70"/>
      <c r="EM42" s="70"/>
      <c r="EN42" s="70"/>
      <c r="EO42" s="70"/>
      <c r="EP42" s="70"/>
      <c r="EQ42" s="70"/>
      <c r="ER42" s="70"/>
      <c r="ES42" s="70"/>
      <c r="ET42" s="70"/>
    </row>
    <row r="43" spans="1:150" ht="66.75" thickBot="1">
      <c r="A43" s="540">
        <v>36</v>
      </c>
      <c r="B43" s="516" t="s">
        <v>2610</v>
      </c>
      <c r="C43" s="516" t="s">
        <v>2611</v>
      </c>
      <c r="D43" s="516" t="s">
        <v>2612</v>
      </c>
      <c r="E43" s="533">
        <v>25500</v>
      </c>
      <c r="F43" s="533">
        <v>3000</v>
      </c>
      <c r="G43" s="399">
        <f>SUM(E43:F43)</f>
        <v>28500</v>
      </c>
      <c r="H43" s="399"/>
      <c r="I43" s="515">
        <f t="shared" si="0"/>
        <v>224.4375</v>
      </c>
      <c r="J43" s="274">
        <f>SUM((G43*6*21)/(8*20*100))+(G43/20)</f>
        <v>1649.4375</v>
      </c>
      <c r="K43" s="455" t="s">
        <v>2613</v>
      </c>
      <c r="L43" s="494">
        <v>1</v>
      </c>
      <c r="M43" s="515">
        <f t="shared" si="1"/>
        <v>224.4375</v>
      </c>
      <c r="N43" s="274">
        <f t="shared" si="10"/>
        <v>1649.4375</v>
      </c>
      <c r="O43" s="275">
        <f>SUM(P43:Q43)</f>
        <v>0</v>
      </c>
      <c r="P43" s="275">
        <f>SUM(U43,Z43,AE43,AJ43,AO43,AT43,AY43,BD43,BI43,BN43,BS43,BX43,CC43,CH43,CM43,CR43,CW43,DB43,DG43,DL43)</f>
        <v>0</v>
      </c>
      <c r="Q43" s="275">
        <f>SUM(V43,AA43,AF43,AK43,AP43,AU43,AZ43,BE43,BJ43,BO43,BT43,BY43,CD43,CI43,CN43,CS43,CX43,DC43,DH43,DM43)</f>
        <v>0</v>
      </c>
      <c r="R43" s="275">
        <f>SUM(W43,AB43,AG43,AL43,AQ43,AV43,BA43,BF43,BK43,BP43,BU43,BZ43,CE43,CJ43,CO43,CT43,CY43,DD43,DI43,DN43)</f>
        <v>0</v>
      </c>
      <c r="S43" s="536">
        <v>40339</v>
      </c>
      <c r="T43" s="409"/>
      <c r="U43" s="409"/>
      <c r="V43" s="409"/>
      <c r="W43" s="409"/>
      <c r="X43" s="288"/>
      <c r="Y43" s="409"/>
      <c r="Z43" s="409"/>
      <c r="AA43" s="409"/>
      <c r="AB43" s="409"/>
      <c r="AC43" s="305"/>
      <c r="AD43" s="409"/>
      <c r="AE43" s="409"/>
      <c r="AF43" s="409"/>
      <c r="AG43" s="409"/>
      <c r="AH43" s="409"/>
      <c r="AI43" s="409"/>
      <c r="AJ43" s="409"/>
      <c r="AK43" s="409"/>
      <c r="AL43" s="409"/>
      <c r="AM43" s="409"/>
      <c r="AN43" s="409"/>
      <c r="AO43" s="409"/>
      <c r="AP43" s="409"/>
      <c r="AQ43" s="409"/>
      <c r="AR43" s="409"/>
      <c r="AS43" s="409"/>
      <c r="AT43" s="409"/>
      <c r="AU43" s="409"/>
      <c r="AV43" s="409"/>
      <c r="AW43" s="409"/>
      <c r="AX43" s="409"/>
      <c r="AY43" s="409"/>
      <c r="AZ43" s="409"/>
      <c r="BA43" s="409"/>
      <c r="BB43" s="409"/>
      <c r="BC43" s="409"/>
      <c r="BD43" s="409"/>
      <c r="BE43" s="409"/>
      <c r="BF43" s="409"/>
      <c r="BG43" s="409"/>
      <c r="BH43" s="409"/>
      <c r="BI43" s="409"/>
      <c r="BJ43" s="409"/>
      <c r="BK43" s="409"/>
      <c r="BL43" s="409"/>
      <c r="BM43" s="409"/>
      <c r="BN43" s="409"/>
      <c r="BO43" s="409"/>
      <c r="BP43" s="409"/>
      <c r="BQ43" s="409"/>
      <c r="BR43" s="409"/>
      <c r="BS43" s="409"/>
      <c r="BT43" s="409"/>
      <c r="BU43" s="409"/>
      <c r="BV43" s="409"/>
      <c r="BW43" s="409"/>
      <c r="BX43" s="409"/>
      <c r="BY43" s="409"/>
      <c r="BZ43" s="409"/>
      <c r="CA43" s="409"/>
      <c r="CB43" s="409"/>
      <c r="CC43" s="409"/>
      <c r="CD43" s="409"/>
      <c r="CE43" s="409"/>
      <c r="CF43" s="409"/>
      <c r="CG43" s="409"/>
      <c r="CH43" s="409"/>
      <c r="CI43" s="409"/>
      <c r="CJ43" s="409"/>
      <c r="CK43" s="409"/>
      <c r="CL43" s="409"/>
      <c r="CM43" s="409"/>
      <c r="CN43" s="409"/>
      <c r="CO43" s="409"/>
      <c r="CP43" s="409"/>
      <c r="CQ43" s="409"/>
      <c r="CR43" s="409"/>
      <c r="CS43" s="409"/>
      <c r="CT43" s="409"/>
      <c r="CU43" s="409"/>
      <c r="CV43" s="409"/>
      <c r="CW43" s="409"/>
      <c r="CX43" s="409"/>
      <c r="CY43" s="409"/>
      <c r="CZ43" s="409"/>
      <c r="DA43" s="409"/>
      <c r="DB43" s="409"/>
      <c r="DC43" s="409"/>
      <c r="DD43" s="409"/>
      <c r="DE43" s="409"/>
      <c r="DF43" s="409"/>
      <c r="DG43" s="409"/>
      <c r="DH43" s="409"/>
      <c r="DI43" s="409"/>
      <c r="DJ43" s="409"/>
      <c r="DK43" s="409"/>
      <c r="DL43" s="409"/>
      <c r="DM43" s="409"/>
      <c r="DN43" s="409"/>
      <c r="DO43" s="410"/>
      <c r="DP43" s="506">
        <v>1</v>
      </c>
      <c r="DQ43" s="409">
        <v>28500</v>
      </c>
      <c r="DR43" s="409"/>
      <c r="DS43" s="409"/>
      <c r="DT43" s="409"/>
      <c r="DU43" s="409"/>
      <c r="DV43" s="409">
        <v>1</v>
      </c>
      <c r="DW43" s="409">
        <v>28500</v>
      </c>
      <c r="DX43" s="409"/>
      <c r="DY43" s="409"/>
      <c r="DZ43" s="409"/>
      <c r="EA43" s="409"/>
      <c r="EB43" s="409"/>
      <c r="EC43" s="409"/>
      <c r="ED43" s="409"/>
      <c r="EE43" s="409"/>
      <c r="EF43" s="390">
        <f t="shared" si="12"/>
        <v>1</v>
      </c>
      <c r="EG43" s="390">
        <f t="shared" si="12"/>
        <v>28500</v>
      </c>
      <c r="EH43" s="404">
        <v>1</v>
      </c>
      <c r="EI43" s="404">
        <v>28500</v>
      </c>
      <c r="EJ43" s="492"/>
      <c r="EK43" s="492"/>
      <c r="EL43" s="542"/>
      <c r="EM43" s="542"/>
      <c r="EN43" s="542"/>
      <c r="EO43" s="542"/>
      <c r="EP43" s="542"/>
      <c r="EQ43" s="542"/>
      <c r="ER43" s="542"/>
      <c r="ES43" s="542"/>
      <c r="ET43" s="542"/>
    </row>
    <row r="44" spans="1:150" ht="63.75" thickBot="1">
      <c r="A44" s="540">
        <v>37</v>
      </c>
      <c r="B44" s="543" t="s">
        <v>2614</v>
      </c>
      <c r="C44" s="544" t="s">
        <v>2615</v>
      </c>
      <c r="D44" s="545" t="s">
        <v>1757</v>
      </c>
      <c r="E44" s="546">
        <v>34000</v>
      </c>
      <c r="F44" s="546">
        <v>4000</v>
      </c>
      <c r="G44" s="399">
        <f t="shared" ref="G44:G74" si="13">SUM(E44:F44)</f>
        <v>38000</v>
      </c>
      <c r="H44" s="399"/>
      <c r="I44" s="515">
        <f t="shared" si="0"/>
        <v>299.25</v>
      </c>
      <c r="J44" s="274">
        <f t="shared" ref="J44:J74" si="14">SUM((G44*6*21)/(8*20*100))+(G44/20)</f>
        <v>2199.25</v>
      </c>
      <c r="K44" s="547" t="s">
        <v>2616</v>
      </c>
      <c r="L44" s="494">
        <v>1</v>
      </c>
      <c r="M44" s="515">
        <f t="shared" si="1"/>
        <v>299.25</v>
      </c>
      <c r="N44" s="274">
        <f t="shared" si="10"/>
        <v>2199.25</v>
      </c>
      <c r="O44" s="275"/>
      <c r="P44" s="275"/>
      <c r="Q44" s="275"/>
      <c r="R44" s="275"/>
      <c r="S44" s="548">
        <v>40493</v>
      </c>
      <c r="T44" s="409"/>
      <c r="U44" s="409"/>
      <c r="V44" s="409"/>
      <c r="W44" s="409"/>
      <c r="X44" s="288"/>
      <c r="Y44" s="409"/>
      <c r="Z44" s="409"/>
      <c r="AA44" s="409"/>
      <c r="AB44" s="409"/>
      <c r="AC44" s="305"/>
      <c r="AD44" s="409"/>
      <c r="AE44" s="409"/>
      <c r="AF44" s="409"/>
      <c r="AG44" s="409"/>
      <c r="AH44" s="409"/>
      <c r="AI44" s="409"/>
      <c r="AJ44" s="409"/>
      <c r="AK44" s="409"/>
      <c r="AL44" s="409"/>
      <c r="AM44" s="409"/>
      <c r="AN44" s="409"/>
      <c r="AO44" s="409"/>
      <c r="AP44" s="409"/>
      <c r="AQ44" s="409"/>
      <c r="AR44" s="409"/>
      <c r="AS44" s="409"/>
      <c r="AT44" s="409"/>
      <c r="AU44" s="409"/>
      <c r="AV44" s="409"/>
      <c r="AW44" s="409"/>
      <c r="AX44" s="409"/>
      <c r="AY44" s="409"/>
      <c r="AZ44" s="409"/>
      <c r="BA44" s="409"/>
      <c r="BB44" s="409"/>
      <c r="BC44" s="409"/>
      <c r="BD44" s="409"/>
      <c r="BE44" s="409"/>
      <c r="BF44" s="409"/>
      <c r="BG44" s="409"/>
      <c r="BH44" s="409"/>
      <c r="BI44" s="409"/>
      <c r="BJ44" s="409"/>
      <c r="BK44" s="409"/>
      <c r="BL44" s="409"/>
      <c r="BM44" s="409"/>
      <c r="BN44" s="409"/>
      <c r="BO44" s="409"/>
      <c r="BP44" s="409"/>
      <c r="BQ44" s="409"/>
      <c r="BR44" s="409"/>
      <c r="BS44" s="409"/>
      <c r="BT44" s="409"/>
      <c r="BU44" s="409"/>
      <c r="BV44" s="409"/>
      <c r="BW44" s="409"/>
      <c r="BX44" s="409"/>
      <c r="BY44" s="409"/>
      <c r="BZ44" s="409"/>
      <c r="CA44" s="409"/>
      <c r="CB44" s="409"/>
      <c r="CC44" s="409"/>
      <c r="CD44" s="409"/>
      <c r="CE44" s="409"/>
      <c r="CF44" s="409"/>
      <c r="CG44" s="409"/>
      <c r="CH44" s="409"/>
      <c r="CI44" s="409"/>
      <c r="CJ44" s="409"/>
      <c r="CK44" s="409"/>
      <c r="CL44" s="409"/>
      <c r="CM44" s="409"/>
      <c r="CN44" s="409"/>
      <c r="CO44" s="409"/>
      <c r="CP44" s="409"/>
      <c r="CQ44" s="409"/>
      <c r="CR44" s="409"/>
      <c r="CS44" s="409"/>
      <c r="CT44" s="409"/>
      <c r="CU44" s="409"/>
      <c r="CV44" s="409"/>
      <c r="CW44" s="409"/>
      <c r="CX44" s="409"/>
      <c r="CY44" s="409"/>
      <c r="CZ44" s="409"/>
      <c r="DA44" s="409"/>
      <c r="DB44" s="409"/>
      <c r="DC44" s="409"/>
      <c r="DD44" s="409"/>
      <c r="DE44" s="409"/>
      <c r="DF44" s="409"/>
      <c r="DG44" s="409"/>
      <c r="DH44" s="409"/>
      <c r="DI44" s="409"/>
      <c r="DJ44" s="409"/>
      <c r="DK44" s="409"/>
      <c r="DL44" s="409"/>
      <c r="DM44" s="409"/>
      <c r="DN44" s="409"/>
      <c r="DO44" s="410"/>
      <c r="DP44" s="506"/>
      <c r="DQ44" s="409"/>
      <c r="DR44" s="409">
        <v>1</v>
      </c>
      <c r="DS44" s="409">
        <v>38000</v>
      </c>
      <c r="DT44" s="409"/>
      <c r="DU44" s="409"/>
      <c r="DV44" s="409">
        <v>1</v>
      </c>
      <c r="DW44" s="409">
        <v>38000</v>
      </c>
      <c r="DX44" s="409"/>
      <c r="DY44" s="409"/>
      <c r="DZ44" s="409"/>
      <c r="EA44" s="409"/>
      <c r="EB44" s="409"/>
      <c r="EC44" s="409"/>
      <c r="ED44" s="409"/>
      <c r="EE44" s="409"/>
      <c r="EF44" s="390">
        <f t="shared" si="12"/>
        <v>1</v>
      </c>
      <c r="EG44" s="390">
        <f t="shared" si="12"/>
        <v>38000</v>
      </c>
      <c r="EH44" s="404">
        <v>1</v>
      </c>
      <c r="EI44" s="404">
        <v>38000</v>
      </c>
      <c r="EJ44" s="492"/>
      <c r="EK44" s="492"/>
      <c r="EL44" s="542"/>
      <c r="EM44" s="542"/>
      <c r="EN44" s="542"/>
      <c r="EO44" s="542"/>
      <c r="EP44" s="542"/>
      <c r="EQ44" s="542"/>
      <c r="ER44" s="542"/>
      <c r="ES44" s="542"/>
      <c r="ET44" s="542"/>
    </row>
    <row r="45" spans="1:150" ht="94.5" thickBot="1">
      <c r="A45" s="540">
        <v>38</v>
      </c>
      <c r="B45" s="549" t="s">
        <v>2617</v>
      </c>
      <c r="C45" s="550" t="s">
        <v>2618</v>
      </c>
      <c r="D45" s="545" t="s">
        <v>2114</v>
      </c>
      <c r="E45" s="546">
        <v>25500</v>
      </c>
      <c r="F45" s="546">
        <v>3000</v>
      </c>
      <c r="G45" s="399">
        <f t="shared" si="13"/>
        <v>28500</v>
      </c>
      <c r="H45" s="399"/>
      <c r="I45" s="515">
        <f t="shared" si="0"/>
        <v>224.4375</v>
      </c>
      <c r="J45" s="274">
        <f t="shared" si="14"/>
        <v>1649.4375</v>
      </c>
      <c r="K45" s="547" t="s">
        <v>2619</v>
      </c>
      <c r="L45" s="494">
        <v>1</v>
      </c>
      <c r="M45" s="515">
        <f t="shared" si="1"/>
        <v>224.4375</v>
      </c>
      <c r="N45" s="274">
        <f t="shared" si="10"/>
        <v>1649.4375</v>
      </c>
      <c r="O45" s="275"/>
      <c r="P45" s="275"/>
      <c r="Q45" s="275"/>
      <c r="R45" s="275"/>
      <c r="S45" s="551">
        <v>40279</v>
      </c>
      <c r="T45" s="409"/>
      <c r="U45" s="409"/>
      <c r="V45" s="409"/>
      <c r="W45" s="409"/>
      <c r="X45" s="288"/>
      <c r="Y45" s="409"/>
      <c r="Z45" s="409"/>
      <c r="AA45" s="409"/>
      <c r="AB45" s="409"/>
      <c r="AC45" s="305"/>
      <c r="AD45" s="409"/>
      <c r="AE45" s="409"/>
      <c r="AF45" s="409"/>
      <c r="AG45" s="409"/>
      <c r="AH45" s="409"/>
      <c r="AI45" s="409"/>
      <c r="AJ45" s="409"/>
      <c r="AK45" s="409"/>
      <c r="AL45" s="409"/>
      <c r="AM45" s="409"/>
      <c r="AN45" s="409"/>
      <c r="AO45" s="409"/>
      <c r="AP45" s="409"/>
      <c r="AQ45" s="409"/>
      <c r="AR45" s="409"/>
      <c r="AS45" s="409"/>
      <c r="AT45" s="409"/>
      <c r="AU45" s="409"/>
      <c r="AV45" s="409"/>
      <c r="AW45" s="409"/>
      <c r="AX45" s="409"/>
      <c r="AY45" s="409"/>
      <c r="AZ45" s="409"/>
      <c r="BA45" s="409"/>
      <c r="BB45" s="409"/>
      <c r="BC45" s="409"/>
      <c r="BD45" s="409"/>
      <c r="BE45" s="409"/>
      <c r="BF45" s="409"/>
      <c r="BG45" s="409"/>
      <c r="BH45" s="409"/>
      <c r="BI45" s="409"/>
      <c r="BJ45" s="409"/>
      <c r="BK45" s="409"/>
      <c r="BL45" s="409"/>
      <c r="BM45" s="409"/>
      <c r="BN45" s="409"/>
      <c r="BO45" s="409"/>
      <c r="BP45" s="409"/>
      <c r="BQ45" s="409"/>
      <c r="BR45" s="409"/>
      <c r="BS45" s="409"/>
      <c r="BT45" s="409"/>
      <c r="BU45" s="409"/>
      <c r="BV45" s="409"/>
      <c r="BW45" s="409"/>
      <c r="BX45" s="409"/>
      <c r="BY45" s="409"/>
      <c r="BZ45" s="409"/>
      <c r="CA45" s="409"/>
      <c r="CB45" s="409"/>
      <c r="CC45" s="409"/>
      <c r="CD45" s="409"/>
      <c r="CE45" s="409"/>
      <c r="CF45" s="409"/>
      <c r="CG45" s="409"/>
      <c r="CH45" s="409"/>
      <c r="CI45" s="409"/>
      <c r="CJ45" s="409"/>
      <c r="CK45" s="409"/>
      <c r="CL45" s="409"/>
      <c r="CM45" s="409"/>
      <c r="CN45" s="409"/>
      <c r="CO45" s="409"/>
      <c r="CP45" s="409"/>
      <c r="CQ45" s="409"/>
      <c r="CR45" s="409"/>
      <c r="CS45" s="409"/>
      <c r="CT45" s="409"/>
      <c r="CU45" s="409"/>
      <c r="CV45" s="409"/>
      <c r="CW45" s="409"/>
      <c r="CX45" s="409"/>
      <c r="CY45" s="409"/>
      <c r="CZ45" s="409"/>
      <c r="DA45" s="409"/>
      <c r="DB45" s="409"/>
      <c r="DC45" s="409"/>
      <c r="DD45" s="409"/>
      <c r="DE45" s="409"/>
      <c r="DF45" s="409"/>
      <c r="DG45" s="409"/>
      <c r="DH45" s="409"/>
      <c r="DI45" s="409"/>
      <c r="DJ45" s="409"/>
      <c r="DK45" s="409"/>
      <c r="DL45" s="409"/>
      <c r="DM45" s="409"/>
      <c r="DN45" s="409"/>
      <c r="DO45" s="410"/>
      <c r="DP45" s="506">
        <v>1</v>
      </c>
      <c r="DQ45" s="409">
        <v>28500</v>
      </c>
      <c r="DR45" s="409"/>
      <c r="DS45" s="409"/>
      <c r="DT45" s="409"/>
      <c r="DU45" s="409"/>
      <c r="DV45" s="409">
        <v>1</v>
      </c>
      <c r="DW45" s="409">
        <v>28500</v>
      </c>
      <c r="DX45" s="409"/>
      <c r="DY45" s="409"/>
      <c r="DZ45" s="409"/>
      <c r="EA45" s="409"/>
      <c r="EB45" s="409"/>
      <c r="EC45" s="409"/>
      <c r="ED45" s="409"/>
      <c r="EE45" s="409"/>
      <c r="EF45" s="390">
        <f t="shared" si="12"/>
        <v>1</v>
      </c>
      <c r="EG45" s="390">
        <f t="shared" si="12"/>
        <v>28500</v>
      </c>
      <c r="EH45" s="404">
        <v>1</v>
      </c>
      <c r="EI45" s="404">
        <v>28500</v>
      </c>
      <c r="EJ45" s="492"/>
      <c r="EK45" s="492"/>
      <c r="EL45" s="542"/>
      <c r="EM45" s="542"/>
      <c r="EN45" s="542"/>
      <c r="EO45" s="542"/>
      <c r="EP45" s="542"/>
      <c r="EQ45" s="542"/>
      <c r="ER45" s="542"/>
      <c r="ES45" s="542"/>
      <c r="ET45" s="542"/>
    </row>
    <row r="46" spans="1:150" ht="78.75">
      <c r="A46" s="540">
        <v>39</v>
      </c>
      <c r="B46" s="518" t="s">
        <v>2620</v>
      </c>
      <c r="C46" s="517" t="s">
        <v>2621</v>
      </c>
      <c r="D46" s="518" t="s">
        <v>203</v>
      </c>
      <c r="E46" s="533">
        <v>34000</v>
      </c>
      <c r="F46" s="533">
        <v>4000</v>
      </c>
      <c r="G46" s="399">
        <f t="shared" si="13"/>
        <v>38000</v>
      </c>
      <c r="H46" s="399"/>
      <c r="I46" s="515">
        <f t="shared" si="0"/>
        <v>299.25</v>
      </c>
      <c r="J46" s="274">
        <f t="shared" si="14"/>
        <v>2199.25</v>
      </c>
      <c r="K46" s="455" t="s">
        <v>2622</v>
      </c>
      <c r="L46" s="494">
        <v>1</v>
      </c>
      <c r="M46" s="515">
        <f t="shared" si="1"/>
        <v>299.25</v>
      </c>
      <c r="N46" s="274">
        <f t="shared" si="10"/>
        <v>2199.25</v>
      </c>
      <c r="O46" s="275"/>
      <c r="P46" s="275"/>
      <c r="Q46" s="275"/>
      <c r="R46" s="275"/>
      <c r="S46" s="548">
        <v>40493</v>
      </c>
      <c r="T46" s="409"/>
      <c r="U46" s="409"/>
      <c r="V46" s="409"/>
      <c r="W46" s="409"/>
      <c r="X46" s="288"/>
      <c r="Y46" s="409"/>
      <c r="Z46" s="409"/>
      <c r="AA46" s="409"/>
      <c r="AB46" s="409"/>
      <c r="AC46" s="305"/>
      <c r="AD46" s="409"/>
      <c r="AE46" s="409"/>
      <c r="AF46" s="409"/>
      <c r="AG46" s="409"/>
      <c r="AH46" s="409"/>
      <c r="AI46" s="409"/>
      <c r="AJ46" s="409"/>
      <c r="AK46" s="409"/>
      <c r="AL46" s="409"/>
      <c r="AM46" s="409"/>
      <c r="AN46" s="409"/>
      <c r="AO46" s="409"/>
      <c r="AP46" s="409"/>
      <c r="AQ46" s="409"/>
      <c r="AR46" s="409"/>
      <c r="AS46" s="409"/>
      <c r="AT46" s="409"/>
      <c r="AU46" s="409"/>
      <c r="AV46" s="409"/>
      <c r="AW46" s="409"/>
      <c r="AX46" s="409"/>
      <c r="AY46" s="409"/>
      <c r="AZ46" s="409"/>
      <c r="BA46" s="409"/>
      <c r="BB46" s="409"/>
      <c r="BC46" s="409"/>
      <c r="BD46" s="409"/>
      <c r="BE46" s="409"/>
      <c r="BF46" s="409"/>
      <c r="BG46" s="409"/>
      <c r="BH46" s="409"/>
      <c r="BI46" s="409"/>
      <c r="BJ46" s="409"/>
      <c r="BK46" s="409"/>
      <c r="BL46" s="409"/>
      <c r="BM46" s="409"/>
      <c r="BN46" s="409"/>
      <c r="BO46" s="409"/>
      <c r="BP46" s="409"/>
      <c r="BQ46" s="409"/>
      <c r="BR46" s="409"/>
      <c r="BS46" s="409"/>
      <c r="BT46" s="409"/>
      <c r="BU46" s="409"/>
      <c r="BV46" s="409"/>
      <c r="BW46" s="409"/>
      <c r="BX46" s="409"/>
      <c r="BY46" s="409"/>
      <c r="BZ46" s="409"/>
      <c r="CA46" s="409"/>
      <c r="CB46" s="409"/>
      <c r="CC46" s="409"/>
      <c r="CD46" s="409"/>
      <c r="CE46" s="409"/>
      <c r="CF46" s="409"/>
      <c r="CG46" s="409"/>
      <c r="CH46" s="409"/>
      <c r="CI46" s="409"/>
      <c r="CJ46" s="409"/>
      <c r="CK46" s="409"/>
      <c r="CL46" s="409"/>
      <c r="CM46" s="409"/>
      <c r="CN46" s="409"/>
      <c r="CO46" s="409"/>
      <c r="CP46" s="409"/>
      <c r="CQ46" s="409"/>
      <c r="CR46" s="409"/>
      <c r="CS46" s="409"/>
      <c r="CT46" s="409"/>
      <c r="CU46" s="409"/>
      <c r="CV46" s="409"/>
      <c r="CW46" s="409"/>
      <c r="CX46" s="409"/>
      <c r="CY46" s="409"/>
      <c r="CZ46" s="409"/>
      <c r="DA46" s="409"/>
      <c r="DB46" s="409"/>
      <c r="DC46" s="409"/>
      <c r="DD46" s="409"/>
      <c r="DE46" s="409"/>
      <c r="DF46" s="409"/>
      <c r="DG46" s="409"/>
      <c r="DH46" s="409"/>
      <c r="DI46" s="409"/>
      <c r="DJ46" s="409"/>
      <c r="DK46" s="409"/>
      <c r="DL46" s="409"/>
      <c r="DM46" s="409"/>
      <c r="DN46" s="409"/>
      <c r="DO46" s="410"/>
      <c r="DP46" s="506">
        <v>1</v>
      </c>
      <c r="DQ46" s="409">
        <v>38000</v>
      </c>
      <c r="DR46" s="409"/>
      <c r="DS46" s="409"/>
      <c r="DT46" s="409"/>
      <c r="DU46" s="409"/>
      <c r="DV46" s="409">
        <v>1</v>
      </c>
      <c r="DW46" s="409">
        <v>38000</v>
      </c>
      <c r="DX46" s="409"/>
      <c r="DY46" s="409"/>
      <c r="DZ46" s="409"/>
      <c r="EA46" s="409"/>
      <c r="EB46" s="409"/>
      <c r="EC46" s="409"/>
      <c r="ED46" s="409"/>
      <c r="EE46" s="409"/>
      <c r="EF46" s="390">
        <f t="shared" si="12"/>
        <v>1</v>
      </c>
      <c r="EG46" s="390">
        <f t="shared" si="12"/>
        <v>38000</v>
      </c>
      <c r="EH46" s="404">
        <v>1</v>
      </c>
      <c r="EI46" s="404">
        <v>38000</v>
      </c>
      <c r="EJ46" s="492"/>
      <c r="EK46" s="492"/>
      <c r="EL46" s="542"/>
      <c r="EM46" s="542"/>
      <c r="EN46" s="542"/>
      <c r="EO46" s="542"/>
      <c r="EP46" s="542"/>
      <c r="EQ46" s="542"/>
      <c r="ER46" s="542"/>
      <c r="ES46" s="542"/>
      <c r="ET46" s="542"/>
    </row>
    <row r="47" spans="1:150" ht="63">
      <c r="A47" s="540">
        <v>40</v>
      </c>
      <c r="B47" s="518" t="s">
        <v>2623</v>
      </c>
      <c r="C47" s="541" t="s">
        <v>2624</v>
      </c>
      <c r="D47" s="552" t="s">
        <v>198</v>
      </c>
      <c r="E47" s="533">
        <v>34000</v>
      </c>
      <c r="F47" s="533">
        <v>4000</v>
      </c>
      <c r="G47" s="399">
        <f t="shared" si="13"/>
        <v>38000</v>
      </c>
      <c r="H47" s="399"/>
      <c r="I47" s="515">
        <f t="shared" si="0"/>
        <v>299.25</v>
      </c>
      <c r="J47" s="274">
        <f t="shared" si="14"/>
        <v>2199.25</v>
      </c>
      <c r="K47" s="455" t="s">
        <v>2625</v>
      </c>
      <c r="L47" s="494">
        <v>1</v>
      </c>
      <c r="M47" s="515">
        <f t="shared" si="1"/>
        <v>299.25</v>
      </c>
      <c r="N47" s="274">
        <f t="shared" si="10"/>
        <v>2199.25</v>
      </c>
      <c r="O47" s="275"/>
      <c r="P47" s="275"/>
      <c r="Q47" s="275"/>
      <c r="R47" s="275"/>
      <c r="S47" s="548">
        <v>40493</v>
      </c>
      <c r="T47" s="409"/>
      <c r="U47" s="409"/>
      <c r="V47" s="409"/>
      <c r="W47" s="409"/>
      <c r="X47" s="288"/>
      <c r="Y47" s="409"/>
      <c r="Z47" s="409"/>
      <c r="AA47" s="409"/>
      <c r="AB47" s="409"/>
      <c r="AC47" s="305"/>
      <c r="AD47" s="409"/>
      <c r="AE47" s="409"/>
      <c r="AF47" s="409"/>
      <c r="AG47" s="409"/>
      <c r="AH47" s="409"/>
      <c r="AI47" s="409"/>
      <c r="AJ47" s="409"/>
      <c r="AK47" s="409"/>
      <c r="AL47" s="409"/>
      <c r="AM47" s="409"/>
      <c r="AN47" s="409"/>
      <c r="AO47" s="409"/>
      <c r="AP47" s="409"/>
      <c r="AQ47" s="409"/>
      <c r="AR47" s="409"/>
      <c r="AS47" s="409"/>
      <c r="AT47" s="409"/>
      <c r="AU47" s="409"/>
      <c r="AV47" s="409"/>
      <c r="AW47" s="409"/>
      <c r="AX47" s="409"/>
      <c r="AY47" s="409"/>
      <c r="AZ47" s="409"/>
      <c r="BA47" s="409"/>
      <c r="BB47" s="409"/>
      <c r="BC47" s="409"/>
      <c r="BD47" s="409"/>
      <c r="BE47" s="409"/>
      <c r="BF47" s="409"/>
      <c r="BG47" s="409"/>
      <c r="BH47" s="409"/>
      <c r="BI47" s="409"/>
      <c r="BJ47" s="409"/>
      <c r="BK47" s="409"/>
      <c r="BL47" s="409"/>
      <c r="BM47" s="409"/>
      <c r="BN47" s="409"/>
      <c r="BO47" s="409"/>
      <c r="BP47" s="409"/>
      <c r="BQ47" s="409"/>
      <c r="BR47" s="409"/>
      <c r="BS47" s="409"/>
      <c r="BT47" s="409"/>
      <c r="BU47" s="409"/>
      <c r="BV47" s="409"/>
      <c r="BW47" s="409"/>
      <c r="BX47" s="409"/>
      <c r="BY47" s="409"/>
      <c r="BZ47" s="409"/>
      <c r="CA47" s="409"/>
      <c r="CB47" s="409"/>
      <c r="CC47" s="409"/>
      <c r="CD47" s="409"/>
      <c r="CE47" s="409"/>
      <c r="CF47" s="409"/>
      <c r="CG47" s="409"/>
      <c r="CH47" s="409"/>
      <c r="CI47" s="409"/>
      <c r="CJ47" s="409"/>
      <c r="CK47" s="409"/>
      <c r="CL47" s="409"/>
      <c r="CM47" s="409"/>
      <c r="CN47" s="409"/>
      <c r="CO47" s="409"/>
      <c r="CP47" s="409"/>
      <c r="CQ47" s="409"/>
      <c r="CR47" s="409"/>
      <c r="CS47" s="409"/>
      <c r="CT47" s="409"/>
      <c r="CU47" s="409"/>
      <c r="CV47" s="409"/>
      <c r="CW47" s="409"/>
      <c r="CX47" s="409"/>
      <c r="CY47" s="409"/>
      <c r="CZ47" s="409"/>
      <c r="DA47" s="409"/>
      <c r="DB47" s="409"/>
      <c r="DC47" s="409"/>
      <c r="DD47" s="409"/>
      <c r="DE47" s="409"/>
      <c r="DF47" s="409"/>
      <c r="DG47" s="409"/>
      <c r="DH47" s="409"/>
      <c r="DI47" s="409"/>
      <c r="DJ47" s="409"/>
      <c r="DK47" s="409"/>
      <c r="DL47" s="409"/>
      <c r="DM47" s="409"/>
      <c r="DN47" s="409"/>
      <c r="DO47" s="410"/>
      <c r="DP47" s="506"/>
      <c r="DQ47" s="409"/>
      <c r="DR47" s="409">
        <v>1</v>
      </c>
      <c r="DS47" s="409">
        <v>38000</v>
      </c>
      <c r="DT47" s="409"/>
      <c r="DU47" s="409"/>
      <c r="DV47" s="409">
        <v>1</v>
      </c>
      <c r="DW47" s="409">
        <v>38000</v>
      </c>
      <c r="DX47" s="409"/>
      <c r="DY47" s="409"/>
      <c r="DZ47" s="409"/>
      <c r="EA47" s="409"/>
      <c r="EB47" s="409"/>
      <c r="EC47" s="409"/>
      <c r="ED47" s="409"/>
      <c r="EE47" s="409"/>
      <c r="EF47" s="390">
        <f t="shared" si="12"/>
        <v>1</v>
      </c>
      <c r="EG47" s="390">
        <f t="shared" si="12"/>
        <v>38000</v>
      </c>
      <c r="EH47" s="404">
        <v>1</v>
      </c>
      <c r="EI47" s="404">
        <v>38000</v>
      </c>
      <c r="EJ47" s="492"/>
      <c r="EK47" s="492"/>
      <c r="EL47" s="542"/>
      <c r="EM47" s="542"/>
      <c r="EN47" s="542"/>
      <c r="EO47" s="542"/>
      <c r="EP47" s="542"/>
      <c r="EQ47" s="542"/>
      <c r="ER47" s="542"/>
      <c r="ES47" s="542"/>
      <c r="ET47" s="542"/>
    </row>
    <row r="48" spans="1:150" ht="95.25" thickBot="1">
      <c r="A48" s="540">
        <v>41</v>
      </c>
      <c r="B48" s="553" t="s">
        <v>2626</v>
      </c>
      <c r="C48" s="541" t="s">
        <v>2627</v>
      </c>
      <c r="D48" s="554" t="s">
        <v>2628</v>
      </c>
      <c r="E48" s="533">
        <v>34000</v>
      </c>
      <c r="F48" s="533">
        <v>4000</v>
      </c>
      <c r="G48" s="399">
        <f t="shared" si="13"/>
        <v>38000</v>
      </c>
      <c r="H48" s="399"/>
      <c r="I48" s="515">
        <f t="shared" si="0"/>
        <v>299.25</v>
      </c>
      <c r="J48" s="274">
        <f t="shared" si="14"/>
        <v>2199.25</v>
      </c>
      <c r="K48" s="455" t="s">
        <v>2629</v>
      </c>
      <c r="L48" s="494">
        <v>1</v>
      </c>
      <c r="M48" s="515">
        <f t="shared" si="1"/>
        <v>299.25</v>
      </c>
      <c r="N48" s="274">
        <f t="shared" si="10"/>
        <v>2199.25</v>
      </c>
      <c r="O48" s="275"/>
      <c r="P48" s="275"/>
      <c r="Q48" s="275"/>
      <c r="R48" s="275"/>
      <c r="S48" s="548">
        <v>40493</v>
      </c>
      <c r="T48" s="409"/>
      <c r="U48" s="409"/>
      <c r="V48" s="409"/>
      <c r="W48" s="409"/>
      <c r="X48" s="288"/>
      <c r="Y48" s="409"/>
      <c r="Z48" s="409"/>
      <c r="AA48" s="409"/>
      <c r="AB48" s="409"/>
      <c r="AC48" s="305"/>
      <c r="AD48" s="409"/>
      <c r="AE48" s="409"/>
      <c r="AF48" s="409"/>
      <c r="AG48" s="409"/>
      <c r="AH48" s="409"/>
      <c r="AI48" s="409"/>
      <c r="AJ48" s="409"/>
      <c r="AK48" s="409"/>
      <c r="AL48" s="409"/>
      <c r="AM48" s="409"/>
      <c r="AN48" s="409"/>
      <c r="AO48" s="409"/>
      <c r="AP48" s="409"/>
      <c r="AQ48" s="409"/>
      <c r="AR48" s="409"/>
      <c r="AS48" s="409"/>
      <c r="AT48" s="409"/>
      <c r="AU48" s="409"/>
      <c r="AV48" s="409"/>
      <c r="AW48" s="409"/>
      <c r="AX48" s="409"/>
      <c r="AY48" s="409"/>
      <c r="AZ48" s="409"/>
      <c r="BA48" s="409"/>
      <c r="BB48" s="409"/>
      <c r="BC48" s="409"/>
      <c r="BD48" s="409"/>
      <c r="BE48" s="409"/>
      <c r="BF48" s="409"/>
      <c r="BG48" s="409"/>
      <c r="BH48" s="409"/>
      <c r="BI48" s="409"/>
      <c r="BJ48" s="409"/>
      <c r="BK48" s="409"/>
      <c r="BL48" s="409"/>
      <c r="BM48" s="409"/>
      <c r="BN48" s="409"/>
      <c r="BO48" s="409"/>
      <c r="BP48" s="409"/>
      <c r="BQ48" s="409"/>
      <c r="BR48" s="409"/>
      <c r="BS48" s="409"/>
      <c r="BT48" s="409"/>
      <c r="BU48" s="409"/>
      <c r="BV48" s="409"/>
      <c r="BW48" s="409"/>
      <c r="BX48" s="409"/>
      <c r="BY48" s="409"/>
      <c r="BZ48" s="409"/>
      <c r="CA48" s="409"/>
      <c r="CB48" s="409"/>
      <c r="CC48" s="409"/>
      <c r="CD48" s="409"/>
      <c r="CE48" s="409"/>
      <c r="CF48" s="409"/>
      <c r="CG48" s="409"/>
      <c r="CH48" s="409"/>
      <c r="CI48" s="409"/>
      <c r="CJ48" s="409"/>
      <c r="CK48" s="409"/>
      <c r="CL48" s="409"/>
      <c r="CM48" s="409"/>
      <c r="CN48" s="409"/>
      <c r="CO48" s="409"/>
      <c r="CP48" s="409"/>
      <c r="CQ48" s="409"/>
      <c r="CR48" s="409"/>
      <c r="CS48" s="409"/>
      <c r="CT48" s="409"/>
      <c r="CU48" s="409"/>
      <c r="CV48" s="409"/>
      <c r="CW48" s="409"/>
      <c r="CX48" s="409"/>
      <c r="CY48" s="409"/>
      <c r="CZ48" s="409"/>
      <c r="DA48" s="409"/>
      <c r="DB48" s="409"/>
      <c r="DC48" s="409"/>
      <c r="DD48" s="409"/>
      <c r="DE48" s="409"/>
      <c r="DF48" s="409"/>
      <c r="DG48" s="409"/>
      <c r="DH48" s="409"/>
      <c r="DI48" s="409"/>
      <c r="DJ48" s="409"/>
      <c r="DK48" s="409"/>
      <c r="DL48" s="409"/>
      <c r="DM48" s="409"/>
      <c r="DN48" s="409"/>
      <c r="DO48" s="410"/>
      <c r="DP48" s="506"/>
      <c r="DQ48" s="409"/>
      <c r="DR48" s="409">
        <v>1</v>
      </c>
      <c r="DS48" s="409">
        <v>38000</v>
      </c>
      <c r="DT48" s="409"/>
      <c r="DU48" s="409"/>
      <c r="DV48" s="409">
        <v>1</v>
      </c>
      <c r="DW48" s="409">
        <v>38000</v>
      </c>
      <c r="DX48" s="409"/>
      <c r="DY48" s="409"/>
      <c r="DZ48" s="409"/>
      <c r="EA48" s="409"/>
      <c r="EB48" s="409"/>
      <c r="EC48" s="409"/>
      <c r="ED48" s="409"/>
      <c r="EE48" s="409"/>
      <c r="EF48" s="390">
        <f t="shared" si="12"/>
        <v>1</v>
      </c>
      <c r="EG48" s="390">
        <f t="shared" si="12"/>
        <v>38000</v>
      </c>
      <c r="EH48" s="404">
        <v>1</v>
      </c>
      <c r="EI48" s="404">
        <v>38000</v>
      </c>
      <c r="EJ48" s="492"/>
      <c r="EK48" s="492"/>
      <c r="EL48" s="542"/>
      <c r="EM48" s="542"/>
      <c r="EN48" s="542"/>
      <c r="EO48" s="542"/>
      <c r="EP48" s="542"/>
      <c r="EQ48" s="542"/>
      <c r="ER48" s="542"/>
      <c r="ES48" s="542"/>
      <c r="ET48" s="542"/>
    </row>
    <row r="49" spans="1:150" ht="83.25" thickBot="1">
      <c r="A49" s="540">
        <v>42</v>
      </c>
      <c r="B49" s="555" t="s">
        <v>2630</v>
      </c>
      <c r="C49" s="556" t="s">
        <v>2631</v>
      </c>
      <c r="D49" s="541" t="s">
        <v>2632</v>
      </c>
      <c r="E49" s="533">
        <v>102000</v>
      </c>
      <c r="F49" s="533">
        <v>12000</v>
      </c>
      <c r="G49" s="399">
        <f t="shared" si="13"/>
        <v>114000</v>
      </c>
      <c r="H49" s="399"/>
      <c r="I49" s="515">
        <f t="shared" si="0"/>
        <v>897.75</v>
      </c>
      <c r="J49" s="274">
        <f t="shared" si="14"/>
        <v>6597.75</v>
      </c>
      <c r="K49" s="455" t="s">
        <v>2633</v>
      </c>
      <c r="L49" s="494">
        <v>0</v>
      </c>
      <c r="M49" s="515">
        <f t="shared" si="1"/>
        <v>0</v>
      </c>
      <c r="N49" s="274">
        <f t="shared" si="10"/>
        <v>0</v>
      </c>
      <c r="O49" s="275"/>
      <c r="P49" s="275"/>
      <c r="Q49" s="275"/>
      <c r="R49" s="275"/>
      <c r="S49" s="548" t="s">
        <v>2634</v>
      </c>
      <c r="T49" s="409"/>
      <c r="U49" s="409"/>
      <c r="V49" s="409"/>
      <c r="W49" s="409"/>
      <c r="X49" s="288"/>
      <c r="Y49" s="409"/>
      <c r="Z49" s="409"/>
      <c r="AA49" s="409"/>
      <c r="AB49" s="409"/>
      <c r="AC49" s="305"/>
      <c r="AD49" s="409"/>
      <c r="AE49" s="409"/>
      <c r="AF49" s="409"/>
      <c r="AG49" s="409"/>
      <c r="AH49" s="409"/>
      <c r="AI49" s="409"/>
      <c r="AJ49" s="409"/>
      <c r="AK49" s="409"/>
      <c r="AL49" s="409"/>
      <c r="AM49" s="409"/>
      <c r="AN49" s="409"/>
      <c r="AO49" s="409"/>
      <c r="AP49" s="409"/>
      <c r="AQ49" s="409"/>
      <c r="AR49" s="409"/>
      <c r="AS49" s="409"/>
      <c r="AT49" s="409"/>
      <c r="AU49" s="409"/>
      <c r="AV49" s="409"/>
      <c r="AW49" s="409"/>
      <c r="AX49" s="409"/>
      <c r="AY49" s="409"/>
      <c r="AZ49" s="409"/>
      <c r="BA49" s="409"/>
      <c r="BB49" s="409"/>
      <c r="BC49" s="409"/>
      <c r="BD49" s="409"/>
      <c r="BE49" s="409"/>
      <c r="BF49" s="409"/>
      <c r="BG49" s="409"/>
      <c r="BH49" s="409"/>
      <c r="BI49" s="409"/>
      <c r="BJ49" s="409"/>
      <c r="BK49" s="409"/>
      <c r="BL49" s="409"/>
      <c r="BM49" s="409"/>
      <c r="BN49" s="409"/>
      <c r="BO49" s="409"/>
      <c r="BP49" s="409"/>
      <c r="BQ49" s="409"/>
      <c r="BR49" s="409"/>
      <c r="BS49" s="409"/>
      <c r="BT49" s="409"/>
      <c r="BU49" s="409"/>
      <c r="BV49" s="409"/>
      <c r="BW49" s="409"/>
      <c r="BX49" s="409"/>
      <c r="BY49" s="409"/>
      <c r="BZ49" s="409"/>
      <c r="CA49" s="409"/>
      <c r="CB49" s="409"/>
      <c r="CC49" s="409"/>
      <c r="CD49" s="409"/>
      <c r="CE49" s="409"/>
      <c r="CF49" s="409"/>
      <c r="CG49" s="409"/>
      <c r="CH49" s="409"/>
      <c r="CI49" s="409"/>
      <c r="CJ49" s="409"/>
      <c r="CK49" s="409"/>
      <c r="CL49" s="409"/>
      <c r="CM49" s="409"/>
      <c r="CN49" s="409"/>
      <c r="CO49" s="409"/>
      <c r="CP49" s="409"/>
      <c r="CQ49" s="409"/>
      <c r="CR49" s="409"/>
      <c r="CS49" s="409"/>
      <c r="CT49" s="409"/>
      <c r="CU49" s="409"/>
      <c r="CV49" s="409"/>
      <c r="CW49" s="409"/>
      <c r="CX49" s="409"/>
      <c r="CY49" s="409"/>
      <c r="CZ49" s="409"/>
      <c r="DA49" s="409"/>
      <c r="DB49" s="409"/>
      <c r="DC49" s="409"/>
      <c r="DD49" s="409"/>
      <c r="DE49" s="409"/>
      <c r="DF49" s="409"/>
      <c r="DG49" s="409"/>
      <c r="DH49" s="409"/>
      <c r="DI49" s="409"/>
      <c r="DJ49" s="409"/>
      <c r="DK49" s="409"/>
      <c r="DL49" s="409"/>
      <c r="DM49" s="409"/>
      <c r="DN49" s="409"/>
      <c r="DO49" s="410"/>
      <c r="DP49" s="506"/>
      <c r="DQ49" s="409"/>
      <c r="DR49" s="409">
        <v>1</v>
      </c>
      <c r="DS49" s="409">
        <v>114000</v>
      </c>
      <c r="DT49" s="409"/>
      <c r="DU49" s="409"/>
      <c r="DV49" s="409"/>
      <c r="DW49" s="409"/>
      <c r="DX49" s="409"/>
      <c r="DY49" s="409"/>
      <c r="DZ49" s="409">
        <v>1</v>
      </c>
      <c r="EA49" s="409">
        <v>114000</v>
      </c>
      <c r="EB49" s="409"/>
      <c r="EC49" s="409"/>
      <c r="ED49" s="409"/>
      <c r="EE49" s="409"/>
      <c r="EF49" s="390">
        <f t="shared" si="12"/>
        <v>1</v>
      </c>
      <c r="EG49" s="390">
        <f t="shared" si="12"/>
        <v>114000</v>
      </c>
      <c r="EH49" s="404">
        <v>1</v>
      </c>
      <c r="EI49" s="404">
        <v>114000</v>
      </c>
      <c r="EJ49" s="492"/>
      <c r="EK49" s="492"/>
      <c r="EL49" s="542"/>
      <c r="EM49" s="542"/>
      <c r="EN49" s="542"/>
      <c r="EO49" s="542"/>
      <c r="EP49" s="542"/>
      <c r="EQ49" s="542"/>
      <c r="ER49" s="542"/>
      <c r="ES49" s="542"/>
      <c r="ET49" s="542"/>
    </row>
    <row r="50" spans="1:150" ht="115.5">
      <c r="A50" s="540">
        <v>43</v>
      </c>
      <c r="B50" s="554" t="s">
        <v>2635</v>
      </c>
      <c r="C50" s="516" t="s">
        <v>2636</v>
      </c>
      <c r="D50" s="516" t="s">
        <v>1828</v>
      </c>
      <c r="E50" s="533">
        <v>42500</v>
      </c>
      <c r="F50" s="533">
        <v>5000</v>
      </c>
      <c r="G50" s="399">
        <f t="shared" si="13"/>
        <v>47500</v>
      </c>
      <c r="H50" s="399"/>
      <c r="I50" s="515">
        <f t="shared" si="0"/>
        <v>374.0625</v>
      </c>
      <c r="J50" s="274">
        <f t="shared" si="14"/>
        <v>2749.0625</v>
      </c>
      <c r="K50" s="455" t="s">
        <v>2637</v>
      </c>
      <c r="L50" s="494">
        <v>0</v>
      </c>
      <c r="M50" s="515">
        <f t="shared" si="1"/>
        <v>0</v>
      </c>
      <c r="N50" s="274">
        <f t="shared" si="10"/>
        <v>0</v>
      </c>
      <c r="O50" s="275"/>
      <c r="P50" s="275"/>
      <c r="Q50" s="275"/>
      <c r="R50" s="275"/>
      <c r="S50" s="548">
        <v>40788</v>
      </c>
      <c r="T50" s="409"/>
      <c r="U50" s="409"/>
      <c r="V50" s="409"/>
      <c r="W50" s="409"/>
      <c r="X50" s="288"/>
      <c r="Y50" s="409"/>
      <c r="Z50" s="409"/>
      <c r="AA50" s="409"/>
      <c r="AB50" s="409"/>
      <c r="AC50" s="305"/>
      <c r="AD50" s="409"/>
      <c r="AE50" s="409"/>
      <c r="AF50" s="409"/>
      <c r="AG50" s="409"/>
      <c r="AH50" s="409"/>
      <c r="AI50" s="409"/>
      <c r="AJ50" s="409"/>
      <c r="AK50" s="409"/>
      <c r="AL50" s="409"/>
      <c r="AM50" s="409"/>
      <c r="AN50" s="409"/>
      <c r="AO50" s="409"/>
      <c r="AP50" s="409"/>
      <c r="AQ50" s="409"/>
      <c r="AR50" s="409"/>
      <c r="AS50" s="409"/>
      <c r="AT50" s="409"/>
      <c r="AU50" s="409"/>
      <c r="AV50" s="409"/>
      <c r="AW50" s="409"/>
      <c r="AX50" s="409"/>
      <c r="AY50" s="409"/>
      <c r="AZ50" s="409"/>
      <c r="BA50" s="409"/>
      <c r="BB50" s="409"/>
      <c r="BC50" s="409"/>
      <c r="BD50" s="409"/>
      <c r="BE50" s="409"/>
      <c r="BF50" s="409"/>
      <c r="BG50" s="409"/>
      <c r="BH50" s="409"/>
      <c r="BI50" s="409"/>
      <c r="BJ50" s="409"/>
      <c r="BK50" s="409"/>
      <c r="BL50" s="409"/>
      <c r="BM50" s="409"/>
      <c r="BN50" s="409"/>
      <c r="BO50" s="409"/>
      <c r="BP50" s="409"/>
      <c r="BQ50" s="409"/>
      <c r="BR50" s="409"/>
      <c r="BS50" s="409"/>
      <c r="BT50" s="409"/>
      <c r="BU50" s="409"/>
      <c r="BV50" s="409"/>
      <c r="BW50" s="409"/>
      <c r="BX50" s="409"/>
      <c r="BY50" s="409"/>
      <c r="BZ50" s="409"/>
      <c r="CA50" s="409"/>
      <c r="CB50" s="409"/>
      <c r="CC50" s="409"/>
      <c r="CD50" s="409"/>
      <c r="CE50" s="409"/>
      <c r="CF50" s="409"/>
      <c r="CG50" s="409"/>
      <c r="CH50" s="409"/>
      <c r="CI50" s="409"/>
      <c r="CJ50" s="409"/>
      <c r="CK50" s="409"/>
      <c r="CL50" s="409"/>
      <c r="CM50" s="409"/>
      <c r="CN50" s="409"/>
      <c r="CO50" s="409"/>
      <c r="CP50" s="409"/>
      <c r="CQ50" s="409"/>
      <c r="CR50" s="409"/>
      <c r="CS50" s="409"/>
      <c r="CT50" s="409"/>
      <c r="CU50" s="409"/>
      <c r="CV50" s="409"/>
      <c r="CW50" s="409"/>
      <c r="CX50" s="409"/>
      <c r="CY50" s="409"/>
      <c r="CZ50" s="409"/>
      <c r="DA50" s="409"/>
      <c r="DB50" s="409"/>
      <c r="DC50" s="409"/>
      <c r="DD50" s="409"/>
      <c r="DE50" s="409"/>
      <c r="DF50" s="409"/>
      <c r="DG50" s="409"/>
      <c r="DH50" s="409"/>
      <c r="DI50" s="409"/>
      <c r="DJ50" s="409"/>
      <c r="DK50" s="409"/>
      <c r="DL50" s="409"/>
      <c r="DM50" s="409"/>
      <c r="DN50" s="409"/>
      <c r="DO50" s="410"/>
      <c r="DP50" s="506">
        <v>1</v>
      </c>
      <c r="DQ50" s="409">
        <v>47500</v>
      </c>
      <c r="DR50" s="409"/>
      <c r="DS50" s="409"/>
      <c r="DT50" s="409"/>
      <c r="DU50" s="409"/>
      <c r="DV50" s="409">
        <v>1</v>
      </c>
      <c r="DW50" s="409">
        <v>47500</v>
      </c>
      <c r="DX50" s="409"/>
      <c r="DY50" s="409"/>
      <c r="DZ50" s="409"/>
      <c r="EA50" s="409"/>
      <c r="EB50" s="409"/>
      <c r="EC50" s="409"/>
      <c r="ED50" s="409"/>
      <c r="EE50" s="409"/>
      <c r="EF50" s="390">
        <f t="shared" si="12"/>
        <v>1</v>
      </c>
      <c r="EG50" s="390">
        <f t="shared" si="12"/>
        <v>47500</v>
      </c>
      <c r="EH50" s="404">
        <v>1</v>
      </c>
      <c r="EI50" s="404">
        <v>47500</v>
      </c>
      <c r="EJ50" s="492"/>
      <c r="EK50" s="492"/>
      <c r="EL50" s="542"/>
      <c r="EM50" s="542"/>
      <c r="EN50" s="542"/>
      <c r="EO50" s="542"/>
      <c r="EP50" s="542"/>
      <c r="EQ50" s="542"/>
      <c r="ER50" s="542"/>
      <c r="ES50" s="542"/>
      <c r="ET50" s="542"/>
    </row>
    <row r="51" spans="1:150" ht="82.5">
      <c r="A51" s="540">
        <v>44</v>
      </c>
      <c r="B51" s="516" t="s">
        <v>2638</v>
      </c>
      <c r="C51" s="516" t="s">
        <v>2639</v>
      </c>
      <c r="D51" s="516" t="s">
        <v>83</v>
      </c>
      <c r="E51" s="533">
        <v>34000</v>
      </c>
      <c r="F51" s="533">
        <v>4000</v>
      </c>
      <c r="G51" s="399">
        <f t="shared" si="13"/>
        <v>38000</v>
      </c>
      <c r="H51" s="399"/>
      <c r="I51" s="515">
        <f t="shared" si="0"/>
        <v>299.25</v>
      </c>
      <c r="J51" s="274">
        <f t="shared" si="14"/>
        <v>2199.25</v>
      </c>
      <c r="K51" s="455" t="s">
        <v>2640</v>
      </c>
      <c r="L51" s="494">
        <v>1</v>
      </c>
      <c r="M51" s="515">
        <f t="shared" si="1"/>
        <v>299.25</v>
      </c>
      <c r="N51" s="274">
        <f t="shared" si="10"/>
        <v>2199.25</v>
      </c>
      <c r="O51" s="275"/>
      <c r="P51" s="275"/>
      <c r="Q51" s="275"/>
      <c r="R51" s="275"/>
      <c r="S51" s="548">
        <v>40493</v>
      </c>
      <c r="T51" s="409"/>
      <c r="U51" s="409"/>
      <c r="V51" s="409"/>
      <c r="W51" s="409"/>
      <c r="X51" s="288"/>
      <c r="Y51" s="409"/>
      <c r="Z51" s="409"/>
      <c r="AA51" s="409"/>
      <c r="AB51" s="409"/>
      <c r="AC51" s="305"/>
      <c r="AD51" s="409"/>
      <c r="AE51" s="409"/>
      <c r="AF51" s="409"/>
      <c r="AG51" s="409"/>
      <c r="AH51" s="409"/>
      <c r="AI51" s="409"/>
      <c r="AJ51" s="409"/>
      <c r="AK51" s="409"/>
      <c r="AL51" s="409"/>
      <c r="AM51" s="409"/>
      <c r="AN51" s="409"/>
      <c r="AO51" s="409"/>
      <c r="AP51" s="409"/>
      <c r="AQ51" s="409"/>
      <c r="AR51" s="409"/>
      <c r="AS51" s="409"/>
      <c r="AT51" s="409"/>
      <c r="AU51" s="409"/>
      <c r="AV51" s="409"/>
      <c r="AW51" s="409"/>
      <c r="AX51" s="409"/>
      <c r="AY51" s="409"/>
      <c r="AZ51" s="409"/>
      <c r="BA51" s="409"/>
      <c r="BB51" s="409"/>
      <c r="BC51" s="409"/>
      <c r="BD51" s="409"/>
      <c r="BE51" s="409"/>
      <c r="BF51" s="409"/>
      <c r="BG51" s="409"/>
      <c r="BH51" s="409"/>
      <c r="BI51" s="409"/>
      <c r="BJ51" s="409"/>
      <c r="BK51" s="409"/>
      <c r="BL51" s="409"/>
      <c r="BM51" s="409"/>
      <c r="BN51" s="409"/>
      <c r="BO51" s="409"/>
      <c r="BP51" s="409"/>
      <c r="BQ51" s="409"/>
      <c r="BR51" s="409"/>
      <c r="BS51" s="409"/>
      <c r="BT51" s="409"/>
      <c r="BU51" s="409"/>
      <c r="BV51" s="409"/>
      <c r="BW51" s="409"/>
      <c r="BX51" s="409"/>
      <c r="BY51" s="409"/>
      <c r="BZ51" s="409"/>
      <c r="CA51" s="409"/>
      <c r="CB51" s="409"/>
      <c r="CC51" s="409"/>
      <c r="CD51" s="409"/>
      <c r="CE51" s="409"/>
      <c r="CF51" s="409"/>
      <c r="CG51" s="409"/>
      <c r="CH51" s="409"/>
      <c r="CI51" s="409"/>
      <c r="CJ51" s="409"/>
      <c r="CK51" s="409"/>
      <c r="CL51" s="409"/>
      <c r="CM51" s="409"/>
      <c r="CN51" s="409"/>
      <c r="CO51" s="409"/>
      <c r="CP51" s="409"/>
      <c r="CQ51" s="409"/>
      <c r="CR51" s="409"/>
      <c r="CS51" s="409"/>
      <c r="CT51" s="409"/>
      <c r="CU51" s="409"/>
      <c r="CV51" s="409"/>
      <c r="CW51" s="409"/>
      <c r="CX51" s="409"/>
      <c r="CY51" s="409"/>
      <c r="CZ51" s="409"/>
      <c r="DA51" s="409"/>
      <c r="DB51" s="409"/>
      <c r="DC51" s="409"/>
      <c r="DD51" s="409"/>
      <c r="DE51" s="409"/>
      <c r="DF51" s="409"/>
      <c r="DG51" s="409"/>
      <c r="DH51" s="409"/>
      <c r="DI51" s="409"/>
      <c r="DJ51" s="409"/>
      <c r="DK51" s="409"/>
      <c r="DL51" s="409"/>
      <c r="DM51" s="409"/>
      <c r="DN51" s="409"/>
      <c r="DO51" s="410"/>
      <c r="DP51" s="506"/>
      <c r="DQ51" s="409"/>
      <c r="DR51" s="409">
        <v>1</v>
      </c>
      <c r="DS51" s="409">
        <v>38000</v>
      </c>
      <c r="DT51" s="409"/>
      <c r="DU51" s="409"/>
      <c r="DV51" s="409"/>
      <c r="DW51" s="409"/>
      <c r="DX51" s="409">
        <v>1</v>
      </c>
      <c r="DY51" s="409">
        <v>38000</v>
      </c>
      <c r="DZ51" s="409"/>
      <c r="EA51" s="409"/>
      <c r="EB51" s="409"/>
      <c r="EC51" s="409"/>
      <c r="ED51" s="409"/>
      <c r="EE51" s="409"/>
      <c r="EF51" s="390">
        <f t="shared" si="12"/>
        <v>1</v>
      </c>
      <c r="EG51" s="390">
        <f t="shared" si="12"/>
        <v>38000</v>
      </c>
      <c r="EH51" s="404">
        <v>1</v>
      </c>
      <c r="EI51" s="404">
        <v>38000</v>
      </c>
      <c r="EJ51" s="492"/>
      <c r="EK51" s="492"/>
      <c r="EL51" s="542"/>
      <c r="EM51" s="542"/>
      <c r="EN51" s="542"/>
      <c r="EO51" s="542"/>
      <c r="EP51" s="542"/>
      <c r="EQ51" s="542"/>
      <c r="ER51" s="542"/>
      <c r="ES51" s="542"/>
      <c r="ET51" s="542"/>
    </row>
    <row r="52" spans="1:150" ht="63">
      <c r="A52" s="540">
        <v>45</v>
      </c>
      <c r="B52" s="518" t="s">
        <v>2641</v>
      </c>
      <c r="C52" s="517" t="s">
        <v>2642</v>
      </c>
      <c r="D52" s="516" t="s">
        <v>1819</v>
      </c>
      <c r="E52" s="533">
        <v>42500</v>
      </c>
      <c r="F52" s="533">
        <v>5000</v>
      </c>
      <c r="G52" s="399">
        <f t="shared" si="13"/>
        <v>47500</v>
      </c>
      <c r="H52" s="399"/>
      <c r="I52" s="515">
        <f t="shared" si="0"/>
        <v>374.0625</v>
      </c>
      <c r="J52" s="274">
        <f t="shared" si="14"/>
        <v>2749.0625</v>
      </c>
      <c r="K52" s="455" t="s">
        <v>2643</v>
      </c>
      <c r="L52" s="494">
        <v>1</v>
      </c>
      <c r="M52" s="515">
        <f t="shared" si="1"/>
        <v>374.0625</v>
      </c>
      <c r="N52" s="274">
        <f t="shared" si="10"/>
        <v>2749.0625</v>
      </c>
      <c r="O52" s="275"/>
      <c r="P52" s="275"/>
      <c r="Q52" s="275"/>
      <c r="R52" s="275"/>
      <c r="S52" s="548">
        <v>40279</v>
      </c>
      <c r="T52" s="409"/>
      <c r="U52" s="409"/>
      <c r="V52" s="409"/>
      <c r="W52" s="409"/>
      <c r="X52" s="288"/>
      <c r="Y52" s="409"/>
      <c r="Z52" s="409"/>
      <c r="AA52" s="409"/>
      <c r="AB52" s="409"/>
      <c r="AC52" s="305"/>
      <c r="AD52" s="409"/>
      <c r="AE52" s="409"/>
      <c r="AF52" s="409"/>
      <c r="AG52" s="409"/>
      <c r="AH52" s="409"/>
      <c r="AI52" s="409"/>
      <c r="AJ52" s="409"/>
      <c r="AK52" s="409"/>
      <c r="AL52" s="409"/>
      <c r="AM52" s="409"/>
      <c r="AN52" s="409"/>
      <c r="AO52" s="409"/>
      <c r="AP52" s="409"/>
      <c r="AQ52" s="409"/>
      <c r="AR52" s="409"/>
      <c r="AS52" s="409"/>
      <c r="AT52" s="409"/>
      <c r="AU52" s="409"/>
      <c r="AV52" s="409"/>
      <c r="AW52" s="409"/>
      <c r="AX52" s="409"/>
      <c r="AY52" s="409"/>
      <c r="AZ52" s="409"/>
      <c r="BA52" s="409"/>
      <c r="BB52" s="409"/>
      <c r="BC52" s="409"/>
      <c r="BD52" s="409"/>
      <c r="BE52" s="409"/>
      <c r="BF52" s="409"/>
      <c r="BG52" s="409"/>
      <c r="BH52" s="409"/>
      <c r="BI52" s="409"/>
      <c r="BJ52" s="409"/>
      <c r="BK52" s="409"/>
      <c r="BL52" s="409"/>
      <c r="BM52" s="409"/>
      <c r="BN52" s="409"/>
      <c r="BO52" s="409"/>
      <c r="BP52" s="409"/>
      <c r="BQ52" s="409"/>
      <c r="BR52" s="409"/>
      <c r="BS52" s="409"/>
      <c r="BT52" s="409"/>
      <c r="BU52" s="409"/>
      <c r="BV52" s="409"/>
      <c r="BW52" s="409"/>
      <c r="BX52" s="409"/>
      <c r="BY52" s="409"/>
      <c r="BZ52" s="409"/>
      <c r="CA52" s="409"/>
      <c r="CB52" s="409"/>
      <c r="CC52" s="409"/>
      <c r="CD52" s="409"/>
      <c r="CE52" s="409"/>
      <c r="CF52" s="409"/>
      <c r="CG52" s="409"/>
      <c r="CH52" s="409"/>
      <c r="CI52" s="409"/>
      <c r="CJ52" s="409"/>
      <c r="CK52" s="409"/>
      <c r="CL52" s="409"/>
      <c r="CM52" s="409"/>
      <c r="CN52" s="409"/>
      <c r="CO52" s="409"/>
      <c r="CP52" s="409"/>
      <c r="CQ52" s="409"/>
      <c r="CR52" s="409"/>
      <c r="CS52" s="409"/>
      <c r="CT52" s="409"/>
      <c r="CU52" s="409"/>
      <c r="CV52" s="409"/>
      <c r="CW52" s="409"/>
      <c r="CX52" s="409"/>
      <c r="CY52" s="409"/>
      <c r="CZ52" s="409"/>
      <c r="DA52" s="409"/>
      <c r="DB52" s="409"/>
      <c r="DC52" s="409"/>
      <c r="DD52" s="409"/>
      <c r="DE52" s="409"/>
      <c r="DF52" s="409"/>
      <c r="DG52" s="409"/>
      <c r="DH52" s="409"/>
      <c r="DI52" s="409"/>
      <c r="DJ52" s="409"/>
      <c r="DK52" s="409"/>
      <c r="DL52" s="409"/>
      <c r="DM52" s="409"/>
      <c r="DN52" s="409"/>
      <c r="DO52" s="410"/>
      <c r="DP52" s="506"/>
      <c r="DQ52" s="409"/>
      <c r="DR52" s="409">
        <v>1</v>
      </c>
      <c r="DS52" s="409">
        <v>47500</v>
      </c>
      <c r="DT52" s="409"/>
      <c r="DU52" s="409"/>
      <c r="DV52" s="409">
        <v>1</v>
      </c>
      <c r="DW52" s="409">
        <v>47500</v>
      </c>
      <c r="DX52" s="409"/>
      <c r="DY52" s="409"/>
      <c r="DZ52" s="409"/>
      <c r="EA52" s="409"/>
      <c r="EB52" s="409"/>
      <c r="EC52" s="409"/>
      <c r="ED52" s="409"/>
      <c r="EE52" s="409"/>
      <c r="EF52" s="390">
        <f t="shared" si="12"/>
        <v>1</v>
      </c>
      <c r="EG52" s="390">
        <f t="shared" si="12"/>
        <v>47500</v>
      </c>
      <c r="EH52" s="404">
        <v>1</v>
      </c>
      <c r="EI52" s="404">
        <v>47500</v>
      </c>
      <c r="EJ52" s="492"/>
      <c r="EK52" s="492"/>
      <c r="EL52" s="542"/>
      <c r="EM52" s="542"/>
      <c r="EN52" s="542"/>
      <c r="EO52" s="542"/>
      <c r="EP52" s="542"/>
      <c r="EQ52" s="542"/>
      <c r="ER52" s="542"/>
      <c r="ES52" s="542"/>
      <c r="ET52" s="542"/>
    </row>
    <row r="53" spans="1:150" ht="82.5">
      <c r="A53" s="540">
        <v>46</v>
      </c>
      <c r="B53" s="516" t="s">
        <v>2644</v>
      </c>
      <c r="C53" s="516" t="s">
        <v>2645</v>
      </c>
      <c r="D53" s="516" t="s">
        <v>2646</v>
      </c>
      <c r="E53" s="533">
        <v>42500</v>
      </c>
      <c r="F53" s="533">
        <v>5000</v>
      </c>
      <c r="G53" s="399">
        <f t="shared" si="13"/>
        <v>47500</v>
      </c>
      <c r="H53" s="399"/>
      <c r="I53" s="515">
        <f t="shared" si="0"/>
        <v>374.0625</v>
      </c>
      <c r="J53" s="274">
        <f t="shared" si="14"/>
        <v>2749.0625</v>
      </c>
      <c r="K53" s="455" t="s">
        <v>2647</v>
      </c>
      <c r="L53" s="494">
        <v>0</v>
      </c>
      <c r="M53" s="515">
        <f t="shared" si="1"/>
        <v>0</v>
      </c>
      <c r="N53" s="274">
        <f t="shared" si="10"/>
        <v>0</v>
      </c>
      <c r="O53" s="275"/>
      <c r="P53" s="275"/>
      <c r="Q53" s="275"/>
      <c r="R53" s="275"/>
      <c r="S53" s="548" t="s">
        <v>2648</v>
      </c>
      <c r="T53" s="409"/>
      <c r="U53" s="409"/>
      <c r="V53" s="409"/>
      <c r="W53" s="409"/>
      <c r="X53" s="288"/>
      <c r="Y53" s="409"/>
      <c r="Z53" s="409"/>
      <c r="AA53" s="409"/>
      <c r="AB53" s="409"/>
      <c r="AC53" s="305"/>
      <c r="AD53" s="409"/>
      <c r="AE53" s="409"/>
      <c r="AF53" s="409"/>
      <c r="AG53" s="409"/>
      <c r="AH53" s="409"/>
      <c r="AI53" s="409"/>
      <c r="AJ53" s="409"/>
      <c r="AK53" s="409"/>
      <c r="AL53" s="409"/>
      <c r="AM53" s="409"/>
      <c r="AN53" s="409"/>
      <c r="AO53" s="409"/>
      <c r="AP53" s="409"/>
      <c r="AQ53" s="409"/>
      <c r="AR53" s="409"/>
      <c r="AS53" s="409"/>
      <c r="AT53" s="409"/>
      <c r="AU53" s="409"/>
      <c r="AV53" s="409"/>
      <c r="AW53" s="409"/>
      <c r="AX53" s="409"/>
      <c r="AY53" s="409"/>
      <c r="AZ53" s="409"/>
      <c r="BA53" s="409"/>
      <c r="BB53" s="409"/>
      <c r="BC53" s="409"/>
      <c r="BD53" s="409"/>
      <c r="BE53" s="409"/>
      <c r="BF53" s="409"/>
      <c r="BG53" s="409"/>
      <c r="BH53" s="409"/>
      <c r="BI53" s="409"/>
      <c r="BJ53" s="409"/>
      <c r="BK53" s="409"/>
      <c r="BL53" s="409"/>
      <c r="BM53" s="409"/>
      <c r="BN53" s="409"/>
      <c r="BO53" s="409"/>
      <c r="BP53" s="409"/>
      <c r="BQ53" s="409"/>
      <c r="BR53" s="409"/>
      <c r="BS53" s="409"/>
      <c r="BT53" s="409"/>
      <c r="BU53" s="409"/>
      <c r="BV53" s="409"/>
      <c r="BW53" s="409"/>
      <c r="BX53" s="409"/>
      <c r="BY53" s="409"/>
      <c r="BZ53" s="409"/>
      <c r="CA53" s="409"/>
      <c r="CB53" s="409"/>
      <c r="CC53" s="409"/>
      <c r="CD53" s="409"/>
      <c r="CE53" s="409"/>
      <c r="CF53" s="409"/>
      <c r="CG53" s="409"/>
      <c r="CH53" s="409"/>
      <c r="CI53" s="409"/>
      <c r="CJ53" s="409"/>
      <c r="CK53" s="409"/>
      <c r="CL53" s="409"/>
      <c r="CM53" s="409"/>
      <c r="CN53" s="409"/>
      <c r="CO53" s="409"/>
      <c r="CP53" s="409"/>
      <c r="CQ53" s="409"/>
      <c r="CR53" s="409"/>
      <c r="CS53" s="409"/>
      <c r="CT53" s="409"/>
      <c r="CU53" s="409"/>
      <c r="CV53" s="409"/>
      <c r="CW53" s="409"/>
      <c r="CX53" s="409"/>
      <c r="CY53" s="409"/>
      <c r="CZ53" s="409"/>
      <c r="DA53" s="409"/>
      <c r="DB53" s="409"/>
      <c r="DC53" s="409"/>
      <c r="DD53" s="409"/>
      <c r="DE53" s="409"/>
      <c r="DF53" s="409"/>
      <c r="DG53" s="409"/>
      <c r="DH53" s="409"/>
      <c r="DI53" s="409"/>
      <c r="DJ53" s="409"/>
      <c r="DK53" s="409"/>
      <c r="DL53" s="409"/>
      <c r="DM53" s="409"/>
      <c r="DN53" s="409"/>
      <c r="DO53" s="410"/>
      <c r="DP53" s="506">
        <v>1</v>
      </c>
      <c r="DQ53" s="409">
        <v>47500</v>
      </c>
      <c r="DR53" s="409"/>
      <c r="DS53" s="409"/>
      <c r="DT53" s="409"/>
      <c r="DU53" s="409"/>
      <c r="DV53" s="409">
        <v>1</v>
      </c>
      <c r="DW53" s="409">
        <v>47500</v>
      </c>
      <c r="DX53" s="409"/>
      <c r="DY53" s="409"/>
      <c r="DZ53" s="409"/>
      <c r="EA53" s="409"/>
      <c r="EB53" s="409"/>
      <c r="EC53" s="409"/>
      <c r="ED53" s="409"/>
      <c r="EE53" s="409"/>
      <c r="EF53" s="390">
        <f t="shared" si="12"/>
        <v>1</v>
      </c>
      <c r="EG53" s="390">
        <f t="shared" si="12"/>
        <v>47500</v>
      </c>
      <c r="EH53" s="404">
        <v>1</v>
      </c>
      <c r="EI53" s="404">
        <v>47500</v>
      </c>
      <c r="EJ53" s="492"/>
      <c r="EK53" s="492"/>
      <c r="EL53" s="542"/>
      <c r="EM53" s="542"/>
      <c r="EN53" s="542"/>
      <c r="EO53" s="542"/>
      <c r="EP53" s="542"/>
      <c r="EQ53" s="542"/>
      <c r="ER53" s="542"/>
      <c r="ES53" s="542"/>
      <c r="ET53" s="542"/>
    </row>
    <row r="54" spans="1:150" ht="132">
      <c r="A54" s="540">
        <v>47</v>
      </c>
      <c r="B54" s="516" t="s">
        <v>2649</v>
      </c>
      <c r="C54" s="516" t="s">
        <v>2650</v>
      </c>
      <c r="D54" s="516" t="s">
        <v>2651</v>
      </c>
      <c r="E54" s="533">
        <v>42500</v>
      </c>
      <c r="F54" s="533">
        <v>5000</v>
      </c>
      <c r="G54" s="399">
        <f t="shared" si="13"/>
        <v>47500</v>
      </c>
      <c r="H54" s="399"/>
      <c r="I54" s="515">
        <f t="shared" si="0"/>
        <v>374.0625</v>
      </c>
      <c r="J54" s="274">
        <f t="shared" si="14"/>
        <v>2749.0625</v>
      </c>
      <c r="K54" s="455" t="s">
        <v>2652</v>
      </c>
      <c r="L54" s="494">
        <v>0</v>
      </c>
      <c r="M54" s="515">
        <f t="shared" si="1"/>
        <v>0</v>
      </c>
      <c r="N54" s="274">
        <f t="shared" si="10"/>
        <v>0</v>
      </c>
      <c r="O54" s="275"/>
      <c r="P54" s="275"/>
      <c r="Q54" s="275"/>
      <c r="R54" s="275"/>
      <c r="S54" s="548" t="s">
        <v>2634</v>
      </c>
      <c r="T54" s="409"/>
      <c r="U54" s="409"/>
      <c r="V54" s="409"/>
      <c r="W54" s="409"/>
      <c r="X54" s="288"/>
      <c r="Y54" s="409"/>
      <c r="Z54" s="409"/>
      <c r="AA54" s="409"/>
      <c r="AB54" s="409"/>
      <c r="AC54" s="305"/>
      <c r="AD54" s="409"/>
      <c r="AE54" s="409"/>
      <c r="AF54" s="409"/>
      <c r="AG54" s="409"/>
      <c r="AH54" s="409"/>
      <c r="AI54" s="409"/>
      <c r="AJ54" s="409"/>
      <c r="AK54" s="409"/>
      <c r="AL54" s="409"/>
      <c r="AM54" s="409"/>
      <c r="AN54" s="409"/>
      <c r="AO54" s="409"/>
      <c r="AP54" s="409"/>
      <c r="AQ54" s="409"/>
      <c r="AR54" s="409"/>
      <c r="AS54" s="409"/>
      <c r="AT54" s="409"/>
      <c r="AU54" s="409"/>
      <c r="AV54" s="409"/>
      <c r="AW54" s="409"/>
      <c r="AX54" s="409"/>
      <c r="AY54" s="409"/>
      <c r="AZ54" s="409"/>
      <c r="BA54" s="409"/>
      <c r="BB54" s="409"/>
      <c r="BC54" s="409"/>
      <c r="BD54" s="409"/>
      <c r="BE54" s="409"/>
      <c r="BF54" s="409"/>
      <c r="BG54" s="409"/>
      <c r="BH54" s="409"/>
      <c r="BI54" s="409"/>
      <c r="BJ54" s="409"/>
      <c r="BK54" s="409"/>
      <c r="BL54" s="409"/>
      <c r="BM54" s="409"/>
      <c r="BN54" s="409"/>
      <c r="BO54" s="409"/>
      <c r="BP54" s="409"/>
      <c r="BQ54" s="409"/>
      <c r="BR54" s="409"/>
      <c r="BS54" s="409"/>
      <c r="BT54" s="409"/>
      <c r="BU54" s="409"/>
      <c r="BV54" s="409"/>
      <c r="BW54" s="409"/>
      <c r="BX54" s="409"/>
      <c r="BY54" s="409"/>
      <c r="BZ54" s="409"/>
      <c r="CA54" s="409"/>
      <c r="CB54" s="409"/>
      <c r="CC54" s="409"/>
      <c r="CD54" s="409"/>
      <c r="CE54" s="409"/>
      <c r="CF54" s="409"/>
      <c r="CG54" s="409"/>
      <c r="CH54" s="409"/>
      <c r="CI54" s="409"/>
      <c r="CJ54" s="409"/>
      <c r="CK54" s="409"/>
      <c r="CL54" s="409"/>
      <c r="CM54" s="409"/>
      <c r="CN54" s="409"/>
      <c r="CO54" s="409"/>
      <c r="CP54" s="409"/>
      <c r="CQ54" s="409"/>
      <c r="CR54" s="409"/>
      <c r="CS54" s="409"/>
      <c r="CT54" s="409"/>
      <c r="CU54" s="409"/>
      <c r="CV54" s="409"/>
      <c r="CW54" s="409"/>
      <c r="CX54" s="409"/>
      <c r="CY54" s="409"/>
      <c r="CZ54" s="409"/>
      <c r="DA54" s="409"/>
      <c r="DB54" s="409"/>
      <c r="DC54" s="409"/>
      <c r="DD54" s="409"/>
      <c r="DE54" s="409"/>
      <c r="DF54" s="409"/>
      <c r="DG54" s="409"/>
      <c r="DH54" s="409"/>
      <c r="DI54" s="409"/>
      <c r="DJ54" s="409"/>
      <c r="DK54" s="409"/>
      <c r="DL54" s="409"/>
      <c r="DM54" s="409"/>
      <c r="DN54" s="409"/>
      <c r="DO54" s="410"/>
      <c r="DP54" s="506">
        <v>1</v>
      </c>
      <c r="DQ54" s="409">
        <v>47500</v>
      </c>
      <c r="DR54" s="409"/>
      <c r="DS54" s="409"/>
      <c r="DT54" s="409"/>
      <c r="DU54" s="409"/>
      <c r="DV54" s="409"/>
      <c r="DW54" s="409"/>
      <c r="DX54" s="409">
        <v>1</v>
      </c>
      <c r="DY54" s="409">
        <v>47500</v>
      </c>
      <c r="DZ54" s="409"/>
      <c r="EA54" s="409"/>
      <c r="EB54" s="409"/>
      <c r="EC54" s="409"/>
      <c r="ED54" s="409"/>
      <c r="EE54" s="409"/>
      <c r="EF54" s="390">
        <f t="shared" si="12"/>
        <v>1</v>
      </c>
      <c r="EG54" s="390">
        <f t="shared" si="12"/>
        <v>47500</v>
      </c>
      <c r="EH54" s="404">
        <v>1</v>
      </c>
      <c r="EI54" s="404">
        <v>47500</v>
      </c>
      <c r="EJ54" s="492"/>
      <c r="EK54" s="492"/>
      <c r="EL54" s="542"/>
      <c r="EM54" s="542"/>
      <c r="EN54" s="542"/>
      <c r="EO54" s="542"/>
      <c r="EP54" s="542"/>
      <c r="EQ54" s="542"/>
      <c r="ER54" s="542"/>
      <c r="ES54" s="542"/>
      <c r="ET54" s="542"/>
    </row>
    <row r="55" spans="1:150" ht="99">
      <c r="A55" s="540">
        <v>48</v>
      </c>
      <c r="B55" s="516" t="s">
        <v>2653</v>
      </c>
      <c r="C55" s="516" t="s">
        <v>2654</v>
      </c>
      <c r="D55" s="516" t="s">
        <v>2655</v>
      </c>
      <c r="E55" s="533">
        <v>34000</v>
      </c>
      <c r="F55" s="533">
        <v>4000</v>
      </c>
      <c r="G55" s="399">
        <f t="shared" si="13"/>
        <v>38000</v>
      </c>
      <c r="H55" s="399"/>
      <c r="I55" s="515">
        <f t="shared" si="0"/>
        <v>299.25</v>
      </c>
      <c r="J55" s="274">
        <f t="shared" si="14"/>
        <v>2199.25</v>
      </c>
      <c r="K55" s="455" t="s">
        <v>2656</v>
      </c>
      <c r="L55" s="494">
        <v>0</v>
      </c>
      <c r="M55" s="515">
        <f t="shared" si="1"/>
        <v>0</v>
      </c>
      <c r="N55" s="274">
        <f t="shared" si="10"/>
        <v>0</v>
      </c>
      <c r="O55" s="275"/>
      <c r="P55" s="275"/>
      <c r="Q55" s="275"/>
      <c r="R55" s="275"/>
      <c r="S55" s="548" t="s">
        <v>2634</v>
      </c>
      <c r="T55" s="409"/>
      <c r="U55" s="409"/>
      <c r="V55" s="409"/>
      <c r="W55" s="409"/>
      <c r="X55" s="288"/>
      <c r="Y55" s="409"/>
      <c r="Z55" s="409"/>
      <c r="AA55" s="409"/>
      <c r="AB55" s="409"/>
      <c r="AC55" s="305"/>
      <c r="AD55" s="409"/>
      <c r="AE55" s="409"/>
      <c r="AF55" s="409"/>
      <c r="AG55" s="409"/>
      <c r="AH55" s="409"/>
      <c r="AI55" s="409"/>
      <c r="AJ55" s="409"/>
      <c r="AK55" s="409"/>
      <c r="AL55" s="409"/>
      <c r="AM55" s="409"/>
      <c r="AN55" s="409"/>
      <c r="AO55" s="409"/>
      <c r="AP55" s="409"/>
      <c r="AQ55" s="409"/>
      <c r="AR55" s="409"/>
      <c r="AS55" s="409"/>
      <c r="AT55" s="409"/>
      <c r="AU55" s="409"/>
      <c r="AV55" s="409"/>
      <c r="AW55" s="409"/>
      <c r="AX55" s="409"/>
      <c r="AY55" s="409"/>
      <c r="AZ55" s="409"/>
      <c r="BA55" s="409"/>
      <c r="BB55" s="409"/>
      <c r="BC55" s="409"/>
      <c r="BD55" s="409"/>
      <c r="BE55" s="409"/>
      <c r="BF55" s="409"/>
      <c r="BG55" s="409"/>
      <c r="BH55" s="409"/>
      <c r="BI55" s="409"/>
      <c r="BJ55" s="409"/>
      <c r="BK55" s="409"/>
      <c r="BL55" s="409"/>
      <c r="BM55" s="409"/>
      <c r="BN55" s="409"/>
      <c r="BO55" s="409"/>
      <c r="BP55" s="409"/>
      <c r="BQ55" s="409"/>
      <c r="BR55" s="409"/>
      <c r="BS55" s="409"/>
      <c r="BT55" s="409"/>
      <c r="BU55" s="409"/>
      <c r="BV55" s="409"/>
      <c r="BW55" s="409"/>
      <c r="BX55" s="409"/>
      <c r="BY55" s="409"/>
      <c r="BZ55" s="409"/>
      <c r="CA55" s="409"/>
      <c r="CB55" s="409"/>
      <c r="CC55" s="409"/>
      <c r="CD55" s="409"/>
      <c r="CE55" s="409"/>
      <c r="CF55" s="409"/>
      <c r="CG55" s="409"/>
      <c r="CH55" s="409"/>
      <c r="CI55" s="409"/>
      <c r="CJ55" s="409"/>
      <c r="CK55" s="409"/>
      <c r="CL55" s="409"/>
      <c r="CM55" s="409"/>
      <c r="CN55" s="409"/>
      <c r="CO55" s="409"/>
      <c r="CP55" s="409"/>
      <c r="CQ55" s="409"/>
      <c r="CR55" s="409"/>
      <c r="CS55" s="409"/>
      <c r="CT55" s="409"/>
      <c r="CU55" s="409"/>
      <c r="CV55" s="409"/>
      <c r="CW55" s="409"/>
      <c r="CX55" s="409"/>
      <c r="CY55" s="409"/>
      <c r="CZ55" s="409"/>
      <c r="DA55" s="409"/>
      <c r="DB55" s="409"/>
      <c r="DC55" s="409"/>
      <c r="DD55" s="409"/>
      <c r="DE55" s="409"/>
      <c r="DF55" s="409"/>
      <c r="DG55" s="409"/>
      <c r="DH55" s="409"/>
      <c r="DI55" s="409"/>
      <c r="DJ55" s="409"/>
      <c r="DK55" s="409"/>
      <c r="DL55" s="409"/>
      <c r="DM55" s="409"/>
      <c r="DN55" s="409"/>
      <c r="DO55" s="410"/>
      <c r="DP55" s="506">
        <v>1</v>
      </c>
      <c r="DQ55" s="409">
        <v>38000</v>
      </c>
      <c r="DR55" s="409"/>
      <c r="DS55" s="409"/>
      <c r="DT55" s="409"/>
      <c r="DU55" s="409"/>
      <c r="DV55" s="409">
        <v>1</v>
      </c>
      <c r="DW55" s="409">
        <v>38000</v>
      </c>
      <c r="DX55" s="409"/>
      <c r="DY55" s="409"/>
      <c r="DZ55" s="409"/>
      <c r="EA55" s="409"/>
      <c r="EB55" s="409"/>
      <c r="EC55" s="409"/>
      <c r="ED55" s="409"/>
      <c r="EE55" s="409"/>
      <c r="EF55" s="390">
        <f t="shared" si="12"/>
        <v>1</v>
      </c>
      <c r="EG55" s="390">
        <f t="shared" si="12"/>
        <v>38000</v>
      </c>
      <c r="EH55" s="404">
        <v>1</v>
      </c>
      <c r="EI55" s="404">
        <v>38000</v>
      </c>
      <c r="EJ55" s="492"/>
      <c r="EK55" s="492"/>
      <c r="EL55" s="542"/>
      <c r="EM55" s="542"/>
      <c r="EN55" s="542"/>
      <c r="EO55" s="542"/>
      <c r="EP55" s="542"/>
      <c r="EQ55" s="542"/>
      <c r="ER55" s="542"/>
      <c r="ES55" s="542"/>
      <c r="ET55" s="542"/>
    </row>
    <row r="56" spans="1:150" ht="94.5">
      <c r="A56" s="540">
        <v>49</v>
      </c>
      <c r="B56" s="541" t="s">
        <v>2657</v>
      </c>
      <c r="C56" s="541" t="s">
        <v>2658</v>
      </c>
      <c r="D56" s="541" t="s">
        <v>2659</v>
      </c>
      <c r="E56" s="533">
        <v>42500</v>
      </c>
      <c r="F56" s="533">
        <v>5000</v>
      </c>
      <c r="G56" s="399">
        <f t="shared" si="13"/>
        <v>47500</v>
      </c>
      <c r="H56" s="399"/>
      <c r="I56" s="515">
        <f t="shared" si="0"/>
        <v>374.0625</v>
      </c>
      <c r="J56" s="274">
        <f t="shared" si="14"/>
        <v>2749.0625</v>
      </c>
      <c r="K56" s="455" t="s">
        <v>2660</v>
      </c>
      <c r="L56" s="494">
        <v>0</v>
      </c>
      <c r="M56" s="515">
        <f t="shared" si="1"/>
        <v>0</v>
      </c>
      <c r="N56" s="274">
        <f t="shared" si="10"/>
        <v>0</v>
      </c>
      <c r="O56" s="275"/>
      <c r="P56" s="275"/>
      <c r="Q56" s="275"/>
      <c r="R56" s="275"/>
      <c r="S56" s="548">
        <v>40757</v>
      </c>
      <c r="T56" s="409"/>
      <c r="U56" s="409"/>
      <c r="V56" s="409"/>
      <c r="W56" s="409"/>
      <c r="X56" s="288"/>
      <c r="Y56" s="409"/>
      <c r="Z56" s="409"/>
      <c r="AA56" s="409"/>
      <c r="AB56" s="409"/>
      <c r="AC56" s="305"/>
      <c r="AD56" s="409"/>
      <c r="AE56" s="409"/>
      <c r="AF56" s="409"/>
      <c r="AG56" s="409"/>
      <c r="AH56" s="409"/>
      <c r="AI56" s="409"/>
      <c r="AJ56" s="409"/>
      <c r="AK56" s="409"/>
      <c r="AL56" s="409"/>
      <c r="AM56" s="409"/>
      <c r="AN56" s="409"/>
      <c r="AO56" s="409"/>
      <c r="AP56" s="409"/>
      <c r="AQ56" s="409"/>
      <c r="AR56" s="409"/>
      <c r="AS56" s="409"/>
      <c r="AT56" s="409"/>
      <c r="AU56" s="409"/>
      <c r="AV56" s="409"/>
      <c r="AW56" s="409"/>
      <c r="AX56" s="409"/>
      <c r="AY56" s="409"/>
      <c r="AZ56" s="409"/>
      <c r="BA56" s="409"/>
      <c r="BB56" s="409"/>
      <c r="BC56" s="409"/>
      <c r="BD56" s="409"/>
      <c r="BE56" s="409"/>
      <c r="BF56" s="409"/>
      <c r="BG56" s="409"/>
      <c r="BH56" s="409"/>
      <c r="BI56" s="409"/>
      <c r="BJ56" s="409"/>
      <c r="BK56" s="409"/>
      <c r="BL56" s="409"/>
      <c r="BM56" s="409"/>
      <c r="BN56" s="409"/>
      <c r="BO56" s="409"/>
      <c r="BP56" s="409"/>
      <c r="BQ56" s="409"/>
      <c r="BR56" s="409"/>
      <c r="BS56" s="409"/>
      <c r="BT56" s="409"/>
      <c r="BU56" s="409"/>
      <c r="BV56" s="409"/>
      <c r="BW56" s="409"/>
      <c r="BX56" s="409"/>
      <c r="BY56" s="409"/>
      <c r="BZ56" s="409"/>
      <c r="CA56" s="409"/>
      <c r="CB56" s="409"/>
      <c r="CC56" s="409"/>
      <c r="CD56" s="409"/>
      <c r="CE56" s="409"/>
      <c r="CF56" s="409"/>
      <c r="CG56" s="409"/>
      <c r="CH56" s="409"/>
      <c r="CI56" s="409"/>
      <c r="CJ56" s="409"/>
      <c r="CK56" s="409"/>
      <c r="CL56" s="409"/>
      <c r="CM56" s="409"/>
      <c r="CN56" s="409"/>
      <c r="CO56" s="409"/>
      <c r="CP56" s="409"/>
      <c r="CQ56" s="409"/>
      <c r="CR56" s="409"/>
      <c r="CS56" s="409"/>
      <c r="CT56" s="409"/>
      <c r="CU56" s="409"/>
      <c r="CV56" s="409"/>
      <c r="CW56" s="409"/>
      <c r="CX56" s="409"/>
      <c r="CY56" s="409"/>
      <c r="CZ56" s="409"/>
      <c r="DA56" s="409"/>
      <c r="DB56" s="409"/>
      <c r="DC56" s="409"/>
      <c r="DD56" s="409"/>
      <c r="DE56" s="409"/>
      <c r="DF56" s="409"/>
      <c r="DG56" s="409"/>
      <c r="DH56" s="409"/>
      <c r="DI56" s="409"/>
      <c r="DJ56" s="409"/>
      <c r="DK56" s="409"/>
      <c r="DL56" s="409"/>
      <c r="DM56" s="409"/>
      <c r="DN56" s="409"/>
      <c r="DO56" s="410"/>
      <c r="DP56" s="506">
        <v>1</v>
      </c>
      <c r="DQ56" s="409">
        <v>47500</v>
      </c>
      <c r="DR56" s="409"/>
      <c r="DS56" s="409"/>
      <c r="DT56" s="409"/>
      <c r="DU56" s="409"/>
      <c r="DV56" s="409">
        <v>1</v>
      </c>
      <c r="DW56" s="409">
        <v>47500</v>
      </c>
      <c r="DX56" s="409"/>
      <c r="DY56" s="409"/>
      <c r="DZ56" s="409"/>
      <c r="EA56" s="409"/>
      <c r="EB56" s="409"/>
      <c r="EC56" s="409"/>
      <c r="ED56" s="409"/>
      <c r="EE56" s="409"/>
      <c r="EF56" s="390">
        <f t="shared" si="12"/>
        <v>1</v>
      </c>
      <c r="EG56" s="390">
        <f t="shared" si="12"/>
        <v>47500</v>
      </c>
      <c r="EH56" s="404">
        <v>1</v>
      </c>
      <c r="EI56" s="404">
        <v>47500</v>
      </c>
      <c r="EJ56" s="492"/>
      <c r="EK56" s="492"/>
      <c r="EL56" s="542"/>
      <c r="EM56" s="542"/>
      <c r="EN56" s="542"/>
      <c r="EO56" s="542"/>
      <c r="EP56" s="542"/>
      <c r="EQ56" s="542"/>
      <c r="ER56" s="542"/>
      <c r="ES56" s="542"/>
      <c r="ET56" s="542"/>
    </row>
    <row r="57" spans="1:150" ht="82.5">
      <c r="A57" s="540">
        <v>50</v>
      </c>
      <c r="B57" s="516" t="s">
        <v>2661</v>
      </c>
      <c r="C57" s="516" t="s">
        <v>2662</v>
      </c>
      <c r="D57" s="516" t="s">
        <v>2663</v>
      </c>
      <c r="E57" s="533">
        <v>42500</v>
      </c>
      <c r="F57" s="533">
        <v>5000</v>
      </c>
      <c r="G57" s="399">
        <f t="shared" si="13"/>
        <v>47500</v>
      </c>
      <c r="H57" s="399"/>
      <c r="I57" s="515">
        <f t="shared" si="0"/>
        <v>374.0625</v>
      </c>
      <c r="J57" s="274">
        <f t="shared" si="14"/>
        <v>2749.0625</v>
      </c>
      <c r="K57" s="455" t="s">
        <v>2664</v>
      </c>
      <c r="L57" s="494">
        <v>0</v>
      </c>
      <c r="M57" s="515">
        <f t="shared" si="1"/>
        <v>0</v>
      </c>
      <c r="N57" s="274">
        <f t="shared" si="10"/>
        <v>0</v>
      </c>
      <c r="O57" s="275"/>
      <c r="P57" s="275"/>
      <c r="Q57" s="275"/>
      <c r="R57" s="275"/>
      <c r="S57" s="548">
        <v>40637</v>
      </c>
      <c r="T57" s="409"/>
      <c r="U57" s="409"/>
      <c r="V57" s="409"/>
      <c r="W57" s="409"/>
      <c r="X57" s="288"/>
      <c r="Y57" s="409"/>
      <c r="Z57" s="409"/>
      <c r="AA57" s="409"/>
      <c r="AB57" s="409"/>
      <c r="AC57" s="305"/>
      <c r="AD57" s="409"/>
      <c r="AE57" s="409"/>
      <c r="AF57" s="409"/>
      <c r="AG57" s="409"/>
      <c r="AH57" s="409"/>
      <c r="AI57" s="409"/>
      <c r="AJ57" s="409"/>
      <c r="AK57" s="409"/>
      <c r="AL57" s="409"/>
      <c r="AM57" s="409"/>
      <c r="AN57" s="409"/>
      <c r="AO57" s="409"/>
      <c r="AP57" s="409"/>
      <c r="AQ57" s="409"/>
      <c r="AR57" s="409"/>
      <c r="AS57" s="409"/>
      <c r="AT57" s="409"/>
      <c r="AU57" s="409"/>
      <c r="AV57" s="409"/>
      <c r="AW57" s="409"/>
      <c r="AX57" s="409"/>
      <c r="AY57" s="409"/>
      <c r="AZ57" s="409"/>
      <c r="BA57" s="409"/>
      <c r="BB57" s="409"/>
      <c r="BC57" s="409"/>
      <c r="BD57" s="409"/>
      <c r="BE57" s="409"/>
      <c r="BF57" s="409"/>
      <c r="BG57" s="409"/>
      <c r="BH57" s="409"/>
      <c r="BI57" s="409"/>
      <c r="BJ57" s="409"/>
      <c r="BK57" s="409"/>
      <c r="BL57" s="409"/>
      <c r="BM57" s="409"/>
      <c r="BN57" s="409"/>
      <c r="BO57" s="409"/>
      <c r="BP57" s="409"/>
      <c r="BQ57" s="409"/>
      <c r="BR57" s="409"/>
      <c r="BS57" s="409"/>
      <c r="BT57" s="409"/>
      <c r="BU57" s="409"/>
      <c r="BV57" s="409"/>
      <c r="BW57" s="409"/>
      <c r="BX57" s="409"/>
      <c r="BY57" s="409"/>
      <c r="BZ57" s="409"/>
      <c r="CA57" s="409"/>
      <c r="CB57" s="409"/>
      <c r="CC57" s="409"/>
      <c r="CD57" s="409"/>
      <c r="CE57" s="409"/>
      <c r="CF57" s="409"/>
      <c r="CG57" s="409"/>
      <c r="CH57" s="409"/>
      <c r="CI57" s="409"/>
      <c r="CJ57" s="409"/>
      <c r="CK57" s="409"/>
      <c r="CL57" s="409"/>
      <c r="CM57" s="409"/>
      <c r="CN57" s="409"/>
      <c r="CO57" s="409"/>
      <c r="CP57" s="409"/>
      <c r="CQ57" s="409"/>
      <c r="CR57" s="409"/>
      <c r="CS57" s="409"/>
      <c r="CT57" s="409"/>
      <c r="CU57" s="409"/>
      <c r="CV57" s="409"/>
      <c r="CW57" s="409"/>
      <c r="CX57" s="409"/>
      <c r="CY57" s="409"/>
      <c r="CZ57" s="409"/>
      <c r="DA57" s="409"/>
      <c r="DB57" s="409"/>
      <c r="DC57" s="409"/>
      <c r="DD57" s="409"/>
      <c r="DE57" s="409"/>
      <c r="DF57" s="409"/>
      <c r="DG57" s="409"/>
      <c r="DH57" s="409"/>
      <c r="DI57" s="409"/>
      <c r="DJ57" s="409"/>
      <c r="DK57" s="409"/>
      <c r="DL57" s="409"/>
      <c r="DM57" s="409"/>
      <c r="DN57" s="409"/>
      <c r="DO57" s="410"/>
      <c r="DP57" s="506"/>
      <c r="DQ57" s="409"/>
      <c r="DR57" s="409">
        <v>1</v>
      </c>
      <c r="DS57" s="409">
        <v>47500</v>
      </c>
      <c r="DT57" s="409"/>
      <c r="DU57" s="409"/>
      <c r="DV57" s="409"/>
      <c r="DW57" s="409"/>
      <c r="DX57" s="409"/>
      <c r="DY57" s="409"/>
      <c r="DZ57" s="409">
        <v>1</v>
      </c>
      <c r="EA57" s="409">
        <v>47500</v>
      </c>
      <c r="EB57" s="409"/>
      <c r="EC57" s="409"/>
      <c r="ED57" s="409"/>
      <c r="EE57" s="409"/>
      <c r="EF57" s="390">
        <f t="shared" si="12"/>
        <v>1</v>
      </c>
      <c r="EG57" s="390">
        <f t="shared" si="12"/>
        <v>47500</v>
      </c>
      <c r="EH57" s="404">
        <v>1</v>
      </c>
      <c r="EI57" s="404">
        <v>47500</v>
      </c>
      <c r="EJ57" s="492"/>
      <c r="EK57" s="492"/>
      <c r="EL57" s="542"/>
      <c r="EM57" s="542"/>
      <c r="EN57" s="542"/>
      <c r="EO57" s="542"/>
      <c r="EP57" s="542"/>
      <c r="EQ57" s="542"/>
      <c r="ER57" s="542"/>
      <c r="ES57" s="542"/>
      <c r="ET57" s="542"/>
    </row>
    <row r="58" spans="1:150" ht="99">
      <c r="A58" s="540">
        <v>51</v>
      </c>
      <c r="B58" s="516" t="s">
        <v>2665</v>
      </c>
      <c r="C58" s="516" t="s">
        <v>2666</v>
      </c>
      <c r="D58" s="517" t="s">
        <v>83</v>
      </c>
      <c r="E58" s="533">
        <v>34000</v>
      </c>
      <c r="F58" s="533">
        <v>4000</v>
      </c>
      <c r="G58" s="399">
        <f t="shared" si="13"/>
        <v>38000</v>
      </c>
      <c r="H58" s="399"/>
      <c r="I58" s="515">
        <f t="shared" si="0"/>
        <v>299.25</v>
      </c>
      <c r="J58" s="274">
        <f t="shared" si="14"/>
        <v>2199.25</v>
      </c>
      <c r="K58" s="455" t="s">
        <v>2667</v>
      </c>
      <c r="L58" s="494">
        <v>0</v>
      </c>
      <c r="M58" s="515">
        <f t="shared" si="1"/>
        <v>0</v>
      </c>
      <c r="N58" s="274">
        <f t="shared" si="10"/>
        <v>0</v>
      </c>
      <c r="O58" s="275"/>
      <c r="P58" s="275"/>
      <c r="Q58" s="275"/>
      <c r="R58" s="275"/>
      <c r="S58" s="548">
        <v>40820</v>
      </c>
      <c r="T58" s="409"/>
      <c r="U58" s="409"/>
      <c r="V58" s="409"/>
      <c r="W58" s="409"/>
      <c r="X58" s="288"/>
      <c r="Y58" s="409"/>
      <c r="Z58" s="409"/>
      <c r="AA58" s="409"/>
      <c r="AB58" s="409"/>
      <c r="AC58" s="305"/>
      <c r="AD58" s="409"/>
      <c r="AE58" s="409"/>
      <c r="AF58" s="409"/>
      <c r="AG58" s="409"/>
      <c r="AH58" s="409"/>
      <c r="AI58" s="409"/>
      <c r="AJ58" s="409"/>
      <c r="AK58" s="409"/>
      <c r="AL58" s="409"/>
      <c r="AM58" s="409"/>
      <c r="AN58" s="409"/>
      <c r="AO58" s="409"/>
      <c r="AP58" s="409"/>
      <c r="AQ58" s="409"/>
      <c r="AR58" s="409"/>
      <c r="AS58" s="409"/>
      <c r="AT58" s="409"/>
      <c r="AU58" s="409"/>
      <c r="AV58" s="409"/>
      <c r="AW58" s="409"/>
      <c r="AX58" s="409"/>
      <c r="AY58" s="409"/>
      <c r="AZ58" s="409"/>
      <c r="BA58" s="409"/>
      <c r="BB58" s="409"/>
      <c r="BC58" s="409"/>
      <c r="BD58" s="409"/>
      <c r="BE58" s="409"/>
      <c r="BF58" s="409"/>
      <c r="BG58" s="409"/>
      <c r="BH58" s="409"/>
      <c r="BI58" s="409"/>
      <c r="BJ58" s="409"/>
      <c r="BK58" s="409"/>
      <c r="BL58" s="409"/>
      <c r="BM58" s="409"/>
      <c r="BN58" s="409"/>
      <c r="BO58" s="409"/>
      <c r="BP58" s="409"/>
      <c r="BQ58" s="409"/>
      <c r="BR58" s="409"/>
      <c r="BS58" s="409"/>
      <c r="BT58" s="409"/>
      <c r="BU58" s="409"/>
      <c r="BV58" s="409"/>
      <c r="BW58" s="409"/>
      <c r="BX58" s="409"/>
      <c r="BY58" s="409"/>
      <c r="BZ58" s="409"/>
      <c r="CA58" s="409"/>
      <c r="CB58" s="409"/>
      <c r="CC58" s="409"/>
      <c r="CD58" s="409"/>
      <c r="CE58" s="409"/>
      <c r="CF58" s="409"/>
      <c r="CG58" s="409"/>
      <c r="CH58" s="409"/>
      <c r="CI58" s="409"/>
      <c r="CJ58" s="409"/>
      <c r="CK58" s="409"/>
      <c r="CL58" s="409"/>
      <c r="CM58" s="409"/>
      <c r="CN58" s="409"/>
      <c r="CO58" s="409"/>
      <c r="CP58" s="409"/>
      <c r="CQ58" s="409"/>
      <c r="CR58" s="409"/>
      <c r="CS58" s="409"/>
      <c r="CT58" s="409"/>
      <c r="CU58" s="409"/>
      <c r="CV58" s="409"/>
      <c r="CW58" s="409"/>
      <c r="CX58" s="409"/>
      <c r="CY58" s="409"/>
      <c r="CZ58" s="409"/>
      <c r="DA58" s="409"/>
      <c r="DB58" s="409"/>
      <c r="DC58" s="409"/>
      <c r="DD58" s="409"/>
      <c r="DE58" s="409"/>
      <c r="DF58" s="409"/>
      <c r="DG58" s="409"/>
      <c r="DH58" s="409"/>
      <c r="DI58" s="409"/>
      <c r="DJ58" s="409"/>
      <c r="DK58" s="409"/>
      <c r="DL58" s="409"/>
      <c r="DM58" s="409"/>
      <c r="DN58" s="409"/>
      <c r="DO58" s="410"/>
      <c r="DP58" s="506"/>
      <c r="DQ58" s="409"/>
      <c r="DR58" s="409">
        <v>1</v>
      </c>
      <c r="DS58" s="409">
        <v>38000</v>
      </c>
      <c r="DT58" s="409"/>
      <c r="DU58" s="409"/>
      <c r="DV58" s="409">
        <v>1</v>
      </c>
      <c r="DW58" s="409">
        <v>38000</v>
      </c>
      <c r="DX58" s="409"/>
      <c r="DY58" s="409"/>
      <c r="DZ58" s="409"/>
      <c r="EA58" s="409"/>
      <c r="EB58" s="409"/>
      <c r="EC58" s="409"/>
      <c r="ED58" s="409"/>
      <c r="EE58" s="409"/>
      <c r="EF58" s="390">
        <f t="shared" ref="EF58:EG74" si="15">SUM(ED58,EB58,DZ58,DX58,DV58,DT58)</f>
        <v>1</v>
      </c>
      <c r="EG58" s="390">
        <f t="shared" si="15"/>
        <v>38000</v>
      </c>
      <c r="EH58" s="404">
        <v>1</v>
      </c>
      <c r="EI58" s="404">
        <v>38000</v>
      </c>
      <c r="EJ58" s="492"/>
      <c r="EK58" s="492"/>
      <c r="EL58" s="542"/>
      <c r="EM58" s="542"/>
      <c r="EN58" s="542"/>
      <c r="EO58" s="542"/>
      <c r="EP58" s="542"/>
      <c r="EQ58" s="542"/>
      <c r="ER58" s="542"/>
      <c r="ES58" s="542"/>
      <c r="ET58" s="542"/>
    </row>
    <row r="59" spans="1:150" ht="66">
      <c r="A59" s="540">
        <v>52</v>
      </c>
      <c r="B59" s="516" t="s">
        <v>2668</v>
      </c>
      <c r="C59" s="516" t="s">
        <v>2669</v>
      </c>
      <c r="D59" s="516" t="s">
        <v>83</v>
      </c>
      <c r="E59" s="533">
        <v>34000</v>
      </c>
      <c r="F59" s="533">
        <v>4000</v>
      </c>
      <c r="G59" s="399">
        <f t="shared" si="13"/>
        <v>38000</v>
      </c>
      <c r="H59" s="399"/>
      <c r="I59" s="515">
        <f t="shared" si="0"/>
        <v>299.25</v>
      </c>
      <c r="J59" s="274">
        <f t="shared" si="14"/>
        <v>2199.25</v>
      </c>
      <c r="K59" s="455" t="s">
        <v>2670</v>
      </c>
      <c r="L59" s="494">
        <v>0</v>
      </c>
      <c r="M59" s="515">
        <f t="shared" si="1"/>
        <v>0</v>
      </c>
      <c r="N59" s="274">
        <f t="shared" si="10"/>
        <v>0</v>
      </c>
      <c r="O59" s="275"/>
      <c r="P59" s="275"/>
      <c r="Q59" s="275"/>
      <c r="R59" s="275"/>
      <c r="S59" s="548">
        <v>40820</v>
      </c>
      <c r="T59" s="409"/>
      <c r="U59" s="409"/>
      <c r="V59" s="409"/>
      <c r="W59" s="409"/>
      <c r="X59" s="288"/>
      <c r="Y59" s="409"/>
      <c r="Z59" s="409"/>
      <c r="AA59" s="409"/>
      <c r="AB59" s="409"/>
      <c r="AC59" s="305"/>
      <c r="AD59" s="409"/>
      <c r="AE59" s="409"/>
      <c r="AF59" s="409"/>
      <c r="AG59" s="409"/>
      <c r="AH59" s="409"/>
      <c r="AI59" s="409"/>
      <c r="AJ59" s="409"/>
      <c r="AK59" s="409"/>
      <c r="AL59" s="409"/>
      <c r="AM59" s="409"/>
      <c r="AN59" s="409"/>
      <c r="AO59" s="409"/>
      <c r="AP59" s="409"/>
      <c r="AQ59" s="409"/>
      <c r="AR59" s="409"/>
      <c r="AS59" s="409"/>
      <c r="AT59" s="409"/>
      <c r="AU59" s="409"/>
      <c r="AV59" s="409"/>
      <c r="AW59" s="409"/>
      <c r="AX59" s="409"/>
      <c r="AY59" s="409"/>
      <c r="AZ59" s="409"/>
      <c r="BA59" s="409"/>
      <c r="BB59" s="409"/>
      <c r="BC59" s="409"/>
      <c r="BD59" s="409"/>
      <c r="BE59" s="409"/>
      <c r="BF59" s="409"/>
      <c r="BG59" s="409"/>
      <c r="BH59" s="409"/>
      <c r="BI59" s="409"/>
      <c r="BJ59" s="409"/>
      <c r="BK59" s="409"/>
      <c r="BL59" s="409"/>
      <c r="BM59" s="409"/>
      <c r="BN59" s="409"/>
      <c r="BO59" s="409"/>
      <c r="BP59" s="409"/>
      <c r="BQ59" s="409"/>
      <c r="BR59" s="409"/>
      <c r="BS59" s="409"/>
      <c r="BT59" s="409"/>
      <c r="BU59" s="409"/>
      <c r="BV59" s="409"/>
      <c r="BW59" s="409"/>
      <c r="BX59" s="409"/>
      <c r="BY59" s="409"/>
      <c r="BZ59" s="409"/>
      <c r="CA59" s="409"/>
      <c r="CB59" s="409"/>
      <c r="CC59" s="409"/>
      <c r="CD59" s="409"/>
      <c r="CE59" s="409"/>
      <c r="CF59" s="409"/>
      <c r="CG59" s="409"/>
      <c r="CH59" s="409"/>
      <c r="CI59" s="409"/>
      <c r="CJ59" s="409"/>
      <c r="CK59" s="409"/>
      <c r="CL59" s="409"/>
      <c r="CM59" s="409"/>
      <c r="CN59" s="409"/>
      <c r="CO59" s="409"/>
      <c r="CP59" s="409"/>
      <c r="CQ59" s="409"/>
      <c r="CR59" s="409"/>
      <c r="CS59" s="409"/>
      <c r="CT59" s="409"/>
      <c r="CU59" s="409"/>
      <c r="CV59" s="409"/>
      <c r="CW59" s="409"/>
      <c r="CX59" s="409"/>
      <c r="CY59" s="409"/>
      <c r="CZ59" s="409"/>
      <c r="DA59" s="409"/>
      <c r="DB59" s="409"/>
      <c r="DC59" s="409"/>
      <c r="DD59" s="409"/>
      <c r="DE59" s="409"/>
      <c r="DF59" s="409"/>
      <c r="DG59" s="409"/>
      <c r="DH59" s="409"/>
      <c r="DI59" s="409"/>
      <c r="DJ59" s="409"/>
      <c r="DK59" s="409"/>
      <c r="DL59" s="409"/>
      <c r="DM59" s="409"/>
      <c r="DN59" s="409"/>
      <c r="DO59" s="410"/>
      <c r="DP59" s="506"/>
      <c r="DQ59" s="409"/>
      <c r="DR59" s="409">
        <v>1</v>
      </c>
      <c r="DS59" s="409">
        <v>38000</v>
      </c>
      <c r="DT59" s="409"/>
      <c r="DU59" s="409"/>
      <c r="DV59" s="409">
        <v>1</v>
      </c>
      <c r="DW59" s="409">
        <v>38000</v>
      </c>
      <c r="DX59" s="409"/>
      <c r="DY59" s="409"/>
      <c r="DZ59" s="409"/>
      <c r="EA59" s="409"/>
      <c r="EB59" s="409"/>
      <c r="EC59" s="409"/>
      <c r="ED59" s="409"/>
      <c r="EE59" s="409"/>
      <c r="EF59" s="390">
        <f t="shared" si="15"/>
        <v>1</v>
      </c>
      <c r="EG59" s="390">
        <f t="shared" si="15"/>
        <v>38000</v>
      </c>
      <c r="EH59" s="404">
        <v>1</v>
      </c>
      <c r="EI59" s="404">
        <v>38000</v>
      </c>
      <c r="EJ59" s="492"/>
      <c r="EK59" s="492"/>
      <c r="EL59" s="542"/>
      <c r="EM59" s="542"/>
      <c r="EN59" s="542"/>
      <c r="EO59" s="542"/>
      <c r="EP59" s="542"/>
      <c r="EQ59" s="542"/>
      <c r="ER59" s="542"/>
      <c r="ES59" s="542"/>
      <c r="ET59" s="542"/>
    </row>
    <row r="60" spans="1:150" ht="82.5">
      <c r="A60" s="540">
        <v>53</v>
      </c>
      <c r="B60" s="516" t="s">
        <v>2671</v>
      </c>
      <c r="C60" s="516" t="s">
        <v>2672</v>
      </c>
      <c r="D60" s="516" t="s">
        <v>203</v>
      </c>
      <c r="E60" s="533">
        <v>21250</v>
      </c>
      <c r="F60" s="533">
        <v>2500</v>
      </c>
      <c r="G60" s="399">
        <f t="shared" si="13"/>
        <v>23750</v>
      </c>
      <c r="H60" s="399"/>
      <c r="I60" s="515">
        <f t="shared" si="0"/>
        <v>187.03125</v>
      </c>
      <c r="J60" s="274">
        <f t="shared" si="14"/>
        <v>1374.53125</v>
      </c>
      <c r="K60" s="455" t="s">
        <v>2673</v>
      </c>
      <c r="L60" s="494">
        <v>1</v>
      </c>
      <c r="M60" s="515">
        <f t="shared" si="1"/>
        <v>187.03125</v>
      </c>
      <c r="N60" s="274">
        <f t="shared" si="10"/>
        <v>1374.53125</v>
      </c>
      <c r="O60" s="275"/>
      <c r="P60" s="275"/>
      <c r="Q60" s="275"/>
      <c r="R60" s="275"/>
      <c r="S60" s="548" t="s">
        <v>2674</v>
      </c>
      <c r="T60" s="409"/>
      <c r="U60" s="409"/>
      <c r="V60" s="409"/>
      <c r="W60" s="409"/>
      <c r="X60" s="288"/>
      <c r="Y60" s="409"/>
      <c r="Z60" s="409"/>
      <c r="AA60" s="409"/>
      <c r="AB60" s="409"/>
      <c r="AC60" s="305"/>
      <c r="AD60" s="409"/>
      <c r="AE60" s="409"/>
      <c r="AF60" s="409"/>
      <c r="AG60" s="409"/>
      <c r="AH60" s="409"/>
      <c r="AI60" s="409"/>
      <c r="AJ60" s="409"/>
      <c r="AK60" s="409"/>
      <c r="AL60" s="409"/>
      <c r="AM60" s="409"/>
      <c r="AN60" s="409"/>
      <c r="AO60" s="409"/>
      <c r="AP60" s="409"/>
      <c r="AQ60" s="409"/>
      <c r="AR60" s="409"/>
      <c r="AS60" s="409"/>
      <c r="AT60" s="409"/>
      <c r="AU60" s="409"/>
      <c r="AV60" s="409"/>
      <c r="AW60" s="409"/>
      <c r="AX60" s="409"/>
      <c r="AY60" s="409"/>
      <c r="AZ60" s="409"/>
      <c r="BA60" s="409"/>
      <c r="BB60" s="409"/>
      <c r="BC60" s="409"/>
      <c r="BD60" s="409"/>
      <c r="BE60" s="409"/>
      <c r="BF60" s="409"/>
      <c r="BG60" s="409"/>
      <c r="BH60" s="409"/>
      <c r="BI60" s="409"/>
      <c r="BJ60" s="409"/>
      <c r="BK60" s="409"/>
      <c r="BL60" s="409"/>
      <c r="BM60" s="409"/>
      <c r="BN60" s="409"/>
      <c r="BO60" s="409"/>
      <c r="BP60" s="409"/>
      <c r="BQ60" s="409"/>
      <c r="BR60" s="409"/>
      <c r="BS60" s="409"/>
      <c r="BT60" s="409"/>
      <c r="BU60" s="409"/>
      <c r="BV60" s="409"/>
      <c r="BW60" s="409"/>
      <c r="BX60" s="409"/>
      <c r="BY60" s="409"/>
      <c r="BZ60" s="409"/>
      <c r="CA60" s="409"/>
      <c r="CB60" s="409"/>
      <c r="CC60" s="409"/>
      <c r="CD60" s="409"/>
      <c r="CE60" s="409"/>
      <c r="CF60" s="409"/>
      <c r="CG60" s="409"/>
      <c r="CH60" s="409"/>
      <c r="CI60" s="409"/>
      <c r="CJ60" s="409"/>
      <c r="CK60" s="409"/>
      <c r="CL60" s="409"/>
      <c r="CM60" s="409"/>
      <c r="CN60" s="409"/>
      <c r="CO60" s="409"/>
      <c r="CP60" s="409"/>
      <c r="CQ60" s="409"/>
      <c r="CR60" s="409"/>
      <c r="CS60" s="409"/>
      <c r="CT60" s="409"/>
      <c r="CU60" s="409"/>
      <c r="CV60" s="409"/>
      <c r="CW60" s="409"/>
      <c r="CX60" s="409"/>
      <c r="CY60" s="409"/>
      <c r="CZ60" s="409"/>
      <c r="DA60" s="409"/>
      <c r="DB60" s="409"/>
      <c r="DC60" s="409"/>
      <c r="DD60" s="409"/>
      <c r="DE60" s="409"/>
      <c r="DF60" s="409"/>
      <c r="DG60" s="409"/>
      <c r="DH60" s="409"/>
      <c r="DI60" s="409"/>
      <c r="DJ60" s="409"/>
      <c r="DK60" s="409"/>
      <c r="DL60" s="409"/>
      <c r="DM60" s="409"/>
      <c r="DN60" s="409"/>
      <c r="DO60" s="410"/>
      <c r="DP60" s="506">
        <v>1</v>
      </c>
      <c r="DQ60" s="409">
        <v>23750</v>
      </c>
      <c r="DR60" s="409"/>
      <c r="DS60" s="409"/>
      <c r="DT60" s="409"/>
      <c r="DU60" s="409"/>
      <c r="DV60" s="409">
        <v>1</v>
      </c>
      <c r="DW60" s="409">
        <v>23750</v>
      </c>
      <c r="DX60" s="409"/>
      <c r="DY60" s="409"/>
      <c r="DZ60" s="409"/>
      <c r="EA60" s="409"/>
      <c r="EB60" s="409"/>
      <c r="EC60" s="409"/>
      <c r="ED60" s="409"/>
      <c r="EE60" s="409"/>
      <c r="EF60" s="390">
        <f t="shared" si="15"/>
        <v>1</v>
      </c>
      <c r="EG60" s="390">
        <f t="shared" si="15"/>
        <v>23750</v>
      </c>
      <c r="EH60" s="404">
        <v>1</v>
      </c>
      <c r="EI60" s="404">
        <v>23750</v>
      </c>
      <c r="EJ60" s="492"/>
      <c r="EK60" s="492"/>
      <c r="EL60" s="542"/>
      <c r="EM60" s="542"/>
      <c r="EN60" s="542"/>
      <c r="EO60" s="542"/>
      <c r="EP60" s="542"/>
      <c r="EQ60" s="542"/>
      <c r="ER60" s="542"/>
      <c r="ES60" s="542"/>
      <c r="ET60" s="542"/>
    </row>
    <row r="61" spans="1:150" ht="82.5">
      <c r="A61" s="540">
        <v>54</v>
      </c>
      <c r="B61" s="516" t="s">
        <v>2675</v>
      </c>
      <c r="C61" s="516" t="s">
        <v>2676</v>
      </c>
      <c r="D61" s="516" t="s">
        <v>2677</v>
      </c>
      <c r="E61" s="533">
        <v>42500</v>
      </c>
      <c r="F61" s="533">
        <v>5000</v>
      </c>
      <c r="G61" s="399">
        <f t="shared" si="13"/>
        <v>47500</v>
      </c>
      <c r="H61" s="399"/>
      <c r="I61" s="515">
        <f t="shared" si="0"/>
        <v>374.0625</v>
      </c>
      <c r="J61" s="274">
        <f t="shared" si="14"/>
        <v>2749.0625</v>
      </c>
      <c r="K61" s="455" t="s">
        <v>2678</v>
      </c>
      <c r="L61" s="494">
        <v>1</v>
      </c>
      <c r="M61" s="515">
        <f t="shared" si="1"/>
        <v>374.0625</v>
      </c>
      <c r="N61" s="274">
        <f t="shared" si="10"/>
        <v>2749.0625</v>
      </c>
      <c r="O61" s="275"/>
      <c r="P61" s="275"/>
      <c r="Q61" s="275"/>
      <c r="R61" s="275"/>
      <c r="S61" s="548" t="s">
        <v>2679</v>
      </c>
      <c r="T61" s="409"/>
      <c r="U61" s="409"/>
      <c r="V61" s="409"/>
      <c r="W61" s="409"/>
      <c r="X61" s="288"/>
      <c r="Y61" s="409"/>
      <c r="Z61" s="409"/>
      <c r="AA61" s="409"/>
      <c r="AB61" s="409"/>
      <c r="AC61" s="305"/>
      <c r="AD61" s="409"/>
      <c r="AE61" s="409"/>
      <c r="AF61" s="409"/>
      <c r="AG61" s="409"/>
      <c r="AH61" s="409"/>
      <c r="AI61" s="409"/>
      <c r="AJ61" s="409"/>
      <c r="AK61" s="409"/>
      <c r="AL61" s="409"/>
      <c r="AM61" s="409"/>
      <c r="AN61" s="409"/>
      <c r="AO61" s="409"/>
      <c r="AP61" s="409"/>
      <c r="AQ61" s="409"/>
      <c r="AR61" s="409"/>
      <c r="AS61" s="409"/>
      <c r="AT61" s="409"/>
      <c r="AU61" s="409"/>
      <c r="AV61" s="409"/>
      <c r="AW61" s="409"/>
      <c r="AX61" s="409"/>
      <c r="AY61" s="409"/>
      <c r="AZ61" s="409"/>
      <c r="BA61" s="409"/>
      <c r="BB61" s="409"/>
      <c r="BC61" s="409"/>
      <c r="BD61" s="409"/>
      <c r="BE61" s="409"/>
      <c r="BF61" s="409"/>
      <c r="BG61" s="409"/>
      <c r="BH61" s="409"/>
      <c r="BI61" s="409"/>
      <c r="BJ61" s="409"/>
      <c r="BK61" s="409"/>
      <c r="BL61" s="409"/>
      <c r="BM61" s="409"/>
      <c r="BN61" s="409"/>
      <c r="BO61" s="409"/>
      <c r="BP61" s="409"/>
      <c r="BQ61" s="409"/>
      <c r="BR61" s="409"/>
      <c r="BS61" s="409"/>
      <c r="BT61" s="409"/>
      <c r="BU61" s="409"/>
      <c r="BV61" s="409"/>
      <c r="BW61" s="409"/>
      <c r="BX61" s="409"/>
      <c r="BY61" s="409"/>
      <c r="BZ61" s="409"/>
      <c r="CA61" s="409"/>
      <c r="CB61" s="409"/>
      <c r="CC61" s="409"/>
      <c r="CD61" s="409"/>
      <c r="CE61" s="409"/>
      <c r="CF61" s="409"/>
      <c r="CG61" s="409"/>
      <c r="CH61" s="409"/>
      <c r="CI61" s="409"/>
      <c r="CJ61" s="409"/>
      <c r="CK61" s="409"/>
      <c r="CL61" s="409"/>
      <c r="CM61" s="409"/>
      <c r="CN61" s="409"/>
      <c r="CO61" s="409"/>
      <c r="CP61" s="409"/>
      <c r="CQ61" s="409"/>
      <c r="CR61" s="409"/>
      <c r="CS61" s="409"/>
      <c r="CT61" s="409"/>
      <c r="CU61" s="409"/>
      <c r="CV61" s="409"/>
      <c r="CW61" s="409"/>
      <c r="CX61" s="409"/>
      <c r="CY61" s="409"/>
      <c r="CZ61" s="409"/>
      <c r="DA61" s="409"/>
      <c r="DB61" s="409"/>
      <c r="DC61" s="409"/>
      <c r="DD61" s="409"/>
      <c r="DE61" s="409"/>
      <c r="DF61" s="409"/>
      <c r="DG61" s="409"/>
      <c r="DH61" s="409"/>
      <c r="DI61" s="409"/>
      <c r="DJ61" s="409"/>
      <c r="DK61" s="409"/>
      <c r="DL61" s="409"/>
      <c r="DM61" s="409"/>
      <c r="DN61" s="409"/>
      <c r="DO61" s="410"/>
      <c r="DP61" s="506">
        <v>1</v>
      </c>
      <c r="DQ61" s="409">
        <v>47500</v>
      </c>
      <c r="DR61" s="409"/>
      <c r="DS61" s="409"/>
      <c r="DT61" s="409"/>
      <c r="DU61" s="409"/>
      <c r="DV61" s="409"/>
      <c r="DW61" s="409"/>
      <c r="DX61" s="409"/>
      <c r="DY61" s="409"/>
      <c r="DZ61" s="409">
        <v>1</v>
      </c>
      <c r="EA61" s="409">
        <v>47500</v>
      </c>
      <c r="EB61" s="409"/>
      <c r="EC61" s="409"/>
      <c r="ED61" s="409"/>
      <c r="EE61" s="409"/>
      <c r="EF61" s="390">
        <f t="shared" si="15"/>
        <v>1</v>
      </c>
      <c r="EG61" s="390">
        <f t="shared" si="15"/>
        <v>47500</v>
      </c>
      <c r="EH61" s="404">
        <v>1</v>
      </c>
      <c r="EI61" s="404">
        <v>47500</v>
      </c>
      <c r="EJ61" s="492"/>
      <c r="EK61" s="492"/>
      <c r="EL61" s="542"/>
      <c r="EM61" s="542"/>
      <c r="EN61" s="542"/>
      <c r="EO61" s="542"/>
      <c r="EP61" s="542"/>
      <c r="EQ61" s="542"/>
      <c r="ER61" s="542"/>
      <c r="ES61" s="542"/>
      <c r="ET61" s="542"/>
    </row>
    <row r="62" spans="1:150" ht="82.5">
      <c r="A62" s="540">
        <v>55</v>
      </c>
      <c r="B62" s="516" t="s">
        <v>2680</v>
      </c>
      <c r="C62" s="516" t="s">
        <v>2681</v>
      </c>
      <c r="D62" s="516" t="s">
        <v>49</v>
      </c>
      <c r="E62" s="533">
        <v>34000</v>
      </c>
      <c r="F62" s="533">
        <v>4000</v>
      </c>
      <c r="G62" s="399">
        <f t="shared" si="13"/>
        <v>38000</v>
      </c>
      <c r="H62" s="399"/>
      <c r="I62" s="515">
        <f t="shared" si="0"/>
        <v>299.25</v>
      </c>
      <c r="J62" s="274">
        <f t="shared" si="14"/>
        <v>2199.25</v>
      </c>
      <c r="K62" s="455" t="s">
        <v>2682</v>
      </c>
      <c r="L62" s="494">
        <v>1</v>
      </c>
      <c r="M62" s="515">
        <f t="shared" si="1"/>
        <v>299.25</v>
      </c>
      <c r="N62" s="274">
        <f t="shared" si="10"/>
        <v>2199.25</v>
      </c>
      <c r="O62" s="275"/>
      <c r="P62" s="275"/>
      <c r="Q62" s="275"/>
      <c r="R62" s="275"/>
      <c r="S62" s="548" t="s">
        <v>2679</v>
      </c>
      <c r="T62" s="409"/>
      <c r="U62" s="409"/>
      <c r="V62" s="409"/>
      <c r="W62" s="409"/>
      <c r="X62" s="288"/>
      <c r="Y62" s="409"/>
      <c r="Z62" s="409"/>
      <c r="AA62" s="409"/>
      <c r="AB62" s="409"/>
      <c r="AC62" s="305"/>
      <c r="AD62" s="409"/>
      <c r="AE62" s="409"/>
      <c r="AF62" s="409"/>
      <c r="AG62" s="409"/>
      <c r="AH62" s="409"/>
      <c r="AI62" s="409"/>
      <c r="AJ62" s="409"/>
      <c r="AK62" s="409"/>
      <c r="AL62" s="409"/>
      <c r="AM62" s="409"/>
      <c r="AN62" s="409"/>
      <c r="AO62" s="409"/>
      <c r="AP62" s="409"/>
      <c r="AQ62" s="409"/>
      <c r="AR62" s="409"/>
      <c r="AS62" s="409"/>
      <c r="AT62" s="409"/>
      <c r="AU62" s="409"/>
      <c r="AV62" s="409"/>
      <c r="AW62" s="409"/>
      <c r="AX62" s="409"/>
      <c r="AY62" s="409"/>
      <c r="AZ62" s="409"/>
      <c r="BA62" s="409"/>
      <c r="BB62" s="409"/>
      <c r="BC62" s="409"/>
      <c r="BD62" s="409"/>
      <c r="BE62" s="409"/>
      <c r="BF62" s="409"/>
      <c r="BG62" s="409"/>
      <c r="BH62" s="409"/>
      <c r="BI62" s="409"/>
      <c r="BJ62" s="409"/>
      <c r="BK62" s="409"/>
      <c r="BL62" s="409"/>
      <c r="BM62" s="409"/>
      <c r="BN62" s="409"/>
      <c r="BO62" s="409"/>
      <c r="BP62" s="409"/>
      <c r="BQ62" s="409"/>
      <c r="BR62" s="409"/>
      <c r="BS62" s="409"/>
      <c r="BT62" s="409"/>
      <c r="BU62" s="409"/>
      <c r="BV62" s="409"/>
      <c r="BW62" s="409"/>
      <c r="BX62" s="409"/>
      <c r="BY62" s="409"/>
      <c r="BZ62" s="409"/>
      <c r="CA62" s="409"/>
      <c r="CB62" s="409"/>
      <c r="CC62" s="409"/>
      <c r="CD62" s="409"/>
      <c r="CE62" s="409"/>
      <c r="CF62" s="409"/>
      <c r="CG62" s="409"/>
      <c r="CH62" s="409"/>
      <c r="CI62" s="409"/>
      <c r="CJ62" s="409"/>
      <c r="CK62" s="409"/>
      <c r="CL62" s="409"/>
      <c r="CM62" s="409"/>
      <c r="CN62" s="409"/>
      <c r="CO62" s="409"/>
      <c r="CP62" s="409"/>
      <c r="CQ62" s="409"/>
      <c r="CR62" s="409"/>
      <c r="CS62" s="409"/>
      <c r="CT62" s="409"/>
      <c r="CU62" s="409"/>
      <c r="CV62" s="409"/>
      <c r="CW62" s="409"/>
      <c r="CX62" s="409"/>
      <c r="CY62" s="409"/>
      <c r="CZ62" s="409"/>
      <c r="DA62" s="409"/>
      <c r="DB62" s="409"/>
      <c r="DC62" s="409"/>
      <c r="DD62" s="409"/>
      <c r="DE62" s="409"/>
      <c r="DF62" s="409"/>
      <c r="DG62" s="409"/>
      <c r="DH62" s="409"/>
      <c r="DI62" s="409"/>
      <c r="DJ62" s="409"/>
      <c r="DK62" s="409"/>
      <c r="DL62" s="409"/>
      <c r="DM62" s="409"/>
      <c r="DN62" s="409"/>
      <c r="DO62" s="410"/>
      <c r="DP62" s="506">
        <v>1</v>
      </c>
      <c r="DQ62" s="409">
        <v>38000</v>
      </c>
      <c r="DR62" s="409"/>
      <c r="DS62" s="409"/>
      <c r="DT62" s="409"/>
      <c r="DU62" s="409"/>
      <c r="DV62" s="409">
        <v>1</v>
      </c>
      <c r="DW62" s="409">
        <v>38000</v>
      </c>
      <c r="DX62" s="409"/>
      <c r="DY62" s="409"/>
      <c r="DZ62" s="409"/>
      <c r="EA62" s="409"/>
      <c r="EB62" s="409"/>
      <c r="EC62" s="409"/>
      <c r="ED62" s="409"/>
      <c r="EE62" s="409"/>
      <c r="EF62" s="390">
        <f t="shared" si="15"/>
        <v>1</v>
      </c>
      <c r="EG62" s="390">
        <f t="shared" si="15"/>
        <v>38000</v>
      </c>
      <c r="EH62" s="404">
        <v>1</v>
      </c>
      <c r="EI62" s="404">
        <v>38000</v>
      </c>
      <c r="EJ62" s="492"/>
      <c r="EK62" s="492"/>
      <c r="EL62" s="542"/>
      <c r="EM62" s="542"/>
      <c r="EN62" s="542"/>
      <c r="EO62" s="542"/>
      <c r="EP62" s="542"/>
      <c r="EQ62" s="542"/>
      <c r="ER62" s="542"/>
      <c r="ES62" s="542"/>
      <c r="ET62" s="542"/>
    </row>
    <row r="63" spans="1:150" ht="82.5">
      <c r="A63" s="540">
        <v>56</v>
      </c>
      <c r="B63" s="516" t="s">
        <v>2683</v>
      </c>
      <c r="C63" s="516" t="s">
        <v>2684</v>
      </c>
      <c r="D63" s="516" t="s">
        <v>198</v>
      </c>
      <c r="E63" s="533">
        <v>25500</v>
      </c>
      <c r="F63" s="533">
        <v>3000</v>
      </c>
      <c r="G63" s="399">
        <f t="shared" si="13"/>
        <v>28500</v>
      </c>
      <c r="H63" s="399"/>
      <c r="I63" s="515">
        <f t="shared" si="0"/>
        <v>224.4375</v>
      </c>
      <c r="J63" s="274">
        <f t="shared" si="14"/>
        <v>1649.4375</v>
      </c>
      <c r="K63" s="455" t="s">
        <v>2685</v>
      </c>
      <c r="L63" s="494">
        <v>1</v>
      </c>
      <c r="M63" s="515">
        <f t="shared" si="1"/>
        <v>224.4375</v>
      </c>
      <c r="N63" s="274">
        <f t="shared" si="10"/>
        <v>1649.4375</v>
      </c>
      <c r="O63" s="275"/>
      <c r="P63" s="275"/>
      <c r="Q63" s="275"/>
      <c r="R63" s="275"/>
      <c r="S63" s="548">
        <v>40279</v>
      </c>
      <c r="T63" s="409"/>
      <c r="U63" s="409"/>
      <c r="V63" s="409"/>
      <c r="W63" s="409"/>
      <c r="X63" s="288"/>
      <c r="Y63" s="409"/>
      <c r="Z63" s="409"/>
      <c r="AA63" s="409"/>
      <c r="AB63" s="409"/>
      <c r="AC63" s="305"/>
      <c r="AD63" s="409"/>
      <c r="AE63" s="409"/>
      <c r="AF63" s="409"/>
      <c r="AG63" s="409"/>
      <c r="AH63" s="409"/>
      <c r="AI63" s="409"/>
      <c r="AJ63" s="409"/>
      <c r="AK63" s="409"/>
      <c r="AL63" s="409"/>
      <c r="AM63" s="409"/>
      <c r="AN63" s="409"/>
      <c r="AO63" s="409"/>
      <c r="AP63" s="409"/>
      <c r="AQ63" s="409"/>
      <c r="AR63" s="409"/>
      <c r="AS63" s="409"/>
      <c r="AT63" s="409"/>
      <c r="AU63" s="409"/>
      <c r="AV63" s="409"/>
      <c r="AW63" s="409"/>
      <c r="AX63" s="409"/>
      <c r="AY63" s="409"/>
      <c r="AZ63" s="409"/>
      <c r="BA63" s="409"/>
      <c r="BB63" s="409"/>
      <c r="BC63" s="409"/>
      <c r="BD63" s="409"/>
      <c r="BE63" s="409"/>
      <c r="BF63" s="409"/>
      <c r="BG63" s="409"/>
      <c r="BH63" s="409"/>
      <c r="BI63" s="409"/>
      <c r="BJ63" s="409"/>
      <c r="BK63" s="409"/>
      <c r="BL63" s="409"/>
      <c r="BM63" s="409"/>
      <c r="BN63" s="409"/>
      <c r="BO63" s="409"/>
      <c r="BP63" s="409"/>
      <c r="BQ63" s="409"/>
      <c r="BR63" s="409"/>
      <c r="BS63" s="409"/>
      <c r="BT63" s="409"/>
      <c r="BU63" s="409"/>
      <c r="BV63" s="409"/>
      <c r="BW63" s="409"/>
      <c r="BX63" s="409"/>
      <c r="BY63" s="409"/>
      <c r="BZ63" s="409"/>
      <c r="CA63" s="409"/>
      <c r="CB63" s="409"/>
      <c r="CC63" s="409"/>
      <c r="CD63" s="409"/>
      <c r="CE63" s="409"/>
      <c r="CF63" s="409"/>
      <c r="CG63" s="409"/>
      <c r="CH63" s="409"/>
      <c r="CI63" s="409"/>
      <c r="CJ63" s="409"/>
      <c r="CK63" s="409"/>
      <c r="CL63" s="409"/>
      <c r="CM63" s="409"/>
      <c r="CN63" s="409"/>
      <c r="CO63" s="409"/>
      <c r="CP63" s="409"/>
      <c r="CQ63" s="409"/>
      <c r="CR63" s="409"/>
      <c r="CS63" s="409"/>
      <c r="CT63" s="409"/>
      <c r="CU63" s="409"/>
      <c r="CV63" s="409"/>
      <c r="CW63" s="409"/>
      <c r="CX63" s="409"/>
      <c r="CY63" s="409"/>
      <c r="CZ63" s="409"/>
      <c r="DA63" s="409"/>
      <c r="DB63" s="409"/>
      <c r="DC63" s="409"/>
      <c r="DD63" s="409"/>
      <c r="DE63" s="409"/>
      <c r="DF63" s="409"/>
      <c r="DG63" s="409"/>
      <c r="DH63" s="409"/>
      <c r="DI63" s="409"/>
      <c r="DJ63" s="409"/>
      <c r="DK63" s="409"/>
      <c r="DL63" s="409"/>
      <c r="DM63" s="409"/>
      <c r="DN63" s="409"/>
      <c r="DO63" s="410"/>
      <c r="DP63" s="506">
        <v>1</v>
      </c>
      <c r="DQ63" s="409">
        <v>28500</v>
      </c>
      <c r="DR63" s="409"/>
      <c r="DS63" s="409"/>
      <c r="DT63" s="409"/>
      <c r="DU63" s="409"/>
      <c r="DV63" s="409">
        <v>1</v>
      </c>
      <c r="DW63" s="409">
        <v>28500</v>
      </c>
      <c r="DX63" s="409"/>
      <c r="DY63" s="409"/>
      <c r="DZ63" s="409"/>
      <c r="EA63" s="409"/>
      <c r="EB63" s="409"/>
      <c r="EC63" s="409"/>
      <c r="ED63" s="409"/>
      <c r="EE63" s="409"/>
      <c r="EF63" s="390">
        <f t="shared" si="15"/>
        <v>1</v>
      </c>
      <c r="EG63" s="390">
        <f t="shared" si="15"/>
        <v>28500</v>
      </c>
      <c r="EH63" s="404">
        <v>1</v>
      </c>
      <c r="EI63" s="404">
        <v>28500</v>
      </c>
      <c r="EJ63" s="492"/>
      <c r="EK63" s="492"/>
      <c r="EL63" s="542"/>
      <c r="EM63" s="542"/>
      <c r="EN63" s="542"/>
      <c r="EO63" s="542"/>
      <c r="EP63" s="542"/>
      <c r="EQ63" s="542"/>
      <c r="ER63" s="542"/>
      <c r="ES63" s="542"/>
      <c r="ET63" s="542"/>
    </row>
    <row r="64" spans="1:150" ht="66">
      <c r="A64" s="540">
        <v>57</v>
      </c>
      <c r="B64" s="516" t="s">
        <v>2686</v>
      </c>
      <c r="C64" s="516" t="s">
        <v>2687</v>
      </c>
      <c r="D64" s="516" t="s">
        <v>2688</v>
      </c>
      <c r="E64" s="533">
        <v>34000</v>
      </c>
      <c r="F64" s="533">
        <v>4000</v>
      </c>
      <c r="G64" s="399">
        <f t="shared" si="13"/>
        <v>38000</v>
      </c>
      <c r="H64" s="399"/>
      <c r="I64" s="515">
        <f t="shared" si="0"/>
        <v>299.25</v>
      </c>
      <c r="J64" s="274">
        <f t="shared" si="14"/>
        <v>2199.25</v>
      </c>
      <c r="K64" s="455" t="s">
        <v>2689</v>
      </c>
      <c r="L64" s="494">
        <v>1</v>
      </c>
      <c r="M64" s="515">
        <f t="shared" si="1"/>
        <v>299.25</v>
      </c>
      <c r="N64" s="274">
        <f t="shared" si="10"/>
        <v>2199.25</v>
      </c>
      <c r="O64" s="275"/>
      <c r="P64" s="275"/>
      <c r="Q64" s="275"/>
      <c r="R64" s="275"/>
      <c r="S64" s="548">
        <v>40190</v>
      </c>
      <c r="T64" s="409"/>
      <c r="U64" s="409"/>
      <c r="V64" s="409"/>
      <c r="W64" s="409"/>
      <c r="X64" s="288"/>
      <c r="Y64" s="409"/>
      <c r="Z64" s="409"/>
      <c r="AA64" s="409"/>
      <c r="AB64" s="409"/>
      <c r="AC64" s="305"/>
      <c r="AD64" s="409"/>
      <c r="AE64" s="409"/>
      <c r="AF64" s="409"/>
      <c r="AG64" s="409"/>
      <c r="AH64" s="409"/>
      <c r="AI64" s="409"/>
      <c r="AJ64" s="409"/>
      <c r="AK64" s="409"/>
      <c r="AL64" s="409"/>
      <c r="AM64" s="409"/>
      <c r="AN64" s="409"/>
      <c r="AO64" s="409"/>
      <c r="AP64" s="409"/>
      <c r="AQ64" s="409"/>
      <c r="AR64" s="409"/>
      <c r="AS64" s="409"/>
      <c r="AT64" s="409"/>
      <c r="AU64" s="409"/>
      <c r="AV64" s="409"/>
      <c r="AW64" s="409"/>
      <c r="AX64" s="409"/>
      <c r="AY64" s="409"/>
      <c r="AZ64" s="409"/>
      <c r="BA64" s="409"/>
      <c r="BB64" s="409"/>
      <c r="BC64" s="409"/>
      <c r="BD64" s="409"/>
      <c r="BE64" s="409"/>
      <c r="BF64" s="409"/>
      <c r="BG64" s="409"/>
      <c r="BH64" s="409"/>
      <c r="BI64" s="409"/>
      <c r="BJ64" s="409"/>
      <c r="BK64" s="409"/>
      <c r="BL64" s="409"/>
      <c r="BM64" s="409"/>
      <c r="BN64" s="409"/>
      <c r="BO64" s="409"/>
      <c r="BP64" s="409"/>
      <c r="BQ64" s="409"/>
      <c r="BR64" s="409"/>
      <c r="BS64" s="409"/>
      <c r="BT64" s="409"/>
      <c r="BU64" s="409"/>
      <c r="BV64" s="409"/>
      <c r="BW64" s="409"/>
      <c r="BX64" s="409"/>
      <c r="BY64" s="409"/>
      <c r="BZ64" s="409"/>
      <c r="CA64" s="409"/>
      <c r="CB64" s="409"/>
      <c r="CC64" s="409"/>
      <c r="CD64" s="409"/>
      <c r="CE64" s="409"/>
      <c r="CF64" s="409"/>
      <c r="CG64" s="409"/>
      <c r="CH64" s="409"/>
      <c r="CI64" s="409"/>
      <c r="CJ64" s="409"/>
      <c r="CK64" s="409"/>
      <c r="CL64" s="409"/>
      <c r="CM64" s="409"/>
      <c r="CN64" s="409"/>
      <c r="CO64" s="409"/>
      <c r="CP64" s="409"/>
      <c r="CQ64" s="409"/>
      <c r="CR64" s="409"/>
      <c r="CS64" s="409"/>
      <c r="CT64" s="409"/>
      <c r="CU64" s="409"/>
      <c r="CV64" s="409"/>
      <c r="CW64" s="409"/>
      <c r="CX64" s="409"/>
      <c r="CY64" s="409"/>
      <c r="CZ64" s="409"/>
      <c r="DA64" s="409"/>
      <c r="DB64" s="409"/>
      <c r="DC64" s="409"/>
      <c r="DD64" s="409"/>
      <c r="DE64" s="409"/>
      <c r="DF64" s="409"/>
      <c r="DG64" s="409"/>
      <c r="DH64" s="409"/>
      <c r="DI64" s="409"/>
      <c r="DJ64" s="409"/>
      <c r="DK64" s="409"/>
      <c r="DL64" s="409"/>
      <c r="DM64" s="409"/>
      <c r="DN64" s="409"/>
      <c r="DO64" s="410"/>
      <c r="DP64" s="506">
        <v>1</v>
      </c>
      <c r="DQ64" s="409">
        <v>38000</v>
      </c>
      <c r="DR64" s="409"/>
      <c r="DS64" s="409"/>
      <c r="DT64" s="409"/>
      <c r="DU64" s="409"/>
      <c r="DV64" s="409">
        <v>1</v>
      </c>
      <c r="DW64" s="409">
        <v>38000</v>
      </c>
      <c r="DX64" s="409"/>
      <c r="DY64" s="409"/>
      <c r="DZ64" s="409"/>
      <c r="EA64" s="409"/>
      <c r="EB64" s="409"/>
      <c r="EC64" s="409"/>
      <c r="ED64" s="409"/>
      <c r="EE64" s="409"/>
      <c r="EF64" s="390">
        <f t="shared" si="15"/>
        <v>1</v>
      </c>
      <c r="EG64" s="390">
        <f t="shared" si="15"/>
        <v>38000</v>
      </c>
      <c r="EH64" s="404">
        <v>1</v>
      </c>
      <c r="EI64" s="404">
        <v>38000</v>
      </c>
      <c r="EJ64" s="492"/>
      <c r="EK64" s="492"/>
      <c r="EL64" s="542"/>
      <c r="EM64" s="542"/>
      <c r="EN64" s="542"/>
      <c r="EO64" s="542"/>
      <c r="EP64" s="542"/>
      <c r="EQ64" s="542"/>
      <c r="ER64" s="542"/>
      <c r="ES64" s="542"/>
      <c r="ET64" s="542"/>
    </row>
    <row r="65" spans="1:150" ht="82.5">
      <c r="A65" s="540">
        <v>58</v>
      </c>
      <c r="B65" s="516" t="s">
        <v>2690</v>
      </c>
      <c r="C65" s="516" t="s">
        <v>2691</v>
      </c>
      <c r="D65" s="516" t="s">
        <v>2692</v>
      </c>
      <c r="E65" s="533">
        <v>42500</v>
      </c>
      <c r="F65" s="533">
        <v>5000</v>
      </c>
      <c r="G65" s="399">
        <f t="shared" si="13"/>
        <v>47500</v>
      </c>
      <c r="H65" s="399"/>
      <c r="I65" s="515">
        <f t="shared" si="0"/>
        <v>374.0625</v>
      </c>
      <c r="J65" s="274">
        <f t="shared" si="14"/>
        <v>2749.0625</v>
      </c>
      <c r="K65" s="455" t="s">
        <v>2693</v>
      </c>
      <c r="L65" s="494">
        <v>2</v>
      </c>
      <c r="M65" s="515">
        <f t="shared" si="1"/>
        <v>748.125</v>
      </c>
      <c r="N65" s="274">
        <f t="shared" si="10"/>
        <v>5498.125</v>
      </c>
      <c r="O65" s="275"/>
      <c r="P65" s="275"/>
      <c r="Q65" s="275"/>
      <c r="R65" s="275"/>
      <c r="S65" s="548" t="s">
        <v>2519</v>
      </c>
      <c r="T65" s="409"/>
      <c r="U65" s="409"/>
      <c r="V65" s="409"/>
      <c r="W65" s="409"/>
      <c r="X65" s="288"/>
      <c r="Y65" s="409"/>
      <c r="Z65" s="409"/>
      <c r="AA65" s="409"/>
      <c r="AB65" s="409"/>
      <c r="AC65" s="305"/>
      <c r="AD65" s="409"/>
      <c r="AE65" s="409"/>
      <c r="AF65" s="409"/>
      <c r="AG65" s="409"/>
      <c r="AH65" s="409"/>
      <c r="AI65" s="409"/>
      <c r="AJ65" s="409"/>
      <c r="AK65" s="409"/>
      <c r="AL65" s="409"/>
      <c r="AM65" s="409"/>
      <c r="AN65" s="409"/>
      <c r="AO65" s="409"/>
      <c r="AP65" s="409"/>
      <c r="AQ65" s="409"/>
      <c r="AR65" s="409"/>
      <c r="AS65" s="409"/>
      <c r="AT65" s="409"/>
      <c r="AU65" s="409"/>
      <c r="AV65" s="409"/>
      <c r="AW65" s="409"/>
      <c r="AX65" s="409"/>
      <c r="AY65" s="409"/>
      <c r="AZ65" s="409"/>
      <c r="BA65" s="409"/>
      <c r="BB65" s="409"/>
      <c r="BC65" s="409"/>
      <c r="BD65" s="409"/>
      <c r="BE65" s="409"/>
      <c r="BF65" s="409"/>
      <c r="BG65" s="409"/>
      <c r="BH65" s="409"/>
      <c r="BI65" s="409"/>
      <c r="BJ65" s="409"/>
      <c r="BK65" s="409"/>
      <c r="BL65" s="409"/>
      <c r="BM65" s="409"/>
      <c r="BN65" s="409"/>
      <c r="BO65" s="409"/>
      <c r="BP65" s="409"/>
      <c r="BQ65" s="409"/>
      <c r="BR65" s="409"/>
      <c r="BS65" s="409"/>
      <c r="BT65" s="409"/>
      <c r="BU65" s="409"/>
      <c r="BV65" s="409"/>
      <c r="BW65" s="409"/>
      <c r="BX65" s="409"/>
      <c r="BY65" s="409"/>
      <c r="BZ65" s="409"/>
      <c r="CA65" s="409"/>
      <c r="CB65" s="409"/>
      <c r="CC65" s="409"/>
      <c r="CD65" s="409"/>
      <c r="CE65" s="409"/>
      <c r="CF65" s="409"/>
      <c r="CG65" s="409"/>
      <c r="CH65" s="409"/>
      <c r="CI65" s="409"/>
      <c r="CJ65" s="409"/>
      <c r="CK65" s="409"/>
      <c r="CL65" s="409"/>
      <c r="CM65" s="409"/>
      <c r="CN65" s="409"/>
      <c r="CO65" s="409"/>
      <c r="CP65" s="409"/>
      <c r="CQ65" s="409"/>
      <c r="CR65" s="409"/>
      <c r="CS65" s="409"/>
      <c r="CT65" s="409"/>
      <c r="CU65" s="409"/>
      <c r="CV65" s="409"/>
      <c r="CW65" s="409"/>
      <c r="CX65" s="409"/>
      <c r="CY65" s="409"/>
      <c r="CZ65" s="409"/>
      <c r="DA65" s="409"/>
      <c r="DB65" s="409"/>
      <c r="DC65" s="409"/>
      <c r="DD65" s="409"/>
      <c r="DE65" s="409"/>
      <c r="DF65" s="409"/>
      <c r="DG65" s="409"/>
      <c r="DH65" s="409"/>
      <c r="DI65" s="409"/>
      <c r="DJ65" s="409"/>
      <c r="DK65" s="409"/>
      <c r="DL65" s="409"/>
      <c r="DM65" s="409"/>
      <c r="DN65" s="409"/>
      <c r="DO65" s="410"/>
      <c r="DP65" s="506">
        <v>1</v>
      </c>
      <c r="DQ65" s="409">
        <v>47500</v>
      </c>
      <c r="DR65" s="409"/>
      <c r="DS65" s="409"/>
      <c r="DT65" s="409"/>
      <c r="DU65" s="409"/>
      <c r="DV65" s="409"/>
      <c r="DW65" s="409"/>
      <c r="DX65" s="409">
        <v>1</v>
      </c>
      <c r="DY65" s="409">
        <v>47500</v>
      </c>
      <c r="DZ65" s="409"/>
      <c r="EA65" s="409"/>
      <c r="EB65" s="409"/>
      <c r="EC65" s="409"/>
      <c r="ED65" s="409"/>
      <c r="EE65" s="409"/>
      <c r="EF65" s="390">
        <f t="shared" si="15"/>
        <v>1</v>
      </c>
      <c r="EG65" s="390">
        <f t="shared" si="15"/>
        <v>47500</v>
      </c>
      <c r="EH65" s="404">
        <v>1</v>
      </c>
      <c r="EI65" s="404">
        <v>47500</v>
      </c>
      <c r="EJ65" s="492"/>
      <c r="EK65" s="492"/>
      <c r="EL65" s="542"/>
      <c r="EM65" s="542"/>
      <c r="EN65" s="542"/>
      <c r="EO65" s="542"/>
      <c r="EP65" s="542"/>
      <c r="EQ65" s="542"/>
      <c r="ER65" s="542"/>
      <c r="ES65" s="542"/>
      <c r="ET65" s="542"/>
    </row>
    <row r="66" spans="1:150" ht="82.5">
      <c r="A66" s="540">
        <v>59</v>
      </c>
      <c r="B66" s="516" t="s">
        <v>2694</v>
      </c>
      <c r="C66" s="516" t="s">
        <v>2695</v>
      </c>
      <c r="D66" s="516" t="s">
        <v>2696</v>
      </c>
      <c r="E66" s="533">
        <v>42500</v>
      </c>
      <c r="F66" s="533">
        <v>5000</v>
      </c>
      <c r="G66" s="399">
        <f t="shared" si="13"/>
        <v>47500</v>
      </c>
      <c r="H66" s="399"/>
      <c r="I66" s="515">
        <f t="shared" si="0"/>
        <v>374.0625</v>
      </c>
      <c r="J66" s="274">
        <f t="shared" si="14"/>
        <v>2749.0625</v>
      </c>
      <c r="K66" s="455" t="s">
        <v>2697</v>
      </c>
      <c r="L66" s="494">
        <v>1</v>
      </c>
      <c r="M66" s="515">
        <f t="shared" si="1"/>
        <v>374.0625</v>
      </c>
      <c r="N66" s="274">
        <f t="shared" si="10"/>
        <v>2749.0625</v>
      </c>
      <c r="O66" s="275"/>
      <c r="P66" s="275"/>
      <c r="Q66" s="275"/>
      <c r="R66" s="275"/>
      <c r="S66" s="548">
        <v>40190</v>
      </c>
      <c r="T66" s="409"/>
      <c r="U66" s="409"/>
      <c r="V66" s="409"/>
      <c r="W66" s="409"/>
      <c r="X66" s="288"/>
      <c r="Y66" s="409"/>
      <c r="Z66" s="409"/>
      <c r="AA66" s="409"/>
      <c r="AB66" s="409"/>
      <c r="AC66" s="305"/>
      <c r="AD66" s="409"/>
      <c r="AE66" s="409"/>
      <c r="AF66" s="409"/>
      <c r="AG66" s="409"/>
      <c r="AH66" s="409"/>
      <c r="AI66" s="409"/>
      <c r="AJ66" s="409"/>
      <c r="AK66" s="409"/>
      <c r="AL66" s="409"/>
      <c r="AM66" s="409"/>
      <c r="AN66" s="409"/>
      <c r="AO66" s="409"/>
      <c r="AP66" s="409"/>
      <c r="AQ66" s="409"/>
      <c r="AR66" s="409"/>
      <c r="AS66" s="409"/>
      <c r="AT66" s="409"/>
      <c r="AU66" s="409"/>
      <c r="AV66" s="409"/>
      <c r="AW66" s="409"/>
      <c r="AX66" s="409"/>
      <c r="AY66" s="409"/>
      <c r="AZ66" s="409"/>
      <c r="BA66" s="409"/>
      <c r="BB66" s="409"/>
      <c r="BC66" s="409"/>
      <c r="BD66" s="409"/>
      <c r="BE66" s="409"/>
      <c r="BF66" s="409"/>
      <c r="BG66" s="409"/>
      <c r="BH66" s="409"/>
      <c r="BI66" s="409"/>
      <c r="BJ66" s="409"/>
      <c r="BK66" s="409"/>
      <c r="BL66" s="409"/>
      <c r="BM66" s="409"/>
      <c r="BN66" s="409"/>
      <c r="BO66" s="409"/>
      <c r="BP66" s="409"/>
      <c r="BQ66" s="409"/>
      <c r="BR66" s="409"/>
      <c r="BS66" s="409"/>
      <c r="BT66" s="409"/>
      <c r="BU66" s="409"/>
      <c r="BV66" s="409"/>
      <c r="BW66" s="409"/>
      <c r="BX66" s="409"/>
      <c r="BY66" s="409"/>
      <c r="BZ66" s="409"/>
      <c r="CA66" s="409"/>
      <c r="CB66" s="409"/>
      <c r="CC66" s="409"/>
      <c r="CD66" s="409"/>
      <c r="CE66" s="409"/>
      <c r="CF66" s="409"/>
      <c r="CG66" s="409"/>
      <c r="CH66" s="409"/>
      <c r="CI66" s="409"/>
      <c r="CJ66" s="409"/>
      <c r="CK66" s="409"/>
      <c r="CL66" s="409"/>
      <c r="CM66" s="409"/>
      <c r="CN66" s="409"/>
      <c r="CO66" s="409"/>
      <c r="CP66" s="409"/>
      <c r="CQ66" s="409"/>
      <c r="CR66" s="409"/>
      <c r="CS66" s="409"/>
      <c r="CT66" s="409"/>
      <c r="CU66" s="409"/>
      <c r="CV66" s="409"/>
      <c r="CW66" s="409"/>
      <c r="CX66" s="409"/>
      <c r="CY66" s="409"/>
      <c r="CZ66" s="409"/>
      <c r="DA66" s="409"/>
      <c r="DB66" s="409"/>
      <c r="DC66" s="409"/>
      <c r="DD66" s="409"/>
      <c r="DE66" s="409"/>
      <c r="DF66" s="409"/>
      <c r="DG66" s="409"/>
      <c r="DH66" s="409"/>
      <c r="DI66" s="409"/>
      <c r="DJ66" s="409"/>
      <c r="DK66" s="409"/>
      <c r="DL66" s="409"/>
      <c r="DM66" s="409"/>
      <c r="DN66" s="409"/>
      <c r="DO66" s="410"/>
      <c r="DP66" s="506">
        <v>1</v>
      </c>
      <c r="DQ66" s="409">
        <v>47500</v>
      </c>
      <c r="DR66" s="409"/>
      <c r="DS66" s="409"/>
      <c r="DT66" s="409">
        <v>1</v>
      </c>
      <c r="DU66" s="409">
        <v>47500</v>
      </c>
      <c r="DV66" s="409"/>
      <c r="DW66" s="409"/>
      <c r="DX66" s="409"/>
      <c r="DY66" s="409"/>
      <c r="DZ66" s="409"/>
      <c r="EA66" s="409"/>
      <c r="EB66" s="409"/>
      <c r="EC66" s="409"/>
      <c r="ED66" s="409"/>
      <c r="EE66" s="409"/>
      <c r="EF66" s="390">
        <f t="shared" si="15"/>
        <v>1</v>
      </c>
      <c r="EG66" s="390">
        <f t="shared" si="15"/>
        <v>47500</v>
      </c>
      <c r="EH66" s="404"/>
      <c r="EI66" s="404"/>
      <c r="EJ66" s="492">
        <v>1</v>
      </c>
      <c r="EK66" s="492">
        <v>47500</v>
      </c>
      <c r="EL66" s="542"/>
      <c r="EM66" s="542"/>
      <c r="EN66" s="542"/>
      <c r="EO66" s="542"/>
      <c r="EP66" s="542"/>
      <c r="EQ66" s="542"/>
      <c r="ER66" s="542"/>
      <c r="ES66" s="542"/>
      <c r="ET66" s="542"/>
    </row>
    <row r="67" spans="1:150" ht="82.5">
      <c r="A67" s="540">
        <v>60</v>
      </c>
      <c r="B67" s="516" t="s">
        <v>2698</v>
      </c>
      <c r="C67" s="516" t="s">
        <v>2560</v>
      </c>
      <c r="D67" s="516" t="s">
        <v>2699</v>
      </c>
      <c r="E67" s="533">
        <v>34000</v>
      </c>
      <c r="F67" s="533">
        <v>4000</v>
      </c>
      <c r="G67" s="399">
        <f t="shared" si="13"/>
        <v>38000</v>
      </c>
      <c r="H67" s="399"/>
      <c r="I67" s="515">
        <f t="shared" si="0"/>
        <v>299.25</v>
      </c>
      <c r="J67" s="274">
        <f t="shared" si="14"/>
        <v>2199.25</v>
      </c>
      <c r="K67" s="455" t="s">
        <v>2700</v>
      </c>
      <c r="L67" s="494">
        <v>1</v>
      </c>
      <c r="M67" s="515">
        <f t="shared" si="1"/>
        <v>299.25</v>
      </c>
      <c r="N67" s="274">
        <f t="shared" si="10"/>
        <v>2199.25</v>
      </c>
      <c r="O67" s="275"/>
      <c r="P67" s="275"/>
      <c r="Q67" s="275"/>
      <c r="R67" s="275"/>
      <c r="S67" s="548">
        <v>40190</v>
      </c>
      <c r="T67" s="409"/>
      <c r="U67" s="409"/>
      <c r="V67" s="409"/>
      <c r="W67" s="409"/>
      <c r="X67" s="288"/>
      <c r="Y67" s="409"/>
      <c r="Z67" s="409"/>
      <c r="AA67" s="409"/>
      <c r="AB67" s="409"/>
      <c r="AC67" s="305"/>
      <c r="AD67" s="409"/>
      <c r="AE67" s="409"/>
      <c r="AF67" s="409"/>
      <c r="AG67" s="409"/>
      <c r="AH67" s="409"/>
      <c r="AI67" s="409"/>
      <c r="AJ67" s="409"/>
      <c r="AK67" s="409"/>
      <c r="AL67" s="409"/>
      <c r="AM67" s="409"/>
      <c r="AN67" s="409"/>
      <c r="AO67" s="409"/>
      <c r="AP67" s="409"/>
      <c r="AQ67" s="409"/>
      <c r="AR67" s="409"/>
      <c r="AS67" s="409"/>
      <c r="AT67" s="409"/>
      <c r="AU67" s="409"/>
      <c r="AV67" s="409"/>
      <c r="AW67" s="409"/>
      <c r="AX67" s="409"/>
      <c r="AY67" s="409"/>
      <c r="AZ67" s="409"/>
      <c r="BA67" s="409"/>
      <c r="BB67" s="409"/>
      <c r="BC67" s="409"/>
      <c r="BD67" s="409"/>
      <c r="BE67" s="409"/>
      <c r="BF67" s="409"/>
      <c r="BG67" s="409"/>
      <c r="BH67" s="409"/>
      <c r="BI67" s="409"/>
      <c r="BJ67" s="409"/>
      <c r="BK67" s="409"/>
      <c r="BL67" s="409"/>
      <c r="BM67" s="409"/>
      <c r="BN67" s="409"/>
      <c r="BO67" s="409"/>
      <c r="BP67" s="409"/>
      <c r="BQ67" s="409"/>
      <c r="BR67" s="409"/>
      <c r="BS67" s="409"/>
      <c r="BT67" s="409"/>
      <c r="BU67" s="409"/>
      <c r="BV67" s="409"/>
      <c r="BW67" s="409"/>
      <c r="BX67" s="409"/>
      <c r="BY67" s="409"/>
      <c r="BZ67" s="409"/>
      <c r="CA67" s="409"/>
      <c r="CB67" s="409"/>
      <c r="CC67" s="409"/>
      <c r="CD67" s="409"/>
      <c r="CE67" s="409"/>
      <c r="CF67" s="409"/>
      <c r="CG67" s="409"/>
      <c r="CH67" s="409"/>
      <c r="CI67" s="409"/>
      <c r="CJ67" s="409"/>
      <c r="CK67" s="409"/>
      <c r="CL67" s="409"/>
      <c r="CM67" s="409"/>
      <c r="CN67" s="409"/>
      <c r="CO67" s="409"/>
      <c r="CP67" s="409"/>
      <c r="CQ67" s="409"/>
      <c r="CR67" s="409"/>
      <c r="CS67" s="409"/>
      <c r="CT67" s="409"/>
      <c r="CU67" s="409"/>
      <c r="CV67" s="409"/>
      <c r="CW67" s="409"/>
      <c r="CX67" s="409"/>
      <c r="CY67" s="409"/>
      <c r="CZ67" s="409"/>
      <c r="DA67" s="409"/>
      <c r="DB67" s="409"/>
      <c r="DC67" s="409"/>
      <c r="DD67" s="409"/>
      <c r="DE67" s="409"/>
      <c r="DF67" s="409"/>
      <c r="DG67" s="409"/>
      <c r="DH67" s="409"/>
      <c r="DI67" s="409"/>
      <c r="DJ67" s="409"/>
      <c r="DK67" s="409"/>
      <c r="DL67" s="409"/>
      <c r="DM67" s="409"/>
      <c r="DN67" s="409"/>
      <c r="DO67" s="410"/>
      <c r="DP67" s="506"/>
      <c r="DQ67" s="409"/>
      <c r="DR67" s="409">
        <v>1</v>
      </c>
      <c r="DS67" s="409">
        <v>38000</v>
      </c>
      <c r="DT67" s="409"/>
      <c r="DU67" s="409"/>
      <c r="DV67" s="409">
        <v>1</v>
      </c>
      <c r="DW67" s="409">
        <v>38000</v>
      </c>
      <c r="DX67" s="409"/>
      <c r="DY67" s="409"/>
      <c r="DZ67" s="409"/>
      <c r="EA67" s="409"/>
      <c r="EB67" s="409"/>
      <c r="EC67" s="409"/>
      <c r="ED67" s="409"/>
      <c r="EE67" s="409"/>
      <c r="EF67" s="390">
        <f t="shared" si="15"/>
        <v>1</v>
      </c>
      <c r="EG67" s="390">
        <f t="shared" si="15"/>
        <v>38000</v>
      </c>
      <c r="EH67" s="404">
        <v>1</v>
      </c>
      <c r="EI67" s="404">
        <v>38000</v>
      </c>
      <c r="EJ67" s="492"/>
      <c r="EK67" s="492"/>
      <c r="EL67" s="542"/>
      <c r="EM67" s="542"/>
      <c r="EN67" s="542"/>
      <c r="EO67" s="542"/>
      <c r="EP67" s="542"/>
      <c r="EQ67" s="542"/>
      <c r="ER67" s="542"/>
      <c r="ES67" s="542"/>
      <c r="ET67" s="542"/>
    </row>
    <row r="68" spans="1:150" ht="99">
      <c r="A68" s="540">
        <v>61</v>
      </c>
      <c r="B68" s="516" t="s">
        <v>2701</v>
      </c>
      <c r="C68" s="516" t="s">
        <v>2702</v>
      </c>
      <c r="D68" s="516" t="s">
        <v>2703</v>
      </c>
      <c r="E68" s="533">
        <v>34000</v>
      </c>
      <c r="F68" s="533">
        <v>4000</v>
      </c>
      <c r="G68" s="399">
        <f t="shared" si="13"/>
        <v>38000</v>
      </c>
      <c r="H68" s="399"/>
      <c r="I68" s="515">
        <f t="shared" si="0"/>
        <v>299.25</v>
      </c>
      <c r="J68" s="274">
        <f t="shared" si="14"/>
        <v>2199.25</v>
      </c>
      <c r="K68" s="455" t="s">
        <v>2704</v>
      </c>
      <c r="L68" s="494">
        <v>1</v>
      </c>
      <c r="M68" s="515">
        <f t="shared" si="1"/>
        <v>299.25</v>
      </c>
      <c r="N68" s="274">
        <f t="shared" si="10"/>
        <v>2199.25</v>
      </c>
      <c r="O68" s="275"/>
      <c r="P68" s="275"/>
      <c r="Q68" s="275"/>
      <c r="R68" s="275"/>
      <c r="S68" s="548">
        <v>40190</v>
      </c>
      <c r="T68" s="409"/>
      <c r="U68" s="409"/>
      <c r="V68" s="409"/>
      <c r="W68" s="409"/>
      <c r="X68" s="288"/>
      <c r="Y68" s="409"/>
      <c r="Z68" s="409"/>
      <c r="AA68" s="409"/>
      <c r="AB68" s="409"/>
      <c r="AC68" s="305"/>
      <c r="AD68" s="409"/>
      <c r="AE68" s="409"/>
      <c r="AF68" s="409"/>
      <c r="AG68" s="409"/>
      <c r="AH68" s="409"/>
      <c r="AI68" s="409"/>
      <c r="AJ68" s="409"/>
      <c r="AK68" s="409"/>
      <c r="AL68" s="409"/>
      <c r="AM68" s="409"/>
      <c r="AN68" s="409"/>
      <c r="AO68" s="409"/>
      <c r="AP68" s="409"/>
      <c r="AQ68" s="409"/>
      <c r="AR68" s="409"/>
      <c r="AS68" s="409"/>
      <c r="AT68" s="409"/>
      <c r="AU68" s="409"/>
      <c r="AV68" s="409"/>
      <c r="AW68" s="409"/>
      <c r="AX68" s="409"/>
      <c r="AY68" s="409"/>
      <c r="AZ68" s="409"/>
      <c r="BA68" s="409"/>
      <c r="BB68" s="409"/>
      <c r="BC68" s="409"/>
      <c r="BD68" s="409"/>
      <c r="BE68" s="409"/>
      <c r="BF68" s="409"/>
      <c r="BG68" s="409"/>
      <c r="BH68" s="409"/>
      <c r="BI68" s="409"/>
      <c r="BJ68" s="409"/>
      <c r="BK68" s="409"/>
      <c r="BL68" s="409"/>
      <c r="BM68" s="409"/>
      <c r="BN68" s="409"/>
      <c r="BO68" s="409"/>
      <c r="BP68" s="409"/>
      <c r="BQ68" s="409"/>
      <c r="BR68" s="409"/>
      <c r="BS68" s="409"/>
      <c r="BT68" s="409"/>
      <c r="BU68" s="409"/>
      <c r="BV68" s="409"/>
      <c r="BW68" s="409"/>
      <c r="BX68" s="409"/>
      <c r="BY68" s="409"/>
      <c r="BZ68" s="409"/>
      <c r="CA68" s="409"/>
      <c r="CB68" s="409"/>
      <c r="CC68" s="409"/>
      <c r="CD68" s="409"/>
      <c r="CE68" s="409"/>
      <c r="CF68" s="409"/>
      <c r="CG68" s="409"/>
      <c r="CH68" s="409"/>
      <c r="CI68" s="409"/>
      <c r="CJ68" s="409"/>
      <c r="CK68" s="409"/>
      <c r="CL68" s="409"/>
      <c r="CM68" s="409"/>
      <c r="CN68" s="409"/>
      <c r="CO68" s="409"/>
      <c r="CP68" s="409"/>
      <c r="CQ68" s="409"/>
      <c r="CR68" s="409"/>
      <c r="CS68" s="409"/>
      <c r="CT68" s="409"/>
      <c r="CU68" s="409"/>
      <c r="CV68" s="409"/>
      <c r="CW68" s="409"/>
      <c r="CX68" s="409"/>
      <c r="CY68" s="409"/>
      <c r="CZ68" s="409"/>
      <c r="DA68" s="409"/>
      <c r="DB68" s="409"/>
      <c r="DC68" s="409"/>
      <c r="DD68" s="409"/>
      <c r="DE68" s="409"/>
      <c r="DF68" s="409"/>
      <c r="DG68" s="409"/>
      <c r="DH68" s="409"/>
      <c r="DI68" s="409"/>
      <c r="DJ68" s="409"/>
      <c r="DK68" s="409"/>
      <c r="DL68" s="409"/>
      <c r="DM68" s="409"/>
      <c r="DN68" s="409"/>
      <c r="DO68" s="410"/>
      <c r="DP68" s="506">
        <v>1</v>
      </c>
      <c r="DQ68" s="409">
        <v>38000</v>
      </c>
      <c r="DR68" s="409"/>
      <c r="DS68" s="409"/>
      <c r="DT68" s="409"/>
      <c r="DU68" s="409"/>
      <c r="DV68" s="409">
        <v>1</v>
      </c>
      <c r="DW68" s="409">
        <v>38000</v>
      </c>
      <c r="DX68" s="409"/>
      <c r="DY68" s="409"/>
      <c r="DZ68" s="409"/>
      <c r="EA68" s="409"/>
      <c r="EB68" s="409"/>
      <c r="EC68" s="409"/>
      <c r="ED68" s="409"/>
      <c r="EE68" s="409"/>
      <c r="EF68" s="390">
        <f t="shared" si="15"/>
        <v>1</v>
      </c>
      <c r="EG68" s="390">
        <f t="shared" si="15"/>
        <v>38000</v>
      </c>
      <c r="EH68" s="404">
        <v>1</v>
      </c>
      <c r="EI68" s="404">
        <v>38000</v>
      </c>
      <c r="EJ68" s="492"/>
      <c r="EK68" s="492"/>
      <c r="EL68" s="542"/>
      <c r="EM68" s="542"/>
      <c r="EN68" s="542"/>
      <c r="EO68" s="542"/>
      <c r="EP68" s="542"/>
      <c r="EQ68" s="542"/>
      <c r="ER68" s="542"/>
      <c r="ES68" s="542"/>
      <c r="ET68" s="542"/>
    </row>
    <row r="69" spans="1:150" ht="66">
      <c r="A69" s="540">
        <v>62</v>
      </c>
      <c r="B69" s="516" t="s">
        <v>2705</v>
      </c>
      <c r="C69" s="516" t="s">
        <v>2706</v>
      </c>
      <c r="D69" s="516" t="s">
        <v>198</v>
      </c>
      <c r="E69" s="533">
        <v>34000</v>
      </c>
      <c r="F69" s="533">
        <v>4000</v>
      </c>
      <c r="G69" s="399">
        <f t="shared" si="13"/>
        <v>38000</v>
      </c>
      <c r="H69" s="399"/>
      <c r="I69" s="515">
        <f t="shared" si="0"/>
        <v>299.25</v>
      </c>
      <c r="J69" s="274">
        <f t="shared" si="14"/>
        <v>2199.25</v>
      </c>
      <c r="K69" s="455" t="s">
        <v>2707</v>
      </c>
      <c r="L69" s="494">
        <v>0</v>
      </c>
      <c r="M69" s="515">
        <f t="shared" si="1"/>
        <v>0</v>
      </c>
      <c r="N69" s="274">
        <f t="shared" si="10"/>
        <v>0</v>
      </c>
      <c r="O69" s="275"/>
      <c r="P69" s="275"/>
      <c r="Q69" s="275"/>
      <c r="R69" s="275"/>
      <c r="S69" s="548">
        <v>40695</v>
      </c>
      <c r="T69" s="409"/>
      <c r="U69" s="409"/>
      <c r="V69" s="409"/>
      <c r="W69" s="409"/>
      <c r="X69" s="288"/>
      <c r="Y69" s="409"/>
      <c r="Z69" s="409"/>
      <c r="AA69" s="409"/>
      <c r="AB69" s="409"/>
      <c r="AC69" s="305"/>
      <c r="AD69" s="409"/>
      <c r="AE69" s="409"/>
      <c r="AF69" s="409"/>
      <c r="AG69" s="409"/>
      <c r="AH69" s="409"/>
      <c r="AI69" s="409"/>
      <c r="AJ69" s="409"/>
      <c r="AK69" s="409"/>
      <c r="AL69" s="409"/>
      <c r="AM69" s="409"/>
      <c r="AN69" s="409"/>
      <c r="AO69" s="409"/>
      <c r="AP69" s="409"/>
      <c r="AQ69" s="409"/>
      <c r="AR69" s="409"/>
      <c r="AS69" s="409"/>
      <c r="AT69" s="409"/>
      <c r="AU69" s="409"/>
      <c r="AV69" s="409"/>
      <c r="AW69" s="409"/>
      <c r="AX69" s="409"/>
      <c r="AY69" s="409"/>
      <c r="AZ69" s="409"/>
      <c r="BA69" s="409"/>
      <c r="BB69" s="409"/>
      <c r="BC69" s="409"/>
      <c r="BD69" s="409"/>
      <c r="BE69" s="409"/>
      <c r="BF69" s="409"/>
      <c r="BG69" s="409"/>
      <c r="BH69" s="409"/>
      <c r="BI69" s="409"/>
      <c r="BJ69" s="409"/>
      <c r="BK69" s="409"/>
      <c r="BL69" s="409"/>
      <c r="BM69" s="409"/>
      <c r="BN69" s="409"/>
      <c r="BO69" s="409"/>
      <c r="BP69" s="409"/>
      <c r="BQ69" s="409"/>
      <c r="BR69" s="409"/>
      <c r="BS69" s="409"/>
      <c r="BT69" s="409"/>
      <c r="BU69" s="409"/>
      <c r="BV69" s="409"/>
      <c r="BW69" s="409"/>
      <c r="BX69" s="409"/>
      <c r="BY69" s="409"/>
      <c r="BZ69" s="409"/>
      <c r="CA69" s="409"/>
      <c r="CB69" s="409"/>
      <c r="CC69" s="409"/>
      <c r="CD69" s="409"/>
      <c r="CE69" s="409"/>
      <c r="CF69" s="409"/>
      <c r="CG69" s="409"/>
      <c r="CH69" s="409"/>
      <c r="CI69" s="409"/>
      <c r="CJ69" s="409"/>
      <c r="CK69" s="409"/>
      <c r="CL69" s="409"/>
      <c r="CM69" s="409"/>
      <c r="CN69" s="409"/>
      <c r="CO69" s="409"/>
      <c r="CP69" s="409"/>
      <c r="CQ69" s="409"/>
      <c r="CR69" s="409"/>
      <c r="CS69" s="409"/>
      <c r="CT69" s="409"/>
      <c r="CU69" s="409"/>
      <c r="CV69" s="409"/>
      <c r="CW69" s="409"/>
      <c r="CX69" s="409"/>
      <c r="CY69" s="409"/>
      <c r="CZ69" s="409"/>
      <c r="DA69" s="409"/>
      <c r="DB69" s="409"/>
      <c r="DC69" s="409"/>
      <c r="DD69" s="409"/>
      <c r="DE69" s="409"/>
      <c r="DF69" s="409"/>
      <c r="DG69" s="409"/>
      <c r="DH69" s="409"/>
      <c r="DI69" s="409"/>
      <c r="DJ69" s="409"/>
      <c r="DK69" s="409"/>
      <c r="DL69" s="409"/>
      <c r="DM69" s="409"/>
      <c r="DN69" s="409"/>
      <c r="DO69" s="410"/>
      <c r="DP69" s="506">
        <v>1</v>
      </c>
      <c r="DQ69" s="409">
        <v>38000</v>
      </c>
      <c r="DR69" s="409"/>
      <c r="DS69" s="409"/>
      <c r="DT69" s="409"/>
      <c r="DU69" s="409"/>
      <c r="DV69" s="409">
        <v>1</v>
      </c>
      <c r="DW69" s="409">
        <v>38000</v>
      </c>
      <c r="DX69" s="409"/>
      <c r="DY69" s="409"/>
      <c r="DZ69" s="409"/>
      <c r="EA69" s="409"/>
      <c r="EB69" s="409"/>
      <c r="EC69" s="409"/>
      <c r="ED69" s="409"/>
      <c r="EE69" s="409"/>
      <c r="EF69" s="390">
        <f t="shared" si="15"/>
        <v>1</v>
      </c>
      <c r="EG69" s="390">
        <f t="shared" si="15"/>
        <v>38000</v>
      </c>
      <c r="EH69" s="404">
        <v>1</v>
      </c>
      <c r="EI69" s="404">
        <v>38000</v>
      </c>
      <c r="EJ69" s="492"/>
      <c r="EK69" s="492"/>
      <c r="EL69" s="542"/>
      <c r="EM69" s="542"/>
      <c r="EN69" s="542"/>
      <c r="EO69" s="542"/>
      <c r="EP69" s="542"/>
      <c r="EQ69" s="542"/>
      <c r="ER69" s="542"/>
      <c r="ES69" s="542"/>
      <c r="ET69" s="542"/>
    </row>
    <row r="70" spans="1:150" ht="132">
      <c r="A70" s="540">
        <v>63</v>
      </c>
      <c r="B70" s="516" t="s">
        <v>2708</v>
      </c>
      <c r="C70" s="516" t="s">
        <v>2709</v>
      </c>
      <c r="D70" s="516" t="s">
        <v>2710</v>
      </c>
      <c r="E70" s="533">
        <v>25500</v>
      </c>
      <c r="F70" s="533">
        <v>3000</v>
      </c>
      <c r="G70" s="399">
        <f t="shared" si="13"/>
        <v>28500</v>
      </c>
      <c r="H70" s="399"/>
      <c r="I70" s="515">
        <f t="shared" si="0"/>
        <v>224.4375</v>
      </c>
      <c r="J70" s="274">
        <f t="shared" si="14"/>
        <v>1649.4375</v>
      </c>
      <c r="K70" s="455" t="s">
        <v>2711</v>
      </c>
      <c r="L70" s="494">
        <v>1</v>
      </c>
      <c r="M70" s="515">
        <f t="shared" si="1"/>
        <v>224.4375</v>
      </c>
      <c r="N70" s="274">
        <f t="shared" si="10"/>
        <v>1649.4375</v>
      </c>
      <c r="O70" s="275"/>
      <c r="P70" s="275"/>
      <c r="Q70" s="275"/>
      <c r="R70" s="275"/>
      <c r="S70" s="548">
        <v>40249</v>
      </c>
      <c r="T70" s="409"/>
      <c r="U70" s="409"/>
      <c r="V70" s="409"/>
      <c r="W70" s="409"/>
      <c r="X70" s="288"/>
      <c r="Y70" s="409"/>
      <c r="Z70" s="409"/>
      <c r="AA70" s="409"/>
      <c r="AB70" s="409"/>
      <c r="AC70" s="305"/>
      <c r="AD70" s="409"/>
      <c r="AE70" s="409"/>
      <c r="AF70" s="409"/>
      <c r="AG70" s="409"/>
      <c r="AH70" s="409"/>
      <c r="AI70" s="409"/>
      <c r="AJ70" s="409"/>
      <c r="AK70" s="409"/>
      <c r="AL70" s="409"/>
      <c r="AM70" s="409"/>
      <c r="AN70" s="409"/>
      <c r="AO70" s="409"/>
      <c r="AP70" s="409"/>
      <c r="AQ70" s="409"/>
      <c r="AR70" s="409"/>
      <c r="AS70" s="409"/>
      <c r="AT70" s="409"/>
      <c r="AU70" s="409"/>
      <c r="AV70" s="409"/>
      <c r="AW70" s="409"/>
      <c r="AX70" s="409"/>
      <c r="AY70" s="409"/>
      <c r="AZ70" s="409"/>
      <c r="BA70" s="409"/>
      <c r="BB70" s="409"/>
      <c r="BC70" s="409"/>
      <c r="BD70" s="409"/>
      <c r="BE70" s="409"/>
      <c r="BF70" s="409"/>
      <c r="BG70" s="409"/>
      <c r="BH70" s="409"/>
      <c r="BI70" s="409"/>
      <c r="BJ70" s="409"/>
      <c r="BK70" s="409"/>
      <c r="BL70" s="409"/>
      <c r="BM70" s="409"/>
      <c r="BN70" s="409"/>
      <c r="BO70" s="409"/>
      <c r="BP70" s="409"/>
      <c r="BQ70" s="409"/>
      <c r="BR70" s="409"/>
      <c r="BS70" s="409"/>
      <c r="BT70" s="409"/>
      <c r="BU70" s="409"/>
      <c r="BV70" s="409"/>
      <c r="BW70" s="409"/>
      <c r="BX70" s="409"/>
      <c r="BY70" s="409"/>
      <c r="BZ70" s="409"/>
      <c r="CA70" s="409"/>
      <c r="CB70" s="409"/>
      <c r="CC70" s="409"/>
      <c r="CD70" s="409"/>
      <c r="CE70" s="409"/>
      <c r="CF70" s="409"/>
      <c r="CG70" s="409"/>
      <c r="CH70" s="409"/>
      <c r="CI70" s="409"/>
      <c r="CJ70" s="409"/>
      <c r="CK70" s="409"/>
      <c r="CL70" s="409"/>
      <c r="CM70" s="409"/>
      <c r="CN70" s="409"/>
      <c r="CO70" s="409"/>
      <c r="CP70" s="409"/>
      <c r="CQ70" s="409"/>
      <c r="CR70" s="409"/>
      <c r="CS70" s="409"/>
      <c r="CT70" s="409"/>
      <c r="CU70" s="409"/>
      <c r="CV70" s="409"/>
      <c r="CW70" s="409"/>
      <c r="CX70" s="409"/>
      <c r="CY70" s="409"/>
      <c r="CZ70" s="409"/>
      <c r="DA70" s="409"/>
      <c r="DB70" s="409"/>
      <c r="DC70" s="409"/>
      <c r="DD70" s="409"/>
      <c r="DE70" s="409"/>
      <c r="DF70" s="409"/>
      <c r="DG70" s="409"/>
      <c r="DH70" s="409"/>
      <c r="DI70" s="409"/>
      <c r="DJ70" s="409"/>
      <c r="DK70" s="409"/>
      <c r="DL70" s="409"/>
      <c r="DM70" s="409"/>
      <c r="DN70" s="409"/>
      <c r="DO70" s="410"/>
      <c r="DP70" s="506">
        <v>1</v>
      </c>
      <c r="DQ70" s="409">
        <v>28500</v>
      </c>
      <c r="DR70" s="409"/>
      <c r="DS70" s="409"/>
      <c r="DT70" s="409"/>
      <c r="DU70" s="409"/>
      <c r="DV70" s="409">
        <v>1</v>
      </c>
      <c r="DW70" s="409">
        <v>28500</v>
      </c>
      <c r="DX70" s="409"/>
      <c r="DY70" s="409"/>
      <c r="DZ70" s="409"/>
      <c r="EA70" s="409"/>
      <c r="EB70" s="409"/>
      <c r="EC70" s="409"/>
      <c r="ED70" s="409"/>
      <c r="EE70" s="409"/>
      <c r="EF70" s="390">
        <f t="shared" si="15"/>
        <v>1</v>
      </c>
      <c r="EG70" s="390">
        <f t="shared" si="15"/>
        <v>28500</v>
      </c>
      <c r="EH70" s="404">
        <v>1</v>
      </c>
      <c r="EI70" s="404">
        <v>28500</v>
      </c>
      <c r="EJ70" s="492"/>
      <c r="EK70" s="492"/>
      <c r="EL70" s="542"/>
      <c r="EM70" s="542"/>
      <c r="EN70" s="542"/>
      <c r="EO70" s="542"/>
      <c r="EP70" s="542"/>
      <c r="EQ70" s="542"/>
      <c r="ER70" s="542"/>
      <c r="ES70" s="542"/>
      <c r="ET70" s="542"/>
    </row>
    <row r="71" spans="1:150" ht="99">
      <c r="A71" s="540">
        <v>64</v>
      </c>
      <c r="B71" s="516" t="s">
        <v>2712</v>
      </c>
      <c r="C71" s="516" t="s">
        <v>2713</v>
      </c>
      <c r="D71" s="516" t="s">
        <v>2714</v>
      </c>
      <c r="E71" s="533">
        <v>85000</v>
      </c>
      <c r="F71" s="533">
        <v>10000</v>
      </c>
      <c r="G71" s="399">
        <f t="shared" si="13"/>
        <v>95000</v>
      </c>
      <c r="H71" s="399"/>
      <c r="I71" s="515">
        <f t="shared" ref="I71:I74" si="16">SUM(J71-G71/20)</f>
        <v>748.125</v>
      </c>
      <c r="J71" s="274">
        <f t="shared" si="14"/>
        <v>5498.125</v>
      </c>
      <c r="K71" s="455" t="s">
        <v>2715</v>
      </c>
      <c r="L71" s="494">
        <v>0</v>
      </c>
      <c r="M71" s="515">
        <f t="shared" ref="M71:M74" si="17">SUM(L71*I71)</f>
        <v>0</v>
      </c>
      <c r="N71" s="274">
        <f t="shared" si="10"/>
        <v>0</v>
      </c>
      <c r="O71" s="275"/>
      <c r="P71" s="275"/>
      <c r="Q71" s="275"/>
      <c r="R71" s="275"/>
      <c r="S71" s="548">
        <v>40695</v>
      </c>
      <c r="T71" s="409"/>
      <c r="U71" s="409"/>
      <c r="V71" s="409"/>
      <c r="W71" s="409"/>
      <c r="X71" s="288"/>
      <c r="Y71" s="409"/>
      <c r="Z71" s="409"/>
      <c r="AA71" s="409"/>
      <c r="AB71" s="409"/>
      <c r="AC71" s="305"/>
      <c r="AD71" s="409"/>
      <c r="AE71" s="409"/>
      <c r="AF71" s="409"/>
      <c r="AG71" s="409"/>
      <c r="AH71" s="409"/>
      <c r="AI71" s="409"/>
      <c r="AJ71" s="409"/>
      <c r="AK71" s="409"/>
      <c r="AL71" s="409"/>
      <c r="AM71" s="409"/>
      <c r="AN71" s="409"/>
      <c r="AO71" s="409"/>
      <c r="AP71" s="409"/>
      <c r="AQ71" s="409"/>
      <c r="AR71" s="409"/>
      <c r="AS71" s="409"/>
      <c r="AT71" s="409"/>
      <c r="AU71" s="409"/>
      <c r="AV71" s="409"/>
      <c r="AW71" s="409"/>
      <c r="AX71" s="409"/>
      <c r="AY71" s="409"/>
      <c r="AZ71" s="409"/>
      <c r="BA71" s="409"/>
      <c r="BB71" s="409"/>
      <c r="BC71" s="409"/>
      <c r="BD71" s="409"/>
      <c r="BE71" s="409"/>
      <c r="BF71" s="409"/>
      <c r="BG71" s="409"/>
      <c r="BH71" s="409"/>
      <c r="BI71" s="409"/>
      <c r="BJ71" s="409"/>
      <c r="BK71" s="409"/>
      <c r="BL71" s="409"/>
      <c r="BM71" s="409"/>
      <c r="BN71" s="409"/>
      <c r="BO71" s="409"/>
      <c r="BP71" s="409"/>
      <c r="BQ71" s="409"/>
      <c r="BR71" s="409"/>
      <c r="BS71" s="409"/>
      <c r="BT71" s="409"/>
      <c r="BU71" s="409"/>
      <c r="BV71" s="409"/>
      <c r="BW71" s="409"/>
      <c r="BX71" s="409"/>
      <c r="BY71" s="409"/>
      <c r="BZ71" s="409"/>
      <c r="CA71" s="409"/>
      <c r="CB71" s="409"/>
      <c r="CC71" s="409"/>
      <c r="CD71" s="409"/>
      <c r="CE71" s="409"/>
      <c r="CF71" s="409"/>
      <c r="CG71" s="409"/>
      <c r="CH71" s="409"/>
      <c r="CI71" s="409"/>
      <c r="CJ71" s="409"/>
      <c r="CK71" s="409"/>
      <c r="CL71" s="409"/>
      <c r="CM71" s="409"/>
      <c r="CN71" s="409"/>
      <c r="CO71" s="409"/>
      <c r="CP71" s="409"/>
      <c r="CQ71" s="409"/>
      <c r="CR71" s="409"/>
      <c r="CS71" s="409"/>
      <c r="CT71" s="409"/>
      <c r="CU71" s="409"/>
      <c r="CV71" s="409"/>
      <c r="CW71" s="409"/>
      <c r="CX71" s="409"/>
      <c r="CY71" s="409"/>
      <c r="CZ71" s="409"/>
      <c r="DA71" s="409"/>
      <c r="DB71" s="409"/>
      <c r="DC71" s="409"/>
      <c r="DD71" s="409"/>
      <c r="DE71" s="409"/>
      <c r="DF71" s="409"/>
      <c r="DG71" s="409"/>
      <c r="DH71" s="409"/>
      <c r="DI71" s="409"/>
      <c r="DJ71" s="409"/>
      <c r="DK71" s="409"/>
      <c r="DL71" s="409"/>
      <c r="DM71" s="409"/>
      <c r="DN71" s="409"/>
      <c r="DO71" s="410"/>
      <c r="DP71" s="506">
        <v>1</v>
      </c>
      <c r="DQ71" s="409">
        <v>95000</v>
      </c>
      <c r="DR71" s="409"/>
      <c r="DS71" s="409"/>
      <c r="DT71" s="409"/>
      <c r="DU71" s="409"/>
      <c r="DV71" s="409"/>
      <c r="DW71" s="409"/>
      <c r="DX71" s="409">
        <v>1</v>
      </c>
      <c r="DY71" s="409">
        <v>95000</v>
      </c>
      <c r="DZ71" s="409"/>
      <c r="EA71" s="409"/>
      <c r="EB71" s="409"/>
      <c r="EC71" s="409"/>
      <c r="ED71" s="409"/>
      <c r="EE71" s="409"/>
      <c r="EF71" s="390">
        <f t="shared" si="15"/>
        <v>1</v>
      </c>
      <c r="EG71" s="390">
        <f t="shared" si="15"/>
        <v>95000</v>
      </c>
      <c r="EH71" s="404">
        <v>1</v>
      </c>
      <c r="EI71" s="404">
        <v>95000</v>
      </c>
      <c r="EJ71" s="492"/>
      <c r="EK71" s="492"/>
      <c r="EL71" s="542"/>
      <c r="EM71" s="542"/>
      <c r="EN71" s="542"/>
      <c r="EO71" s="542"/>
      <c r="EP71" s="542"/>
      <c r="EQ71" s="542"/>
      <c r="ER71" s="542"/>
      <c r="ES71" s="542"/>
      <c r="ET71" s="542"/>
    </row>
    <row r="72" spans="1:150" ht="99">
      <c r="A72" s="540">
        <v>65</v>
      </c>
      <c r="B72" s="516" t="s">
        <v>2716</v>
      </c>
      <c r="C72" s="516" t="s">
        <v>2717</v>
      </c>
      <c r="D72" s="516" t="s">
        <v>203</v>
      </c>
      <c r="E72" s="533">
        <v>21250</v>
      </c>
      <c r="F72" s="533">
        <v>2500</v>
      </c>
      <c r="G72" s="399">
        <f t="shared" si="13"/>
        <v>23750</v>
      </c>
      <c r="H72" s="399"/>
      <c r="I72" s="515">
        <f t="shared" si="16"/>
        <v>187.03125</v>
      </c>
      <c r="J72" s="274">
        <f t="shared" si="14"/>
        <v>1374.53125</v>
      </c>
      <c r="K72" s="455" t="s">
        <v>2718</v>
      </c>
      <c r="L72" s="494">
        <v>0</v>
      </c>
      <c r="M72" s="515">
        <f t="shared" si="17"/>
        <v>0</v>
      </c>
      <c r="N72" s="274">
        <f t="shared" si="10"/>
        <v>0</v>
      </c>
      <c r="O72" s="275"/>
      <c r="P72" s="275"/>
      <c r="Q72" s="275"/>
      <c r="R72" s="275"/>
      <c r="S72" s="548" t="s">
        <v>2719</v>
      </c>
      <c r="T72" s="409"/>
      <c r="U72" s="409"/>
      <c r="V72" s="409"/>
      <c r="W72" s="409"/>
      <c r="X72" s="288"/>
      <c r="Y72" s="409"/>
      <c r="Z72" s="409"/>
      <c r="AA72" s="409"/>
      <c r="AB72" s="409"/>
      <c r="AC72" s="305"/>
      <c r="AD72" s="409"/>
      <c r="AE72" s="409"/>
      <c r="AF72" s="409"/>
      <c r="AG72" s="409"/>
      <c r="AH72" s="409"/>
      <c r="AI72" s="409"/>
      <c r="AJ72" s="409"/>
      <c r="AK72" s="409"/>
      <c r="AL72" s="409"/>
      <c r="AM72" s="409"/>
      <c r="AN72" s="409"/>
      <c r="AO72" s="409"/>
      <c r="AP72" s="409"/>
      <c r="AQ72" s="409"/>
      <c r="AR72" s="409"/>
      <c r="AS72" s="409"/>
      <c r="AT72" s="409"/>
      <c r="AU72" s="409"/>
      <c r="AV72" s="409"/>
      <c r="AW72" s="409"/>
      <c r="AX72" s="409"/>
      <c r="AY72" s="409"/>
      <c r="AZ72" s="409"/>
      <c r="BA72" s="409"/>
      <c r="BB72" s="409"/>
      <c r="BC72" s="409"/>
      <c r="BD72" s="409"/>
      <c r="BE72" s="409"/>
      <c r="BF72" s="409"/>
      <c r="BG72" s="409"/>
      <c r="BH72" s="409"/>
      <c r="BI72" s="409"/>
      <c r="BJ72" s="409"/>
      <c r="BK72" s="409"/>
      <c r="BL72" s="409"/>
      <c r="BM72" s="409"/>
      <c r="BN72" s="409"/>
      <c r="BO72" s="409"/>
      <c r="BP72" s="409"/>
      <c r="BQ72" s="409"/>
      <c r="BR72" s="409"/>
      <c r="BS72" s="409"/>
      <c r="BT72" s="409"/>
      <c r="BU72" s="409"/>
      <c r="BV72" s="409"/>
      <c r="BW72" s="409"/>
      <c r="BX72" s="409"/>
      <c r="BY72" s="409"/>
      <c r="BZ72" s="409"/>
      <c r="CA72" s="409"/>
      <c r="CB72" s="409"/>
      <c r="CC72" s="409"/>
      <c r="CD72" s="409"/>
      <c r="CE72" s="409"/>
      <c r="CF72" s="409"/>
      <c r="CG72" s="409"/>
      <c r="CH72" s="409"/>
      <c r="CI72" s="409"/>
      <c r="CJ72" s="409"/>
      <c r="CK72" s="409"/>
      <c r="CL72" s="409"/>
      <c r="CM72" s="409"/>
      <c r="CN72" s="409"/>
      <c r="CO72" s="409"/>
      <c r="CP72" s="409"/>
      <c r="CQ72" s="409"/>
      <c r="CR72" s="409"/>
      <c r="CS72" s="409"/>
      <c r="CT72" s="409"/>
      <c r="CU72" s="409"/>
      <c r="CV72" s="409"/>
      <c r="CW72" s="409"/>
      <c r="CX72" s="409"/>
      <c r="CY72" s="409"/>
      <c r="CZ72" s="409"/>
      <c r="DA72" s="409"/>
      <c r="DB72" s="409"/>
      <c r="DC72" s="409"/>
      <c r="DD72" s="409"/>
      <c r="DE72" s="409"/>
      <c r="DF72" s="409"/>
      <c r="DG72" s="409"/>
      <c r="DH72" s="409"/>
      <c r="DI72" s="409"/>
      <c r="DJ72" s="409"/>
      <c r="DK72" s="409"/>
      <c r="DL72" s="409"/>
      <c r="DM72" s="409"/>
      <c r="DN72" s="409"/>
      <c r="DO72" s="410"/>
      <c r="DP72" s="506">
        <v>1</v>
      </c>
      <c r="DQ72" s="409">
        <v>23750</v>
      </c>
      <c r="DR72" s="409"/>
      <c r="DS72" s="409"/>
      <c r="DT72" s="409"/>
      <c r="DU72" s="409"/>
      <c r="DV72" s="409">
        <v>1</v>
      </c>
      <c r="DW72" s="409">
        <v>23750</v>
      </c>
      <c r="DX72" s="409"/>
      <c r="DY72" s="409"/>
      <c r="DZ72" s="409"/>
      <c r="EA72" s="409"/>
      <c r="EB72" s="409"/>
      <c r="EC72" s="409"/>
      <c r="ED72" s="409"/>
      <c r="EE72" s="409"/>
      <c r="EF72" s="390">
        <f t="shared" si="15"/>
        <v>1</v>
      </c>
      <c r="EG72" s="390">
        <f t="shared" si="15"/>
        <v>23750</v>
      </c>
      <c r="EH72" s="404">
        <v>1</v>
      </c>
      <c r="EI72" s="404">
        <v>23750</v>
      </c>
      <c r="EJ72" s="492"/>
      <c r="EK72" s="492"/>
      <c r="EL72" s="542"/>
      <c r="EM72" s="542"/>
      <c r="EN72" s="542"/>
      <c r="EO72" s="542"/>
      <c r="EP72" s="542"/>
      <c r="EQ72" s="542"/>
      <c r="ER72" s="542"/>
      <c r="ES72" s="542"/>
      <c r="ET72" s="542"/>
    </row>
    <row r="73" spans="1:150" ht="82.5">
      <c r="A73" s="540">
        <v>66</v>
      </c>
      <c r="B73" s="516" t="s">
        <v>2720</v>
      </c>
      <c r="C73" s="516" t="s">
        <v>2721</v>
      </c>
      <c r="D73" s="516" t="s">
        <v>2063</v>
      </c>
      <c r="E73" s="533">
        <v>42500</v>
      </c>
      <c r="F73" s="533">
        <v>5000</v>
      </c>
      <c r="G73" s="399">
        <f t="shared" si="13"/>
        <v>47500</v>
      </c>
      <c r="H73" s="399"/>
      <c r="I73" s="515">
        <f t="shared" si="16"/>
        <v>374.0625</v>
      </c>
      <c r="J73" s="274">
        <f t="shared" si="14"/>
        <v>2749.0625</v>
      </c>
      <c r="K73" s="455" t="s">
        <v>2722</v>
      </c>
      <c r="L73" s="494">
        <v>0</v>
      </c>
      <c r="M73" s="515">
        <f t="shared" si="17"/>
        <v>0</v>
      </c>
      <c r="N73" s="274">
        <f t="shared" si="10"/>
        <v>0</v>
      </c>
      <c r="O73" s="275"/>
      <c r="P73" s="275"/>
      <c r="Q73" s="275"/>
      <c r="R73" s="275"/>
      <c r="S73" s="548" t="s">
        <v>2719</v>
      </c>
      <c r="T73" s="409"/>
      <c r="U73" s="409"/>
      <c r="V73" s="409"/>
      <c r="W73" s="409"/>
      <c r="X73" s="288"/>
      <c r="Y73" s="409"/>
      <c r="Z73" s="409"/>
      <c r="AA73" s="409"/>
      <c r="AB73" s="409"/>
      <c r="AC73" s="305"/>
      <c r="AD73" s="409"/>
      <c r="AE73" s="409"/>
      <c r="AF73" s="409"/>
      <c r="AG73" s="409"/>
      <c r="AH73" s="409"/>
      <c r="AI73" s="409"/>
      <c r="AJ73" s="409"/>
      <c r="AK73" s="409"/>
      <c r="AL73" s="409"/>
      <c r="AM73" s="409"/>
      <c r="AN73" s="409"/>
      <c r="AO73" s="409"/>
      <c r="AP73" s="409"/>
      <c r="AQ73" s="409"/>
      <c r="AR73" s="409"/>
      <c r="AS73" s="409"/>
      <c r="AT73" s="409"/>
      <c r="AU73" s="409"/>
      <c r="AV73" s="409"/>
      <c r="AW73" s="409"/>
      <c r="AX73" s="409"/>
      <c r="AY73" s="409"/>
      <c r="AZ73" s="409"/>
      <c r="BA73" s="409"/>
      <c r="BB73" s="409"/>
      <c r="BC73" s="409"/>
      <c r="BD73" s="409"/>
      <c r="BE73" s="409"/>
      <c r="BF73" s="409"/>
      <c r="BG73" s="409"/>
      <c r="BH73" s="409"/>
      <c r="BI73" s="409"/>
      <c r="BJ73" s="409"/>
      <c r="BK73" s="409"/>
      <c r="BL73" s="409"/>
      <c r="BM73" s="409"/>
      <c r="BN73" s="409"/>
      <c r="BO73" s="409"/>
      <c r="BP73" s="409"/>
      <c r="BQ73" s="409"/>
      <c r="BR73" s="409"/>
      <c r="BS73" s="409"/>
      <c r="BT73" s="409"/>
      <c r="BU73" s="409"/>
      <c r="BV73" s="409"/>
      <c r="BW73" s="409"/>
      <c r="BX73" s="409"/>
      <c r="BY73" s="409"/>
      <c r="BZ73" s="409"/>
      <c r="CA73" s="409"/>
      <c r="CB73" s="409"/>
      <c r="CC73" s="409"/>
      <c r="CD73" s="409"/>
      <c r="CE73" s="409"/>
      <c r="CF73" s="409"/>
      <c r="CG73" s="409"/>
      <c r="CH73" s="409"/>
      <c r="CI73" s="409"/>
      <c r="CJ73" s="409"/>
      <c r="CK73" s="409"/>
      <c r="CL73" s="409"/>
      <c r="CM73" s="409"/>
      <c r="CN73" s="409"/>
      <c r="CO73" s="409"/>
      <c r="CP73" s="409"/>
      <c r="CQ73" s="409"/>
      <c r="CR73" s="409"/>
      <c r="CS73" s="409"/>
      <c r="CT73" s="409"/>
      <c r="CU73" s="409"/>
      <c r="CV73" s="409"/>
      <c r="CW73" s="409"/>
      <c r="CX73" s="409"/>
      <c r="CY73" s="409"/>
      <c r="CZ73" s="409"/>
      <c r="DA73" s="409"/>
      <c r="DB73" s="409"/>
      <c r="DC73" s="409"/>
      <c r="DD73" s="409"/>
      <c r="DE73" s="409"/>
      <c r="DF73" s="409"/>
      <c r="DG73" s="409"/>
      <c r="DH73" s="409"/>
      <c r="DI73" s="409"/>
      <c r="DJ73" s="409"/>
      <c r="DK73" s="409"/>
      <c r="DL73" s="409"/>
      <c r="DM73" s="409"/>
      <c r="DN73" s="409"/>
      <c r="DO73" s="410"/>
      <c r="DP73" s="506">
        <v>1</v>
      </c>
      <c r="DQ73" s="409">
        <v>47500</v>
      </c>
      <c r="DR73" s="409"/>
      <c r="DS73" s="409"/>
      <c r="DT73" s="409"/>
      <c r="DU73" s="409"/>
      <c r="DV73" s="409">
        <v>1</v>
      </c>
      <c r="DW73" s="409">
        <v>47500</v>
      </c>
      <c r="DX73" s="409"/>
      <c r="DY73" s="409"/>
      <c r="DZ73" s="409"/>
      <c r="EA73" s="409"/>
      <c r="EB73" s="409"/>
      <c r="EC73" s="409"/>
      <c r="ED73" s="409"/>
      <c r="EE73" s="409"/>
      <c r="EF73" s="390">
        <f t="shared" si="15"/>
        <v>1</v>
      </c>
      <c r="EG73" s="390">
        <f t="shared" si="15"/>
        <v>47500</v>
      </c>
      <c r="EH73" s="404">
        <v>1</v>
      </c>
      <c r="EI73" s="404">
        <v>47500</v>
      </c>
      <c r="EJ73" s="492"/>
      <c r="EK73" s="492"/>
      <c r="EL73" s="542"/>
      <c r="EM73" s="542"/>
      <c r="EN73" s="542"/>
      <c r="EO73" s="542"/>
      <c r="EP73" s="542"/>
      <c r="EQ73" s="542"/>
      <c r="ER73" s="542"/>
      <c r="ES73" s="542"/>
      <c r="ET73" s="542"/>
    </row>
    <row r="74" spans="1:150" ht="99">
      <c r="A74" s="540">
        <v>67</v>
      </c>
      <c r="B74" s="516" t="s">
        <v>2723</v>
      </c>
      <c r="C74" s="516" t="s">
        <v>2724</v>
      </c>
      <c r="D74" s="516" t="s">
        <v>2692</v>
      </c>
      <c r="E74" s="533">
        <v>42500</v>
      </c>
      <c r="F74" s="533">
        <v>5000</v>
      </c>
      <c r="G74" s="399">
        <f t="shared" si="13"/>
        <v>47500</v>
      </c>
      <c r="H74" s="399"/>
      <c r="I74" s="515">
        <f t="shared" si="16"/>
        <v>374.0625</v>
      </c>
      <c r="J74" s="274">
        <f t="shared" si="14"/>
        <v>2749.0625</v>
      </c>
      <c r="K74" s="455" t="s">
        <v>2725</v>
      </c>
      <c r="L74" s="494">
        <v>0</v>
      </c>
      <c r="M74" s="515">
        <f t="shared" si="17"/>
        <v>0</v>
      </c>
      <c r="N74" s="274">
        <f t="shared" si="10"/>
        <v>0</v>
      </c>
      <c r="O74" s="275"/>
      <c r="P74" s="275"/>
      <c r="Q74" s="275"/>
      <c r="R74" s="275"/>
      <c r="S74" s="548" t="s">
        <v>2726</v>
      </c>
      <c r="T74" s="409"/>
      <c r="U74" s="409"/>
      <c r="V74" s="409"/>
      <c r="W74" s="409"/>
      <c r="X74" s="288"/>
      <c r="Y74" s="409"/>
      <c r="Z74" s="409"/>
      <c r="AA74" s="409"/>
      <c r="AB74" s="409"/>
      <c r="AC74" s="305"/>
      <c r="AD74" s="409"/>
      <c r="AE74" s="409"/>
      <c r="AF74" s="409"/>
      <c r="AG74" s="409"/>
      <c r="AH74" s="409"/>
      <c r="AI74" s="409"/>
      <c r="AJ74" s="409"/>
      <c r="AK74" s="409"/>
      <c r="AL74" s="409"/>
      <c r="AM74" s="409"/>
      <c r="AN74" s="409"/>
      <c r="AO74" s="409"/>
      <c r="AP74" s="409"/>
      <c r="AQ74" s="409"/>
      <c r="AR74" s="409"/>
      <c r="AS74" s="409"/>
      <c r="AT74" s="409"/>
      <c r="AU74" s="409"/>
      <c r="AV74" s="409"/>
      <c r="AW74" s="409"/>
      <c r="AX74" s="409"/>
      <c r="AY74" s="409"/>
      <c r="AZ74" s="409"/>
      <c r="BA74" s="409"/>
      <c r="BB74" s="409"/>
      <c r="BC74" s="409"/>
      <c r="BD74" s="409"/>
      <c r="BE74" s="409"/>
      <c r="BF74" s="409"/>
      <c r="BG74" s="409"/>
      <c r="BH74" s="409"/>
      <c r="BI74" s="409"/>
      <c r="BJ74" s="409"/>
      <c r="BK74" s="409"/>
      <c r="BL74" s="409"/>
      <c r="BM74" s="409"/>
      <c r="BN74" s="409"/>
      <c r="BO74" s="409"/>
      <c r="BP74" s="409"/>
      <c r="BQ74" s="409"/>
      <c r="BR74" s="409"/>
      <c r="BS74" s="409"/>
      <c r="BT74" s="409"/>
      <c r="BU74" s="409"/>
      <c r="BV74" s="409"/>
      <c r="BW74" s="409"/>
      <c r="BX74" s="409"/>
      <c r="BY74" s="409"/>
      <c r="BZ74" s="409"/>
      <c r="CA74" s="409"/>
      <c r="CB74" s="409"/>
      <c r="CC74" s="409"/>
      <c r="CD74" s="409"/>
      <c r="CE74" s="409"/>
      <c r="CF74" s="409"/>
      <c r="CG74" s="409"/>
      <c r="CH74" s="409"/>
      <c r="CI74" s="409"/>
      <c r="CJ74" s="409"/>
      <c r="CK74" s="409"/>
      <c r="CL74" s="409"/>
      <c r="CM74" s="409"/>
      <c r="CN74" s="409"/>
      <c r="CO74" s="409"/>
      <c r="CP74" s="409"/>
      <c r="CQ74" s="409"/>
      <c r="CR74" s="409"/>
      <c r="CS74" s="409"/>
      <c r="CT74" s="409"/>
      <c r="CU74" s="409"/>
      <c r="CV74" s="409"/>
      <c r="CW74" s="409"/>
      <c r="CX74" s="409"/>
      <c r="CY74" s="409"/>
      <c r="CZ74" s="409"/>
      <c r="DA74" s="409"/>
      <c r="DB74" s="409"/>
      <c r="DC74" s="409"/>
      <c r="DD74" s="409"/>
      <c r="DE74" s="409"/>
      <c r="DF74" s="409"/>
      <c r="DG74" s="409"/>
      <c r="DH74" s="409"/>
      <c r="DI74" s="409"/>
      <c r="DJ74" s="409"/>
      <c r="DK74" s="409"/>
      <c r="DL74" s="409"/>
      <c r="DM74" s="409"/>
      <c r="DN74" s="409"/>
      <c r="DO74" s="410"/>
      <c r="DP74" s="506">
        <v>1</v>
      </c>
      <c r="DQ74" s="409">
        <v>47500</v>
      </c>
      <c r="DR74" s="409"/>
      <c r="DS74" s="409"/>
      <c r="DT74" s="409"/>
      <c r="DU74" s="409"/>
      <c r="DV74" s="409"/>
      <c r="DW74" s="409"/>
      <c r="DX74" s="409">
        <v>1</v>
      </c>
      <c r="DY74" s="409">
        <v>47500</v>
      </c>
      <c r="DZ74" s="409"/>
      <c r="EA74" s="409"/>
      <c r="EB74" s="409"/>
      <c r="EC74" s="409"/>
      <c r="ED74" s="409"/>
      <c r="EE74" s="409"/>
      <c r="EF74" s="390">
        <f t="shared" si="15"/>
        <v>1</v>
      </c>
      <c r="EG74" s="390">
        <f t="shared" si="15"/>
        <v>47500</v>
      </c>
      <c r="EH74" s="404">
        <v>1</v>
      </c>
      <c r="EI74" s="404">
        <v>47500</v>
      </c>
      <c r="EJ74" s="492"/>
      <c r="EK74" s="492"/>
      <c r="EL74" s="542"/>
      <c r="EM74" s="542"/>
      <c r="EN74" s="542"/>
      <c r="EO74" s="542"/>
      <c r="EP74" s="542"/>
      <c r="EQ74" s="542"/>
      <c r="ER74" s="542"/>
      <c r="ES74" s="542"/>
      <c r="ET74" s="542"/>
    </row>
    <row r="75" spans="1:150">
      <c r="A75" s="383"/>
      <c r="B75" s="513" t="s">
        <v>1511</v>
      </c>
      <c r="C75" s="513"/>
      <c r="D75" s="514"/>
      <c r="E75" s="409">
        <f>SUM(E8:E74)</f>
        <v>2622250</v>
      </c>
      <c r="F75" s="409">
        <f>SUM(F8:F74)</f>
        <v>308500</v>
      </c>
      <c r="G75" s="409">
        <f>SUM(G8:G74)</f>
        <v>2930750</v>
      </c>
      <c r="H75" s="409"/>
      <c r="I75" s="437">
        <f>SUM(I8:I74)</f>
        <v>23079.65625</v>
      </c>
      <c r="J75" s="437">
        <f>SUM(J8:J74)</f>
        <v>169617.15625</v>
      </c>
      <c r="K75" s="409"/>
      <c r="L75" s="436"/>
      <c r="M75" s="437">
        <f t="shared" ref="M75:AR75" si="18">SUM(M8:M74)</f>
        <v>28615.78125</v>
      </c>
      <c r="N75" s="437">
        <f t="shared" si="18"/>
        <v>210303.28125</v>
      </c>
      <c r="O75" s="409">
        <f t="shared" si="18"/>
        <v>700</v>
      </c>
      <c r="P75" s="409">
        <f t="shared" si="18"/>
        <v>605</v>
      </c>
      <c r="Q75" s="409">
        <f t="shared" si="18"/>
        <v>95</v>
      </c>
      <c r="R75" s="409">
        <f t="shared" si="18"/>
        <v>0</v>
      </c>
      <c r="S75" s="409">
        <f t="shared" si="18"/>
        <v>1010997</v>
      </c>
      <c r="T75" s="409">
        <f t="shared" si="18"/>
        <v>0</v>
      </c>
      <c r="U75" s="409">
        <f t="shared" si="18"/>
        <v>605</v>
      </c>
      <c r="V75" s="409">
        <f t="shared" si="18"/>
        <v>95</v>
      </c>
      <c r="W75" s="409">
        <f t="shared" si="18"/>
        <v>0</v>
      </c>
      <c r="X75" s="409">
        <f t="shared" si="18"/>
        <v>700</v>
      </c>
      <c r="Y75" s="409">
        <f t="shared" si="18"/>
        <v>0</v>
      </c>
      <c r="Z75" s="409">
        <f t="shared" si="18"/>
        <v>0</v>
      </c>
      <c r="AA75" s="409">
        <f t="shared" si="18"/>
        <v>0</v>
      </c>
      <c r="AB75" s="409">
        <f t="shared" si="18"/>
        <v>0</v>
      </c>
      <c r="AC75" s="409">
        <f t="shared" si="18"/>
        <v>0</v>
      </c>
      <c r="AD75" s="409">
        <f t="shared" si="18"/>
        <v>0</v>
      </c>
      <c r="AE75" s="409">
        <f t="shared" si="18"/>
        <v>0</v>
      </c>
      <c r="AF75" s="409">
        <f t="shared" si="18"/>
        <v>0</v>
      </c>
      <c r="AG75" s="409">
        <f t="shared" si="18"/>
        <v>0</v>
      </c>
      <c r="AH75" s="409">
        <f t="shared" si="18"/>
        <v>0</v>
      </c>
      <c r="AI75" s="409">
        <f t="shared" si="18"/>
        <v>0</v>
      </c>
      <c r="AJ75" s="409">
        <f t="shared" si="18"/>
        <v>0</v>
      </c>
      <c r="AK75" s="409">
        <f t="shared" si="18"/>
        <v>0</v>
      </c>
      <c r="AL75" s="409">
        <f t="shared" si="18"/>
        <v>0</v>
      </c>
      <c r="AM75" s="409">
        <f t="shared" si="18"/>
        <v>0</v>
      </c>
      <c r="AN75" s="409">
        <f t="shared" si="18"/>
        <v>0</v>
      </c>
      <c r="AO75" s="409">
        <f t="shared" si="18"/>
        <v>0</v>
      </c>
      <c r="AP75" s="409">
        <f t="shared" si="18"/>
        <v>0</v>
      </c>
      <c r="AQ75" s="409">
        <f t="shared" si="18"/>
        <v>0</v>
      </c>
      <c r="AR75" s="409">
        <f t="shared" si="18"/>
        <v>0</v>
      </c>
      <c r="AS75" s="409">
        <f t="shared" ref="AS75:BX75" si="19">SUM(AS8:AS74)</f>
        <v>0</v>
      </c>
      <c r="AT75" s="409">
        <f t="shared" si="19"/>
        <v>0</v>
      </c>
      <c r="AU75" s="409">
        <f t="shared" si="19"/>
        <v>0</v>
      </c>
      <c r="AV75" s="409">
        <f t="shared" si="19"/>
        <v>0</v>
      </c>
      <c r="AW75" s="409">
        <f t="shared" si="19"/>
        <v>0</v>
      </c>
      <c r="AX75" s="409">
        <f t="shared" si="19"/>
        <v>0</v>
      </c>
      <c r="AY75" s="409">
        <f t="shared" si="19"/>
        <v>0</v>
      </c>
      <c r="AZ75" s="409">
        <f t="shared" si="19"/>
        <v>0</v>
      </c>
      <c r="BA75" s="409">
        <f t="shared" si="19"/>
        <v>0</v>
      </c>
      <c r="BB75" s="409">
        <f t="shared" si="19"/>
        <v>0</v>
      </c>
      <c r="BC75" s="409">
        <f t="shared" si="19"/>
        <v>0</v>
      </c>
      <c r="BD75" s="409">
        <f t="shared" si="19"/>
        <v>0</v>
      </c>
      <c r="BE75" s="409">
        <f t="shared" si="19"/>
        <v>0</v>
      </c>
      <c r="BF75" s="409">
        <f t="shared" si="19"/>
        <v>0</v>
      </c>
      <c r="BG75" s="409">
        <f t="shared" si="19"/>
        <v>0</v>
      </c>
      <c r="BH75" s="409">
        <f t="shared" si="19"/>
        <v>0</v>
      </c>
      <c r="BI75" s="409">
        <f t="shared" si="19"/>
        <v>0</v>
      </c>
      <c r="BJ75" s="409">
        <f t="shared" si="19"/>
        <v>0</v>
      </c>
      <c r="BK75" s="409">
        <f t="shared" si="19"/>
        <v>0</v>
      </c>
      <c r="BL75" s="409">
        <f t="shared" si="19"/>
        <v>0</v>
      </c>
      <c r="BM75" s="409">
        <f t="shared" si="19"/>
        <v>0</v>
      </c>
      <c r="BN75" s="409">
        <f t="shared" si="19"/>
        <v>0</v>
      </c>
      <c r="BO75" s="409">
        <f t="shared" si="19"/>
        <v>0</v>
      </c>
      <c r="BP75" s="409">
        <f t="shared" si="19"/>
        <v>0</v>
      </c>
      <c r="BQ75" s="409">
        <f t="shared" si="19"/>
        <v>0</v>
      </c>
      <c r="BR75" s="409">
        <f t="shared" si="19"/>
        <v>0</v>
      </c>
      <c r="BS75" s="409">
        <f t="shared" si="19"/>
        <v>0</v>
      </c>
      <c r="BT75" s="409">
        <f t="shared" si="19"/>
        <v>0</v>
      </c>
      <c r="BU75" s="409">
        <f t="shared" si="19"/>
        <v>0</v>
      </c>
      <c r="BV75" s="409">
        <f t="shared" si="19"/>
        <v>0</v>
      </c>
      <c r="BW75" s="409">
        <f t="shared" si="19"/>
        <v>0</v>
      </c>
      <c r="BX75" s="409">
        <f t="shared" si="19"/>
        <v>0</v>
      </c>
      <c r="BY75" s="409">
        <f t="shared" ref="BY75:DD75" si="20">SUM(BY8:BY74)</f>
        <v>0</v>
      </c>
      <c r="BZ75" s="409">
        <f t="shared" si="20"/>
        <v>0</v>
      </c>
      <c r="CA75" s="409">
        <f t="shared" si="20"/>
        <v>0</v>
      </c>
      <c r="CB75" s="409">
        <f t="shared" si="20"/>
        <v>0</v>
      </c>
      <c r="CC75" s="409">
        <f t="shared" si="20"/>
        <v>0</v>
      </c>
      <c r="CD75" s="409">
        <f t="shared" si="20"/>
        <v>0</v>
      </c>
      <c r="CE75" s="409">
        <f t="shared" si="20"/>
        <v>0</v>
      </c>
      <c r="CF75" s="409">
        <f t="shared" si="20"/>
        <v>0</v>
      </c>
      <c r="CG75" s="409">
        <f t="shared" si="20"/>
        <v>0</v>
      </c>
      <c r="CH75" s="409">
        <f t="shared" si="20"/>
        <v>0</v>
      </c>
      <c r="CI75" s="409">
        <f t="shared" si="20"/>
        <v>0</v>
      </c>
      <c r="CJ75" s="409">
        <f t="shared" si="20"/>
        <v>0</v>
      </c>
      <c r="CK75" s="409">
        <f t="shared" si="20"/>
        <v>0</v>
      </c>
      <c r="CL75" s="409">
        <f t="shared" si="20"/>
        <v>0</v>
      </c>
      <c r="CM75" s="409">
        <f t="shared" si="20"/>
        <v>0</v>
      </c>
      <c r="CN75" s="409">
        <f t="shared" si="20"/>
        <v>0</v>
      </c>
      <c r="CO75" s="409">
        <f t="shared" si="20"/>
        <v>0</v>
      </c>
      <c r="CP75" s="409">
        <f t="shared" si="20"/>
        <v>0</v>
      </c>
      <c r="CQ75" s="409">
        <f t="shared" si="20"/>
        <v>0</v>
      </c>
      <c r="CR75" s="409">
        <f t="shared" si="20"/>
        <v>0</v>
      </c>
      <c r="CS75" s="409">
        <f t="shared" si="20"/>
        <v>0</v>
      </c>
      <c r="CT75" s="409">
        <f t="shared" si="20"/>
        <v>0</v>
      </c>
      <c r="CU75" s="409">
        <f t="shared" si="20"/>
        <v>0</v>
      </c>
      <c r="CV75" s="409">
        <f t="shared" si="20"/>
        <v>0</v>
      </c>
      <c r="CW75" s="409">
        <f t="shared" si="20"/>
        <v>0</v>
      </c>
      <c r="CX75" s="409">
        <f t="shared" si="20"/>
        <v>0</v>
      </c>
      <c r="CY75" s="409">
        <f t="shared" si="20"/>
        <v>0</v>
      </c>
      <c r="CZ75" s="409">
        <f t="shared" si="20"/>
        <v>0</v>
      </c>
      <c r="DA75" s="409">
        <f t="shared" si="20"/>
        <v>0</v>
      </c>
      <c r="DB75" s="409">
        <f t="shared" si="20"/>
        <v>0</v>
      </c>
      <c r="DC75" s="409">
        <f t="shared" si="20"/>
        <v>0</v>
      </c>
      <c r="DD75" s="409">
        <f t="shared" si="20"/>
        <v>0</v>
      </c>
      <c r="DE75" s="409">
        <f t="shared" ref="DE75:EJ75" si="21">SUM(DE8:DE74)</f>
        <v>0</v>
      </c>
      <c r="DF75" s="409">
        <f t="shared" si="21"/>
        <v>0</v>
      </c>
      <c r="DG75" s="409">
        <f t="shared" si="21"/>
        <v>0</v>
      </c>
      <c r="DH75" s="409">
        <f t="shared" si="21"/>
        <v>0</v>
      </c>
      <c r="DI75" s="409">
        <f t="shared" si="21"/>
        <v>0</v>
      </c>
      <c r="DJ75" s="409">
        <f t="shared" si="21"/>
        <v>0</v>
      </c>
      <c r="DK75" s="409">
        <f t="shared" si="21"/>
        <v>0</v>
      </c>
      <c r="DL75" s="409">
        <f t="shared" si="21"/>
        <v>0</v>
      </c>
      <c r="DM75" s="409">
        <f t="shared" si="21"/>
        <v>0</v>
      </c>
      <c r="DN75" s="409">
        <f t="shared" si="21"/>
        <v>0</v>
      </c>
      <c r="DO75" s="410">
        <f t="shared" si="21"/>
        <v>0</v>
      </c>
      <c r="DP75" s="506">
        <f t="shared" si="21"/>
        <v>51</v>
      </c>
      <c r="DQ75" s="409">
        <f t="shared" si="21"/>
        <v>2218250</v>
      </c>
      <c r="DR75" s="409">
        <f t="shared" si="21"/>
        <v>16</v>
      </c>
      <c r="DS75" s="409">
        <f t="shared" si="21"/>
        <v>712500</v>
      </c>
      <c r="DT75" s="409">
        <f t="shared" si="21"/>
        <v>2</v>
      </c>
      <c r="DU75" s="409">
        <f t="shared" si="21"/>
        <v>95000</v>
      </c>
      <c r="DV75" s="409">
        <f t="shared" si="21"/>
        <v>45</v>
      </c>
      <c r="DW75" s="409">
        <f t="shared" si="21"/>
        <v>1800250</v>
      </c>
      <c r="DX75" s="409">
        <f t="shared" si="21"/>
        <v>16</v>
      </c>
      <c r="DY75" s="409">
        <f t="shared" si="21"/>
        <v>779000</v>
      </c>
      <c r="DZ75" s="409">
        <f t="shared" si="21"/>
        <v>4</v>
      </c>
      <c r="EA75" s="409">
        <f t="shared" si="21"/>
        <v>256500</v>
      </c>
      <c r="EB75" s="409">
        <f t="shared" si="21"/>
        <v>0</v>
      </c>
      <c r="EC75" s="409">
        <f t="shared" si="21"/>
        <v>0</v>
      </c>
      <c r="ED75" s="409">
        <f t="shared" si="21"/>
        <v>0</v>
      </c>
      <c r="EE75" s="409">
        <f t="shared" si="21"/>
        <v>0</v>
      </c>
      <c r="EF75" s="409">
        <f t="shared" si="21"/>
        <v>67</v>
      </c>
      <c r="EG75" s="409">
        <f t="shared" si="21"/>
        <v>2930750</v>
      </c>
      <c r="EH75" s="409">
        <f t="shared" si="21"/>
        <v>61</v>
      </c>
      <c r="EI75" s="409">
        <f t="shared" si="21"/>
        <v>2664750</v>
      </c>
      <c r="EJ75" s="409">
        <f t="shared" si="21"/>
        <v>6</v>
      </c>
      <c r="EK75" s="409">
        <f t="shared" ref="EK75" si="22">SUM(EK8:EK74)</f>
        <v>266000</v>
      </c>
      <c r="EL75" s="70"/>
      <c r="EM75" s="70"/>
      <c r="EN75" s="70"/>
      <c r="EO75" s="70"/>
      <c r="EP75" s="70"/>
      <c r="EQ75" s="70"/>
      <c r="ER75" s="70"/>
      <c r="ES75" s="70"/>
      <c r="ET75" s="70"/>
    </row>
  </sheetData>
  <mergeCells count="41">
    <mergeCell ref="M3:M5"/>
    <mergeCell ref="A1:K1"/>
    <mergeCell ref="DP1:ED1"/>
    <mergeCell ref="A2:K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BM4:BQ4"/>
    <mergeCell ref="N3:N5"/>
    <mergeCell ref="O3:Q4"/>
    <mergeCell ref="S3:AM3"/>
    <mergeCell ref="S4:X4"/>
    <mergeCell ref="Y4:AC4"/>
    <mergeCell ref="AD4:AH4"/>
    <mergeCell ref="AI4:AM4"/>
    <mergeCell ref="AN4:AR4"/>
    <mergeCell ref="AS4:AW4"/>
    <mergeCell ref="AX4:BB4"/>
    <mergeCell ref="BC4:BG4"/>
    <mergeCell ref="BH4:BL4"/>
    <mergeCell ref="DT4:EE4"/>
    <mergeCell ref="BR4:BV4"/>
    <mergeCell ref="BW4:CA4"/>
    <mergeCell ref="CB4:CF4"/>
    <mergeCell ref="CG4:CK4"/>
    <mergeCell ref="CL4:CP4"/>
    <mergeCell ref="CQ4:CU4"/>
    <mergeCell ref="CV4:CZ4"/>
    <mergeCell ref="DA4:DE4"/>
    <mergeCell ref="DF4:DJ4"/>
    <mergeCell ref="DK4:DO4"/>
    <mergeCell ref="DP4:D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2002-03</vt:lpstr>
      <vt:lpstr>2003-04</vt:lpstr>
      <vt:lpstr>2004-05</vt:lpstr>
      <vt:lpstr>2005-06</vt:lpstr>
      <vt:lpstr>2006-07</vt:lpstr>
      <vt:lpstr>2007-08</vt:lpstr>
      <vt:lpstr>2008-09</vt:lpstr>
      <vt:lpstr>2009-10</vt:lpstr>
      <vt:lpstr>2010-11</vt:lpstr>
      <vt:lpstr>11-12</vt:lpstr>
      <vt:lpstr>12-13</vt:lpstr>
      <vt:lpstr>12-13 Term</vt:lpstr>
      <vt:lpstr>12-13 Edu</vt:lpstr>
      <vt:lpstr>12-13 Micro</vt:lpstr>
      <vt:lpstr>13-14 Term</vt:lpstr>
      <vt:lpstr>13-14 Edu</vt:lpstr>
      <vt:lpstr>14-15 Term</vt:lpstr>
      <vt:lpstr>14-15 Edu</vt:lpstr>
      <vt:lpstr>15-16 Term</vt:lpstr>
      <vt:lpstr>15-16 Edu</vt:lpstr>
      <vt:lpstr>16-17 Term</vt:lpstr>
      <vt:lpstr>16-17 Edu</vt:lpstr>
      <vt:lpstr>Term 17-18</vt:lpstr>
      <vt:lpstr>Term 30% 90%</vt:lpstr>
      <vt:lpstr>17-18 Edu</vt:lpstr>
      <vt:lpstr>Term 90%</vt:lpstr>
      <vt:lpstr>Term 18-19</vt:lpstr>
      <vt:lpstr>Term 30% 90</vt:lpstr>
      <vt:lpstr>Edu 18-19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2019-05-29T06:46:07Z</dcterms:modified>
</cp:coreProperties>
</file>