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2" activeTab="27"/>
  </bookViews>
  <sheets>
    <sheet name="2002-03" sheetId="13" r:id="rId1"/>
    <sheet name="2003-04" sheetId="14" r:id="rId2"/>
    <sheet name="2004-05" sheetId="15" r:id="rId3"/>
    <sheet name="2005-06" sheetId="16" r:id="rId4"/>
    <sheet name="2006-07" sheetId="17" r:id="rId5"/>
    <sheet name="2007-08" sheetId="18" r:id="rId6"/>
    <sheet name="2008-09" sheetId="19" r:id="rId7"/>
    <sheet name="2009-10" sheetId="20" r:id="rId8"/>
    <sheet name="2010-11" sheetId="21" r:id="rId9"/>
    <sheet name="11-12" sheetId="1" r:id="rId10"/>
    <sheet name="12-13" sheetId="2" r:id="rId11"/>
    <sheet name="12-13 Edu" sheetId="3" r:id="rId12"/>
    <sheet name="13-14 Term" sheetId="4" r:id="rId13"/>
    <sheet name="13-14 Edu" sheetId="5" r:id="rId14"/>
    <sheet name="13-14 Micro" sheetId="6" r:id="rId15"/>
    <sheet name="14-15 Term" sheetId="7" r:id="rId16"/>
    <sheet name="14-15 Edu" sheetId="8" r:id="rId17"/>
    <sheet name="14-15 Micro" sheetId="9" r:id="rId18"/>
    <sheet name="15-16 Term" sheetId="10" r:id="rId19"/>
    <sheet name="15-16 Edu" sheetId="11" r:id="rId20"/>
    <sheet name="16-17 Term" sheetId="12" r:id="rId21"/>
    <sheet name="16-17 Edu" sheetId="22" r:id="rId22"/>
    <sheet name="16-17 Micro" sheetId="23" r:id="rId23"/>
    <sheet name="Term 17-18" sheetId="24" r:id="rId24"/>
    <sheet name="30% of 90% 17-18 Term" sheetId="25" r:id="rId25"/>
    <sheet name="17-18 Edu" sheetId="26" r:id="rId26"/>
    <sheet name="18-19 term 30%of90%" sheetId="27" r:id="rId27"/>
    <sheet name="18-19 Edu" sheetId="28" r:id="rId28"/>
  </sheets>
  <definedNames>
    <definedName name="_xlnm._FilterDatabase" localSheetId="10" hidden="1">'12-13'!$A$4:$Y$64</definedName>
  </definedNames>
  <calcPr calcId="124519"/>
</workbook>
</file>

<file path=xl/calcChain.xml><?xml version="1.0" encoding="utf-8"?>
<calcChain xmlns="http://schemas.openxmlformats.org/spreadsheetml/2006/main">
  <c r="O29" i="25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Q19" i="6"/>
  <c r="Q18"/>
  <c r="P21" i="5"/>
  <c r="P20"/>
  <c r="L41" i="4"/>
  <c r="L40"/>
  <c r="L39"/>
  <c r="L38"/>
  <c r="K36"/>
  <c r="P13" i="3"/>
  <c r="P12"/>
  <c r="F33" i="14"/>
  <c r="F32"/>
  <c r="F31"/>
  <c r="E18" i="13"/>
  <c r="E17"/>
  <c r="E16"/>
  <c r="L49" i="10"/>
  <c r="L48"/>
  <c r="V9" i="8" l="1"/>
  <c r="V10"/>
  <c r="V11"/>
  <c r="V12"/>
  <c r="V13"/>
  <c r="V14"/>
  <c r="V15"/>
  <c r="V16"/>
  <c r="V17"/>
  <c r="V8"/>
  <c r="T9" i="5"/>
  <c r="T10"/>
  <c r="T11"/>
  <c r="T12"/>
  <c r="T13"/>
  <c r="T14"/>
  <c r="T15"/>
  <c r="T16"/>
  <c r="T17"/>
  <c r="T8"/>
  <c r="S7" i="3"/>
  <c r="S8"/>
  <c r="S9"/>
  <c r="S6"/>
  <c r="EE16" i="21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B16"/>
  <c r="AA16"/>
  <c r="Z16"/>
  <c r="Y16"/>
  <c r="X16"/>
  <c r="W16"/>
  <c r="V16"/>
  <c r="U16"/>
  <c r="T16"/>
  <c r="S16"/>
  <c r="L16"/>
  <c r="K16"/>
  <c r="H16"/>
  <c r="F16"/>
  <c r="E16"/>
  <c r="AC16"/>
  <c r="R15"/>
  <c r="Q15"/>
  <c r="P15"/>
  <c r="O15" s="1"/>
  <c r="G15"/>
  <c r="J15" s="1"/>
  <c r="R14"/>
  <c r="Q14"/>
  <c r="O14" s="1"/>
  <c r="P14"/>
  <c r="J14"/>
  <c r="N14" s="1"/>
  <c r="I14"/>
  <c r="M14" s="1"/>
  <c r="G14"/>
  <c r="R13"/>
  <c r="Q13"/>
  <c r="P13"/>
  <c r="O13" s="1"/>
  <c r="G13"/>
  <c r="J13" s="1"/>
  <c r="N13" s="1"/>
  <c r="R12"/>
  <c r="Q12"/>
  <c r="P12"/>
  <c r="G12"/>
  <c r="J12" s="1"/>
  <c r="R11"/>
  <c r="Q11"/>
  <c r="P11"/>
  <c r="O11" s="1"/>
  <c r="G11"/>
  <c r="J11" s="1"/>
  <c r="R10"/>
  <c r="Q10"/>
  <c r="P10"/>
  <c r="O10" s="1"/>
  <c r="J10"/>
  <c r="N10" s="1"/>
  <c r="G10"/>
  <c r="R9"/>
  <c r="Q9"/>
  <c r="P9"/>
  <c r="G9"/>
  <c r="J9" s="1"/>
  <c r="N9" s="1"/>
  <c r="R8"/>
  <c r="R16" s="1"/>
  <c r="Q8"/>
  <c r="P8"/>
  <c r="G8"/>
  <c r="G16" s="1"/>
  <c r="EE9" i="20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B9"/>
  <c r="AA9"/>
  <c r="Z9"/>
  <c r="Y9"/>
  <c r="W9"/>
  <c r="V9"/>
  <c r="U9"/>
  <c r="T9"/>
  <c r="S9"/>
  <c r="L9"/>
  <c r="K9"/>
  <c r="H9"/>
  <c r="F9"/>
  <c r="E9"/>
  <c r="EF8"/>
  <c r="R8"/>
  <c r="Q8"/>
  <c r="P8"/>
  <c r="O8" s="1"/>
  <c r="G8"/>
  <c r="J8" s="1"/>
  <c r="EF7"/>
  <c r="EF9" s="1"/>
  <c r="AC7"/>
  <c r="AC9" s="1"/>
  <c r="X7"/>
  <c r="X9" s="1"/>
  <c r="R7"/>
  <c r="Q7"/>
  <c r="Q9" s="1"/>
  <c r="P7"/>
  <c r="G7"/>
  <c r="J7" s="1"/>
  <c r="EE14" i="19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B14"/>
  <c r="AA14"/>
  <c r="Z14"/>
  <c r="Y14"/>
  <c r="W14"/>
  <c r="V14"/>
  <c r="U14"/>
  <c r="T14"/>
  <c r="S14"/>
  <c r="L14"/>
  <c r="K14"/>
  <c r="H14"/>
  <c r="F14"/>
  <c r="E14"/>
  <c r="AC13"/>
  <c r="R13"/>
  <c r="Q13"/>
  <c r="P13"/>
  <c r="G13"/>
  <c r="J13" s="1"/>
  <c r="AC12"/>
  <c r="X12"/>
  <c r="X14" s="1"/>
  <c r="R12"/>
  <c r="Q12"/>
  <c r="P12"/>
  <c r="G12"/>
  <c r="J12" s="1"/>
  <c r="R11"/>
  <c r="Q11"/>
  <c r="P11"/>
  <c r="G11"/>
  <c r="J11" s="1"/>
  <c r="G10"/>
  <c r="G9"/>
  <c r="J9" s="1"/>
  <c r="I9" s="1"/>
  <c r="AC8"/>
  <c r="R8"/>
  <c r="Q8"/>
  <c r="P8"/>
  <c r="G8"/>
  <c r="J7"/>
  <c r="I7" s="1"/>
  <c r="M7" s="1"/>
  <c r="EE12" i="18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A12"/>
  <c r="AZ12"/>
  <c r="AY12"/>
  <c r="AX12"/>
  <c r="AV12"/>
  <c r="AU12"/>
  <c r="AT12"/>
  <c r="AS12"/>
  <c r="AQ12"/>
  <c r="AP12"/>
  <c r="AO12"/>
  <c r="AN12"/>
  <c r="AL12"/>
  <c r="AK12"/>
  <c r="AJ12"/>
  <c r="AI12"/>
  <c r="AG12"/>
  <c r="AF12"/>
  <c r="AE12"/>
  <c r="AD12"/>
  <c r="AB12"/>
  <c r="AA12"/>
  <c r="Z12"/>
  <c r="Y12"/>
  <c r="W12"/>
  <c r="V12"/>
  <c r="U12"/>
  <c r="T12"/>
  <c r="S12"/>
  <c r="M12"/>
  <c r="K12"/>
  <c r="I12"/>
  <c r="F12"/>
  <c r="E12"/>
  <c r="BB11"/>
  <c r="AW11"/>
  <c r="AR11"/>
  <c r="AM11"/>
  <c r="AH11"/>
  <c r="AC11"/>
  <c r="X11"/>
  <c r="R11"/>
  <c r="Q11"/>
  <c r="P11"/>
  <c r="J11"/>
  <c r="N11" s="1"/>
  <c r="G11"/>
  <c r="BB10"/>
  <c r="AW10"/>
  <c r="AR10"/>
  <c r="AM10"/>
  <c r="AH10"/>
  <c r="AC10"/>
  <c r="X10"/>
  <c r="R10"/>
  <c r="Q10"/>
  <c r="P10"/>
  <c r="J10"/>
  <c r="N10" s="1"/>
  <c r="G10"/>
  <c r="BB9"/>
  <c r="AW9"/>
  <c r="AR9"/>
  <c r="AM9"/>
  <c r="AH9"/>
  <c r="AC9"/>
  <c r="X9"/>
  <c r="R9"/>
  <c r="Q9"/>
  <c r="P9"/>
  <c r="J9"/>
  <c r="N9" s="1"/>
  <c r="G9"/>
  <c r="BB8"/>
  <c r="BB12" s="1"/>
  <c r="AW8"/>
  <c r="AW12" s="1"/>
  <c r="AR8"/>
  <c r="AR12" s="1"/>
  <c r="AM8"/>
  <c r="AM12" s="1"/>
  <c r="AH8"/>
  <c r="AH12" s="1"/>
  <c r="AC8"/>
  <c r="AC12" s="1"/>
  <c r="X8"/>
  <c r="X12" s="1"/>
  <c r="R8"/>
  <c r="R12" s="1"/>
  <c r="Q8"/>
  <c r="Q12" s="1"/>
  <c r="P8"/>
  <c r="P12" s="1"/>
  <c r="J8"/>
  <c r="N8" s="1"/>
  <c r="G8"/>
  <c r="G12" s="1"/>
  <c r="J7"/>
  <c r="H7" s="1"/>
  <c r="L7" s="1"/>
  <c r="EE14" i="17"/>
  <c r="ED14"/>
  <c r="EC14"/>
  <c r="EB14"/>
  <c r="EA14"/>
  <c r="DZ14"/>
  <c r="DY14"/>
  <c r="DX14"/>
  <c r="DW14"/>
  <c r="DV14"/>
  <c r="DU14"/>
  <c r="DT14"/>
  <c r="DS14"/>
  <c r="DR14"/>
  <c r="DQ14"/>
  <c r="DP14"/>
  <c r="DO14"/>
  <c r="DM14"/>
  <c r="DL14"/>
  <c r="DK14"/>
  <c r="DJ14"/>
  <c r="DH14"/>
  <c r="DG14"/>
  <c r="DF14"/>
  <c r="DE14"/>
  <c r="DC14"/>
  <c r="DB14"/>
  <c r="DA14"/>
  <c r="CZ14"/>
  <c r="CX14"/>
  <c r="CW14"/>
  <c r="CV14"/>
  <c r="CU14"/>
  <c r="CS14"/>
  <c r="CR14"/>
  <c r="CQ14"/>
  <c r="CP14"/>
  <c r="CN14"/>
  <c r="CM14"/>
  <c r="CL14"/>
  <c r="CK14"/>
  <c r="CI14"/>
  <c r="CH14"/>
  <c r="CG14"/>
  <c r="CF14"/>
  <c r="CD14"/>
  <c r="CC14"/>
  <c r="CB14"/>
  <c r="CA14"/>
  <c r="BY14"/>
  <c r="BX14"/>
  <c r="BW14"/>
  <c r="BV14"/>
  <c r="BT14"/>
  <c r="BS14"/>
  <c r="BR14"/>
  <c r="BQ14"/>
  <c r="BO14"/>
  <c r="BN14"/>
  <c r="BM14"/>
  <c r="BL14"/>
  <c r="BJ14"/>
  <c r="BI14"/>
  <c r="BH14"/>
  <c r="BG14"/>
  <c r="BE14"/>
  <c r="BD14"/>
  <c r="BC14"/>
  <c r="BB14"/>
  <c r="AZ14"/>
  <c r="AY14"/>
  <c r="AX14"/>
  <c r="AW14"/>
  <c r="AU14"/>
  <c r="AT14"/>
  <c r="AS14"/>
  <c r="AR14"/>
  <c r="AP14"/>
  <c r="AO14"/>
  <c r="AN14"/>
  <c r="AM14"/>
  <c r="AK14"/>
  <c r="AJ14"/>
  <c r="AI14"/>
  <c r="AH14"/>
  <c r="AF14"/>
  <c r="AE14"/>
  <c r="AD14"/>
  <c r="AA14"/>
  <c r="Z14"/>
  <c r="Y14"/>
  <c r="V14"/>
  <c r="U14"/>
  <c r="T14"/>
  <c r="S14"/>
  <c r="L14"/>
  <c r="K14"/>
  <c r="F14"/>
  <c r="E14"/>
  <c r="AC13"/>
  <c r="R13"/>
  <c r="Q13"/>
  <c r="O13" s="1"/>
  <c r="P13"/>
  <c r="G13"/>
  <c r="J13" s="1"/>
  <c r="AC12"/>
  <c r="X12"/>
  <c r="R12"/>
  <c r="Q12"/>
  <c r="P12"/>
  <c r="O12" s="1"/>
  <c r="J12"/>
  <c r="N12" s="1"/>
  <c r="G12"/>
  <c r="AC11"/>
  <c r="X11"/>
  <c r="R11"/>
  <c r="Q11"/>
  <c r="P11"/>
  <c r="O11"/>
  <c r="J11"/>
  <c r="N11" s="1"/>
  <c r="I11"/>
  <c r="M11" s="1"/>
  <c r="G11"/>
  <c r="AC10"/>
  <c r="X10"/>
  <c r="R10"/>
  <c r="Q10"/>
  <c r="P10"/>
  <c r="O10" s="1"/>
  <c r="G10"/>
  <c r="J10" s="1"/>
  <c r="AC9"/>
  <c r="X9"/>
  <c r="X14" s="1"/>
  <c r="R9"/>
  <c r="Q9"/>
  <c r="Q14" s="1"/>
  <c r="P9"/>
  <c r="G9"/>
  <c r="J9" s="1"/>
  <c r="AC8"/>
  <c r="AC14" s="1"/>
  <c r="X8"/>
  <c r="R8"/>
  <c r="R14" s="1"/>
  <c r="Q8"/>
  <c r="P8"/>
  <c r="P14" s="1"/>
  <c r="J8"/>
  <c r="N8" s="1"/>
  <c r="G8"/>
  <c r="G14" s="1"/>
  <c r="J7"/>
  <c r="I7" s="1"/>
  <c r="M7" s="1"/>
  <c r="EE15" i="16"/>
  <c r="ED15"/>
  <c r="EC15"/>
  <c r="EB15"/>
  <c r="EA15"/>
  <c r="DZ15"/>
  <c r="DY15"/>
  <c r="DX15"/>
  <c r="DW15"/>
  <c r="DV15"/>
  <c r="DU15"/>
  <c r="DT15"/>
  <c r="DS15"/>
  <c r="DR15"/>
  <c r="DQ15"/>
  <c r="DP15"/>
  <c r="DO15"/>
  <c r="DM15"/>
  <c r="DL15"/>
  <c r="DK15"/>
  <c r="DJ15"/>
  <c r="DH15"/>
  <c r="DG15"/>
  <c r="DF15"/>
  <c r="DE15"/>
  <c r="DC15"/>
  <c r="DB15"/>
  <c r="DA15"/>
  <c r="CZ15"/>
  <c r="CX15"/>
  <c r="CW15"/>
  <c r="CV15"/>
  <c r="CU15"/>
  <c r="CS15"/>
  <c r="CR15"/>
  <c r="CQ15"/>
  <c r="CP15"/>
  <c r="CN15"/>
  <c r="CM15"/>
  <c r="CL15"/>
  <c r="CK15"/>
  <c r="CI15"/>
  <c r="CH15"/>
  <c r="CG15"/>
  <c r="CF15"/>
  <c r="CD15"/>
  <c r="CC15"/>
  <c r="CB15"/>
  <c r="CA15"/>
  <c r="BY15"/>
  <c r="BX15"/>
  <c r="BW15"/>
  <c r="BT15"/>
  <c r="BS15"/>
  <c r="BR15"/>
  <c r="BO15"/>
  <c r="BN15"/>
  <c r="BM15"/>
  <c r="BJ15"/>
  <c r="BI15"/>
  <c r="BH15"/>
  <c r="BE15"/>
  <c r="BD15"/>
  <c r="BC15"/>
  <c r="AZ15"/>
  <c r="AY15"/>
  <c r="AX15"/>
  <c r="AU15"/>
  <c r="AT15"/>
  <c r="AS15"/>
  <c r="AP15"/>
  <c r="AO15"/>
  <c r="AN15"/>
  <c r="AK15"/>
  <c r="AJ15"/>
  <c r="AI15"/>
  <c r="AF15"/>
  <c r="AE15"/>
  <c r="AD15"/>
  <c r="AA15"/>
  <c r="Z15"/>
  <c r="Y15"/>
  <c r="V15"/>
  <c r="U15"/>
  <c r="T15"/>
  <c r="S15"/>
  <c r="L15"/>
  <c r="F15"/>
  <c r="E15"/>
  <c r="R14"/>
  <c r="Q14"/>
  <c r="P14"/>
  <c r="O14" s="1"/>
  <c r="G14"/>
  <c r="J14" s="1"/>
  <c r="BV13"/>
  <c r="BQ13"/>
  <c r="BL13"/>
  <c r="BG13"/>
  <c r="BB13"/>
  <c r="AW13"/>
  <c r="AR13"/>
  <c r="AM13"/>
  <c r="AH13"/>
  <c r="AC13"/>
  <c r="X13"/>
  <c r="R13"/>
  <c r="Q13"/>
  <c r="P13"/>
  <c r="G13"/>
  <c r="J13" s="1"/>
  <c r="BV12"/>
  <c r="BQ12"/>
  <c r="BL12"/>
  <c r="BG12"/>
  <c r="BB12"/>
  <c r="AW12"/>
  <c r="AR12"/>
  <c r="AM12"/>
  <c r="AH12"/>
  <c r="AC12"/>
  <c r="X12"/>
  <c r="R12"/>
  <c r="Q12"/>
  <c r="P12"/>
  <c r="O12" s="1"/>
  <c r="G12"/>
  <c r="J12" s="1"/>
  <c r="BV11"/>
  <c r="BQ11"/>
  <c r="BL11"/>
  <c r="BG11"/>
  <c r="BB11"/>
  <c r="AW11"/>
  <c r="AR11"/>
  <c r="AM11"/>
  <c r="AH11"/>
  <c r="AC11"/>
  <c r="X11"/>
  <c r="R11"/>
  <c r="Q11"/>
  <c r="P11"/>
  <c r="G11"/>
  <c r="J11" s="1"/>
  <c r="BV10"/>
  <c r="BQ10"/>
  <c r="BL10"/>
  <c r="BG10"/>
  <c r="BB10"/>
  <c r="AW10"/>
  <c r="AR10"/>
  <c r="AM10"/>
  <c r="AH10"/>
  <c r="AC10"/>
  <c r="X10"/>
  <c r="R10"/>
  <c r="Q10"/>
  <c r="P10"/>
  <c r="O10" s="1"/>
  <c r="G10"/>
  <c r="J10" s="1"/>
  <c r="BV9"/>
  <c r="BQ9"/>
  <c r="BL9"/>
  <c r="BG9"/>
  <c r="BB9"/>
  <c r="AW9"/>
  <c r="AR9"/>
  <c r="AR15" s="1"/>
  <c r="AM9"/>
  <c r="AH9"/>
  <c r="AC9"/>
  <c r="X9"/>
  <c r="R9"/>
  <c r="Q9"/>
  <c r="P9"/>
  <c r="G9"/>
  <c r="J9" s="1"/>
  <c r="BV8"/>
  <c r="BQ8"/>
  <c r="BQ15" s="1"/>
  <c r="BL8"/>
  <c r="BG8"/>
  <c r="BG15" s="1"/>
  <c r="BB8"/>
  <c r="AH8"/>
  <c r="AH15" s="1"/>
  <c r="AC8"/>
  <c r="X8"/>
  <c r="X15" s="1"/>
  <c r="R8"/>
  <c r="Q8"/>
  <c r="Q15" s="1"/>
  <c r="P8"/>
  <c r="G8"/>
  <c r="G15" s="1"/>
  <c r="J15" s="1"/>
  <c r="I15" s="1"/>
  <c r="J7"/>
  <c r="I7" s="1"/>
  <c r="M7" s="1"/>
  <c r="DM28" i="14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B28"/>
  <c r="AA28"/>
  <c r="Z28"/>
  <c r="X28"/>
  <c r="W28"/>
  <c r="V28"/>
  <c r="U28"/>
  <c r="N28"/>
  <c r="F28"/>
  <c r="AC27"/>
  <c r="Y27"/>
  <c r="S27"/>
  <c r="R27"/>
  <c r="Q27" s="1"/>
  <c r="L27"/>
  <c r="P27" s="1"/>
  <c r="J27"/>
  <c r="O27" s="1"/>
  <c r="H27"/>
  <c r="AC26"/>
  <c r="Y26"/>
  <c r="S26"/>
  <c r="R26"/>
  <c r="L26"/>
  <c r="J26" s="1"/>
  <c r="O26" s="1"/>
  <c r="H26"/>
  <c r="AC25"/>
  <c r="Y25"/>
  <c r="S25"/>
  <c r="R25"/>
  <c r="L25"/>
  <c r="P25" s="1"/>
  <c r="J25"/>
  <c r="O25" s="1"/>
  <c r="H25"/>
  <c r="AC24"/>
  <c r="Y24"/>
  <c r="S24"/>
  <c r="R24"/>
  <c r="Q24" s="1"/>
  <c r="L24"/>
  <c r="P24" s="1"/>
  <c r="H24"/>
  <c r="AC23"/>
  <c r="Y23"/>
  <c r="S23"/>
  <c r="R23"/>
  <c r="Q23"/>
  <c r="L23"/>
  <c r="P23" s="1"/>
  <c r="T23" s="1"/>
  <c r="H23"/>
  <c r="AC22"/>
  <c r="Y22"/>
  <c r="S22"/>
  <c r="R22"/>
  <c r="L22"/>
  <c r="J22" s="1"/>
  <c r="O22" s="1"/>
  <c r="H22"/>
  <c r="AC21"/>
  <c r="Y21"/>
  <c r="S21"/>
  <c r="Q21" s="1"/>
  <c r="R21"/>
  <c r="L21"/>
  <c r="P21" s="1"/>
  <c r="J21"/>
  <c r="O21" s="1"/>
  <c r="H21"/>
  <c r="AC20"/>
  <c r="Y20"/>
  <c r="S20"/>
  <c r="R20"/>
  <c r="L20"/>
  <c r="P20" s="1"/>
  <c r="H20"/>
  <c r="AC19"/>
  <c r="Y19"/>
  <c r="S19"/>
  <c r="R19"/>
  <c r="Q19"/>
  <c r="L19"/>
  <c r="P19" s="1"/>
  <c r="H19"/>
  <c r="AC18"/>
  <c r="Y18"/>
  <c r="S18"/>
  <c r="R18"/>
  <c r="Q18" s="1"/>
  <c r="P18"/>
  <c r="T18" s="1"/>
  <c r="L18"/>
  <c r="J18" s="1"/>
  <c r="O18" s="1"/>
  <c r="H18"/>
  <c r="AC17"/>
  <c r="Y17"/>
  <c r="S17"/>
  <c r="Q17" s="1"/>
  <c r="R17"/>
  <c r="L17"/>
  <c r="P17" s="1"/>
  <c r="T17" s="1"/>
  <c r="H17"/>
  <c r="AC16"/>
  <c r="Y16"/>
  <c r="S16"/>
  <c r="R16"/>
  <c r="L16"/>
  <c r="P16" s="1"/>
  <c r="H16"/>
  <c r="AC15"/>
  <c r="Y15"/>
  <c r="S15"/>
  <c r="R15"/>
  <c r="Q15" s="1"/>
  <c r="L15"/>
  <c r="P15" s="1"/>
  <c r="J15"/>
  <c r="O15" s="1"/>
  <c r="H15"/>
  <c r="AC14"/>
  <c r="Y14"/>
  <c r="S14"/>
  <c r="R14"/>
  <c r="Q14" s="1"/>
  <c r="P14"/>
  <c r="L14"/>
  <c r="J14" s="1"/>
  <c r="O14" s="1"/>
  <c r="H14"/>
  <c r="AC13"/>
  <c r="Y13"/>
  <c r="S13"/>
  <c r="R13"/>
  <c r="O13"/>
  <c r="L13"/>
  <c r="P13" s="1"/>
  <c r="J13"/>
  <c r="H13"/>
  <c r="AC12"/>
  <c r="Y12"/>
  <c r="S12"/>
  <c r="R12"/>
  <c r="Q12" s="1"/>
  <c r="L12"/>
  <c r="P12" s="1"/>
  <c r="H12"/>
  <c r="AC11"/>
  <c r="Y11"/>
  <c r="S11"/>
  <c r="R11"/>
  <c r="Q11" s="1"/>
  <c r="L11"/>
  <c r="P11" s="1"/>
  <c r="J11"/>
  <c r="O11" s="1"/>
  <c r="H11"/>
  <c r="AC10"/>
  <c r="Y10"/>
  <c r="S10"/>
  <c r="R10"/>
  <c r="L10"/>
  <c r="J10" s="1"/>
  <c r="O10" s="1"/>
  <c r="H10"/>
  <c r="AC9"/>
  <c r="Y9"/>
  <c r="S9"/>
  <c r="R9"/>
  <c r="L9"/>
  <c r="P9" s="1"/>
  <c r="J9"/>
  <c r="O9" s="1"/>
  <c r="H9"/>
  <c r="AC8"/>
  <c r="Y8"/>
  <c r="S8"/>
  <c r="S28" s="1"/>
  <c r="R8"/>
  <c r="R28" s="1"/>
  <c r="L8"/>
  <c r="P8" s="1"/>
  <c r="H8"/>
  <c r="DI14" i="13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B14"/>
  <c r="AA14"/>
  <c r="Z14"/>
  <c r="X14"/>
  <c r="W14"/>
  <c r="V14"/>
  <c r="T14"/>
  <c r="S14"/>
  <c r="R14"/>
  <c r="Q14"/>
  <c r="J14"/>
  <c r="E14"/>
  <c r="Y13"/>
  <c r="U13"/>
  <c r="O13"/>
  <c r="N13"/>
  <c r="H13"/>
  <c r="L13" s="1"/>
  <c r="G13"/>
  <c r="K13" s="1"/>
  <c r="Y12"/>
  <c r="U12"/>
  <c r="O12"/>
  <c r="N12"/>
  <c r="H12"/>
  <c r="L12" s="1"/>
  <c r="Y11"/>
  <c r="U11"/>
  <c r="O11"/>
  <c r="M11" s="1"/>
  <c r="N11"/>
  <c r="H11"/>
  <c r="L11" s="1"/>
  <c r="AC10"/>
  <c r="Y10"/>
  <c r="U10"/>
  <c r="O10"/>
  <c r="N10"/>
  <c r="M10" s="1"/>
  <c r="H10"/>
  <c r="G10" s="1"/>
  <c r="K10" s="1"/>
  <c r="AC9"/>
  <c r="Y9"/>
  <c r="U9"/>
  <c r="U14" s="1"/>
  <c r="O9"/>
  <c r="N9"/>
  <c r="H9"/>
  <c r="L9" s="1"/>
  <c r="G9"/>
  <c r="K9" s="1"/>
  <c r="AC8"/>
  <c r="Y8"/>
  <c r="Y14" s="1"/>
  <c r="U8"/>
  <c r="O8"/>
  <c r="N8"/>
  <c r="H8"/>
  <c r="L8" s="1"/>
  <c r="G7"/>
  <c r="S17" i="9"/>
  <c r="W16"/>
  <c r="S16"/>
  <c r="W15"/>
  <c r="S15"/>
  <c r="W14"/>
  <c r="S14"/>
  <c r="W13"/>
  <c r="S13"/>
  <c r="W12"/>
  <c r="S12"/>
  <c r="W11"/>
  <c r="S11"/>
  <c r="W10"/>
  <c r="S10"/>
  <c r="P18" i="8"/>
  <c r="N28" i="7"/>
  <c r="L28"/>
  <c r="R18" i="6"/>
  <c r="R17"/>
  <c r="R16"/>
  <c r="R15"/>
  <c r="R14"/>
  <c r="R13"/>
  <c r="R12"/>
  <c r="R11"/>
  <c r="P18" i="5"/>
  <c r="N36" i="4"/>
  <c r="L36"/>
  <c r="P10" i="3"/>
  <c r="T64" i="2"/>
  <c r="U64"/>
  <c r="V64"/>
  <c r="S64"/>
  <c r="T24" i="1"/>
  <c r="U24"/>
  <c r="V24"/>
  <c r="S24"/>
  <c r="G14" i="19" l="1"/>
  <c r="R14"/>
  <c r="Q14"/>
  <c r="O13"/>
  <c r="J8"/>
  <c r="N8" s="1"/>
  <c r="AC14"/>
  <c r="O11"/>
  <c r="N12"/>
  <c r="I12"/>
  <c r="M12" s="1"/>
  <c r="P14"/>
  <c r="O12"/>
  <c r="Q16" i="21"/>
  <c r="O9"/>
  <c r="I10"/>
  <c r="M10" s="1"/>
  <c r="O12"/>
  <c r="I11"/>
  <c r="M11" s="1"/>
  <c r="N11"/>
  <c r="N12"/>
  <c r="I12"/>
  <c r="M12" s="1"/>
  <c r="I15"/>
  <c r="M15" s="1"/>
  <c r="N15"/>
  <c r="P16"/>
  <c r="J8"/>
  <c r="I9"/>
  <c r="M9" s="1"/>
  <c r="I13"/>
  <c r="M13" s="1"/>
  <c r="O8"/>
  <c r="O16" s="1"/>
  <c r="R9" i="20"/>
  <c r="O7"/>
  <c r="O9" s="1"/>
  <c r="I8"/>
  <c r="M8" s="1"/>
  <c r="N8"/>
  <c r="I7"/>
  <c r="J9"/>
  <c r="N7"/>
  <c r="N9" s="1"/>
  <c r="P9"/>
  <c r="G9"/>
  <c r="I13" i="19"/>
  <c r="M13" s="1"/>
  <c r="N13"/>
  <c r="I11"/>
  <c r="M11" s="1"/>
  <c r="N11"/>
  <c r="I8"/>
  <c r="M8" s="1"/>
  <c r="O8"/>
  <c r="J14"/>
  <c r="I14" s="1"/>
  <c r="O9" i="18"/>
  <c r="O10"/>
  <c r="O11"/>
  <c r="N12"/>
  <c r="H8"/>
  <c r="L8" s="1"/>
  <c r="O8"/>
  <c r="O12" s="1"/>
  <c r="H9"/>
  <c r="L9" s="1"/>
  <c r="H10"/>
  <c r="L10" s="1"/>
  <c r="H11"/>
  <c r="L11" s="1"/>
  <c r="J12"/>
  <c r="H12" s="1"/>
  <c r="N13" i="17"/>
  <c r="I13"/>
  <c r="M13" s="1"/>
  <c r="N9"/>
  <c r="I9"/>
  <c r="M9" s="1"/>
  <c r="I10"/>
  <c r="M10" s="1"/>
  <c r="N10"/>
  <c r="N14"/>
  <c r="I8"/>
  <c r="M8" s="1"/>
  <c r="M14" s="1"/>
  <c r="O8"/>
  <c r="I12"/>
  <c r="M12" s="1"/>
  <c r="J14"/>
  <c r="I14" s="1"/>
  <c r="O9"/>
  <c r="R15" i="16"/>
  <c r="BB15"/>
  <c r="BV15"/>
  <c r="AM15"/>
  <c r="O11"/>
  <c r="P15"/>
  <c r="AC15"/>
  <c r="BL15"/>
  <c r="O9"/>
  <c r="AW15"/>
  <c r="O13"/>
  <c r="N10"/>
  <c r="I10"/>
  <c r="M10" s="1"/>
  <c r="N14"/>
  <c r="I14"/>
  <c r="M14" s="1"/>
  <c r="N11"/>
  <c r="I11"/>
  <c r="M11" s="1"/>
  <c r="N12"/>
  <c r="I12"/>
  <c r="M12" s="1"/>
  <c r="N9"/>
  <c r="I9"/>
  <c r="M9" s="1"/>
  <c r="N13"/>
  <c r="I13"/>
  <c r="M13" s="1"/>
  <c r="J8"/>
  <c r="O8"/>
  <c r="O15" s="1"/>
  <c r="AC28" i="14"/>
  <c r="Q10"/>
  <c r="J17"/>
  <c r="O17" s="1"/>
  <c r="T19"/>
  <c r="Q20"/>
  <c r="J23"/>
  <c r="O23" s="1"/>
  <c r="Q26"/>
  <c r="H28"/>
  <c r="Y28"/>
  <c r="P10"/>
  <c r="T10" s="1"/>
  <c r="Q13"/>
  <c r="T15"/>
  <c r="Q16"/>
  <c r="J19"/>
  <c r="O19" s="1"/>
  <c r="T20"/>
  <c r="Q22"/>
  <c r="P26"/>
  <c r="T26" s="1"/>
  <c r="Q9"/>
  <c r="T9" s="1"/>
  <c r="T11"/>
  <c r="P22"/>
  <c r="Q25"/>
  <c r="T25" s="1"/>
  <c r="T27"/>
  <c r="T12"/>
  <c r="T13"/>
  <c r="T14"/>
  <c r="T24"/>
  <c r="T16"/>
  <c r="T21"/>
  <c r="T22"/>
  <c r="L28"/>
  <c r="J8"/>
  <c r="Q8"/>
  <c r="Q28" s="1"/>
  <c r="J12"/>
  <c r="O12" s="1"/>
  <c r="J16"/>
  <c r="O16" s="1"/>
  <c r="J20"/>
  <c r="O20" s="1"/>
  <c r="J24"/>
  <c r="O24" s="1"/>
  <c r="N14" i="13"/>
  <c r="M9"/>
  <c r="G12"/>
  <c r="K12" s="1"/>
  <c r="M12"/>
  <c r="P12" s="1"/>
  <c r="AC14"/>
  <c r="P9"/>
  <c r="G11"/>
  <c r="K11" s="1"/>
  <c r="M13"/>
  <c r="P13" s="1"/>
  <c r="L14"/>
  <c r="P11"/>
  <c r="L10"/>
  <c r="P10" s="1"/>
  <c r="H14"/>
  <c r="G14" s="1"/>
  <c r="G8"/>
  <c r="K8" s="1"/>
  <c r="K14" s="1"/>
  <c r="M8"/>
  <c r="M14" s="1"/>
  <c r="O14"/>
  <c r="N14" i="19" l="1"/>
  <c r="O14"/>
  <c r="M14"/>
  <c r="N8" i="21"/>
  <c r="N16" s="1"/>
  <c r="J16"/>
  <c r="I8"/>
  <c r="I9" i="20"/>
  <c r="M7"/>
  <c r="M9" s="1"/>
  <c r="L12" i="18"/>
  <c r="O14" i="17"/>
  <c r="N8" i="16"/>
  <c r="N15" s="1"/>
  <c r="I8"/>
  <c r="M8" s="1"/>
  <c r="M15" s="1"/>
  <c r="P28" i="14"/>
  <c r="T8"/>
  <c r="T28" s="1"/>
  <c r="J28"/>
  <c r="O8"/>
  <c r="O28" s="1"/>
  <c r="P8" i="13"/>
  <c r="P14" s="1"/>
  <c r="I16" i="21" l="1"/>
  <c r="M8"/>
  <c r="M16" s="1"/>
</calcChain>
</file>

<file path=xl/comments1.xml><?xml version="1.0" encoding="utf-8"?>
<comments xmlns="http://schemas.openxmlformats.org/spreadsheetml/2006/main">
  <authors>
    <author>Author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<sst xmlns="http://schemas.openxmlformats.org/spreadsheetml/2006/main" count="9059" uniqueCount="2681">
  <si>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</si>
  <si>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</si>
  <si>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</si>
  <si>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</si>
  <si>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</si>
  <si>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</si>
  <si>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</si>
  <si>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</si>
  <si>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</si>
  <si>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</si>
  <si>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</si>
  <si>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</si>
  <si>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</si>
  <si>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</si>
  <si>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</si>
  <si>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</si>
  <si>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</si>
  <si>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</si>
  <si>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</si>
  <si>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</si>
  <si>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</si>
  <si>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</si>
  <si>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</si>
  <si>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</si>
  <si>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</si>
  <si>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</si>
  <si>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</si>
  <si>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</si>
  <si>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>Jh vt:nhu @ vkfcn gqlSUk</t>
  </si>
  <si>
    <t>fdjkuk nqdku</t>
  </si>
  <si>
    <t>Jhalawar</t>
  </si>
  <si>
    <t>Muslim</t>
  </si>
  <si>
    <t>Male</t>
  </si>
  <si>
    <t>25/4/2011</t>
  </si>
  <si>
    <t>Jh vkflQ 'ksjokuh @ fy;kdr [kku</t>
  </si>
  <si>
    <t>jsfMesM xkjesUV</t>
  </si>
  <si>
    <t>25/4/2012</t>
  </si>
  <si>
    <t xml:space="preserve">Jh eks- vkfjQ gqlSUk @ vCnqy vtht </t>
  </si>
  <si>
    <t>Jhalrapatan</t>
  </si>
  <si>
    <t>25/4/2013</t>
  </si>
  <si>
    <t>Jh beke mnhu @ bdjke mnhu</t>
  </si>
  <si>
    <t>cDls isVh dk dk;Z</t>
  </si>
  <si>
    <t>Modi</t>
  </si>
  <si>
    <t>25/4/2014</t>
  </si>
  <si>
    <t xml:space="preserve">Jh tkosn bdcky @ edcwy vgen </t>
  </si>
  <si>
    <t>dEI;wVj Vkbfiax dk</t>
  </si>
  <si>
    <t>Mangalpura</t>
  </si>
  <si>
    <t>25/4/2015</t>
  </si>
  <si>
    <t>Jh 'kgkcqqnhu  @ gehnmnhu</t>
  </si>
  <si>
    <t>dEI;wVj dk;Z</t>
  </si>
  <si>
    <t>25/4/2016</t>
  </si>
  <si>
    <t>vYrkQ [kku@'kCchj [kku</t>
  </si>
  <si>
    <t>f}rh; fdLr</t>
  </si>
  <si>
    <t>JHALAWAR</t>
  </si>
  <si>
    <t>&gt;kykokM</t>
  </si>
  <si>
    <t>15/12/2011</t>
  </si>
  <si>
    <t>Naeem Mansuri / Firoz Mansuri</t>
  </si>
  <si>
    <t>Education Loan</t>
  </si>
  <si>
    <t>J.patan</t>
  </si>
  <si>
    <t>male</t>
  </si>
  <si>
    <t>16.2.12</t>
  </si>
  <si>
    <t>Zenul Abedeen / moh. Sharif Khan</t>
  </si>
  <si>
    <t>Moh. Suhail khan / moh. Sharif khan</t>
  </si>
  <si>
    <t>Shadab khan / Mobin khan</t>
  </si>
  <si>
    <t xml:space="preserve">Sunel </t>
  </si>
  <si>
    <t>Sunel</t>
  </si>
  <si>
    <t>Shahbaz Alam / Anis Alam</t>
  </si>
  <si>
    <t>Khanpur</t>
  </si>
  <si>
    <t>Tabassum / Moida khan</t>
  </si>
  <si>
    <t>Female</t>
  </si>
  <si>
    <t>Sadik Hussain / Abid Hussain</t>
  </si>
  <si>
    <t>Term Loan</t>
  </si>
  <si>
    <t>Bhalta</t>
  </si>
  <si>
    <t xml:space="preserve">Altaf khan / Shabbir khan </t>
  </si>
  <si>
    <t>Manoharthana</t>
  </si>
  <si>
    <t>vYrkQ [kka</t>
  </si>
  <si>
    <t xml:space="preserve"> 'kSf{kd _.k </t>
  </si>
  <si>
    <t>Anisa / moh. Rashid</t>
  </si>
  <si>
    <t>Beautishan</t>
  </si>
  <si>
    <t>Nayapura</t>
  </si>
  <si>
    <t>20.07.2012</t>
  </si>
  <si>
    <t>Hussain Ali /Mustakim</t>
  </si>
  <si>
    <t>kirana Shop</t>
  </si>
  <si>
    <t>12.06.2012</t>
  </si>
  <si>
    <t>Anwer / Ghansi Shah</t>
  </si>
  <si>
    <t>Hair Kating</t>
  </si>
  <si>
    <t>Kotadi</t>
  </si>
  <si>
    <t>19.06.2012</t>
  </si>
  <si>
    <t>Rashid Baig / Sardar baig</t>
  </si>
  <si>
    <t>Saickil marammat</t>
  </si>
  <si>
    <t>Zakir Hussain / Salim</t>
  </si>
  <si>
    <t>Islampura</t>
  </si>
  <si>
    <t>23.07.2012</t>
  </si>
  <si>
    <t>Akila / Jafar uddin</t>
  </si>
  <si>
    <t>18.06.2012</t>
  </si>
  <si>
    <t>Abdul Kadir / Abdul Rshid</t>
  </si>
  <si>
    <t>06.06.2012</t>
  </si>
  <si>
    <t>Nasim Mohammad / Yasin khan</t>
  </si>
  <si>
    <t>Bhains Dairy</t>
  </si>
  <si>
    <t>11.06.2012</t>
  </si>
  <si>
    <t>Mumtaz Ali / Sayyad Ali</t>
  </si>
  <si>
    <t>Raidiment kapde</t>
  </si>
  <si>
    <t>Sanzida / Irfan</t>
  </si>
  <si>
    <t>Salim Khan/ Aziz Khan</t>
  </si>
  <si>
    <t>Jens Tailor</t>
  </si>
  <si>
    <t>Gadiya mahesh</t>
  </si>
  <si>
    <t>Rais / Abdul Rshid</t>
  </si>
  <si>
    <t>Ouni</t>
  </si>
  <si>
    <t>Abdul said/ Abdul Rshid Shah</t>
  </si>
  <si>
    <t>Sultanpura</t>
  </si>
  <si>
    <t xml:space="preserve"> Shabnam khanam/ Jafar khan</t>
  </si>
  <si>
    <t>Kapda Shop</t>
  </si>
  <si>
    <t>09.07.2012</t>
  </si>
  <si>
    <t>Sumera khan/ wasim uddin</t>
  </si>
  <si>
    <t xml:space="preserve">Silai </t>
  </si>
  <si>
    <t>Mohammad Usman/ Moh. Umar</t>
  </si>
  <si>
    <t>Vidhut Parth</t>
  </si>
  <si>
    <t>20.06.2012</t>
  </si>
  <si>
    <t>Shaikh Firoza Akhtar/ shaikh mubarik Hussain</t>
  </si>
  <si>
    <t>Laidaies Tailor</t>
  </si>
  <si>
    <t>05.06.2012</t>
  </si>
  <si>
    <t>Zebun Nisha/ Iqbal</t>
  </si>
  <si>
    <t>Chand mohammad/ Moh. Maksud</t>
  </si>
  <si>
    <t>kirana shop</t>
  </si>
  <si>
    <t xml:space="preserve">Abdul Hamid/ Abdul Latif </t>
  </si>
  <si>
    <t>Book Bainding Work</t>
  </si>
  <si>
    <t>Kanija / Ashfak mohammad</t>
  </si>
  <si>
    <t>Hasinurrehman</t>
  </si>
  <si>
    <t>Mahbub Khan/ Jumma khan</t>
  </si>
  <si>
    <t>Chand mohammad/ Hussain shah</t>
  </si>
  <si>
    <t>Sardar Khan/ Hidayat Khan</t>
  </si>
  <si>
    <t>Kallu Khan / Abdul Wahid</t>
  </si>
  <si>
    <t>Zuned Khan/ Abdul Shakur</t>
  </si>
  <si>
    <t>General Store</t>
  </si>
  <si>
    <t>Zahir khan/ musaraf khan</t>
  </si>
  <si>
    <t>Abdul rais/ Abdur Rshid</t>
  </si>
  <si>
    <t>Murge ki Shop</t>
  </si>
  <si>
    <t>Muslim Ali/ Mansur Ali</t>
  </si>
  <si>
    <t>Bartan Kharidne ka work</t>
  </si>
  <si>
    <t>Said Ahmad</t>
  </si>
  <si>
    <t>Nafis khan/ Shamsher Khan</t>
  </si>
  <si>
    <t>Kampreshar Shaop</t>
  </si>
  <si>
    <t>29.03.2012</t>
  </si>
  <si>
    <t>Shahbaz Alam/Anis Alam</t>
  </si>
  <si>
    <t>Iind Inst.</t>
  </si>
  <si>
    <t>28.8.12</t>
  </si>
  <si>
    <t>Tabassum/Moida Khan</t>
  </si>
  <si>
    <t>13.9.12</t>
  </si>
  <si>
    <t>Hadoti Mahila Sayam Sahayta Samuh</t>
  </si>
  <si>
    <t>Aasha mahila Sayam Sahayta Samuh</t>
  </si>
  <si>
    <t>Manihari Katpise</t>
  </si>
  <si>
    <t>21.06.2012</t>
  </si>
  <si>
    <t>Malwa Mahila Sayam Sahayta Samuh</t>
  </si>
  <si>
    <t>Katpise</t>
  </si>
  <si>
    <t>Laccy Mahila Sayam Sahayta Samuh</t>
  </si>
  <si>
    <t>Shabnami Mahila Sayam Sahayta Samuh</t>
  </si>
  <si>
    <t>Mallika Mahila Sayam Sahayta Samuh</t>
  </si>
  <si>
    <t>Aman Mahila Sayam Sahayta Samuh</t>
  </si>
  <si>
    <t xml:space="preserve">Jamale warise Mahila Sayam Sahayta Samuh </t>
  </si>
  <si>
    <t xml:space="preserve">Khwaza garib nawaz Mahila Sayam Sahayta Samuh </t>
  </si>
  <si>
    <t>Readyement kapda</t>
  </si>
  <si>
    <t xml:space="preserve">Miththe Mahavali Mahila Sayam Sahayta Samuh   </t>
  </si>
  <si>
    <t>Mushkil kusha purush dayta samuh</t>
  </si>
  <si>
    <t>Satyam purush dayta samuh</t>
  </si>
  <si>
    <t>Roshani purush dayta samuh</t>
  </si>
  <si>
    <t>mi;ksfxrk izek.k&amp;i= 2012&amp;13</t>
  </si>
  <si>
    <t>D.D./Cheq No.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</si>
  <si>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</si>
  <si>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¼f'k{kk½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</si>
  <si>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</si>
  <si>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</si>
  <si>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</si>
  <si>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</si>
  <si>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</si>
  <si>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</si>
  <si>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</si>
  <si>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</si>
  <si>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Institute Name</t>
  </si>
  <si>
    <t>University</t>
  </si>
  <si>
    <t>Course</t>
  </si>
  <si>
    <t>Duration</t>
  </si>
  <si>
    <t>Amount Santioned</t>
  </si>
  <si>
    <t>Date of Sanc. (DD/MM/YYYY)</t>
  </si>
  <si>
    <t>Amount Disbursed</t>
  </si>
  <si>
    <t>Date of Disb. (DD/MM/YYYY)</t>
  </si>
  <si>
    <t>Instt. No.</t>
  </si>
  <si>
    <t>IRSHAD AHMED</t>
  </si>
  <si>
    <t>SADIQ KHAN</t>
  </si>
  <si>
    <t>V/P- TAWAB TEH. BHINMAK</t>
  </si>
  <si>
    <t>JALORE</t>
  </si>
  <si>
    <t>MUSLIM</t>
  </si>
  <si>
    <t>M</t>
  </si>
  <si>
    <t>R</t>
  </si>
  <si>
    <t>JODHPUR INSTITUTE OF ENGINEERING &amp; TECHNLOGY JODHPUR</t>
  </si>
  <si>
    <t>J.N.V.U.</t>
  </si>
  <si>
    <t>B.TEC</t>
  </si>
  <si>
    <t>2012-13</t>
  </si>
  <si>
    <t>FIRST</t>
  </si>
  <si>
    <t>INSAF KHAN</t>
  </si>
  <si>
    <t>ASKAR KHAN</t>
  </si>
  <si>
    <t>SAYLA</t>
  </si>
  <si>
    <t>PECIFC INSTITUTE OF TECHNOLOGY UDAIPUR</t>
  </si>
  <si>
    <t>M.L.S.U.</t>
  </si>
  <si>
    <t>SADDIK KHAN</t>
  </si>
  <si>
    <t>V/P-TAWAW</t>
  </si>
  <si>
    <t>JODHPUR INSTITUTE OF ENG. &amp; TEC. JODHPUR</t>
  </si>
  <si>
    <t>RTU KOTA</t>
  </si>
  <si>
    <t>B.TECH</t>
  </si>
  <si>
    <t>4 YEAR</t>
  </si>
  <si>
    <t>I</t>
  </si>
  <si>
    <t>V/P- SAYLA</t>
  </si>
  <si>
    <t>PACIFIC INSTITUTE OF TECH. UDAIPUR</t>
  </si>
  <si>
    <t>Parvez Alam</t>
  </si>
  <si>
    <t>Alamgir</t>
  </si>
  <si>
    <t xml:space="preserve"> Sement Road, Jlw.</t>
  </si>
  <si>
    <t>Fruit Shop</t>
  </si>
  <si>
    <t>07.10.2013</t>
  </si>
  <si>
    <t>Hasina</t>
  </si>
  <si>
    <t>Saleem</t>
  </si>
  <si>
    <t>Jhiri Moh. Jhalawar</t>
  </si>
  <si>
    <t>Kapada</t>
  </si>
  <si>
    <t>08.10.2013</t>
  </si>
  <si>
    <t>Abdul Rauf</t>
  </si>
  <si>
    <t>A. Shakur</t>
  </si>
  <si>
    <t>Dhonkde ke Balaji Jlw</t>
  </si>
  <si>
    <t>Kirana</t>
  </si>
  <si>
    <t>09.10.2013</t>
  </si>
  <si>
    <t>Naffies Ahmed</t>
  </si>
  <si>
    <t>Mustakim</t>
  </si>
  <si>
    <t>Bhimsing ji ki havely Jwr</t>
  </si>
  <si>
    <t>Chikan</t>
  </si>
  <si>
    <t>Amanat Bi</t>
  </si>
  <si>
    <t>Shahabaaj Khan</t>
  </si>
  <si>
    <t>Snjay Colony Jlw.</t>
  </si>
  <si>
    <t>Silai</t>
  </si>
  <si>
    <t>11.10.2013</t>
  </si>
  <si>
    <t>Rehana</t>
  </si>
  <si>
    <t>AZIZ</t>
  </si>
  <si>
    <t xml:space="preserve">  Sunel</t>
  </si>
  <si>
    <t>14.10.2013</t>
  </si>
  <si>
    <t>Mubarik Ali</t>
  </si>
  <si>
    <t>Habib Negar Jlw.</t>
  </si>
  <si>
    <t>15.10.2013</t>
  </si>
  <si>
    <t>Aliur Rehman</t>
  </si>
  <si>
    <t>Sdiqkur Rhman</t>
  </si>
  <si>
    <t>Mangalpura jlw.</t>
  </si>
  <si>
    <t>Weldding</t>
  </si>
  <si>
    <t>Nahid</t>
  </si>
  <si>
    <t>Noshad Ali</t>
  </si>
  <si>
    <t>Topkhana Jhalawar</t>
  </si>
  <si>
    <t>Ketpis</t>
  </si>
  <si>
    <t>Naznin</t>
  </si>
  <si>
    <t>Pervez Khan</t>
  </si>
  <si>
    <t>17.10.2013</t>
  </si>
  <si>
    <t>Roshan</t>
  </si>
  <si>
    <t>Anwar husen</t>
  </si>
  <si>
    <t>Imambada Jhalawar</t>
  </si>
  <si>
    <t>Asgeri</t>
  </si>
  <si>
    <t>hshmet Khan</t>
  </si>
  <si>
    <t>Kalesha Baba ke pass jlw</t>
  </si>
  <si>
    <t>18.10.2013</t>
  </si>
  <si>
    <t>khalid</t>
  </si>
  <si>
    <t>Rafik</t>
  </si>
  <si>
    <t>Mahuwabari Jhalrpatan</t>
  </si>
  <si>
    <t>kapda Rediment</t>
  </si>
  <si>
    <t>Rashid Ali</t>
  </si>
  <si>
    <t>Shoket Ali</t>
  </si>
  <si>
    <t>Khati Mohlla Jlw</t>
  </si>
  <si>
    <t>Fernichar</t>
  </si>
  <si>
    <t>Abrar Ahmed</t>
  </si>
  <si>
    <t>M. Ishhaq</t>
  </si>
  <si>
    <t>Gindor Get Jhalrapatan</t>
  </si>
  <si>
    <t>Kapad Rediment</t>
  </si>
  <si>
    <t>Salimuddin</t>
  </si>
  <si>
    <t>Zeferuddin</t>
  </si>
  <si>
    <t>Nala Mohlla Jlw.</t>
  </si>
  <si>
    <t>Abdul Nafeez</t>
  </si>
  <si>
    <t>Abdul Hafeez</t>
  </si>
  <si>
    <t>Raisa Parvin</t>
  </si>
  <si>
    <t>Ahsannulla</t>
  </si>
  <si>
    <t>Gindor Road J.Patan</t>
  </si>
  <si>
    <t>22.10.2013</t>
  </si>
  <si>
    <t>Jahan Aara Bi</t>
  </si>
  <si>
    <t>Abdul Reshid</t>
  </si>
  <si>
    <t>Azad chok Pirawa</t>
  </si>
  <si>
    <t>Abdul Salim</t>
  </si>
  <si>
    <t>Uni</t>
  </si>
  <si>
    <t>29.10.2013</t>
  </si>
  <si>
    <t>Nsir Khan</t>
  </si>
  <si>
    <t>Bshir Khan</t>
  </si>
  <si>
    <t>Gagron Road Jlw.</t>
  </si>
  <si>
    <t>Kehkshan</t>
  </si>
  <si>
    <t>M. Sadik</t>
  </si>
  <si>
    <t>Banduk wali Gli Jlw</t>
  </si>
  <si>
    <t>31.10.2013</t>
  </si>
  <si>
    <t>Shahid Mohd-</t>
  </si>
  <si>
    <t>A. Hanif</t>
  </si>
  <si>
    <t>Mendi Mohlla Pirawa</t>
  </si>
  <si>
    <t xml:space="preserve">Kapda </t>
  </si>
  <si>
    <t>12.11.2013</t>
  </si>
  <si>
    <t>Shehzad Bi</t>
  </si>
  <si>
    <t>Gulam Mohd.</t>
  </si>
  <si>
    <t>BadaMendir J.Patan</t>
  </si>
  <si>
    <t>Mnihari</t>
  </si>
  <si>
    <t>Nazma Begam</t>
  </si>
  <si>
    <t>Raju Khan</t>
  </si>
  <si>
    <t>Kukalvada</t>
  </si>
  <si>
    <t>14.11.2013</t>
  </si>
  <si>
    <t>Salma Bai</t>
  </si>
  <si>
    <t>Yakub Khan</t>
  </si>
  <si>
    <t>SorajPolGate J.patan</t>
  </si>
  <si>
    <t>20-.11.2013</t>
  </si>
  <si>
    <t>Mehrunnisa</t>
  </si>
  <si>
    <t>Shakir Ali</t>
  </si>
  <si>
    <t>Kayast Mohlla J.patan</t>
  </si>
  <si>
    <t>02.12.2013</t>
  </si>
  <si>
    <t>Nazer Mohed.</t>
  </si>
  <si>
    <t>Yasin Mohed.</t>
  </si>
  <si>
    <t>Dahi Kheda</t>
  </si>
  <si>
    <t>26.12.2013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</si>
  <si>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</si>
  <si>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 xml:space="preserve">fnukad </t>
  </si>
  <si>
    <t>Annexure - A</t>
  </si>
  <si>
    <t>SCA Name :</t>
  </si>
  <si>
    <t>(Amount in Rupees)</t>
  </si>
  <si>
    <t>Activity</t>
  </si>
  <si>
    <t>Project Cost</t>
  </si>
  <si>
    <t>NMDFC Share</t>
  </si>
  <si>
    <t>Margin Money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</si>
  <si>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</si>
  <si>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>f'k{kk _.k o"kZ 2013&amp;14</t>
  </si>
  <si>
    <t>Annuxure - C</t>
  </si>
  <si>
    <t>Shabaz Alam</t>
  </si>
  <si>
    <t>Anis Alam</t>
  </si>
  <si>
    <t>Mahakal  Engg.- of Tec.Sc. Ujjan (M.P.)</t>
  </si>
  <si>
    <t>B.Tech</t>
  </si>
  <si>
    <t>Mohd .Laik</t>
  </si>
  <si>
    <t>Mohd. Atik</t>
  </si>
  <si>
    <t>Ram Duara Gali Jhalawar</t>
  </si>
  <si>
    <t>R.N. Modi Engg-Colleg kota</t>
  </si>
  <si>
    <t>Shadab Khan</t>
  </si>
  <si>
    <t>Mobin Khan</t>
  </si>
  <si>
    <t>Jaipur Engg- of Tec.Sc. Jaipur</t>
  </si>
  <si>
    <t>Sohel Khan</t>
  </si>
  <si>
    <t xml:space="preserve"> Abdul Hasan</t>
  </si>
  <si>
    <t>Edgah Road Jhalawar</t>
  </si>
  <si>
    <t>Govt. Engg-College Jhalawar</t>
  </si>
  <si>
    <t>Altaf Khan</t>
  </si>
  <si>
    <t>Shabbir khan</t>
  </si>
  <si>
    <t>Banskhera</t>
  </si>
  <si>
    <t>Govt. Engg-Colleg Jhalawar</t>
  </si>
  <si>
    <t>Ezaz Ahmed</t>
  </si>
  <si>
    <t>Siraj ahmed</t>
  </si>
  <si>
    <t>Nai Basti Jhalawar</t>
  </si>
  <si>
    <t>Altaf Mohd.</t>
  </si>
  <si>
    <t>Ashfaq Mohd.</t>
  </si>
  <si>
    <t>Richwa</t>
  </si>
  <si>
    <t>Sharukh Khan</t>
  </si>
  <si>
    <t>Abdul Razak</t>
  </si>
  <si>
    <t xml:space="preserve">SMS </t>
  </si>
  <si>
    <t>BSC  Nursing</t>
  </si>
  <si>
    <t>Imran Mansuri</t>
  </si>
  <si>
    <t>Aiyyad Mansuri</t>
  </si>
  <si>
    <t>Bakani</t>
  </si>
  <si>
    <t>ModiEngg.of Tec. Kota</t>
  </si>
  <si>
    <t>Mohd Anees Ansari</t>
  </si>
  <si>
    <t>Israli</t>
  </si>
  <si>
    <t>Jhalra Patan</t>
  </si>
  <si>
    <t>Govt. Engg. College Jhalawar</t>
  </si>
  <si>
    <t>Ajmeri Mahila Sway Shayta Samuh</t>
  </si>
  <si>
    <t>Gagron Gate</t>
  </si>
  <si>
    <t>2.5.14</t>
  </si>
  <si>
    <t>Aksa Mahila Sway Shayta Samuh</t>
  </si>
  <si>
    <t>Haat Chok, Aklera</t>
  </si>
  <si>
    <t>6.5.14</t>
  </si>
  <si>
    <t>Kashish Mahila Sway Shayta Samuh</t>
  </si>
  <si>
    <t>Emam Bada Jhalawar</t>
  </si>
  <si>
    <t>5.5.14</t>
  </si>
  <si>
    <t>Salare Peer Mahila Sway Shayta Samuh</t>
  </si>
  <si>
    <t>New Basti Aklera</t>
  </si>
  <si>
    <t>Gosiya Mahila Sway Shayta Samuh</t>
  </si>
  <si>
    <t>Habib Nagar, Jhalawar</t>
  </si>
  <si>
    <t>Fatima Mahila Sway Shayta Samuh</t>
  </si>
  <si>
    <t>Ramzan Pura, Aklera</t>
  </si>
  <si>
    <t>7.5.14</t>
  </si>
  <si>
    <t>Sabir Piya Mahila Sway Shayta Samuh</t>
  </si>
  <si>
    <t>Village, Bhilwari</t>
  </si>
  <si>
    <t>27.5.14</t>
  </si>
  <si>
    <t>New Format of U.C. Statement</t>
  </si>
  <si>
    <t>Rajasthan Minority Finance &amp; Development Co-operative Corporation Ltd …. Distt. ……………….</t>
  </si>
  <si>
    <t>Statement as on                 to  March 2014 (Dated                            )</t>
  </si>
  <si>
    <t>Proforma for capturing MICRO FINANCE Utilisation Data - SHG-Wise</t>
  </si>
  <si>
    <t>Name of SHG</t>
  </si>
  <si>
    <t>Address of SHG</t>
  </si>
  <si>
    <t>No. of Members</t>
  </si>
  <si>
    <t>Community-wise breakup of members</t>
  </si>
  <si>
    <t>Gender-wise breakup of members</t>
  </si>
  <si>
    <t>Area-wise breakup of members</t>
  </si>
  <si>
    <t>Muslims</t>
  </si>
  <si>
    <t>Christians</t>
  </si>
  <si>
    <t>Budhhists</t>
  </si>
  <si>
    <t>Sikhs</t>
  </si>
  <si>
    <t>Parsis</t>
  </si>
  <si>
    <t>others</t>
  </si>
  <si>
    <t>ANISA</t>
  </si>
  <si>
    <t>SHARIF KHAN</t>
  </si>
  <si>
    <t>VILL. BHILWARA</t>
  </si>
  <si>
    <t>KIRANA</t>
  </si>
  <si>
    <t>23.3.15</t>
  </si>
  <si>
    <t>31.3.15</t>
  </si>
  <si>
    <t>458605 00018774</t>
  </si>
  <si>
    <t>378720 952473</t>
  </si>
  <si>
    <t>RASHIDA BEGUM</t>
  </si>
  <si>
    <t>MAKBUL AHMAD</t>
  </si>
  <si>
    <t>KAPDA</t>
  </si>
  <si>
    <t>3203 938467</t>
  </si>
  <si>
    <t>662320            611074</t>
  </si>
  <si>
    <t>SHAHIDA CHISTY</t>
  </si>
  <si>
    <t>AHSAAN CHISTY</t>
  </si>
  <si>
    <t>MASTAN SHAH KI MASJID KE PASS,JHALAWAR</t>
  </si>
  <si>
    <t>318 4808981</t>
  </si>
  <si>
    <t>849544 809451</t>
  </si>
  <si>
    <t>YUNUS KHAN</t>
  </si>
  <si>
    <t>ABDUL GANI</t>
  </si>
  <si>
    <t>PAYGA MOHALLA, JHALAWAR</t>
  </si>
  <si>
    <t>61145174365</t>
  </si>
  <si>
    <t>250551               277551</t>
  </si>
  <si>
    <t>MATIN AHMAD</t>
  </si>
  <si>
    <t>ILYAS AHMAD</t>
  </si>
  <si>
    <t>PIRAWA</t>
  </si>
  <si>
    <t>51103227325</t>
  </si>
  <si>
    <t>78502 2103027</t>
  </si>
  <si>
    <t>SABIYA</t>
  </si>
  <si>
    <t xml:space="preserve">MOHD.JAMIL </t>
  </si>
  <si>
    <t>JAIL ROAD IMAM SAGAR GALI , JHALAWAR</t>
  </si>
  <si>
    <t>33405 58079</t>
  </si>
  <si>
    <t>539310  520734</t>
  </si>
  <si>
    <t>IMARN KHAN</t>
  </si>
  <si>
    <t>ISMILE KHAN</t>
  </si>
  <si>
    <t>COMPUTER</t>
  </si>
  <si>
    <t>6107 6602708</t>
  </si>
  <si>
    <t>945521 166917</t>
  </si>
  <si>
    <t>SAJID BEG</t>
  </si>
  <si>
    <t>AFAJ BEG</t>
  </si>
  <si>
    <t>MIRCHI GALI,JHALAWAR</t>
  </si>
  <si>
    <t>3439 446309</t>
  </si>
  <si>
    <t>861402 056634</t>
  </si>
  <si>
    <t>SAGIR MOHAMMAD</t>
  </si>
  <si>
    <t>RASHID MOHAMMAD</t>
  </si>
  <si>
    <t>KAROLI MASJID NALA MOHALLA, JHALAWAR</t>
  </si>
  <si>
    <t>COMPUTRI SATION</t>
  </si>
  <si>
    <t>6121 0460396</t>
  </si>
  <si>
    <t>219167  312499</t>
  </si>
  <si>
    <t>MOHD. HARIS</t>
  </si>
  <si>
    <t>MOHD. HAROON</t>
  </si>
  <si>
    <t>NALA MOHALLA, JHALAWAR</t>
  </si>
  <si>
    <t>MOBILE</t>
  </si>
  <si>
    <t>6113 1368540</t>
  </si>
  <si>
    <t>230519 495251</t>
  </si>
  <si>
    <t>IRSHAD KHAN</t>
  </si>
  <si>
    <t>ZABBAR KHAN</t>
  </si>
  <si>
    <t>SUBHASH COLONY, JHALAWAR</t>
  </si>
  <si>
    <t>6677101 10000872</t>
  </si>
  <si>
    <t>372605      622709</t>
  </si>
  <si>
    <t>PARVEZ KHAN</t>
  </si>
  <si>
    <t xml:space="preserve">RAUF KHAN </t>
  </si>
  <si>
    <t>VILL. KHERJRIYA</t>
  </si>
  <si>
    <t>610978   40169</t>
  </si>
  <si>
    <t>7492029  47348</t>
  </si>
  <si>
    <t>IRFAN MOHAMMAD</t>
  </si>
  <si>
    <t>BABU KHAN</t>
  </si>
  <si>
    <t>KHANPUR</t>
  </si>
  <si>
    <t>61152 725156</t>
  </si>
  <si>
    <t>355214 139187</t>
  </si>
  <si>
    <t>SAIRA BANO</t>
  </si>
  <si>
    <t>JAMIL</t>
  </si>
  <si>
    <t>KAYASTH MOHALLA,JHALAWAR</t>
  </si>
  <si>
    <t>9140100470 91244</t>
  </si>
  <si>
    <t>633697          287338</t>
  </si>
  <si>
    <t>MOHD. HALIM</t>
  </si>
  <si>
    <t>REHMATULLA</t>
  </si>
  <si>
    <t>DHOKDE KE BALAJI KI PASS, JHALAWAR</t>
  </si>
  <si>
    <t>CHURI</t>
  </si>
  <si>
    <t>51031631930</t>
  </si>
  <si>
    <t>688991  806156</t>
  </si>
  <si>
    <t>FAIMUDDIN</t>
  </si>
  <si>
    <t>ABDUL HAMIH</t>
  </si>
  <si>
    <t>ARYE SAMAJ KE PICHE,JHALAWAR</t>
  </si>
  <si>
    <t>4572010 0146047</t>
  </si>
  <si>
    <t>5654241 80895</t>
  </si>
  <si>
    <t>NAIM KHAN</t>
  </si>
  <si>
    <t>SALIM KHAN</t>
  </si>
  <si>
    <t>NEW ABADI PILKHANA,JHALAWAR</t>
  </si>
  <si>
    <t>457201001 48797</t>
  </si>
  <si>
    <t>632441          40 2189</t>
  </si>
  <si>
    <t>HAKIM KHAN</t>
  </si>
  <si>
    <t>KAMAL KHAN</t>
  </si>
  <si>
    <t>61248 859614</t>
  </si>
  <si>
    <t>445081 723518</t>
  </si>
  <si>
    <t>MOHD. SABIR</t>
  </si>
  <si>
    <t>MOHD. SUBRATI</t>
  </si>
  <si>
    <t>GHOSI MOHALLA,JHALAWAR</t>
  </si>
  <si>
    <t>337001000 04064</t>
  </si>
  <si>
    <t>211765 283145</t>
  </si>
  <si>
    <t>ABDUL HALIM</t>
  </si>
  <si>
    <t>ABDUL SALIM KHAN</t>
  </si>
  <si>
    <t>PEELKHANA MOHALLA, JHALAWAR</t>
  </si>
  <si>
    <t xml:space="preserve">BETRY </t>
  </si>
  <si>
    <t>61012487698</t>
  </si>
  <si>
    <t>2324634  69569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</si>
  <si>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</si>
  <si>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</si>
  <si>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</si>
  <si>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t>Azaz Ahamed</t>
  </si>
  <si>
    <t>Siraj Ahamed</t>
  </si>
  <si>
    <t>Radi ke Balaji Road, New Basti, Jhalawar</t>
  </si>
  <si>
    <t>Govt. Abhiyantriki Mahavidhyalaya, Jhalawar</t>
  </si>
  <si>
    <t>B.Tech.</t>
  </si>
  <si>
    <t>iv year</t>
  </si>
  <si>
    <t>13.11.14</t>
  </si>
  <si>
    <t>iv</t>
  </si>
  <si>
    <t>Alfaj Mohammad</t>
  </si>
  <si>
    <t>Asfaq Mohammad</t>
  </si>
  <si>
    <t>Village- Richva, Th- Jhalrapatan</t>
  </si>
  <si>
    <t>Sohail Hasan Khan</t>
  </si>
  <si>
    <t>Abdul Hasan Khan</t>
  </si>
  <si>
    <t>Pilkhana, Idgah Road, Jhalawar</t>
  </si>
  <si>
    <t>Islampura (Masjid ke Samne) Sunel, Jhalawar</t>
  </si>
  <si>
    <t>Jaipur Institute of Engineering &amp; Tech. Kukas, Jaipur</t>
  </si>
  <si>
    <t>25.11.14</t>
  </si>
  <si>
    <t>Mohammad Laik Khan</t>
  </si>
  <si>
    <t>Mohammad Atik</t>
  </si>
  <si>
    <t>Ramdwara Gali, Ward No. 11, Jhalawar</t>
  </si>
  <si>
    <t>Modi Institute of Tech. College, Kota</t>
  </si>
  <si>
    <t>iii</t>
  </si>
  <si>
    <t>Shahruk  Khan</t>
  </si>
  <si>
    <t>Abdul Rajjak</t>
  </si>
  <si>
    <t>Vill- Richva, Th.- Jhalrapatan</t>
  </si>
  <si>
    <t>Govt. Abhiyantrik Manavidhyalaya, Jhalawar</t>
  </si>
  <si>
    <t>Rajasthan Technical University, Kota</t>
  </si>
  <si>
    <t>24.11.14</t>
  </si>
  <si>
    <t>9.12.14</t>
  </si>
  <si>
    <t>Ayyad  Mansuri</t>
  </si>
  <si>
    <t>Vill.- Bakani, Th.- Jhalrapatan</t>
  </si>
  <si>
    <t>Modi Institute of Technology College, Kota</t>
  </si>
  <si>
    <t>IV</t>
  </si>
  <si>
    <t>Shabaj Alam</t>
  </si>
  <si>
    <t>Baran Road, New Bus Stand Ke Pass, Jhalrapatan</t>
  </si>
  <si>
    <t>Mahakal Institute of Technology Science, Ujjain</t>
  </si>
  <si>
    <t>Ujjain University</t>
  </si>
  <si>
    <t>Tamir Hussain</t>
  </si>
  <si>
    <t>Jafar Hussain</t>
  </si>
  <si>
    <t>Mukeri Mohallah, Jhalrapatan</t>
  </si>
  <si>
    <t>Rajkiya Abhiyantrik Mahavidhyalaya, Jhalawar</t>
  </si>
  <si>
    <t>Rajasthan Technical University Kota</t>
  </si>
  <si>
    <t>22.4.14</t>
  </si>
  <si>
    <t>22.12.14</t>
  </si>
  <si>
    <t>ii</t>
  </si>
  <si>
    <t>Tahir Mansuri</t>
  </si>
  <si>
    <t>Ishak Mohammad</t>
  </si>
  <si>
    <t>Vill. Richwa The. Jhalrapatan</t>
  </si>
  <si>
    <t>SMS College of Nursing, Khanpur Road, Distt. Jhalawar</t>
  </si>
  <si>
    <t>RUHS, Jaipur</t>
  </si>
  <si>
    <t>B.Sc. Nursing</t>
  </si>
  <si>
    <t>i</t>
  </si>
  <si>
    <t>61200361385</t>
  </si>
  <si>
    <t>426270549873</t>
  </si>
  <si>
    <t>Annuxure - B</t>
  </si>
  <si>
    <t>NMDFC Share (70%)</t>
  </si>
  <si>
    <t>Jainis</t>
  </si>
  <si>
    <t xml:space="preserve">Shabnam </t>
  </si>
  <si>
    <t>Akhtar Khan</t>
  </si>
  <si>
    <t>V/P-Bhilwari The.-Pachpahar Distt.- Jhalawar</t>
  </si>
  <si>
    <t>25.8.15</t>
  </si>
  <si>
    <t>3384151393</t>
  </si>
  <si>
    <t>318468930302</t>
  </si>
  <si>
    <t>Balvindra Singh</t>
  </si>
  <si>
    <t>Mahendar Singh</t>
  </si>
  <si>
    <t>Purana Power House ke Pass, Shaninavgrah Mandir, Jhalrapatan, Jhalawar</t>
  </si>
  <si>
    <t>Still Bartan</t>
  </si>
  <si>
    <t>29960100006358</t>
  </si>
  <si>
    <t>823978958446</t>
  </si>
  <si>
    <t>Nasir Mohammad</t>
  </si>
  <si>
    <t>Hamidullah Khan</t>
  </si>
  <si>
    <t>V/P Dhabla Khichi Th.-Pachpahar, Jhalawar</t>
  </si>
  <si>
    <t>Engine Repair</t>
  </si>
  <si>
    <t>61177122490</t>
  </si>
  <si>
    <t>250067335327</t>
  </si>
  <si>
    <t>Abdul Shakir</t>
  </si>
  <si>
    <t>Abdul Rahim</t>
  </si>
  <si>
    <t>Narayan Takiz ke Piche, Jhalrapatan, Jhalawar</t>
  </si>
  <si>
    <t>Nal Fiting Samaan</t>
  </si>
  <si>
    <t>29960100002156</t>
  </si>
  <si>
    <t>813550576905</t>
  </si>
  <si>
    <t>Zarina</t>
  </si>
  <si>
    <t>Sarfaraj</t>
  </si>
  <si>
    <t>Kapda</t>
  </si>
  <si>
    <t>3378399820</t>
  </si>
  <si>
    <t>372929156180</t>
  </si>
  <si>
    <t>Nagina</t>
  </si>
  <si>
    <t>Shabbir</t>
  </si>
  <si>
    <t>Manihari</t>
  </si>
  <si>
    <t>45860100249070</t>
  </si>
  <si>
    <t>952765887927</t>
  </si>
  <si>
    <t>Shakil Shah</t>
  </si>
  <si>
    <t>Mohammad Sharif</t>
  </si>
  <si>
    <t>High School ke Pass, Takiya House, Jhalrapatan, Jhalawar</t>
  </si>
  <si>
    <t>Redimand</t>
  </si>
  <si>
    <t>51067950070</t>
  </si>
  <si>
    <t>524584119758</t>
  </si>
  <si>
    <t>Saddam Hussain</t>
  </si>
  <si>
    <t>Nanhe Khan</t>
  </si>
  <si>
    <t>Vill. Dhabla Post-Dhabla Khichi, Th.- Manoharthana, Jhalawar</t>
  </si>
  <si>
    <t>Video and Photography</t>
  </si>
  <si>
    <t>3347470095</t>
  </si>
  <si>
    <t>880925306685</t>
  </si>
  <si>
    <t>Shagir Khan</t>
  </si>
  <si>
    <t>Shafiq Mohd</t>
  </si>
  <si>
    <t>V/P Ratlai Th.- Jhalrapatan, Jhalawar</t>
  </si>
  <si>
    <t>61153727403</t>
  </si>
  <si>
    <t>202194825070</t>
  </si>
  <si>
    <t>Parvin Nisha</t>
  </si>
  <si>
    <t>Mohd. Rais</t>
  </si>
  <si>
    <t>Jail Road Imam Sagar Gali, Jhalawar</t>
  </si>
  <si>
    <t>Beauty Parler</t>
  </si>
  <si>
    <t>61203474943</t>
  </si>
  <si>
    <t>258108106789</t>
  </si>
  <si>
    <t>Abdul Raseed</t>
  </si>
  <si>
    <t>Basir Aahmad</t>
  </si>
  <si>
    <t>Asha Paan Palace bus Stand, Dag, Jhalawar</t>
  </si>
  <si>
    <t>Junral Store</t>
  </si>
  <si>
    <t>0628000100077302</t>
  </si>
  <si>
    <t>879767934028</t>
  </si>
  <si>
    <t xml:space="preserve">Rabiya Bee </t>
  </si>
  <si>
    <t>Ashfak Mohd</t>
  </si>
  <si>
    <t>Vill. Richwa, Th.- Jhalrapatan, Jhalawar</t>
  </si>
  <si>
    <t>914010047091419</t>
  </si>
  <si>
    <t>780785713295</t>
  </si>
  <si>
    <t>Rashid Khan</t>
  </si>
  <si>
    <t>Jahid Khan</t>
  </si>
  <si>
    <t>Ward No. 1, Braj Colony Thane ke Samne Pirawa, Jhalawar</t>
  </si>
  <si>
    <t>Mobile Shop</t>
  </si>
  <si>
    <t>61093974833</t>
  </si>
  <si>
    <t>227035916382</t>
  </si>
  <si>
    <t>Nafisa Bano</t>
  </si>
  <si>
    <t>Mohd. Sarfraj</t>
  </si>
  <si>
    <t>Vill. Bhilwara. Th.- Pachpahar, Jhalawar</t>
  </si>
  <si>
    <t>3384135734</t>
  </si>
  <si>
    <t>756472344337</t>
  </si>
  <si>
    <t>Rehmat Hussain</t>
  </si>
  <si>
    <t>Sher Mohd.</t>
  </si>
  <si>
    <t>Photo Studio</t>
  </si>
  <si>
    <t>51103913175</t>
  </si>
  <si>
    <t>461808390098</t>
  </si>
  <si>
    <t>Shabab Mohd</t>
  </si>
  <si>
    <t>Rui ki Mashine</t>
  </si>
  <si>
    <t>61047578993</t>
  </si>
  <si>
    <t>281136114713</t>
  </si>
  <si>
    <t>Raziya Bano</t>
  </si>
  <si>
    <t>Mohd. Khan</t>
  </si>
  <si>
    <t>Talai Mohalla, Jhalrapatan, Jhalawar</t>
  </si>
  <si>
    <t>3444058024</t>
  </si>
  <si>
    <t>322268080916</t>
  </si>
  <si>
    <t>Razzak Mohd.</t>
  </si>
  <si>
    <t>Vill. Jhantaliya, Post-Guradkhera, Th.- Jhalrapatan, Jhalawar</t>
  </si>
  <si>
    <t>61012681301</t>
  </si>
  <si>
    <t>447079980049</t>
  </si>
  <si>
    <t>Kubra</t>
  </si>
  <si>
    <t>Zakir</t>
  </si>
  <si>
    <t>Radi ke Balaji Road Mal Mohalla, Jhalawar</t>
  </si>
  <si>
    <t>34077347351</t>
  </si>
  <si>
    <t>897602541345</t>
  </si>
  <si>
    <t>Hakim Mohd.</t>
  </si>
  <si>
    <t>Abdul Rehman</t>
  </si>
  <si>
    <t>V/P Ratlai, Bagri Mohalla, Th.- Jhalrapatan, Jhalawar</t>
  </si>
  <si>
    <t>51070655321</t>
  </si>
  <si>
    <t>772960947790</t>
  </si>
  <si>
    <t>Shabana Bee</t>
  </si>
  <si>
    <t>Mujaffar khan</t>
  </si>
  <si>
    <t>45860100248643</t>
  </si>
  <si>
    <t>307254488776</t>
  </si>
  <si>
    <t>Abdul Majid</t>
  </si>
  <si>
    <t>Abdul Latif</t>
  </si>
  <si>
    <t>Jama Masjid ke Pass, Jhalawar</t>
  </si>
  <si>
    <t>10982934347</t>
  </si>
  <si>
    <t>773716767953</t>
  </si>
  <si>
    <t>Sajjo</t>
  </si>
  <si>
    <t>Farid</t>
  </si>
  <si>
    <t>Radi ke Balaji Road, Gagron Gate, Jhalawar</t>
  </si>
  <si>
    <t>45720100153500</t>
  </si>
  <si>
    <t>250511835094</t>
  </si>
  <si>
    <t>Shajadi</t>
  </si>
  <si>
    <t>Arif</t>
  </si>
  <si>
    <t>45720100153501</t>
  </si>
  <si>
    <t>938153872004</t>
  </si>
  <si>
    <t>Nazakat Ali</t>
  </si>
  <si>
    <t>Sadik Ali</t>
  </si>
  <si>
    <t>New Abadi Pathari Mohalla Dag, Jhalawar</t>
  </si>
  <si>
    <t>46290100543670</t>
  </si>
  <si>
    <t>844512627354</t>
  </si>
  <si>
    <t>Liyakat Ali</t>
  </si>
  <si>
    <t>New Abadi Mohalla Dag, Jhalawar</t>
  </si>
  <si>
    <t>Janral Store</t>
  </si>
  <si>
    <t>0628000100055391</t>
  </si>
  <si>
    <t>723463352999</t>
  </si>
  <si>
    <t>Riyaz Mohd.</t>
  </si>
  <si>
    <t>Alla Beli</t>
  </si>
  <si>
    <t>Julaniya Mohalla Bakani, Th.- Jhalrapatan, Jhalawar</t>
  </si>
  <si>
    <t>2111658030</t>
  </si>
  <si>
    <t>873743567152</t>
  </si>
  <si>
    <t>Moshina</t>
  </si>
  <si>
    <t>Jahid</t>
  </si>
  <si>
    <t>Mal Mohalla Radi ke Balaji Road, Jhalawar</t>
  </si>
  <si>
    <t>45720100153502</t>
  </si>
  <si>
    <t>323222347868</t>
  </si>
  <si>
    <t>Sultana Khanam</t>
  </si>
  <si>
    <t>Mohd. Anis</t>
  </si>
  <si>
    <t>Neembari, Jhalrapatan, Jhalawar</t>
  </si>
  <si>
    <t>61215109772</t>
  </si>
  <si>
    <t>445556074849</t>
  </si>
  <si>
    <t>Aakil Mohd.</t>
  </si>
  <si>
    <t>Abdul Jamil</t>
  </si>
  <si>
    <t>Pani ki Tanki ke Pass, Pathari Dag, Th.- Gangdhar, Jhalawar</t>
  </si>
  <si>
    <t>688701700118</t>
  </si>
  <si>
    <t>353676968760</t>
  </si>
  <si>
    <t>Abdul Farid</t>
  </si>
  <si>
    <t>Abdul Aziz</t>
  </si>
  <si>
    <t>Mehndipura Mohalla Dag, Jhalawar</t>
  </si>
  <si>
    <t>0628000100041015</t>
  </si>
  <si>
    <t>589091226495</t>
  </si>
  <si>
    <t>Mubarik Hussain</t>
  </si>
  <si>
    <t>Aziz Khan</t>
  </si>
  <si>
    <t>Nai Mhalla Dag, Jhalawar</t>
  </si>
  <si>
    <t>Janaral Store</t>
  </si>
  <si>
    <t>0628000100029031</t>
  </si>
  <si>
    <t>947052305920</t>
  </si>
  <si>
    <t>Shoyabulla</t>
  </si>
  <si>
    <t>0628000100075322</t>
  </si>
  <si>
    <t>585217175200</t>
  </si>
  <si>
    <t>Hasan Raza</t>
  </si>
  <si>
    <t>Abdul Wahid</t>
  </si>
  <si>
    <t>Eid Gaha Pathari, Post-Dag, Th.- Gangdhar, Jhalawar</t>
  </si>
  <si>
    <t>Sweet Center</t>
  </si>
  <si>
    <t>0628000100080333</t>
  </si>
  <si>
    <t>741217093049</t>
  </si>
  <si>
    <t>Sharafat Ali</t>
  </si>
  <si>
    <t>Makbul Khan</t>
  </si>
  <si>
    <t>Fhal Fruits</t>
  </si>
  <si>
    <t>46290100546592</t>
  </si>
  <si>
    <t>248096914392</t>
  </si>
  <si>
    <t>Akeela Bano</t>
  </si>
  <si>
    <t>Kaleshah BABA KI Gali, Topkhana Masjid ke Pass, Jhalawar</t>
  </si>
  <si>
    <t>3232724654</t>
  </si>
  <si>
    <t>901608461552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</si>
  <si>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</si>
  <si>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</si>
  <si>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Ahatram Chishty</t>
  </si>
  <si>
    <t>Rafi Ahmed Chishty</t>
  </si>
  <si>
    <t>Shafiq Colony Kaleshah Baba Ke Pass, Tehsil Jhalrapatan, Dist-Jhalawar</t>
  </si>
  <si>
    <t>Jaipur Engineering College, RIICO Industrial Area, Kukas Jaipur</t>
  </si>
  <si>
    <t>RTU College</t>
  </si>
  <si>
    <t>4 Years</t>
  </si>
  <si>
    <t>10.7.15</t>
  </si>
  <si>
    <t>4.8.15</t>
  </si>
  <si>
    <t>828702542306</t>
  </si>
  <si>
    <t>Mohammad Arif</t>
  </si>
  <si>
    <t>Shahjada Salim</t>
  </si>
  <si>
    <t>Ratlai Road, Richwa Jhalawar</t>
  </si>
  <si>
    <t xml:space="preserve">Kirana </t>
  </si>
  <si>
    <t>11.9.15</t>
  </si>
  <si>
    <t>45710100141740</t>
  </si>
  <si>
    <t>390799098578</t>
  </si>
  <si>
    <t>Sajid Khan</t>
  </si>
  <si>
    <t>Irshad Mohd.</t>
  </si>
  <si>
    <t>Talai Mohalla, Ward No. 6, Jhalawar</t>
  </si>
  <si>
    <t>Cloth</t>
  </si>
  <si>
    <t>7897</t>
  </si>
  <si>
    <t>959215386225</t>
  </si>
  <si>
    <t>Abdul Rais</t>
  </si>
  <si>
    <t>Abdul Hafij</t>
  </si>
  <si>
    <t>Bhavsar Mohalla, DUG Jhalawar</t>
  </si>
  <si>
    <t>24006111120002001</t>
  </si>
  <si>
    <t>210789733860</t>
  </si>
  <si>
    <t>Mo. Yunus</t>
  </si>
  <si>
    <t>Gafur Khan</t>
  </si>
  <si>
    <t>Kangan Store</t>
  </si>
  <si>
    <t>24006101130034171</t>
  </si>
  <si>
    <t>908009675871</t>
  </si>
  <si>
    <t>&gt;kykokM+ ¼2002&amp;03½</t>
  </si>
  <si>
    <t xml:space="preserve"> </t>
  </si>
  <si>
    <t>Jh 'kjkQr [kkWa@Jh glu [kkWa</t>
  </si>
  <si>
    <t>bysfDVªd fjis;j</t>
  </si>
  <si>
    <t xml:space="preserve">                           (13-6-2002)</t>
  </si>
  <si>
    <t>13/9/02</t>
  </si>
  <si>
    <t>13/3/03</t>
  </si>
  <si>
    <t>15/5/04</t>
  </si>
  <si>
    <t>Jh vuhl eksgEen@Jh v- jlhn</t>
  </si>
  <si>
    <t>bysfDVªªd fjis;j</t>
  </si>
  <si>
    <t xml:space="preserve">                           (11-6-2002)</t>
  </si>
  <si>
    <t>11/9/02</t>
  </si>
  <si>
    <t>7/6/03</t>
  </si>
  <si>
    <t>Jh tkfdj gqlSu@Jh 'kCck gqlSu</t>
  </si>
  <si>
    <t>ykbZV Msdksjs'ku</t>
  </si>
  <si>
    <t>4767-68               (17-6-2002)</t>
  </si>
  <si>
    <t>17/9/02</t>
  </si>
  <si>
    <t>Jh vPNu [kkWa@Jh uUgs [kkWa</t>
  </si>
  <si>
    <t>49140                   (4-10-2002)</t>
  </si>
  <si>
    <t>4/1/03</t>
  </si>
  <si>
    <t>05-03-07</t>
  </si>
  <si>
    <t>Jh vuhl vgen@Jh vehuwqíhu</t>
  </si>
  <si>
    <t>jsMhesM oL=k</t>
  </si>
  <si>
    <t>8170                     (19-6-2002)</t>
  </si>
  <si>
    <t>19/9/02</t>
  </si>
  <si>
    <t>Jh vky; [kkWa@Jh jetku [kkWa</t>
  </si>
  <si>
    <t>fdjk.kk nqdku</t>
  </si>
  <si>
    <t>8174                     (22-6-2002)</t>
  </si>
  <si>
    <t>22/9/02</t>
  </si>
  <si>
    <t>;ksx</t>
  </si>
  <si>
    <t>jktLFkku vYila[;d foRr ,oa fodkl lgdkjh fuxe fyfeVsM+</t>
  </si>
  <si>
    <t xml:space="preserve">ykHkkfFka;ksa dh oxZ okbZt lwph </t>
  </si>
  <si>
    <t>_.k olwyh fdLrksa dk fooj.k ¼fnukad 12-04-2005½</t>
  </si>
  <si>
    <t>o"kZ 2002&amp;03 ls 2004&amp;05 rd</t>
  </si>
  <si>
    <t>Ø-la-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</si>
  <si>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</si>
  <si>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</si>
  <si>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</si>
  <si>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fd'rksa dh la[;k</t>
  </si>
  <si>
    <t xml:space="preserve"> fd'r dh jkf'k</t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</si>
  <si>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</si>
  <si>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ns; fd'rksa dh la[;k   ¼01-10--09½</t>
  </si>
  <si>
    <t>vc rc cdk;k C;kt</t>
  </si>
  <si>
    <r>
      <t xml:space="preserve">01-10-09 rd izkIr dh tkus okyh jkf'k </t>
    </r>
    <r>
      <rPr>
        <b/>
        <sz val="10"/>
        <rFont val="Calibri"/>
        <family val="2"/>
      </rPr>
      <t>(6x8)</t>
    </r>
  </si>
  <si>
    <t>dqy izkIr jkf'k</t>
  </si>
  <si>
    <t xml:space="preserve">31-03-05 rd cdk;k jkf'k </t>
  </si>
  <si>
    <t>olwyh dh fd'rksa dk fooj.k</t>
  </si>
  <si>
    <t>II</t>
  </si>
  <si>
    <t>III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</si>
  <si>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</si>
  <si>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</si>
  <si>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</si>
  <si>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</si>
  <si>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</si>
  <si>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</si>
  <si>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</si>
  <si>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</si>
  <si>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</si>
  <si>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</si>
  <si>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</si>
  <si>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</si>
  <si>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</si>
  <si>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</si>
  <si>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</si>
  <si>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</si>
  <si>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</si>
  <si>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Category</t>
  </si>
  <si>
    <t>eqy</t>
  </si>
  <si>
    <t>C;kt</t>
  </si>
  <si>
    <t>ns; fnuka-</t>
  </si>
  <si>
    <t>izkfIr fnuka-</t>
  </si>
  <si>
    <t>eqy-</t>
  </si>
  <si>
    <t>Amount</t>
  </si>
  <si>
    <t>Agriculture</t>
  </si>
  <si>
    <t>S.Industries</t>
  </si>
  <si>
    <t>Handicraft</t>
  </si>
  <si>
    <t>Technical</t>
  </si>
  <si>
    <t>Transport</t>
  </si>
  <si>
    <t>Education</t>
  </si>
  <si>
    <t>&gt;kykokM ¼2003&amp;04½</t>
  </si>
  <si>
    <t>Jh eqljQ vyh@Jh vljQ vyh</t>
  </si>
  <si>
    <t>diM+k O;olk;</t>
  </si>
  <si>
    <t>10575                  (9-6-2003)</t>
  </si>
  <si>
    <t>9/9/03</t>
  </si>
  <si>
    <t>Jh vuoj gqlSu@Jh vkfy; gqlSu</t>
  </si>
  <si>
    <t>10579                   (11-6-2003)</t>
  </si>
  <si>
    <t>11/9/03</t>
  </si>
  <si>
    <t>Jh yky eksgEen@Jh lQZj jgeku</t>
  </si>
  <si>
    <t>u;k xkWao] jruiqjk] rg- vdysjk] &gt;kykokM+</t>
  </si>
  <si>
    <t>M;sjh ¼HkSl½</t>
  </si>
  <si>
    <t>5762                   (04-11-03)</t>
  </si>
  <si>
    <t>Feb. 04</t>
  </si>
  <si>
    <t>Jh tehy vgen@Jh esgcwc [kkWa</t>
  </si>
  <si>
    <t>fu- dVdyk] rg- vdysjk] &gt;kykokM+</t>
  </si>
  <si>
    <t>5754                   (04-11-03)</t>
  </si>
  <si>
    <t>Jh lyhe eksgEen@Jh 'kDdwj [kkWa</t>
  </si>
  <si>
    <t>fu- [kks[ksM+k] rg- vdysjk] z&gt;kykokM+</t>
  </si>
  <si>
    <t>5755                   (04-11-03)</t>
  </si>
  <si>
    <t>Jh v;~;wc eksgEen@Jh [oktk eksgEen</t>
  </si>
  <si>
    <t>fu- xsgq[ksMh] rg- vdysjk] &gt;kykokM+</t>
  </si>
  <si>
    <t>vkVks ikVZl</t>
  </si>
  <si>
    <t>5765                   (05-11-03)</t>
  </si>
  <si>
    <t>Jh 'kkSdy 'kkg@Jh 'kCchj 'kkg</t>
  </si>
  <si>
    <t>fu- vjfu;k] rg- vdysjk] &gt;kykokZM+</t>
  </si>
  <si>
    <t>cS.M cktk</t>
  </si>
  <si>
    <t>5770                   (05-11-03)</t>
  </si>
  <si>
    <t>Jh eksfeu 'kkg@Jh 'kCchj 'kkg</t>
  </si>
  <si>
    <t>lkbZdy nqdku</t>
  </si>
  <si>
    <t>5759                   (04-11-03)</t>
  </si>
  <si>
    <t>Jh vuoj 'kkg@Jh 'kCchj 'kkg</t>
  </si>
  <si>
    <t>euhgkjh nqdku</t>
  </si>
  <si>
    <t>5760                   (04-11-03)</t>
  </si>
  <si>
    <t>Jh jbZl 'kkg@Jh tqEek 'kkg</t>
  </si>
  <si>
    <t>fu vjfu;k] rg- vdysjk] &gt;kykokM+</t>
  </si>
  <si>
    <t>5769                   (06-11-03)</t>
  </si>
  <si>
    <t>Jh cCcw 'kkg@Jh 'kCchj 'kkg</t>
  </si>
  <si>
    <t>twrk pIiy</t>
  </si>
  <si>
    <t>5766                   (05-11-03)</t>
  </si>
  <si>
    <t>Jh eqLrkd 'kkg@Jh lÙkkj 'kkg</t>
  </si>
  <si>
    <t>jsMhesM oL=k nqdku</t>
  </si>
  <si>
    <t>5761                   (04-11-03)</t>
  </si>
  <si>
    <t xml:space="preserve">Jh vCnqy vrhd@Jh eqLrdhu </t>
  </si>
  <si>
    <t>5756                   (04-11-03)</t>
  </si>
  <si>
    <t>Jh 'kgtkn eksgEen@Jh cthj eksgEen</t>
  </si>
  <si>
    <t>5757                   (04-11-03)</t>
  </si>
  <si>
    <t>Jh vykuwj@Jh clhj eksgEen</t>
  </si>
  <si>
    <t>5771                   (06-11-03)</t>
  </si>
  <si>
    <t>Jh jlhn vyh@Jh clhj eksgEen</t>
  </si>
  <si>
    <t>Vk;j V~;wc iapj</t>
  </si>
  <si>
    <t>5768                   (06-11-03)</t>
  </si>
  <si>
    <t>Jh bZ'kkd eksgEEn@Jh vCnqy jgeku</t>
  </si>
  <si>
    <t>tujy LVksj</t>
  </si>
  <si>
    <t>5763                   (04-11-03)</t>
  </si>
  <si>
    <t>Jh dYywHkkbZ @Jh ;klhu eksgEen</t>
  </si>
  <si>
    <t>5767                   (05-11-03)</t>
  </si>
  <si>
    <t>Jh lqyrku [kkWa@Jh dYyw [kkWa</t>
  </si>
  <si>
    <t>5758                   (04-11-03)</t>
  </si>
  <si>
    <t>Jh NqV~Vu eksgEen@Jh jlhn eksgEen</t>
  </si>
  <si>
    <t>fu-[kks[ksM+] rg- vdysjk] &gt;kykokM+</t>
  </si>
  <si>
    <t>QScZzhds'ku dk;Z</t>
  </si>
  <si>
    <t>5772-73                   (11-11-03)</t>
  </si>
  <si>
    <t xml:space="preserve">2003&amp;04 ds nkSjku forfjr _.k dk fooj.k </t>
  </si>
  <si>
    <t>ykHkkFkhZ dk uke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</si>
  <si>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</si>
  <si>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t>ykHkkFkhZ dk fgLlk</t>
  </si>
  <si>
    <t>_.k vof/k</t>
  </si>
  <si>
    <t>ns; C;kt</t>
  </si>
  <si>
    <t>fd'r dh la[;k</t>
  </si>
  <si>
    <t>ns; fd'rksa dh la[;k   ¼01-10-09½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</si>
  <si>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</si>
  <si>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Nil</t>
  </si>
  <si>
    <t>&gt;kykokM ¼2005&amp;06½</t>
  </si>
  <si>
    <t>Jh ls;n jgeku@ lwyrku</t>
  </si>
  <si>
    <t>vgen eaxyiqjk Vsd] &gt;kykokM+</t>
  </si>
  <si>
    <t>nkSuk iRry</t>
  </si>
  <si>
    <t>66569/           07-07-04 16010/          25-09-04</t>
  </si>
  <si>
    <t>10-07-05</t>
  </si>
  <si>
    <t>Jh eksgEen oghn@ lbZn eksgEen dqjs'kh</t>
  </si>
  <si>
    <t>cl LVsM] lqusy] &gt;kykokM+</t>
  </si>
  <si>
    <t>bysfVªd 'kkWai</t>
  </si>
  <si>
    <t xml:space="preserve">16017/            01-10-04 78883/           28-02-05  </t>
  </si>
  <si>
    <t>01-01-05</t>
  </si>
  <si>
    <t>29-01-09</t>
  </si>
  <si>
    <t>Jh vljQ gqlSu@ vgklku eksgEen</t>
  </si>
  <si>
    <t>fu- uyk eksgYyk] jkenso th eafnj ds ikl] &gt;kykokM+</t>
  </si>
  <si>
    <t>csfYMax dk;Z</t>
  </si>
  <si>
    <t>14090/           25-05-05 17013/           30-06-05</t>
  </si>
  <si>
    <t>25-08-05</t>
  </si>
  <si>
    <t>20-04-09</t>
  </si>
  <si>
    <t>Jh vkf'kd gqlSu@ vglku vgen</t>
  </si>
  <si>
    <t xml:space="preserve">14090/           25-05-05 17013/            30-06-05 </t>
  </si>
  <si>
    <t>Jherh uktek ijohu@ vCnqy vuhl [kkWa</t>
  </si>
  <si>
    <t>nks[kMs ds ckykth ds ikl] &gt;kykokM+</t>
  </si>
  <si>
    <t>jsMhesM xkjesUV</t>
  </si>
  <si>
    <t>51791/              02-12-05            6658/               24-03-06</t>
  </si>
  <si>
    <t>02-03-06</t>
  </si>
  <si>
    <t>Jh ekSgEen j'khn@ vCnqy jTtkd eksgEen</t>
  </si>
  <si>
    <t>&gt;kykokM+</t>
  </si>
  <si>
    <t>bysDVªksfud dk lkeku</t>
  </si>
  <si>
    <t>513/                 22-02-06              565/                    03-03-06</t>
  </si>
  <si>
    <t>22-05-06</t>
  </si>
  <si>
    <t>ekftZu euh</t>
  </si>
  <si>
    <t>;ksx ¼4$5½</t>
  </si>
  <si>
    <t>C;kt dh jkf'k</t>
  </si>
  <si>
    <t>ns; fd'rksa dh la[;k   ¼01&amp;01&amp;2011½</t>
  </si>
  <si>
    <r>
      <t>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</si>
  <si>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&gt;kykokM ¼2006&amp;07½</t>
  </si>
  <si>
    <t>Jh utkdr vyh@ fy;kdr vyh</t>
  </si>
  <si>
    <t>fu- xjcksfy;k rg- euksgjFkkuk] &gt;kykokM+</t>
  </si>
  <si>
    <t>vkWaVks fjD'kk</t>
  </si>
  <si>
    <t xml:space="preserve">6733/             20-07-06            </t>
  </si>
  <si>
    <t>20-10-06</t>
  </si>
  <si>
    <t xml:space="preserve">Jherh eksfudk iRuh@ vt; </t>
  </si>
  <si>
    <t>fu- egkRekxka/kh dkWayksuh ds ikl] &gt;kyjkikVu] &gt;kykokM+</t>
  </si>
  <si>
    <t xml:space="preserve">6734/             20-07-06               </t>
  </si>
  <si>
    <t xml:space="preserve">Jh eksgEen 'kkfgn@ eksgEen vCnqy  gehn </t>
  </si>
  <si>
    <t>fu-xkWo?ksj]  &gt;kykokM+</t>
  </si>
  <si>
    <t xml:space="preserve">6709/             12-06-06               </t>
  </si>
  <si>
    <t>12-09-06</t>
  </si>
  <si>
    <t>Jh j'khn vyh@ fy;kdr vyh</t>
  </si>
  <si>
    <t>fu- euksgj Fkkuk] &gt;kykokM+</t>
  </si>
  <si>
    <t>QuhZpj nqdku</t>
  </si>
  <si>
    <t>11964/          13-11-06</t>
  </si>
  <si>
    <t>13-02-07</t>
  </si>
  <si>
    <t>Jh 'kghn [kkWa@ vCnqy x¶Qkj [kku</t>
  </si>
  <si>
    <t>fu- euksgj Fkkuk]tkek efLtn ds ikl]  &gt;kykokM+</t>
  </si>
  <si>
    <t>QuhZpj nqdkj</t>
  </si>
  <si>
    <t>11966/          15-11-06</t>
  </si>
  <si>
    <t>15-02-07</t>
  </si>
  <si>
    <t>_.k olwyh fdLrksa dk fooj.k ¼fnukad ½</t>
  </si>
  <si>
    <t>ns; fd'rksa dh la[;k         ¼01&amp;01&amp;2011½</t>
  </si>
  <si>
    <r>
      <t>01&amp;01&amp;2011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</si>
  <si>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ns; fnukad</t>
  </si>
  <si>
    <t>ewy</t>
  </si>
  <si>
    <t>ewy-</t>
  </si>
  <si>
    <t>Jh vCnqy lyke@  eksgEen ;qlqQ</t>
  </si>
  <si>
    <t>fu- iqjkjh /kku e.Mh]&gt;kyjk ikVj] &gt;kykokM+</t>
  </si>
  <si>
    <t>ysMht tujy LVksj</t>
  </si>
  <si>
    <t>13803/      22-08-07</t>
  </si>
  <si>
    <t>22-11-07</t>
  </si>
  <si>
    <t xml:space="preserve">Jh vlye cSx@  pkan csx </t>
  </si>
  <si>
    <t>fu-lat; dkWayksjh] xkWao?ksj]  &gt;kykokM+</t>
  </si>
  <si>
    <t>13805/      22-08-07</t>
  </si>
  <si>
    <t xml:space="preserve">Jh eksgEen 'kCchj@ eksgEen bZLekby </t>
  </si>
  <si>
    <t>fu- lqjtiksy xsV] vdysjk] &gt;kyjk ikVj] &gt;kykokM+</t>
  </si>
  <si>
    <t>13804/       22-08-07</t>
  </si>
  <si>
    <t>Jh jQhd csx@ eqLdhe csx</t>
  </si>
  <si>
    <t>rg- fd'kuiqjk vkrjh] &gt;kyjk ikVu] &gt;kykokM+</t>
  </si>
  <si>
    <t>Ms;jh ¼xk;½</t>
  </si>
  <si>
    <t>13822-23/  13-09-07</t>
  </si>
  <si>
    <t>13-12-07</t>
  </si>
  <si>
    <t>jkf'k ¼ N.M.D.F.C.   dk fgLlk½</t>
  </si>
  <si>
    <t>DLA/PM vuqtk fuxe }kjk _.k forj.k dk D.D.No. &amp; Dt.)</t>
  </si>
  <si>
    <t>ns; fd'rksa dh la[;k           (1-01--2011)</t>
  </si>
  <si>
    <t>01&amp;01&amp;2011 rd izkIr dh tkus okyh jkf'k ¼6x6½</t>
  </si>
  <si>
    <t>&gt;kykokM ¼2008&amp;09½</t>
  </si>
  <si>
    <t>Jh eksgEen gkf'ke [kku@ eksgEen gqlSu</t>
  </si>
  <si>
    <t>rksi[kkuk ds lkeus] &gt;kykokM+</t>
  </si>
  <si>
    <r>
      <t xml:space="preserve">'kSf{kd _.k ¼ch-bZ-½ </t>
    </r>
    <r>
      <rPr>
        <b/>
        <sz val="13"/>
        <rFont val="DevLys 010"/>
      </rPr>
      <t>izFke ,oa f)rh; fd'r</t>
    </r>
  </si>
  <si>
    <t>44309/     01-05-08   6498/       25/09/08</t>
  </si>
  <si>
    <r>
      <t xml:space="preserve">'kSf{kd _.k ¼ch-bZ-½ </t>
    </r>
    <r>
      <rPr>
        <b/>
        <sz val="13"/>
        <rFont val="DevLys 010"/>
      </rPr>
      <t>r`rh; fd'r</t>
    </r>
  </si>
  <si>
    <t>952626/    30-07-09  952627/   02-09-09</t>
  </si>
  <si>
    <r>
      <t xml:space="preserve">'kSf{kd _.k ¼ch-bZ-½ </t>
    </r>
    <r>
      <rPr>
        <b/>
        <sz val="13"/>
        <rFont val="DevLys 010"/>
      </rPr>
      <t>prqFk</t>
    </r>
    <r>
      <rPr>
        <sz val="13"/>
        <rFont val="DevLys 010"/>
      </rPr>
      <t xml:space="preserve">Z </t>
    </r>
    <r>
      <rPr>
        <b/>
        <sz val="13"/>
        <rFont val="DevLys 010"/>
      </rPr>
      <t xml:space="preserve"> fd'r</t>
    </r>
  </si>
  <si>
    <t>952641-42/ 31-12-2010</t>
  </si>
  <si>
    <t>Jh Qk:[k vgen@ vCnqy gehn eqlyeku</t>
  </si>
  <si>
    <t>[kkuiqj] &gt;kykokM+</t>
  </si>
  <si>
    <t>44352-53/  19-05-08</t>
  </si>
  <si>
    <t>19-08-08</t>
  </si>
  <si>
    <t>Jh vuoj [kku@ vCnqy xuh eqlyeku</t>
  </si>
  <si>
    <t>eksgYyk rksi[kkuk efLtn ds ikl] &gt;kykokM+</t>
  </si>
  <si>
    <t>6497/       25-09-08</t>
  </si>
  <si>
    <t>25-12-08</t>
  </si>
  <si>
    <r>
      <t xml:space="preserve">jkf'k ¼ </t>
    </r>
    <r>
      <rPr>
        <b/>
        <sz val="10"/>
        <rFont val="Times New Roman"/>
        <family val="1"/>
      </rPr>
      <t xml:space="preserve">N.M.D.F.C.   </t>
    </r>
    <r>
      <rPr>
        <b/>
        <sz val="10"/>
        <rFont val="Arjun"/>
      </rPr>
      <t>dk fgLlk½</t>
    </r>
  </si>
  <si>
    <t xml:space="preserve">C;kt d jkf'k </t>
  </si>
  <si>
    <r>
      <t xml:space="preserve">DLA/PM </t>
    </r>
    <r>
      <rPr>
        <b/>
        <sz val="10"/>
        <rFont val="Arjun"/>
      </rPr>
      <t xml:space="preserve">vuqtk fuxe }kjk _.k forj.k dk </t>
    </r>
    <r>
      <rPr>
        <b/>
        <sz val="10"/>
        <rFont val="Times New Roman"/>
        <family val="1"/>
      </rPr>
      <t>D.D.No. &amp; Dt.)</t>
    </r>
  </si>
  <si>
    <t>ns; fd'rksa dh la[;k           ¼01&amp;01&amp;2011½</t>
  </si>
  <si>
    <t>vc rd izkIr C;kt dh jkf'k</t>
  </si>
  <si>
    <r>
      <t>01&amp;01&amp;2011rd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</si>
  <si>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Jh mej Qk:[k xkSjh@ xqyke gqlSu xkSjh</t>
  </si>
  <si>
    <t>;kno eksgYyk] cl LVs.M] &gt;kyjkikVu] &gt;kykokM+</t>
  </si>
  <si>
    <t>f'k{kk _.k ¼ch,llh uflZx½ izFke fd'r</t>
  </si>
  <si>
    <t>015262/  03-02-09</t>
  </si>
  <si>
    <t>f'k{kk _.k ¼ch,llh uflZx½ f)rh;  fd'r</t>
  </si>
  <si>
    <t>952628/   02-09-09</t>
  </si>
  <si>
    <t xml:space="preserve">C;kt dh jkf'k </t>
  </si>
  <si>
    <r>
      <t>01&amp;01&amp;2011 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</si>
  <si>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&gt;kykokM ¼2010&amp;11½</t>
  </si>
  <si>
    <t>Jh vCnqy guhQ@ vCnqy gehn dqjS'kh</t>
  </si>
  <si>
    <t>fuoklh [kkjh ckoMh ds ikl] eaxyiqjk] ftyk &gt;kykokM+</t>
  </si>
  <si>
    <t>twrs pIiy dh nqdku</t>
  </si>
  <si>
    <t>952633/    01-07-2010    952643/     10-01-2011</t>
  </si>
  <si>
    <t xml:space="preserve">Jh vCnqy 'kdhy@ vCnqy ethn </t>
  </si>
  <si>
    <t>fuoklh egkRek xkWa/kh dkWayksuh] lhHkk Hkou ds ikl] &gt;kykokM+</t>
  </si>
  <si>
    <t>952634/     01-07-2010    952644/    10-01-2011</t>
  </si>
  <si>
    <t>Jh v'kjQ vyh@ lyhe [kku</t>
  </si>
  <si>
    <t>fuoklh dkWayst ds ikl ewfrZ pkSjkgk] &gt;kykokM</t>
  </si>
  <si>
    <t>Ms;jh ¼HkSal½</t>
  </si>
  <si>
    <t>952635/    01-07-2010    952645/    10-01-2011</t>
  </si>
  <si>
    <t>Jh vkdhc vyh@ jtkd vyh</t>
  </si>
  <si>
    <t>fuoklh tkek efLtn ds ikl] euksgjFkkuk] &gt;kykokM+</t>
  </si>
  <si>
    <t>952636/   28-07-2010    952646/   10-01-2011</t>
  </si>
  <si>
    <t>28-10-200</t>
  </si>
  <si>
    <t>Jh lnkdr vyh@ fy;kdr vyh</t>
  </si>
  <si>
    <t>952637/   28-07-2010    952647/    10-01-2011</t>
  </si>
  <si>
    <t>28-10-2010</t>
  </si>
  <si>
    <t>Jh vkflQ vyh@ ,tkt vyh</t>
  </si>
  <si>
    <t>952638/     28-07-2010     952648/    10-01-2011</t>
  </si>
  <si>
    <t>Jh fdjekuh vyh@ ,tkt vyh</t>
  </si>
  <si>
    <t>Hkou fuekZ.k lkexzh</t>
  </si>
  <si>
    <t>952639/   02-08-2010    952649/   10-01-2011</t>
  </si>
  <si>
    <t>Jh eksgEen jbZl@ vkehu HkkbZ</t>
  </si>
  <si>
    <t>fuoklh gfj'kpUnz dkWayksuh] &gt;kyjkikVu] &gt;kykokM+</t>
  </si>
  <si>
    <t>lkbZfdy ikV~Zl</t>
  </si>
  <si>
    <t>952640/   02-08-2010    952650/   10-01-2011</t>
  </si>
  <si>
    <t>Nasir Beg</t>
  </si>
  <si>
    <t>Munavver</t>
  </si>
  <si>
    <t>Niwasi Masjid Ke Pass, Katla Mohalla, Bakani Tehsil, Jhalrapatan, Dist-Jhalawar</t>
  </si>
  <si>
    <t>23.10.15</t>
  </si>
  <si>
    <t>00000003181860365</t>
  </si>
  <si>
    <t>628432058419</t>
  </si>
  <si>
    <t>188697600</t>
  </si>
  <si>
    <t>Manoj Kumar Jain</t>
  </si>
  <si>
    <t>Pradhuman</t>
  </si>
  <si>
    <t>Sher Mohalla, Pidawa, Dist-Jhalawar</t>
  </si>
  <si>
    <t>Jain</t>
  </si>
  <si>
    <t>61019496446</t>
  </si>
  <si>
    <t>357177869392</t>
  </si>
  <si>
    <t>188549929</t>
  </si>
  <si>
    <t>Saddam Husean</t>
  </si>
  <si>
    <t>Sattar Mohammad</t>
  </si>
  <si>
    <t>Vill. Ratlai</t>
  </si>
  <si>
    <t>6.11.15</t>
  </si>
  <si>
    <t>61037537540</t>
  </si>
  <si>
    <t>215022930393</t>
  </si>
  <si>
    <t>188697489</t>
  </si>
  <si>
    <t>Ikram Khan</t>
  </si>
  <si>
    <t>Ramlila Maidan Sarda</t>
  </si>
  <si>
    <t>Tent House</t>
  </si>
  <si>
    <t>45700100135835</t>
  </si>
  <si>
    <t>726897738633</t>
  </si>
  <si>
    <t>188697806</t>
  </si>
  <si>
    <t>Irshad Bee</t>
  </si>
  <si>
    <t>Jakir Hussain</t>
  </si>
  <si>
    <t>Dhokde Ke Balaji Ke Pass, Jhalawar</t>
  </si>
  <si>
    <t xml:space="preserve">Female </t>
  </si>
  <si>
    <t>Chudi Shop</t>
  </si>
  <si>
    <t>45720100153510</t>
  </si>
  <si>
    <t>799224517340</t>
  </si>
  <si>
    <t>188697975</t>
  </si>
  <si>
    <t>Shareeph  Alli</t>
  </si>
  <si>
    <t>Gaffar Shah</t>
  </si>
  <si>
    <t>Main Bazar, Ratlai, Tehsil Jhalrapatan</t>
  </si>
  <si>
    <t>Cycle Shop</t>
  </si>
  <si>
    <t>61014190955</t>
  </si>
  <si>
    <t>408849010166</t>
  </si>
  <si>
    <t>188697602</t>
  </si>
  <si>
    <t>Basiran Bano</t>
  </si>
  <si>
    <t>Alam Khan</t>
  </si>
  <si>
    <t>Doli Mohalla, Jhalawar</t>
  </si>
  <si>
    <t>Kirana Shop</t>
  </si>
  <si>
    <t>51031593709</t>
  </si>
  <si>
    <t>714507662722</t>
  </si>
  <si>
    <t>188719238</t>
  </si>
  <si>
    <t>Ayesha</t>
  </si>
  <si>
    <t>Mohammad Rahim</t>
  </si>
  <si>
    <t>Nala Mohalla Payga Masjid Ke Pass, Jhalawar</t>
  </si>
  <si>
    <t>61105187463</t>
  </si>
  <si>
    <t>841349149879</t>
  </si>
  <si>
    <t>188719237</t>
  </si>
  <si>
    <t>Javed Ali</t>
  </si>
  <si>
    <t>Hasham Ali</t>
  </si>
  <si>
    <t>Kalidas Colony, Jhalawar</t>
  </si>
  <si>
    <t>Computer Work</t>
  </si>
  <si>
    <t>1.12.15</t>
  </si>
  <si>
    <t>056992000000587</t>
  </si>
  <si>
    <t>593152506499</t>
  </si>
  <si>
    <t>188698185</t>
  </si>
  <si>
    <t xml:space="preserve">Ameen </t>
  </si>
  <si>
    <t>Gaffur Shah</t>
  </si>
  <si>
    <t>Nayi Colony, Raipur Tehsil-Pidawa, Dist-Jhalawar</t>
  </si>
  <si>
    <t xml:space="preserve">urban </t>
  </si>
  <si>
    <t>Furniture</t>
  </si>
  <si>
    <t>13.1.16</t>
  </si>
  <si>
    <t>3934600744</t>
  </si>
  <si>
    <t>327971451694</t>
  </si>
  <si>
    <t>188719799</t>
  </si>
  <si>
    <t>AFROJ KHAN</t>
  </si>
  <si>
    <t xml:space="preserve">ZAKIULLAH </t>
  </si>
  <si>
    <t>NEEMBARI GATE JHALRAPATAN DISTT. JHALAWAR</t>
  </si>
  <si>
    <t>MOTOR PARTS</t>
  </si>
  <si>
    <t>5.1.16</t>
  </si>
  <si>
    <t>16.2.16</t>
  </si>
  <si>
    <t>83852200006402</t>
  </si>
  <si>
    <t>320044692332</t>
  </si>
  <si>
    <t>188720053</t>
  </si>
  <si>
    <t>RESHMA BI</t>
  </si>
  <si>
    <t>ASLAM KHAN</t>
  </si>
  <si>
    <t>MUSALMANO KA MOHALLA JHIKRIYA POST KALI TALI TEH.PIRAWA DISTT JHALAWAR</t>
  </si>
  <si>
    <t>3493425328</t>
  </si>
  <si>
    <t>621595402711</t>
  </si>
  <si>
    <t>188720133</t>
  </si>
  <si>
    <t>YASMIN BEE</t>
  </si>
  <si>
    <t>RAJU</t>
  </si>
  <si>
    <t>RADI KE BALAJI ROAD ,JHALAWAR   DISTT. JHALAWAR</t>
  </si>
  <si>
    <t>3355346159</t>
  </si>
  <si>
    <t>449022135134</t>
  </si>
  <si>
    <t>188719794</t>
  </si>
  <si>
    <t>BANO BEGUM</t>
  </si>
  <si>
    <t>KAROLI WALI MASJID KE PASS NALA  MOHALLA , JHALAWAR   DISTT. JHALAWAR</t>
  </si>
  <si>
    <t>3130324708</t>
  </si>
  <si>
    <t>697461526932</t>
  </si>
  <si>
    <t>188719878</t>
  </si>
  <si>
    <t>SHAHABUDDIN</t>
  </si>
  <si>
    <t>SHAFIUDDIN</t>
  </si>
  <si>
    <t>MOCHI MOHALLA, JHALAWAR   DISTT. JHALAWAR</t>
  </si>
  <si>
    <t>61290065674</t>
  </si>
  <si>
    <t>924970227057</t>
  </si>
  <si>
    <t>188719834</t>
  </si>
  <si>
    <t>FIROZ KHAN</t>
  </si>
  <si>
    <t>RASHID</t>
  </si>
  <si>
    <t>KAHRI BAWRI KE PASS , JHALAWAR   DISTT. JHALAWAR</t>
  </si>
  <si>
    <t>TUBE TAYAR KI DUKAAN</t>
  </si>
  <si>
    <t>33700100003788</t>
  </si>
  <si>
    <t>975226512614</t>
  </si>
  <si>
    <t>188719873</t>
  </si>
  <si>
    <t>BABBAN BEE</t>
  </si>
  <si>
    <t>NAZIR MOHAMMAD</t>
  </si>
  <si>
    <t>INDRA COLONY TEH.PACHPAHAR DISTT. JHALAWAR</t>
  </si>
  <si>
    <t>KATPIS</t>
  </si>
  <si>
    <t>685801500850</t>
  </si>
  <si>
    <t>854039094404</t>
  </si>
  <si>
    <t>RAFSUN JANI</t>
  </si>
  <si>
    <t>ABDUL RASHID</t>
  </si>
  <si>
    <t>BANDUK WALO KI GALI MANGALPURA  JHALAWAR   DISTT. JHALAWAR</t>
  </si>
  <si>
    <t>61050346445</t>
  </si>
  <si>
    <t>942008973081</t>
  </si>
  <si>
    <t>188697388</t>
  </si>
  <si>
    <t>JARINA BEE</t>
  </si>
  <si>
    <t>MUSTAFA KHAN</t>
  </si>
  <si>
    <t>V/P RICHWA  TEH. JHALRAPATAN DISTT. JHALAWAR</t>
  </si>
  <si>
    <t>3488749474</t>
  </si>
  <si>
    <t>637573009881</t>
  </si>
  <si>
    <t>188719796</t>
  </si>
  <si>
    <t>FARHA TABASSUM</t>
  </si>
  <si>
    <t>MOHD. SAMER QURESHI</t>
  </si>
  <si>
    <t>IMAM SAGAR MASJID JAIL ROAD,JHALAWAR   DISTT. JHALAWAR</t>
  </si>
  <si>
    <t>3489017278</t>
  </si>
  <si>
    <t>428776003876</t>
  </si>
  <si>
    <t>188741455</t>
  </si>
  <si>
    <t>KADIR MOHAMMAD</t>
  </si>
  <si>
    <t>REDIMADE GARMENTS</t>
  </si>
  <si>
    <t>35179132740</t>
  </si>
  <si>
    <t>861352422931</t>
  </si>
  <si>
    <t>188719877</t>
  </si>
  <si>
    <t>JARINA KHANAM</t>
  </si>
  <si>
    <t>MOHD AABID</t>
  </si>
  <si>
    <t xml:space="preserve">DARGAH KALESHAH BABA KE PASS JHALAWAR </t>
  </si>
  <si>
    <t>BEAUTY PARLER</t>
  </si>
  <si>
    <t>61272715196</t>
  </si>
  <si>
    <t>411759530239</t>
  </si>
  <si>
    <t>188697603</t>
  </si>
  <si>
    <t>ABDUL SALAM</t>
  </si>
  <si>
    <t>RAHIMULLA</t>
  </si>
  <si>
    <t>RAMZAN PURA AKLERA, DISTT. JHALAWAR</t>
  </si>
  <si>
    <t>686501700002</t>
  </si>
  <si>
    <t>691899113769</t>
  </si>
  <si>
    <t>188697612/ 188741458</t>
  </si>
  <si>
    <t>RIHANA</t>
  </si>
  <si>
    <t>ABDUL FAIM</t>
  </si>
  <si>
    <t>VILL. KISHAN PURA ANTRI POST DURGPURA  TEH. JHALRAPATAN DISTT. JHALAWAR</t>
  </si>
  <si>
    <t>45720100147583</t>
  </si>
  <si>
    <t>986955833436</t>
  </si>
  <si>
    <t>188697788</t>
  </si>
  <si>
    <t>SHAHIDA BEE</t>
  </si>
  <si>
    <t>SHAKIR KHAN</t>
  </si>
  <si>
    <t>JUHARI MOHALLA MASTAN SHAH MASJID KE PASS JHALAWAR   DISTT. JHALAWAR</t>
  </si>
  <si>
    <t>3435699161</t>
  </si>
  <si>
    <t>254293463796</t>
  </si>
  <si>
    <t>188697512</t>
  </si>
  <si>
    <t>JEBUNNISHA</t>
  </si>
  <si>
    <t>AB. SALIM</t>
  </si>
  <si>
    <t>686501435956</t>
  </si>
  <si>
    <t>431179811441</t>
  </si>
  <si>
    <t>188741461</t>
  </si>
  <si>
    <t>GAFNAZ</t>
  </si>
  <si>
    <t>IMAM SAGAR SCHOOL KE PASS JAIL ROAD,JHALAWAR   DISTT. JHALAWAR</t>
  </si>
  <si>
    <t xml:space="preserve">REDIMADE </t>
  </si>
  <si>
    <t>61139573786</t>
  </si>
  <si>
    <t>746469513250</t>
  </si>
  <si>
    <t>188719999</t>
  </si>
  <si>
    <t>IRFAN ALI</t>
  </si>
  <si>
    <t xml:space="preserve"> SHARAFAT ALI</t>
  </si>
  <si>
    <t>33700100005430</t>
  </si>
  <si>
    <t>354439006397</t>
  </si>
  <si>
    <t>188720127</t>
  </si>
  <si>
    <t>BHAVNA JAIN</t>
  </si>
  <si>
    <t>NIRMAL KUMAR JAIN</t>
  </si>
  <si>
    <t>NAMAK KI KUIYA KE PASS KASRA BAZAR WARD NO. 10 JHALRAPATAN DISTT. JHALAWAR</t>
  </si>
  <si>
    <t>61175522784</t>
  </si>
  <si>
    <t>400925545425</t>
  </si>
  <si>
    <t>188719875</t>
  </si>
  <si>
    <t>MUSTUFA RAZA</t>
  </si>
  <si>
    <t>ABDUL AZIZ</t>
  </si>
  <si>
    <t xml:space="preserve">CHANDA MAHARAJ KI PULIYA ARA MASHINE KE PASS,JHALAWAR   DISTT. JHALAWAR </t>
  </si>
  <si>
    <t>61230659546</t>
  </si>
  <si>
    <t>771803335491</t>
  </si>
  <si>
    <t>188719836</t>
  </si>
  <si>
    <t>SIDDIKA KHANAM</t>
  </si>
  <si>
    <t>FIROJ KHAN</t>
  </si>
  <si>
    <t>CHURA</t>
  </si>
  <si>
    <t>155200101003394</t>
  </si>
  <si>
    <t>410828081648</t>
  </si>
  <si>
    <t>188720001</t>
  </si>
  <si>
    <t>SHAHIL KHAN</t>
  </si>
  <si>
    <t>ABDUL RASID</t>
  </si>
  <si>
    <t>00000003339670061</t>
  </si>
  <si>
    <t>379802036736</t>
  </si>
  <si>
    <t>186969715</t>
  </si>
  <si>
    <t>MUSTAKIM KHAN</t>
  </si>
  <si>
    <t>FURNITURE</t>
  </si>
  <si>
    <t>592302010001424</t>
  </si>
  <si>
    <t>911619004738</t>
  </si>
  <si>
    <t>188719950</t>
  </si>
  <si>
    <t>ILIYAS ABBASI</t>
  </si>
  <si>
    <t>GAGRON ROAD NAI BASTI, JHALAWAR   DISTT. JHALAWAR</t>
  </si>
  <si>
    <t>MAN'S PARLER</t>
  </si>
  <si>
    <t>3187999288</t>
  </si>
  <si>
    <t>474383169089</t>
  </si>
  <si>
    <t>188719899</t>
  </si>
  <si>
    <t>SABIRA BEGUM</t>
  </si>
  <si>
    <t>JAVED ALI</t>
  </si>
  <si>
    <t>NEAR GIRLS SCHOOL JHALRAPATAN DISTT JHALAWAR</t>
  </si>
  <si>
    <t>KAPDA KATPIS</t>
  </si>
  <si>
    <t>3595101001037</t>
  </si>
  <si>
    <t>438212362874</t>
  </si>
  <si>
    <t>188741318</t>
  </si>
  <si>
    <t>RIYAZ MOHAMMAD</t>
  </si>
  <si>
    <t>MUBARIK HUSSAIN</t>
  </si>
  <si>
    <t>VILL. MORI TEH. JHALRAPATAN DISTT. JHALAWAR</t>
  </si>
  <si>
    <t>WELDING WORKS</t>
  </si>
  <si>
    <t>2111637723</t>
  </si>
  <si>
    <t>711934122769</t>
  </si>
  <si>
    <t>188697786</t>
  </si>
  <si>
    <t>RAIS KHAN</t>
  </si>
  <si>
    <t>LATIF KHAN</t>
  </si>
  <si>
    <t>V/P SUBAR TEH. PIRAWA DISTT. JHALAWAR</t>
  </si>
  <si>
    <t>2231431688</t>
  </si>
  <si>
    <t>528914193863</t>
  </si>
  <si>
    <t>188551137</t>
  </si>
  <si>
    <t xml:space="preserve">ZEENAT </t>
  </si>
  <si>
    <t>CHOTE KHAN</t>
  </si>
  <si>
    <t>NEEMBARI GATE WARD NO. 14, JHALRAPATAN DISTT. JHALAWAR</t>
  </si>
  <si>
    <t>SILAI</t>
  </si>
  <si>
    <t>29960100001054</t>
  </si>
  <si>
    <t>262929937732</t>
  </si>
  <si>
    <t>188719797</t>
  </si>
  <si>
    <t>JAVED KHAN</t>
  </si>
  <si>
    <t>SABIR KHAN</t>
  </si>
  <si>
    <t>PAYGA MOHALLA MASTAN SHAH MASJID KE PASS JHALAWAR   DISTT. JHALAWAR</t>
  </si>
  <si>
    <t>AUTO</t>
  </si>
  <si>
    <t>3461084611</t>
  </si>
  <si>
    <t>430547527537</t>
  </si>
  <si>
    <t>188677511</t>
  </si>
  <si>
    <t>MOMAD HUSEN</t>
  </si>
  <si>
    <t>MOHD. NASIR</t>
  </si>
  <si>
    <t>SANJAY COLONY GAON GHER H.NO. 116,   JHALAWAR   DISTT. JHALAWAR</t>
  </si>
  <si>
    <t>3109008280</t>
  </si>
  <si>
    <t>269992038006</t>
  </si>
  <si>
    <t>186950053</t>
  </si>
  <si>
    <t>RIHANA BEGAM</t>
  </si>
  <si>
    <t>NIZAMUDDIN</t>
  </si>
  <si>
    <t>V/P ASNAWAR  TEH. JHALRAPATAN DISTT. JHALAWAR</t>
  </si>
  <si>
    <t>3121256998</t>
  </si>
  <si>
    <t>426222733850</t>
  </si>
  <si>
    <t>188719842</t>
  </si>
  <si>
    <t>MEHARUNNISA</t>
  </si>
  <si>
    <t>ABDUL RAHAMAN</t>
  </si>
  <si>
    <t>HARISH CHANDRA COLONY JHALRAPATAN DIST JHALAWAR</t>
  </si>
  <si>
    <t>09562191047161</t>
  </si>
  <si>
    <t>337105739583</t>
  </si>
  <si>
    <t>188740068</t>
  </si>
  <si>
    <t>RIZWANA BEE</t>
  </si>
  <si>
    <t>JOYAB ALI</t>
  </si>
  <si>
    <t>LAL BAAG KE PICHE HARISH CHANDRA COLONY JHALRAPATAN DIST JHALAWAR</t>
  </si>
  <si>
    <t>4190000100178454</t>
  </si>
  <si>
    <t>202201213683</t>
  </si>
  <si>
    <t>188740064</t>
  </si>
  <si>
    <t>AFROJ SHAIKH</t>
  </si>
  <si>
    <t>NAVED SHEIKH</t>
  </si>
  <si>
    <t>25 FALODI MANGLIK BHAWAN HARISH CHANDRA COLONY JHALRAPATAN DIST JHALAWAR</t>
  </si>
  <si>
    <t>4190000100177598</t>
  </si>
  <si>
    <t>802509871441</t>
  </si>
  <si>
    <t>188740067</t>
  </si>
  <si>
    <t>GULNAZ BEE</t>
  </si>
  <si>
    <t>MOHAMMED FIROZ</t>
  </si>
  <si>
    <t>4190000100178463</t>
  </si>
  <si>
    <t>371858813243</t>
  </si>
  <si>
    <t>188740066</t>
  </si>
  <si>
    <t>AYESHA KHANAM</t>
  </si>
  <si>
    <t>IMTIYAJ ALI</t>
  </si>
  <si>
    <t>3310963694</t>
  </si>
  <si>
    <t xml:space="preserve">RUKHSANA </t>
  </si>
  <si>
    <t>SAMMAT KHAN</t>
  </si>
  <si>
    <t>4190000100166510</t>
  </si>
  <si>
    <t>188740062</t>
  </si>
  <si>
    <t>SHAMIM BANO</t>
  </si>
  <si>
    <t>SIRAJ</t>
  </si>
  <si>
    <t>VILL. NANDPURA SUWAS  TEHSIL PIRAWA  DIST JHALAWAR</t>
  </si>
  <si>
    <t>61298360286</t>
  </si>
  <si>
    <t>862021783666</t>
  </si>
  <si>
    <t>188740485</t>
  </si>
  <si>
    <t>RAMJAN KHAN</t>
  </si>
  <si>
    <t>PIIR KHAN</t>
  </si>
  <si>
    <t>NEW BASTI AKLERA DISTT. JHALAWAR</t>
  </si>
  <si>
    <t>00000003341411194</t>
  </si>
  <si>
    <t>547244184843</t>
  </si>
  <si>
    <t>188719239</t>
  </si>
  <si>
    <t xml:space="preserve">RUKYA </t>
  </si>
  <si>
    <t>ABDUL RAHIM</t>
  </si>
  <si>
    <t>267110100004544</t>
  </si>
  <si>
    <t>943997820750</t>
  </si>
  <si>
    <t>188741457</t>
  </si>
  <si>
    <t>SHOKAT ALI</t>
  </si>
  <si>
    <t>NOOR ALI</t>
  </si>
  <si>
    <t>VILL. MANDAWAR TEH.ASNAWAR DISTT. JHALAWAR</t>
  </si>
  <si>
    <t>45730100153379</t>
  </si>
  <si>
    <t>773777260786</t>
  </si>
  <si>
    <t>188741456</t>
  </si>
  <si>
    <t xml:space="preserve">RAISA </t>
  </si>
  <si>
    <t xml:space="preserve"> JABBAR KHAN</t>
  </si>
  <si>
    <t>GAGRON ROAD , JHALAWAR   DISTT. JHALAWAR</t>
  </si>
  <si>
    <t>686501431224</t>
  </si>
  <si>
    <t>445711699733</t>
  </si>
  <si>
    <t>188665891</t>
  </si>
  <si>
    <t>RUNA GORI</t>
  </si>
  <si>
    <t>IMRAN GORI</t>
  </si>
  <si>
    <t>BAGRI MOHALLA JHALRAPATAN DISTT. JHALAWAR</t>
  </si>
  <si>
    <t>RADIMADE</t>
  </si>
  <si>
    <t>09562191040094</t>
  </si>
  <si>
    <t>868985452135</t>
  </si>
  <si>
    <t>188740163</t>
  </si>
  <si>
    <t>AABIDA BEE</t>
  </si>
  <si>
    <t>MAKSUD AHAMAD</t>
  </si>
  <si>
    <t>09562191047154</t>
  </si>
  <si>
    <t>689113409127</t>
  </si>
  <si>
    <t>188740162</t>
  </si>
  <si>
    <t>YASMIN TAI</t>
  </si>
  <si>
    <t>SALIM GOURI</t>
  </si>
  <si>
    <t>VINOD BHAWAN KE PICHE JHALRAPATAN DISTT. JHALAWAR</t>
  </si>
  <si>
    <t>4190000100178658</t>
  </si>
  <si>
    <t>771260145700</t>
  </si>
  <si>
    <t>188740065</t>
  </si>
  <si>
    <t>PARVIN BEGAM</t>
  </si>
  <si>
    <t>JAHID KHAN</t>
  </si>
  <si>
    <t>IMAM SAGAR SCHOOL KE PASS JAIL ROAD, JHALAWAR DISTT. JHALAWAR</t>
  </si>
  <si>
    <t>155200101003395</t>
  </si>
  <si>
    <t>975127183695</t>
  </si>
  <si>
    <t>188720000</t>
  </si>
  <si>
    <t>SHAHANA ALI</t>
  </si>
  <si>
    <t>LIYAKAT ALI</t>
  </si>
  <si>
    <t>10982943249</t>
  </si>
  <si>
    <t>230687992514</t>
  </si>
  <si>
    <t>188740216</t>
  </si>
  <si>
    <t>RAIS MOHAMMAD</t>
  </si>
  <si>
    <t>AZIMUDDIN</t>
  </si>
  <si>
    <t>VILL.KISHANPUAR  POST DEVRI TEH. JHALRAPATAN DISTT. JHALAWAR</t>
  </si>
  <si>
    <t>61086527103</t>
  </si>
  <si>
    <t>811340076012</t>
  </si>
  <si>
    <t>188697711</t>
  </si>
  <si>
    <t>INSAF ALI</t>
  </si>
  <si>
    <t xml:space="preserve"> IRSHAD ALI</t>
  </si>
  <si>
    <t>686501451826</t>
  </si>
  <si>
    <t>390448127421</t>
  </si>
  <si>
    <t>188741291</t>
  </si>
  <si>
    <t>ABDUL ASIF KHAN</t>
  </si>
  <si>
    <t>ABDUL KHALIK KHAN</t>
  </si>
  <si>
    <t xml:space="preserve">RAMDUWARA GALI MANGALPURA , JHALAWAR DISTT. JHALAWAR </t>
  </si>
  <si>
    <t>MOBILE SHOPE</t>
  </si>
  <si>
    <t>909010033153495</t>
  </si>
  <si>
    <t>857752471684</t>
  </si>
  <si>
    <t>188719989</t>
  </si>
  <si>
    <t>ASHIQ  HUSSAIN</t>
  </si>
  <si>
    <t>MUSTAK HUSSAIN</t>
  </si>
  <si>
    <t>BASEDA MOHALLA JHALAWAR   DISTT. JHALAWAR</t>
  </si>
  <si>
    <t>3464548276</t>
  </si>
  <si>
    <t>315736337959</t>
  </si>
  <si>
    <t>188719843</t>
  </si>
  <si>
    <t>SAHINA BI</t>
  </si>
  <si>
    <t>61291755341</t>
  </si>
  <si>
    <t>567275940258</t>
  </si>
  <si>
    <t>188719874</t>
  </si>
  <si>
    <t>DILSHAD QURESHI</t>
  </si>
  <si>
    <t>MOHD NASIR QURESHI</t>
  </si>
  <si>
    <t>KALESHAH BABA KE PASS NALA MOHALLA DISTT JHALAWAR</t>
  </si>
  <si>
    <t>BARTAN</t>
  </si>
  <si>
    <t>33700100005504</t>
  </si>
  <si>
    <t>991213557362</t>
  </si>
  <si>
    <t>188741710</t>
  </si>
  <si>
    <t>ABDUL WAHID</t>
  </si>
  <si>
    <t>RASOOL MOHAMMAD</t>
  </si>
  <si>
    <t>PURANI JAIL ROAD VASUNDHRA VIHAR COLONY  JHALAWAR DISTT JHALAWAR</t>
  </si>
  <si>
    <t>REDIMADE KAPDA</t>
  </si>
  <si>
    <t>043501501023</t>
  </si>
  <si>
    <t>953634752629</t>
  </si>
  <si>
    <t>188741672</t>
  </si>
  <si>
    <t>MOHD ALAM</t>
  </si>
  <si>
    <t>ABDUL MAJID</t>
  </si>
  <si>
    <t>GODAM KI TALAI PIPLI WALI KUIYA KE PASS JHIRI MOHALLA, JHALAWAR   DISTT. JHALAWAR</t>
  </si>
  <si>
    <t>TENT</t>
  </si>
  <si>
    <t>10982920050</t>
  </si>
  <si>
    <t>737455877027</t>
  </si>
  <si>
    <t>188714670</t>
  </si>
  <si>
    <t>NURULHUDA</t>
  </si>
  <si>
    <t>RAUFUR RAHIM</t>
  </si>
  <si>
    <t>DAG TEH. GANGDHAR DISTT JHALAWAR</t>
  </si>
  <si>
    <t>55156748711</t>
  </si>
  <si>
    <t>898722759061</t>
  </si>
  <si>
    <t>188772443</t>
  </si>
  <si>
    <t>Mohd. Haris</t>
  </si>
  <si>
    <t>Mohd. Haroon</t>
  </si>
  <si>
    <t>Nalla Mohalla, Jhalawar</t>
  </si>
  <si>
    <t>Mobile</t>
  </si>
  <si>
    <t>61131368540</t>
  </si>
  <si>
    <t>230519495251</t>
  </si>
  <si>
    <t>188719406</t>
  </si>
  <si>
    <t>188697691</t>
  </si>
  <si>
    <t>Ni- Vill. Richwa, Tehsil-Jhalrapatan, Dist-Jhalawar</t>
  </si>
  <si>
    <t>SMS College of Nursing, Khanpura Road, Dist-Jhalawar</t>
  </si>
  <si>
    <t>R.U.H.S.</t>
  </si>
  <si>
    <t>B.Sc Nursing</t>
  </si>
  <si>
    <t>23.3.14</t>
  </si>
  <si>
    <t>23.12.15</t>
  </si>
  <si>
    <t>186942026</t>
  </si>
  <si>
    <t>ZAHID KHAN</t>
  </si>
  <si>
    <t>JAMIYAT KHAN</t>
  </si>
  <si>
    <t xml:space="preserve">NEW BLOCK SCHOOL KE PICHE, JHALAWAR   DISTT. JHALAWAR </t>
  </si>
  <si>
    <t>CYBER CAFÉ</t>
  </si>
  <si>
    <t>14.3.16</t>
  </si>
  <si>
    <t>34537081433</t>
  </si>
  <si>
    <t>798829905502</t>
  </si>
  <si>
    <t>CHAND KHAN</t>
  </si>
  <si>
    <t>HABIB KHAN</t>
  </si>
  <si>
    <t>JAWAHAR COLONY JHALAWAR   DISTT. JHALAWAR</t>
  </si>
  <si>
    <t>3482358192</t>
  </si>
  <si>
    <t>793656666191</t>
  </si>
  <si>
    <t>SHAHEEN KHAN</t>
  </si>
  <si>
    <t>SHAHID KHAN</t>
  </si>
  <si>
    <t xml:space="preserve">KOTHI ROAD NEW BLOCK SCHOOL KE PICHE, JHALAWAR   DISTT. JHALAWAR </t>
  </si>
  <si>
    <t>10982926187</t>
  </si>
  <si>
    <t>534450733431</t>
  </si>
  <si>
    <t>KAYYUM KHAN</t>
  </si>
  <si>
    <t>YAKUB</t>
  </si>
  <si>
    <t>50100113697685</t>
  </si>
  <si>
    <t>507757837643</t>
  </si>
  <si>
    <t>SABIYA KURESI</t>
  </si>
  <si>
    <t>MOHD. JAMIL KURESI</t>
  </si>
  <si>
    <t>KAPDA REDIMADE</t>
  </si>
  <si>
    <t>3340558079</t>
  </si>
  <si>
    <t>539310520734</t>
  </si>
  <si>
    <t>MOHD. SAEED</t>
  </si>
  <si>
    <t>GINDOR GATE KE PASS WARD NO. 02 JHALRAPATAN DISTT. JHALAWAR</t>
  </si>
  <si>
    <t>2998205929</t>
  </si>
  <si>
    <t>210729748648</t>
  </si>
  <si>
    <t>KASAM KHAN</t>
  </si>
  <si>
    <t>HABIB NAGAR H.NO. 58 , JHALAWAR   DISTT. JHALAWAR</t>
  </si>
  <si>
    <t>687501700097</t>
  </si>
  <si>
    <t>203726707018</t>
  </si>
  <si>
    <t>UMAR KHAN</t>
  </si>
  <si>
    <t>RADI KE BALAJI ROAD  REHMAAN BHAI KE MAKAAN KE PASS JHALAWAR   DISTT. JHALAWAR</t>
  </si>
  <si>
    <t>COLAR PANKHA REPAIR</t>
  </si>
  <si>
    <t>3459747415</t>
  </si>
  <si>
    <t>343295154703</t>
  </si>
  <si>
    <t>RESHMA</t>
  </si>
  <si>
    <t xml:space="preserve">RAMJAAN </t>
  </si>
  <si>
    <t xml:space="preserve">NEW BASTI AKLERA DISTT. JHALAWAR </t>
  </si>
  <si>
    <t>3509971101</t>
  </si>
  <si>
    <t>957471512989</t>
  </si>
  <si>
    <t>IRFAN KHAN</t>
  </si>
  <si>
    <t>PISTAM KHAN</t>
  </si>
  <si>
    <t xml:space="preserve">KALE BABU KI HAVELI KE PASS JHALAWAR </t>
  </si>
  <si>
    <t>46470100589214</t>
  </si>
  <si>
    <t>260990   381681</t>
  </si>
  <si>
    <t>RESHMA BEE</t>
  </si>
  <si>
    <t>ABDUL REHMAAN</t>
  </si>
  <si>
    <t>CHANDRA GUPT NAGAR JHALRAPATAN DIST JHALAWAR</t>
  </si>
  <si>
    <t>3283241146</t>
  </si>
  <si>
    <t>715545   774968</t>
  </si>
  <si>
    <t>RIZWANA BEGUM</t>
  </si>
  <si>
    <t>MANSOOR AHMAD</t>
  </si>
  <si>
    <t>NADI KE SAMNE BHILWARA TEH.JHALRAPATAN DISTT JHALAWAR</t>
  </si>
  <si>
    <t>45860100249103</t>
  </si>
  <si>
    <t>843310449701</t>
  </si>
  <si>
    <t>FARUKH KHAN</t>
  </si>
  <si>
    <t>VILL. BHILWARI TEH.PACHPAHAR DISTT JHALAWAR</t>
  </si>
  <si>
    <t>915010015782533</t>
  </si>
  <si>
    <t>471148884979</t>
  </si>
  <si>
    <t>ABDUL NADEEM</t>
  </si>
  <si>
    <t xml:space="preserve">ABDUL SALIM </t>
  </si>
  <si>
    <t>NEW BASTI HABIB NAGAR RADI KE BALAJI ROAD, ASNAWAR DISTT JHALAWAR</t>
  </si>
  <si>
    <t>667710110000536</t>
  </si>
  <si>
    <t>803155160974</t>
  </si>
  <si>
    <t xml:space="preserve">SALMA </t>
  </si>
  <si>
    <t>SALIM MOHD.</t>
  </si>
  <si>
    <t>JAIN MANDIR KE PASS CHANDKHERI TEH.KHANPUR DISTT. JHALAWAR</t>
  </si>
  <si>
    <t>61274563400</t>
  </si>
  <si>
    <t>223613889292</t>
  </si>
  <si>
    <t>SHARIF MOHAMMAD</t>
  </si>
  <si>
    <t>BASHIR MOHAMMAD</t>
  </si>
  <si>
    <t xml:space="preserve">PANCHAYAT BHAWAN KE PASS V/P BHILWARI TEH. PACHPAHAR DISTT. JHALAWAR </t>
  </si>
  <si>
    <t>45860100245358</t>
  </si>
  <si>
    <t>468060184784</t>
  </si>
  <si>
    <t>RANI BEGAM</t>
  </si>
  <si>
    <t>ABDUL ARIF</t>
  </si>
  <si>
    <t>3405229054</t>
  </si>
  <si>
    <t>554764012246</t>
  </si>
  <si>
    <t>SHARMILA  BAI</t>
  </si>
  <si>
    <t>ABDUL SALIM</t>
  </si>
  <si>
    <t>3918140173</t>
  </si>
  <si>
    <t>763650 047909</t>
  </si>
  <si>
    <t>SHABINA BI</t>
  </si>
  <si>
    <t>MOHALLA MALI RAIPUR, TEH. PIRAWA DISTT. JHALAWAR</t>
  </si>
  <si>
    <t>3371046361</t>
  </si>
  <si>
    <t>951195140796</t>
  </si>
  <si>
    <t xml:space="preserve">HANIFA BEGAM </t>
  </si>
  <si>
    <t>ABDUL HAMID</t>
  </si>
  <si>
    <t>1568541684</t>
  </si>
  <si>
    <t>548481151526</t>
  </si>
  <si>
    <t>RIZWANA</t>
  </si>
  <si>
    <t>ABDUL FARID KHAN</t>
  </si>
  <si>
    <t>TABELA SCHOOL KE PASS, JHALAWAR   DISTT. JHALAWAR</t>
  </si>
  <si>
    <t>3491734983</t>
  </si>
  <si>
    <t>237751175797</t>
  </si>
  <si>
    <t>NAZIYA BEE</t>
  </si>
  <si>
    <t>SAJJAD ALI</t>
  </si>
  <si>
    <t>4190000100178445</t>
  </si>
  <si>
    <t>529696058171</t>
  </si>
  <si>
    <t>AFSANA BEGAM</t>
  </si>
  <si>
    <t>NIMBARI GATE JHALRAPATAN DISTT JHALAWAR</t>
  </si>
  <si>
    <t>3491964087</t>
  </si>
  <si>
    <t>840722136998</t>
  </si>
  <si>
    <t>19.1.16</t>
  </si>
  <si>
    <t>Sagir Mohammad</t>
  </si>
  <si>
    <t>Rashid Mohammad</t>
  </si>
  <si>
    <t>Kauroli Masjid Nala Mohalla, Jhalawar</t>
  </si>
  <si>
    <t xml:space="preserve">Computerization </t>
  </si>
  <si>
    <t>8.2.16</t>
  </si>
  <si>
    <t>61210460396</t>
  </si>
  <si>
    <t>219167312499</t>
  </si>
  <si>
    <t>Govt. Engineering College, Jhalawar</t>
  </si>
  <si>
    <t>RTU Kota</t>
  </si>
  <si>
    <t>10.2.14</t>
  </si>
  <si>
    <t>12.2.16</t>
  </si>
  <si>
    <t>51107186767</t>
  </si>
  <si>
    <t>366825748943</t>
  </si>
  <si>
    <t>188698180</t>
  </si>
  <si>
    <t>22.3.16</t>
  </si>
  <si>
    <t>61127091548</t>
  </si>
  <si>
    <t>188697816</t>
  </si>
  <si>
    <t xml:space="preserve">Hafiz </t>
  </si>
  <si>
    <t>Salim Ansari</t>
  </si>
  <si>
    <t xml:space="preserve">CHAGED BHAWAN KI GALI WARD NO. 23, JHALAWAR DISTT. JHALAWAR </t>
  </si>
  <si>
    <t>31.3.16</t>
  </si>
  <si>
    <t>32500110001141</t>
  </si>
  <si>
    <t>592336062696</t>
  </si>
  <si>
    <t>188741999</t>
  </si>
  <si>
    <t>Ishaq Khan</t>
  </si>
  <si>
    <t>Imam Khan</t>
  </si>
  <si>
    <t>V/P BHILWARI TEH. JHALRAPATAN DISTT. JHALAWAR</t>
  </si>
  <si>
    <t>45860100247311</t>
  </si>
  <si>
    <t>295669662484</t>
  </si>
  <si>
    <t>188742006</t>
  </si>
  <si>
    <t>Zebunnisa Shaikh</t>
  </si>
  <si>
    <t>Mukhtar Shaikh</t>
  </si>
  <si>
    <t>ABKARI VIBHAG KE PASS, BHAWANIMANDI DISTT. JHALAWAR</t>
  </si>
  <si>
    <t>0071000100153141</t>
  </si>
  <si>
    <t>367597415059</t>
  </si>
  <si>
    <t>188719658</t>
  </si>
  <si>
    <t>Mustafa</t>
  </si>
  <si>
    <t>Hanif Mohammad</t>
  </si>
  <si>
    <t xml:space="preserve"> SUNEL TEH. PIRAWA DISTT. JHALAWAR</t>
  </si>
  <si>
    <t>61065648566</t>
  </si>
  <si>
    <t>234945647332</t>
  </si>
  <si>
    <t>188719451</t>
  </si>
  <si>
    <t xml:space="preserve">Raees </t>
  </si>
  <si>
    <t>Ibrahim</t>
  </si>
  <si>
    <t xml:space="preserve">NAI MANJIL JAIRAJ PARK MURTI CHORAHA , JHALAWAR   DISTT. JHALAWAR </t>
  </si>
  <si>
    <t>LADEIS KATPIS</t>
  </si>
  <si>
    <t>33700100003581</t>
  </si>
  <si>
    <t>366708988527</t>
  </si>
  <si>
    <t>188720009</t>
  </si>
  <si>
    <t>Noshad Abbasi</t>
  </si>
  <si>
    <t xml:space="preserve"> JAIRAJ PARK MURTI CHORAHA , JHALAWAR   DISTT. JHALAWAR </t>
  </si>
  <si>
    <t>043501503580</t>
  </si>
  <si>
    <t>206671287215</t>
  </si>
  <si>
    <t>188720010</t>
  </si>
  <si>
    <t>Abdul Rashid</t>
  </si>
  <si>
    <t xml:space="preserve">JAWAHAR COLONY JHALAWAR,DISTT. JHALAWAR </t>
  </si>
  <si>
    <t>043501504309</t>
  </si>
  <si>
    <t>527507049188</t>
  </si>
  <si>
    <t>188719904</t>
  </si>
  <si>
    <t>Jamil Mohd.</t>
  </si>
  <si>
    <t>Hasan Mohd.</t>
  </si>
  <si>
    <t xml:space="preserve">GAGRON ROAD JHALAWAR,DISTT. JHALAWAR </t>
  </si>
  <si>
    <t>45720100141061</t>
  </si>
  <si>
    <t>605336806127</t>
  </si>
  <si>
    <t>188719903</t>
  </si>
  <si>
    <t>Sharafat Hussain</t>
  </si>
  <si>
    <t>Siraj Mohd.</t>
  </si>
  <si>
    <t>CHOTE KAMELE KE PASS JHALAWAR</t>
  </si>
  <si>
    <t>51031586033</t>
  </si>
  <si>
    <t>316237624409</t>
  </si>
  <si>
    <t>188741959</t>
  </si>
  <si>
    <t>Azim Uddin Qureshi</t>
  </si>
  <si>
    <t>Arif Qureshi</t>
  </si>
  <si>
    <t>NIM BARI GATE JHALRAPATAN DISTT. JHALAWAR</t>
  </si>
  <si>
    <t>592302010004701</t>
  </si>
  <si>
    <t>523998856745</t>
  </si>
  <si>
    <t>188742053</t>
  </si>
  <si>
    <t>Rehana Begam</t>
  </si>
  <si>
    <t>Aasif Iqbal</t>
  </si>
  <si>
    <t>NEW ABADI PURANI BUS STAND DAG DISTT. JHALAWAR</t>
  </si>
  <si>
    <t>0628000100093072</t>
  </si>
  <si>
    <t>575004230899</t>
  </si>
  <si>
    <t>188741935</t>
  </si>
  <si>
    <t>Shameem Begam</t>
  </si>
  <si>
    <t>Abdul Kayum</t>
  </si>
  <si>
    <t>MEHNDI PURA  DAG DISTT. JHALAWAR</t>
  </si>
  <si>
    <t>TENT HOUSE</t>
  </si>
  <si>
    <t>0628000100043518</t>
  </si>
  <si>
    <t>886229591560</t>
  </si>
  <si>
    <t>188773273</t>
  </si>
  <si>
    <t>Naimuddin</t>
  </si>
  <si>
    <t>Kamluddin</t>
  </si>
  <si>
    <t>VILL. DAHIKHERA TEH.KHANPURDISTT. JHALAWAR</t>
  </si>
  <si>
    <t>JUNRAL STORE</t>
  </si>
  <si>
    <t>61107075165</t>
  </si>
  <si>
    <t>585357799253</t>
  </si>
  <si>
    <t>188741526</t>
  </si>
  <si>
    <t>Shabnam Bi</t>
  </si>
  <si>
    <t>Shahadat Khan</t>
  </si>
  <si>
    <t>3462042466</t>
  </si>
  <si>
    <t>295146128786</t>
  </si>
  <si>
    <t>188719795</t>
  </si>
  <si>
    <t xml:space="preserve">Ruksana </t>
  </si>
  <si>
    <t>Wahid Khan</t>
  </si>
  <si>
    <t>CHAIN MOHALLA NANDPURA, JHALAWAR DISTT. JHALAWAR</t>
  </si>
  <si>
    <t>CHURI KI DUKAAN</t>
  </si>
  <si>
    <t>2339</t>
  </si>
  <si>
    <t>428442746941</t>
  </si>
  <si>
    <t>188740487</t>
  </si>
  <si>
    <t>Akila Bi</t>
  </si>
  <si>
    <t xml:space="preserve"> Nisar Khan</t>
  </si>
  <si>
    <t>JHIKRIYA KALI TALAI TEH.PIRAWA DISTT. JHALAWAR</t>
  </si>
  <si>
    <t>3493427971</t>
  </si>
  <si>
    <t>392645297484</t>
  </si>
  <si>
    <t>188720130</t>
  </si>
  <si>
    <t>Sitara Bano</t>
  </si>
  <si>
    <t>Gafhur Mohd.</t>
  </si>
  <si>
    <t>SURYA MANDIR LANKA GATE, JHALRAPATAN DISTT. JHALAWAR</t>
  </si>
  <si>
    <t>3510610040</t>
  </si>
  <si>
    <t>318881530469</t>
  </si>
  <si>
    <t>188740164</t>
  </si>
  <si>
    <t>Roshan Bi</t>
  </si>
  <si>
    <t>Nasru Khan</t>
  </si>
  <si>
    <t>3491960479</t>
  </si>
  <si>
    <t>952180293048</t>
  </si>
  <si>
    <t>188720014</t>
  </si>
  <si>
    <t>Hasina Bee</t>
  </si>
  <si>
    <t>Abrar Khan</t>
  </si>
  <si>
    <t>VILL. NANDPURA SUWAS TEH.PIRAWA DISTT. JHALAWAR</t>
  </si>
  <si>
    <t>35241381661</t>
  </si>
  <si>
    <t>922952135083</t>
  </si>
  <si>
    <t>188740488</t>
  </si>
  <si>
    <t>Mobina Bi</t>
  </si>
  <si>
    <t>Abdul Hamid</t>
  </si>
  <si>
    <t>SURAJ POL TALAI MOHALLA, JHALRAPATAN DISTT. JHALAWAR</t>
  </si>
  <si>
    <t>3391594518</t>
  </si>
  <si>
    <t>301007720951</t>
  </si>
  <si>
    <t>188719729</t>
  </si>
  <si>
    <t>Jubeda Bano</t>
  </si>
  <si>
    <t>LAXMAN DHARMSHAHLA GINDOR GATE JHALRAPATAN DISTT JHALAWAR</t>
  </si>
  <si>
    <t>2996987236</t>
  </si>
  <si>
    <t>286251672695</t>
  </si>
  <si>
    <t>188720194</t>
  </si>
  <si>
    <t>Bano Begum</t>
  </si>
  <si>
    <t>Khatri Garment</t>
  </si>
  <si>
    <t>29.3.16</t>
  </si>
  <si>
    <t>26.5.16</t>
  </si>
  <si>
    <t>188741671</t>
  </si>
  <si>
    <t>188697614</t>
  </si>
  <si>
    <t>605602176819</t>
  </si>
  <si>
    <t>188740073</t>
  </si>
  <si>
    <t>SAIDAN BAI</t>
  </si>
  <si>
    <t>GAFUR MOHD.</t>
  </si>
  <si>
    <t>HANDRA GUPT COLONY JHALRAPATAN DIS.JHALAWAR</t>
  </si>
  <si>
    <t>30.9.16</t>
  </si>
  <si>
    <t>3510126364</t>
  </si>
  <si>
    <t>921039708789</t>
  </si>
  <si>
    <t>188740858</t>
  </si>
  <si>
    <t>FARIDA BEE</t>
  </si>
  <si>
    <t>SHAHJAD HUSSAIN</t>
  </si>
  <si>
    <t>MANIHARI</t>
  </si>
  <si>
    <t>3493058934</t>
  </si>
  <si>
    <t>372463526261</t>
  </si>
  <si>
    <t>188720196</t>
  </si>
  <si>
    <t>SHABANA</t>
  </si>
  <si>
    <t>IQBAL QADRI</t>
  </si>
  <si>
    <t>WARD NO.21 JAIL ROAD BUS STAND JHALAWAR</t>
  </si>
  <si>
    <t>1277104000022914</t>
  </si>
  <si>
    <t>366992843147</t>
  </si>
  <si>
    <t>188741885</t>
  </si>
  <si>
    <t>HINA KOSAR</t>
  </si>
  <si>
    <t>IMAM ZAFAR</t>
  </si>
  <si>
    <t>JAIL ROAD BUS STAND JHALAWAR</t>
  </si>
  <si>
    <t>799301679276</t>
  </si>
  <si>
    <t xml:space="preserve">NP13150   0220316         </t>
  </si>
  <si>
    <t>ABDUL HAFIZ</t>
  </si>
  <si>
    <t>AARA MACHINE KE PASS NALA MOHALLA, JHALAWAR</t>
  </si>
  <si>
    <t>MALE</t>
  </si>
  <si>
    <t>KIRANA STORE</t>
  </si>
  <si>
    <t>15.3.17</t>
  </si>
  <si>
    <t>3079759078</t>
  </si>
  <si>
    <t>615475678655</t>
  </si>
  <si>
    <t>188900084</t>
  </si>
  <si>
    <t>RASHID MOHD.</t>
  </si>
  <si>
    <t>FAZAL MOHD.</t>
  </si>
  <si>
    <t>GAON GHER JHALAWAR</t>
  </si>
  <si>
    <t>KATPIS KAPDA</t>
  </si>
  <si>
    <t>61081168421</t>
  </si>
  <si>
    <t>774327808717</t>
  </si>
  <si>
    <t>188742826</t>
  </si>
  <si>
    <t>SHENAAZ</t>
  </si>
  <si>
    <t>ANWAR</t>
  </si>
  <si>
    <t>TRANSPORT NAGAR JHALRAPATAN</t>
  </si>
  <si>
    <t>FEMALE</t>
  </si>
  <si>
    <t>4190000100178472</t>
  </si>
  <si>
    <t>252217106172</t>
  </si>
  <si>
    <t>188740061</t>
  </si>
  <si>
    <t>FARHAAN ALI</t>
  </si>
  <si>
    <t>SARTAAZ ALI</t>
  </si>
  <si>
    <t>NEEMBARI GATE JHALRAPATAN</t>
  </si>
  <si>
    <t>83852200028787</t>
  </si>
  <si>
    <t>528419090574</t>
  </si>
  <si>
    <t>188720134</t>
  </si>
  <si>
    <t>NAFIS KHAN</t>
  </si>
  <si>
    <t>83852200003223</t>
  </si>
  <si>
    <t>557846939115</t>
  </si>
  <si>
    <t>188720012</t>
  </si>
  <si>
    <t>AFROZ KHAN</t>
  </si>
  <si>
    <t>FAKIR MOHD.</t>
  </si>
  <si>
    <t>VILL. RICHWA DIST. JHALAWAR</t>
  </si>
  <si>
    <t>3487785561</t>
  </si>
  <si>
    <t>987824626480</t>
  </si>
  <si>
    <t>188719800</t>
  </si>
  <si>
    <t>FIROJA KHAN</t>
  </si>
  <si>
    <t>HARISH CHANDRA COLONY DADABADI ROAD LAL BAG KE PAS JHALRAPATAN, JHALAWAR RAJ. 326023</t>
  </si>
  <si>
    <t>CLOTH BUSSINESS</t>
  </si>
  <si>
    <t>20.2.17</t>
  </si>
  <si>
    <t>31.3.17</t>
  </si>
  <si>
    <t>4190000100168581</t>
  </si>
  <si>
    <t>378919734734</t>
  </si>
  <si>
    <t>188902224</t>
  </si>
  <si>
    <t>SAZID ALI</t>
  </si>
  <si>
    <t>YUSUF ALI</t>
  </si>
  <si>
    <t>PIDAWA ROAD SUNEL JHALAWAR RAJ. 326513</t>
  </si>
  <si>
    <t>COMPUTER SHOP</t>
  </si>
  <si>
    <t>41220100000809</t>
  </si>
  <si>
    <t>480798166500</t>
  </si>
  <si>
    <t>188902087</t>
  </si>
  <si>
    <t xml:space="preserve">TAVASSUM BANO </t>
  </si>
  <si>
    <t>SHAAHID KHAN</t>
  </si>
  <si>
    <t>BANSKHERI MEWATIYAN JHALAWAR RAJ. 326037</t>
  </si>
  <si>
    <t>3590865549</t>
  </si>
  <si>
    <t>747708294908</t>
  </si>
  <si>
    <t>188902308</t>
  </si>
  <si>
    <t>TANVIR KHAN</t>
  </si>
  <si>
    <t>NAYIM KHAN</t>
  </si>
  <si>
    <t>NALA MOHALLA WARD NO. 8 JHALAWAR RAJ. 326001</t>
  </si>
  <si>
    <t>31876587603</t>
  </si>
  <si>
    <t>423987372930</t>
  </si>
  <si>
    <t>NAJMA</t>
  </si>
  <si>
    <t>IMAMUDDIN</t>
  </si>
  <si>
    <t>MANDAWAR JHALRAPATAN JHALAWAR RAJ. 326001</t>
  </si>
  <si>
    <t>45730100156852</t>
  </si>
  <si>
    <t>564091831763</t>
  </si>
  <si>
    <t>188902222</t>
  </si>
  <si>
    <t>IMRAN KHAN</t>
  </si>
  <si>
    <t>SHAKIL AHMAD</t>
  </si>
  <si>
    <t>BASHIR CHOUDHARY KE MAKAN KE SAMNE JHALAWAR RAJ. 326001</t>
  </si>
  <si>
    <t>3576046629</t>
  </si>
  <si>
    <t>936850733764</t>
  </si>
  <si>
    <t>188902133</t>
  </si>
  <si>
    <t>DINESH CHAND</t>
  </si>
  <si>
    <t>MANAK CHAND JAIN</t>
  </si>
  <si>
    <t>DHABLAKHINCHI JHALAWAR RAJ. 326513</t>
  </si>
  <si>
    <t>61015213522</t>
  </si>
  <si>
    <t>299118237511</t>
  </si>
  <si>
    <t>188902564</t>
  </si>
  <si>
    <t>MEHFOOZ KHAN</t>
  </si>
  <si>
    <t>WARD NO. 8 KOTWALI ROAD BANDOOK WALE KI GALI JHALAWAR RAJ. 326001</t>
  </si>
  <si>
    <t>1277104000021058</t>
  </si>
  <si>
    <t>912945372205</t>
  </si>
  <si>
    <t>188902223</t>
  </si>
  <si>
    <t>RUKSAR</t>
  </si>
  <si>
    <t>SAHIL KHAN</t>
  </si>
  <si>
    <t>24, BANDOOK WALO KI GALI MANGALPURA PURANI KOTWALI KE PASS JHALAWAR CITY, JHALAWAR RAJ. 326001</t>
  </si>
  <si>
    <t>BEAUTY PARLUR</t>
  </si>
  <si>
    <t>667710410001199</t>
  </si>
  <si>
    <t>566491206784</t>
  </si>
  <si>
    <t>188902050</t>
  </si>
  <si>
    <t>GAZALA MIRZA</t>
  </si>
  <si>
    <t>08, NAGAR PALIKA KE PICHE JHALAWAR CITY, JHALAWAR RAJ. 326001</t>
  </si>
  <si>
    <t>3164219106</t>
  </si>
  <si>
    <t>842381708704</t>
  </si>
  <si>
    <t>188902571</t>
  </si>
  <si>
    <t>SANJIDA BEE</t>
  </si>
  <si>
    <t>ABDUL SHAKIL</t>
  </si>
  <si>
    <t>KHATI MOHALLA ANDHERA JHALAWAR RAJ.326001</t>
  </si>
  <si>
    <t>3541515901</t>
  </si>
  <si>
    <t>655066144527</t>
  </si>
  <si>
    <t>188902309</t>
  </si>
  <si>
    <t>ASIF MOHAMMAD</t>
  </si>
  <si>
    <t>67 IDGAH ROAD WARD NO. 9 PHILKHAN MOHALLA MUL DHOBAN KE PASS JHALAWAR RAJ. 326001</t>
  </si>
  <si>
    <t>AUTO PARTS</t>
  </si>
  <si>
    <t>61321478263</t>
  </si>
  <si>
    <t>327058034062</t>
  </si>
  <si>
    <t>188902072</t>
  </si>
  <si>
    <t>RASHIDA KHAN</t>
  </si>
  <si>
    <t>ARIF KHAN</t>
  </si>
  <si>
    <t>155200101004207</t>
  </si>
  <si>
    <t>678819282869</t>
  </si>
  <si>
    <t>188902826</t>
  </si>
  <si>
    <t xml:space="preserve">JULFKAR </t>
  </si>
  <si>
    <t>MOHD. MUSHTAK</t>
  </si>
  <si>
    <t>MANGALPURA GAD DARWAJE KE PASS JHALAWAR RAJ. 326001</t>
  </si>
  <si>
    <t>61325488041</t>
  </si>
  <si>
    <t>709538801804</t>
  </si>
  <si>
    <t>188902134</t>
  </si>
  <si>
    <t>SARWAR ALI</t>
  </si>
  <si>
    <t>ANWAR ALI</t>
  </si>
  <si>
    <t>KOTWALI ROAD BANDOOK WALO KI GALI WARD N. 8 JHALAWAR RAJ. 326001</t>
  </si>
  <si>
    <t>33700100001053</t>
  </si>
  <si>
    <t>251443238861</t>
  </si>
  <si>
    <t>188827892</t>
  </si>
  <si>
    <t>WASIM AHMED</t>
  </si>
  <si>
    <t>ANSAR AHMED</t>
  </si>
  <si>
    <t>156, DALELPURA PIRAWA, JHALAWAR RAJ. 326034</t>
  </si>
  <si>
    <t>WELDING</t>
  </si>
  <si>
    <t>686501700108</t>
  </si>
  <si>
    <t>291431316513</t>
  </si>
  <si>
    <t>188902131</t>
  </si>
  <si>
    <t>MOHD. SALIM</t>
  </si>
  <si>
    <t>MOHD. UMAR</t>
  </si>
  <si>
    <t>41, MOHALLA SULTANPURA PIRAWA JHALAWAR RAJ. 326034</t>
  </si>
  <si>
    <t>61215607008</t>
  </si>
  <si>
    <t>474157085158</t>
  </si>
  <si>
    <t>188902130</t>
  </si>
  <si>
    <t>HIMANSHU SOGANI</t>
  </si>
  <si>
    <t>SURESH KUMAR SOGANI</t>
  </si>
  <si>
    <t>H.N. 188 SUBHASH COLONY NEAR IIRD OFFICE JHALAWAR RAJ. 326001</t>
  </si>
  <si>
    <t>LADIES SUIT</t>
  </si>
  <si>
    <t>3507602726</t>
  </si>
  <si>
    <t>698859608825</t>
  </si>
  <si>
    <t>188902300</t>
  </si>
  <si>
    <t>NADIR KHAN</t>
  </si>
  <si>
    <t>KAROLI MASJID KE PASS NALA MOHALLA WARD NO. 8 JHALAWAR RAJ. 326001</t>
  </si>
  <si>
    <t>31671149833</t>
  </si>
  <si>
    <t>440599520071</t>
  </si>
  <si>
    <t>188902304</t>
  </si>
  <si>
    <t>DANISH KHAN</t>
  </si>
  <si>
    <t>ABDUL HANIF</t>
  </si>
  <si>
    <t>NALA MOHALL MANAK DHOBI KE PASS JHALAWAR RAJ. 326001</t>
  </si>
  <si>
    <t>914010014086640</t>
  </si>
  <si>
    <t>568926682500</t>
  </si>
  <si>
    <t>188902307</t>
  </si>
  <si>
    <t>TASLIM KHAN</t>
  </si>
  <si>
    <t>25, GHURPURA MOHALLA, JHALAWAR RAJ. 326001</t>
  </si>
  <si>
    <t>SHOES &amp; SLIPPERS</t>
  </si>
  <si>
    <t>33700100002072</t>
  </si>
  <si>
    <t>603400951939</t>
  </si>
  <si>
    <t>188902378</t>
  </si>
  <si>
    <t>ISLAM MOHAMMAD</t>
  </si>
  <si>
    <t>SALIM MOHAMMAD</t>
  </si>
  <si>
    <t>MELA MEDAN JHALRAPATAN JHALAWAR RAJ. 326023</t>
  </si>
  <si>
    <t>61037741421</t>
  </si>
  <si>
    <t>680731754509</t>
  </si>
  <si>
    <t>188902383</t>
  </si>
  <si>
    <t>NIJAM MOHAMMAD</t>
  </si>
  <si>
    <t>SHER MOHAMMAD</t>
  </si>
  <si>
    <t>DAHI KHERA DEORI KALAN JHALAWAR RAJ. 326033</t>
  </si>
  <si>
    <t>32950100007716</t>
  </si>
  <si>
    <t>905750250632</t>
  </si>
  <si>
    <t>188901903</t>
  </si>
  <si>
    <t>NAFISA BEGAM</t>
  </si>
  <si>
    <t>WARD NO. 17 TALAI MOHALLA MOMANAL MOHALLA JHALRAPATAN CITY JHALAWAR RAJ. 326023</t>
  </si>
  <si>
    <t>3573826986</t>
  </si>
  <si>
    <t>642024059301</t>
  </si>
  <si>
    <t>188827908</t>
  </si>
  <si>
    <t>SIRAJUNISA</t>
  </si>
  <si>
    <t>ASGAR KHAN</t>
  </si>
  <si>
    <t>MURTI CHORAHA KOLI MOHALLA JHALAWAR RAJ. 326001</t>
  </si>
  <si>
    <t>61344279769</t>
  </si>
  <si>
    <t>566315703737</t>
  </si>
  <si>
    <t>188902642</t>
  </si>
  <si>
    <t>ZAHID MOHAMMAD</t>
  </si>
  <si>
    <t>JAHEER MOHAMMAD</t>
  </si>
  <si>
    <t>KOLI MOHALLA KE PICHE CHISTY CHOK ANGHORA JHALAWAR RAJ. 326001</t>
  </si>
  <si>
    <t>61254429377</t>
  </si>
  <si>
    <t>746814398883</t>
  </si>
  <si>
    <t>188902382</t>
  </si>
  <si>
    <t>SHAHJAD</t>
  </si>
  <si>
    <t>HAMID ULLA</t>
  </si>
  <si>
    <t>KAJI MOHALLA AKLERA JHALAWAR RAJ. 326033</t>
  </si>
  <si>
    <t>HARDWARE SHOP</t>
  </si>
  <si>
    <t>32950100004186</t>
  </si>
  <si>
    <t>942426638575</t>
  </si>
  <si>
    <t>188901906</t>
  </si>
  <si>
    <t>SHAKIR HUSSAIN</t>
  </si>
  <si>
    <t>RAMJANI</t>
  </si>
  <si>
    <t>CHOKDIYA BAZAR DHABALA KHEENCHI JHALAWAR RAJ. 326513</t>
  </si>
  <si>
    <t>61118562168</t>
  </si>
  <si>
    <t>257894697001</t>
  </si>
  <si>
    <t>188902572</t>
  </si>
  <si>
    <t>NASREEN BEGUM</t>
  </si>
  <si>
    <t>MOHD. JUBER</t>
  </si>
  <si>
    <t>TOPKHANA KI MASJID KE PICHE SAHARA SCHOOL KE PASS JHALAWAR RAJ. 326001</t>
  </si>
  <si>
    <t>61129356221</t>
  </si>
  <si>
    <t>301374457289</t>
  </si>
  <si>
    <t>188902563</t>
  </si>
  <si>
    <t>RAHUL KUMAR JAIN</t>
  </si>
  <si>
    <t>PARAS KUMAR JAIN</t>
  </si>
  <si>
    <t>143, JAIN MOHALLA KADODIYA JHALAWAR RAJ. 326513</t>
  </si>
  <si>
    <t>61073028096</t>
  </si>
  <si>
    <t>793371504690</t>
  </si>
  <si>
    <t>188558437</t>
  </si>
  <si>
    <t>POOJA JAIN</t>
  </si>
  <si>
    <t>JAMBU JAIN</t>
  </si>
  <si>
    <t>3 PATIDAR MOHALLA KADODIYA PIDAVA JHALAWAR RAJ. 326513</t>
  </si>
  <si>
    <t>41220100007668</t>
  </si>
  <si>
    <t>303768341794</t>
  </si>
  <si>
    <t>188558440</t>
  </si>
  <si>
    <t>TEENA JAIN</t>
  </si>
  <si>
    <t>VINOD JAIN</t>
  </si>
  <si>
    <t>JAIN MOHALLA KADODIYA JHALAWAR RAJ. 326513</t>
  </si>
  <si>
    <t>46300100557422</t>
  </si>
  <si>
    <t>275715886562</t>
  </si>
  <si>
    <t>188558438</t>
  </si>
  <si>
    <t>ASAD GOURI</t>
  </si>
  <si>
    <t>RAFIUDDIN GOURI</t>
  </si>
  <si>
    <t>POLICE LINE, KOTA RAJ. 324001</t>
  </si>
  <si>
    <t>61192657700</t>
  </si>
  <si>
    <t>686854277230</t>
  </si>
  <si>
    <t>188902504</t>
  </si>
  <si>
    <t>MUKUND LAL JAIN</t>
  </si>
  <si>
    <t>24014101130046337</t>
  </si>
  <si>
    <t>271399262254</t>
  </si>
  <si>
    <t>188558439</t>
  </si>
  <si>
    <t>HUSNA BANU</t>
  </si>
  <si>
    <t>RAEES AHMAD</t>
  </si>
  <si>
    <t>SURAJ POL ROAD TALAI MOHALLA JHALARAPATAN JHALAWAR RAJ. 326023</t>
  </si>
  <si>
    <t>RADIMADE STORE</t>
  </si>
  <si>
    <t>29960100007322</t>
  </si>
  <si>
    <t>639564128043</t>
  </si>
  <si>
    <t>188902393</t>
  </si>
  <si>
    <t>YOGENDRA KUMAR JAIN</t>
  </si>
  <si>
    <t>KISHOR KUMAR JAIN</t>
  </si>
  <si>
    <t>USHA COLONY ADARSH SCHOOL KE PICHE BHAWANI MANDI PACHPAHAR JHALAWAR RAJ. 326502</t>
  </si>
  <si>
    <t>61047748822</t>
  </si>
  <si>
    <t>209128712483</t>
  </si>
  <si>
    <t>188558575</t>
  </si>
  <si>
    <t>MOHAMMAD TOUSEF</t>
  </si>
  <si>
    <t>MOHD. HANIF</t>
  </si>
  <si>
    <t>BANDOOK WALO KI GALI JHALAWAR RAJ. 326001</t>
  </si>
  <si>
    <t>1277104000038678</t>
  </si>
  <si>
    <t>626092397033</t>
  </si>
  <si>
    <t>186323939</t>
  </si>
  <si>
    <t>SHADAB AKHTAR</t>
  </si>
  <si>
    <t>101, PANCHSHIL NAGAR JHALAWAR RAJ. 326001</t>
  </si>
  <si>
    <t>50100108119335</t>
  </si>
  <si>
    <t>778853839790</t>
  </si>
  <si>
    <t>188902643</t>
  </si>
  <si>
    <t>SHADMAN KHAN</t>
  </si>
  <si>
    <t>RAHMAN KHAN</t>
  </si>
  <si>
    <t>NALA MOHALLA PAYEGA KE PASS JHALAWAR RAJ. 326001</t>
  </si>
  <si>
    <t>ROG NIDAN CENTER</t>
  </si>
  <si>
    <t>257385526682</t>
  </si>
  <si>
    <t>188902565</t>
  </si>
  <si>
    <t>VAHID KHAN</t>
  </si>
  <si>
    <t>JAFAR MOHAMMAD</t>
  </si>
  <si>
    <t>MEENO KE MANDIR KE PASS AKLERA JHALAWAR RAJ. 326033</t>
  </si>
  <si>
    <t>RAJAI GADDE</t>
  </si>
  <si>
    <t>61172213768</t>
  </si>
  <si>
    <t>439482460922</t>
  </si>
  <si>
    <t>188902631</t>
  </si>
  <si>
    <t>KHUSH NIGAR</t>
  </si>
  <si>
    <t>MEHMOOD ALAM</t>
  </si>
  <si>
    <t>MIRCHI GALI JHALAWAR RAJ. 326001</t>
  </si>
  <si>
    <t>3294090713</t>
  </si>
  <si>
    <t>267084321928</t>
  </si>
  <si>
    <t>188902813</t>
  </si>
  <si>
    <t>SAYARA BANO</t>
  </si>
  <si>
    <t>ABDUL WAHAB</t>
  </si>
  <si>
    <t>KOLI MOHALLA KE PICHE WARD NO. 7 JJHALAWAR RAJ. 326001</t>
  </si>
  <si>
    <t>3558130488</t>
  </si>
  <si>
    <t>923032870343</t>
  </si>
  <si>
    <t>188829830</t>
  </si>
  <si>
    <t>BANNU KHAN</t>
  </si>
  <si>
    <t>912010001537092</t>
  </si>
  <si>
    <t>909658231809</t>
  </si>
  <si>
    <t>188902302</t>
  </si>
  <si>
    <t>SHAHNAZ</t>
  </si>
  <si>
    <t>RAHEEM</t>
  </si>
  <si>
    <t>GODAM TALAI JHIR MOHALLA ANGHORA JHALAWAR RAJ. 326001</t>
  </si>
  <si>
    <t>916010082323184</t>
  </si>
  <si>
    <t>991248924680</t>
  </si>
  <si>
    <t>188697235</t>
  </si>
  <si>
    <t>MISKEEN</t>
  </si>
  <si>
    <t>ALLABELI</t>
  </si>
  <si>
    <t>1731, NAI ABADI BUS STAND KE PASS DAG, GANGDHAR JHALAWAR RAJ. 326514</t>
  </si>
  <si>
    <t>MURGI PALAN</t>
  </si>
  <si>
    <t>46290100543926</t>
  </si>
  <si>
    <t>777414964766</t>
  </si>
  <si>
    <t>188902489</t>
  </si>
  <si>
    <t>ARIF HUSAIN</t>
  </si>
  <si>
    <t>MOHD. HUSAIN</t>
  </si>
  <si>
    <t>BAJAJ KHANA JHALRAPATAN JHALAWAR RAJ. 326023</t>
  </si>
  <si>
    <t>83852200000488</t>
  </si>
  <si>
    <t>527096922574</t>
  </si>
  <si>
    <t>188902651</t>
  </si>
  <si>
    <t>ALFAJ</t>
  </si>
  <si>
    <t>ABDUL VAHID</t>
  </si>
  <si>
    <t>8, KOTA ROAD SUKET KOTA RAJ. 326530</t>
  </si>
  <si>
    <t>3430129831</t>
  </si>
  <si>
    <t>708002303021</t>
  </si>
  <si>
    <t>188740587</t>
  </si>
  <si>
    <t>RAJIYA BANO</t>
  </si>
  <si>
    <t>MOINUDDIN</t>
  </si>
  <si>
    <t>PIL KHANA JAMA MASJID KE PAS JHALAWAR RAJ. 326001</t>
  </si>
  <si>
    <t>BINDING</t>
  </si>
  <si>
    <t>32500110011973</t>
  </si>
  <si>
    <t>927549350654</t>
  </si>
  <si>
    <t>370802/11/16/3100000205</t>
  </si>
  <si>
    <t>NISAR MOHAMMAD</t>
  </si>
  <si>
    <t>CHITTAR KHAN</t>
  </si>
  <si>
    <t>RICHAWAN JHALRAPATAN JHALAWAR RAJ. 326023</t>
  </si>
  <si>
    <t>COMPRESSURE</t>
  </si>
  <si>
    <t>61306933027</t>
  </si>
  <si>
    <t>780183331890</t>
  </si>
  <si>
    <t>188741707</t>
  </si>
  <si>
    <t>SAJJAD HUSSAIN</t>
  </si>
  <si>
    <t>IBRAHIM</t>
  </si>
  <si>
    <t>TALAI MOHALLA SURAJ POLE GATE JHALRAPATAN JHALAWAR RAJ. 326023</t>
  </si>
  <si>
    <t>TAILORING MATERIAL</t>
  </si>
  <si>
    <t>09562191042050</t>
  </si>
  <si>
    <t>326484124148</t>
  </si>
  <si>
    <t>188902394</t>
  </si>
  <si>
    <t>RAHILA</t>
  </si>
  <si>
    <t>MASTAN SHAH KI MASJID 23,M PAYEGA MOHALLA JHALAWAR RAJ. 326001</t>
  </si>
  <si>
    <t>1277104000033080</t>
  </si>
  <si>
    <t>603302377982</t>
  </si>
  <si>
    <t>188902377</t>
  </si>
  <si>
    <t>HAMID KHAN</t>
  </si>
  <si>
    <t>WARD NO. 21 JHALAWAR CITY JHALAWAR RAJ. 326001</t>
  </si>
  <si>
    <t>32621189437</t>
  </si>
  <si>
    <t>452992860019</t>
  </si>
  <si>
    <t>188902566</t>
  </si>
  <si>
    <t>FARID HUSSAIN</t>
  </si>
  <si>
    <t>DWARIKA DHISH ROAD NAGARCHI MOHALLA JHALRAPATAN JHALAWAR RAJ. 326023</t>
  </si>
  <si>
    <t>FRUIT BUSSINESS</t>
  </si>
  <si>
    <t>46230100487042</t>
  </si>
  <si>
    <t>241901743945</t>
  </si>
  <si>
    <t>188902503</t>
  </si>
  <si>
    <t>RAEES KHAN</t>
  </si>
  <si>
    <t>KHARI BAVDI KE PASS MANGALPURA SHERU TAILOR JHALAWAR RAJ. 326001</t>
  </si>
  <si>
    <t>33700100003181</t>
  </si>
  <si>
    <t>432346189346</t>
  </si>
  <si>
    <t>188902301</t>
  </si>
  <si>
    <t>SHABNAM</t>
  </si>
  <si>
    <t>SAMIM KHAN</t>
  </si>
  <si>
    <t>RAJPUT MOHALLA KHEEKARIYA JHALAWAR KALI TALAI RAJ. 326036</t>
  </si>
  <si>
    <t>3493428501</t>
  </si>
  <si>
    <t>733223580044</t>
  </si>
  <si>
    <t>188900968</t>
  </si>
  <si>
    <t>Abdul Salam</t>
  </si>
  <si>
    <t>Rahimulla</t>
  </si>
  <si>
    <t>Ramjan Pura aklera, Dist-Jhalawara</t>
  </si>
  <si>
    <t>17.6.16</t>
  </si>
  <si>
    <t>30.6.16</t>
  </si>
  <si>
    <t>18.7.16</t>
  </si>
  <si>
    <t>188740857</t>
  </si>
  <si>
    <t>188720013</t>
  </si>
  <si>
    <t>188740028</t>
  </si>
  <si>
    <t>188741981</t>
  </si>
  <si>
    <t>188741984</t>
  </si>
  <si>
    <t>23.9.16</t>
  </si>
  <si>
    <t>8.12.16</t>
  </si>
  <si>
    <r>
      <t xml:space="preserve">                      </t>
    </r>
    <r>
      <rPr>
        <sz val="10"/>
        <color theme="1"/>
        <rFont val="DevLys 010"/>
      </rPr>
      <t>Øekad i-  ¼  ½@vkj,e,QMhlhlh@2015&amp;16@</t>
    </r>
  </si>
  <si>
    <t>Name of Members</t>
  </si>
  <si>
    <r>
      <t xml:space="preserve">NMDFC Share 30% </t>
    </r>
    <r>
      <rPr>
        <sz val="9"/>
        <color indexed="8"/>
        <rFont val="DevLys 010"/>
      </rPr>
      <t>dk</t>
    </r>
    <r>
      <rPr>
        <sz val="9"/>
        <color indexed="8"/>
        <rFont val="Calibri"/>
        <family val="2"/>
        <scheme val="minor"/>
      </rPr>
      <t xml:space="preserve"> 90%)</t>
    </r>
  </si>
  <si>
    <t>BILAL SWAYAM SAHAYATA GROUP</t>
  </si>
  <si>
    <t>AKLERA TE. AKLERA DISA. JHALAWAR</t>
  </si>
  <si>
    <t>AABIDA SULTAN</t>
  </si>
  <si>
    <t>23.2.16</t>
  </si>
  <si>
    <t>27.7.16</t>
  </si>
  <si>
    <t>919428740698</t>
  </si>
  <si>
    <t>188827474</t>
  </si>
  <si>
    <t>RUKSANA BEE</t>
  </si>
  <si>
    <t>633993791663</t>
  </si>
  <si>
    <t>188827475</t>
  </si>
  <si>
    <t>HARUN</t>
  </si>
  <si>
    <t>555487312715</t>
  </si>
  <si>
    <t>188827476</t>
  </si>
  <si>
    <t>SHAHNAJ</t>
  </si>
  <si>
    <t>798001565150</t>
  </si>
  <si>
    <t>188827477</t>
  </si>
  <si>
    <t>MOBINA</t>
  </si>
  <si>
    <t>925717837554</t>
  </si>
  <si>
    <t>188827471</t>
  </si>
  <si>
    <t>MULKINA BEE</t>
  </si>
  <si>
    <t>465770659433</t>
  </si>
  <si>
    <t>188740275</t>
  </si>
  <si>
    <t>188741983</t>
  </si>
  <si>
    <t>RANI BEE</t>
  </si>
  <si>
    <t>441379141432</t>
  </si>
  <si>
    <t>188827472</t>
  </si>
  <si>
    <t>SAKINA BEGUM</t>
  </si>
  <si>
    <t>275147294404</t>
  </si>
  <si>
    <t>188827470</t>
  </si>
  <si>
    <t>SALMA BEE</t>
  </si>
  <si>
    <t>744858743436</t>
  </si>
  <si>
    <t>188827473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</si>
  <si>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</si>
  <si>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</si>
  <si>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</si>
  <si>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</si>
  <si>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t>Term Loan 70% of 90%</t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</si>
  <si>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</si>
  <si>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Voucher No. and Date</t>
  </si>
  <si>
    <t>SHABNAM KHANAM</t>
  </si>
  <si>
    <t>MOHAMMAD ANIS</t>
  </si>
  <si>
    <t>JAMA MASJID KE PASS JHALAWAR DISTT JHALAWAR</t>
  </si>
  <si>
    <t>6.7.17</t>
  </si>
  <si>
    <t>12.7.17</t>
  </si>
  <si>
    <t>1277104000046288</t>
  </si>
  <si>
    <t>574096894289</t>
  </si>
  <si>
    <t>188902570</t>
  </si>
  <si>
    <t>IMRAN ALI</t>
  </si>
  <si>
    <t>RAMZAAN ALI</t>
  </si>
  <si>
    <t>NEW BASTI AKLERA DISTT JHALAWAR</t>
  </si>
  <si>
    <t>3976833453</t>
  </si>
  <si>
    <t>331325015939</t>
  </si>
  <si>
    <t>188902814</t>
  </si>
  <si>
    <t>MUKESH JAIN</t>
  </si>
  <si>
    <t>MANOHAR LAL JAIN</t>
  </si>
  <si>
    <t>PURANA POWER HOUSE JHALRAPATAN  DISTT JHALAWAR</t>
  </si>
  <si>
    <t>JAIN</t>
  </si>
  <si>
    <t>29960100009481</t>
  </si>
  <si>
    <t>542588822295</t>
  </si>
  <si>
    <t>188902390</t>
  </si>
  <si>
    <t>ABDUL ATIK KHAN</t>
  </si>
  <si>
    <t>PILKHANA MOHALLA JHALAWR DISTT. JHALAWAR</t>
  </si>
  <si>
    <t>BETTERY SARVICE</t>
  </si>
  <si>
    <t>10982935726</t>
  </si>
  <si>
    <t>582021597410</t>
  </si>
  <si>
    <t>188902544</t>
  </si>
  <si>
    <t>MOHSINA BANO</t>
  </si>
  <si>
    <t>MOHAMMAD SIDDIK</t>
  </si>
  <si>
    <t>HARISH CHANDRA COLONY JHALRAPATAN</t>
  </si>
  <si>
    <t>46230100486507</t>
  </si>
  <si>
    <t>379271403661</t>
  </si>
  <si>
    <t>188900054</t>
  </si>
  <si>
    <t>SHABNAM BEE</t>
  </si>
  <si>
    <t>ABDUL HAKIM</t>
  </si>
  <si>
    <t>KUMHAR MOHALLA BABA KI DARGAH KE PASS, DAG DISTT. JHALAWAR</t>
  </si>
  <si>
    <t>46290100549876</t>
  </si>
  <si>
    <t>442538549261</t>
  </si>
  <si>
    <t>188902644</t>
  </si>
  <si>
    <t>RAHIM KHAN</t>
  </si>
  <si>
    <t>KHWAZU KHAN</t>
  </si>
  <si>
    <t>RAMJAN PURA AKLERA DISTT. JHALAWAR</t>
  </si>
  <si>
    <t>32950100003138</t>
  </si>
  <si>
    <t>257796881285</t>
  </si>
  <si>
    <t>188901905</t>
  </si>
  <si>
    <t>WASIM AKRAM</t>
  </si>
  <si>
    <t>YUSUF BHAI</t>
  </si>
  <si>
    <t>MAHATAMA GANDHI COLONY JHALRAPATAN DISTT. JHALAWAR</t>
  </si>
  <si>
    <t>09562191044504</t>
  </si>
  <si>
    <t>336885402267</t>
  </si>
  <si>
    <t>188902652</t>
  </si>
  <si>
    <t>V/P RICHWA TEH. JHALRAPATAN DISTT. JHALAWAR</t>
  </si>
  <si>
    <t>E-MITRA</t>
  </si>
  <si>
    <t>20323427131</t>
  </si>
  <si>
    <t>989849647208</t>
  </si>
  <si>
    <t>188830013</t>
  </si>
  <si>
    <t>MURTI CHORAHA WARD NO. 06 KUMHAR MOAHLLA JHALAWAR DISTT. JHALAWAR</t>
  </si>
  <si>
    <t>KOTA STONE KACCHA MAAL</t>
  </si>
  <si>
    <t>667710110000321</t>
  </si>
  <si>
    <t>867660194838</t>
  </si>
  <si>
    <t>188902505</t>
  </si>
  <si>
    <t>FIDA HUSSAIN</t>
  </si>
  <si>
    <t>MANGI LAL</t>
  </si>
  <si>
    <t>45710100140656</t>
  </si>
  <si>
    <t>249126822544</t>
  </si>
  <si>
    <t>188829122</t>
  </si>
  <si>
    <t>ZAHIDA BANO</t>
  </si>
  <si>
    <t>MOHAMMAD HUSSAIN</t>
  </si>
  <si>
    <t>GIRLS SCHOOL KE SAMNE NAGAR PALIKA KE PASS JHALRAPATAN DISTT. JHALAWAR</t>
  </si>
  <si>
    <t>29960100006080</t>
  </si>
  <si>
    <t>525067672477</t>
  </si>
  <si>
    <t>188902551/ 188902553</t>
  </si>
  <si>
    <t>INUS KHAN</t>
  </si>
  <si>
    <t>KAMRUDDIN</t>
  </si>
  <si>
    <t>32500110002506</t>
  </si>
  <si>
    <t>293201282223</t>
  </si>
  <si>
    <t>186957977</t>
  </si>
  <si>
    <t xml:space="preserve">RAFIKAN </t>
  </si>
  <si>
    <t>BARKAT ALI</t>
  </si>
  <si>
    <t>PILKHANE KE  ANDAR JHALAWAR  DISTT. JHALAWAR</t>
  </si>
  <si>
    <t>20323427528</t>
  </si>
  <si>
    <t>849529505457</t>
  </si>
  <si>
    <t>188902185</t>
  </si>
  <si>
    <t>RASHIDA KHANAM</t>
  </si>
  <si>
    <t>MANZUR AHMAD</t>
  </si>
  <si>
    <t>MASJID MASTAN SHAH KE PASS JHALAWAR  DISTT. JHALAWAR</t>
  </si>
  <si>
    <t>686501430333</t>
  </si>
  <si>
    <t>653989048457</t>
  </si>
  <si>
    <t>188902379</t>
  </si>
  <si>
    <t>WAKRI KE PASS KARODIYA TEHSIL PIRAWA DISTT JHALAWAR</t>
  </si>
  <si>
    <t>83852200011015</t>
  </si>
  <si>
    <t>906709232451</t>
  </si>
  <si>
    <t>188558436</t>
  </si>
  <si>
    <t>JITISH KUMAR JAIN</t>
  </si>
  <si>
    <t>PRAKASH CHAND JAIN</t>
  </si>
  <si>
    <t>SHANTI NATH MARG JHALRAPATAN DISTT JHALAWAR</t>
  </si>
  <si>
    <t>JANROL STORE</t>
  </si>
  <si>
    <t>4190000100150421</t>
  </si>
  <si>
    <t>223780421547</t>
  </si>
  <si>
    <t>188902435</t>
  </si>
  <si>
    <t>RITA JAIN</t>
  </si>
  <si>
    <t>ARVIND KUMAR JAIN</t>
  </si>
  <si>
    <t>NOPDA STD PURANI DHANMANDI JHALRAPATAN DISTT JHALAWAR</t>
  </si>
  <si>
    <t>46230100481726</t>
  </si>
  <si>
    <t>725659032840</t>
  </si>
  <si>
    <t>188902287</t>
  </si>
  <si>
    <t>PRARIT KUMAR JAIN</t>
  </si>
  <si>
    <t>ASHOK KUMAR JAIN</t>
  </si>
  <si>
    <t>JITMAL  JI KA CHOKE JHALAWAR DISTT JHALAWAR</t>
  </si>
  <si>
    <t>34343932725</t>
  </si>
  <si>
    <t>929670735807</t>
  </si>
  <si>
    <t>188902373</t>
  </si>
  <si>
    <t>NAYAMAT BANO</t>
  </si>
  <si>
    <t>JAMIL HUSSAIN</t>
  </si>
  <si>
    <t>JAIL ROAD IMAM SAGAR JHALAWAR DISTT JHALAWAR</t>
  </si>
  <si>
    <t>686501441629</t>
  </si>
  <si>
    <t>985451933370</t>
  </si>
  <si>
    <t>188902562</t>
  </si>
  <si>
    <t>RAJU BAIG</t>
  </si>
  <si>
    <t>NAWAB BAIG</t>
  </si>
  <si>
    <t>NIMBARI GATE WARD NO. 15 JHALRAPATAN DISTT. JHALAWAR</t>
  </si>
  <si>
    <t>SB   01000577</t>
  </si>
  <si>
    <t>771220478520</t>
  </si>
  <si>
    <t>188902405</t>
  </si>
  <si>
    <t>ZAKIR HUSSAIN</t>
  </si>
  <si>
    <t>SHABBIR HUSSAIN</t>
  </si>
  <si>
    <t>BAJAJ KHANA CHOPRIYA JHALRAPATAN DISTT. JHALAWAR</t>
  </si>
  <si>
    <t>KANGAN</t>
  </si>
  <si>
    <t>686601501594</t>
  </si>
  <si>
    <t>717546268205</t>
  </si>
  <si>
    <t>188902550</t>
  </si>
  <si>
    <t>AFSANA</t>
  </si>
  <si>
    <t>SHAFIQ</t>
  </si>
  <si>
    <t>VILL. JHIKRIYA  TEH. JHALRAPATAN DISTT. JHALAWAR</t>
  </si>
  <si>
    <t>3493426058</t>
  </si>
  <si>
    <t>539450558705</t>
  </si>
  <si>
    <t>188720197</t>
  </si>
  <si>
    <t>SHABANA PARVIN</t>
  </si>
  <si>
    <t>MOHAMMAD RAFIQ</t>
  </si>
  <si>
    <t>MAMA BANJA CHORAHA JHALAWAR DISTT. JHALAWAR</t>
  </si>
  <si>
    <t>3152389625</t>
  </si>
  <si>
    <t>449061641427</t>
  </si>
  <si>
    <t>188902392</t>
  </si>
  <si>
    <t>MOHAMMAD AZIZ</t>
  </si>
  <si>
    <t>MOHAMMAD AZAM</t>
  </si>
  <si>
    <t>MOTI SADAN KE PASS WARD NO. 03 JHALAWAR DISTT. JHALAWAR</t>
  </si>
  <si>
    <t>1277104000041876</t>
  </si>
  <si>
    <t>790036879600</t>
  </si>
  <si>
    <t>188902491</t>
  </si>
  <si>
    <t>SULTANA</t>
  </si>
  <si>
    <t>MOHAMMAD JAMIL</t>
  </si>
  <si>
    <t>LAXMAN DHARMASHALA KE PICHE GINDOR  JHALRAPATAN DISTT. JHALAWAR</t>
  </si>
  <si>
    <t>REDIMADE</t>
  </si>
  <si>
    <t>706301011000657</t>
  </si>
  <si>
    <t>927329470222</t>
  </si>
  <si>
    <t>18890 2044</t>
  </si>
  <si>
    <t>ANWAR HUSSAIN</t>
  </si>
  <si>
    <t>IMAM SAGAR JAIL ROAD JHALAWAR DISTT. JHALAWAR</t>
  </si>
  <si>
    <t>MEET SHOPE</t>
  </si>
  <si>
    <t>31123625491</t>
  </si>
  <si>
    <t>589308925372</t>
  </si>
  <si>
    <t>188902834</t>
  </si>
  <si>
    <t xml:space="preserve">MUSHTAQ </t>
  </si>
  <si>
    <t>AMIR HUSSAIN</t>
  </si>
  <si>
    <t>V/P BHILWARI DISTT. JHALAWAR</t>
  </si>
  <si>
    <t>916010066222153</t>
  </si>
  <si>
    <t>267318327793</t>
  </si>
  <si>
    <t>188901203</t>
  </si>
  <si>
    <t>REHANA BEE</t>
  </si>
  <si>
    <t>HAKIMUDDIN</t>
  </si>
  <si>
    <t>5-B JAWAHAR COLONY JHALAWAR DISTT. JHALAWAR</t>
  </si>
  <si>
    <t>33700100007359</t>
  </si>
  <si>
    <t>450234571677</t>
  </si>
  <si>
    <t>188901356</t>
  </si>
  <si>
    <t>ANSAR KHAN</t>
  </si>
  <si>
    <t>NEEM BARI GATE JHALRAPATAN DISTT. JHALAWAR</t>
  </si>
  <si>
    <t>29980100000431</t>
  </si>
  <si>
    <t>295982918816</t>
  </si>
  <si>
    <t>188902150</t>
  </si>
  <si>
    <t>BEGUM BEE</t>
  </si>
  <si>
    <t>NEW COLONY RAIPUR JHALAWAR</t>
  </si>
  <si>
    <t>29960100010441</t>
  </si>
  <si>
    <t>281239980127</t>
  </si>
  <si>
    <t>188828309</t>
  </si>
  <si>
    <t>FARID KHAN</t>
  </si>
  <si>
    <t>NIJAMUDDIN</t>
  </si>
  <si>
    <t>592302010003146</t>
  </si>
  <si>
    <t>884901121732</t>
  </si>
  <si>
    <t>188900181</t>
  </si>
  <si>
    <t>SUNIL KUMAR JAIN</t>
  </si>
  <si>
    <t>PURANA POWER HOUSE KE PASS BAZAR ROAD JHALRAPATAN DISTT. JHALAWAR</t>
  </si>
  <si>
    <t>BASAN PISAI PLANT</t>
  </si>
  <si>
    <t>09562191040322</t>
  </si>
  <si>
    <t>937557677726</t>
  </si>
  <si>
    <t>188902432</t>
  </si>
  <si>
    <t>MUNNI BEE</t>
  </si>
  <si>
    <t>SIRAJ KHAN</t>
  </si>
  <si>
    <t>NANDPURA SUWAS JHALAWAR</t>
  </si>
  <si>
    <t>3109642854</t>
  </si>
  <si>
    <t>928286112391</t>
  </si>
  <si>
    <t>188901749</t>
  </si>
  <si>
    <t>MAYANK JAIN</t>
  </si>
  <si>
    <t>SAJJAN SINGH</t>
  </si>
  <si>
    <t>BALAJI MANDIR KI GALI SIKAR WALO KA GODAM WARD NO. 25 BHAWANI MANDI  DISTT. JHALAWAR</t>
  </si>
  <si>
    <t>SARI WAYPAAR</t>
  </si>
  <si>
    <t>31240100002437</t>
  </si>
  <si>
    <t>283956192833</t>
  </si>
  <si>
    <t>188547306</t>
  </si>
  <si>
    <t>MOHAMMAD UZAIR</t>
  </si>
  <si>
    <t>GHOSI MOHALLA JHALAWAR</t>
  </si>
  <si>
    <t>1277104000036971</t>
  </si>
  <si>
    <t>679184609020</t>
  </si>
  <si>
    <t>188719618</t>
  </si>
  <si>
    <t>SANJAY KUMAR JAIN</t>
  </si>
  <si>
    <t>PREM CHAND JAIN</t>
  </si>
  <si>
    <t>RAJESH TEX TAIL JHALRAPATAN DISTT. JHALAWAR</t>
  </si>
  <si>
    <t>83852200028956</t>
  </si>
  <si>
    <t>724418310091</t>
  </si>
  <si>
    <t>188902389</t>
  </si>
  <si>
    <t>INDRA NAWLAKKHA</t>
  </si>
  <si>
    <t>SHELESH NAWLAKKHA</t>
  </si>
  <si>
    <t>DHANMANDI BADA BAZAR JHALARWAR DISTT. JHALAWAR</t>
  </si>
  <si>
    <t>45720100147145</t>
  </si>
  <si>
    <t>528375460078</t>
  </si>
  <si>
    <t>188902528</t>
  </si>
  <si>
    <t>SAIF KHAN</t>
  </si>
  <si>
    <t>3586672735</t>
  </si>
  <si>
    <t>439667571992</t>
  </si>
  <si>
    <t>188902369</t>
  </si>
  <si>
    <t>SUNITA JAIN</t>
  </si>
  <si>
    <t>VILL. KARODIYA TEHSIL PIRAWA DISTT. JHALAWAR</t>
  </si>
  <si>
    <t>41220100009603</t>
  </si>
  <si>
    <t>951835641791</t>
  </si>
  <si>
    <t>188558513/ 188558511</t>
  </si>
  <si>
    <t>SUMYYA</t>
  </si>
  <si>
    <t>VINOD BHAVAN KE PICHE JHALRAPATAN</t>
  </si>
  <si>
    <t>29960100005046</t>
  </si>
  <si>
    <t>276856875657</t>
  </si>
  <si>
    <t>188900570</t>
  </si>
  <si>
    <t>AJAY KUMAR JAIN</t>
  </si>
  <si>
    <t>RAJMAL JAIN</t>
  </si>
  <si>
    <t>RUNIAJA BAZAJ JHALRAPATAN DISTT. JHALAWAR</t>
  </si>
  <si>
    <t>AGENCY FMCG</t>
  </si>
  <si>
    <t>29960100000550</t>
  </si>
  <si>
    <t>569815598556</t>
  </si>
  <si>
    <t>188902391</t>
  </si>
  <si>
    <t>NAJMA BEGUM</t>
  </si>
  <si>
    <t>AKLERA DISTT. JHALAWAR</t>
  </si>
  <si>
    <t>3447315310</t>
  </si>
  <si>
    <t>332003089984</t>
  </si>
  <si>
    <t>188902370</t>
  </si>
  <si>
    <t>DEEPAK NAVLAKKHA</t>
  </si>
  <si>
    <t>MAHAVEER SINGH NAVLAKKHA</t>
  </si>
  <si>
    <t>018401530267</t>
  </si>
  <si>
    <t>773885059116</t>
  </si>
  <si>
    <t>188902527</t>
  </si>
  <si>
    <t>VIPIN JAIN</t>
  </si>
  <si>
    <t>VIMAL KUMAR JAIN</t>
  </si>
  <si>
    <t>LAL BAADG KE PASS WARD NO. 16 TEJ BHAWAN KE ANDAR  BHAWANI MANDI  DISTT. JHALAWAR</t>
  </si>
  <si>
    <t>0071000100181232</t>
  </si>
  <si>
    <t>287789778018</t>
  </si>
  <si>
    <t>188558584</t>
  </si>
  <si>
    <t xml:space="preserve">ABDUL KHALID </t>
  </si>
  <si>
    <t>ABDUL SAMI</t>
  </si>
  <si>
    <t>NALA MOHALLA JHALAWAR DISTT. JHALAWAR</t>
  </si>
  <si>
    <t>3968294975</t>
  </si>
  <si>
    <t>615906319766</t>
  </si>
  <si>
    <t>188829269</t>
  </si>
  <si>
    <t>PRIYANKA JAIN</t>
  </si>
  <si>
    <t xml:space="preserve"> DHIRAJ KUMAR JAIN</t>
  </si>
  <si>
    <t>USHA COLONY ADARSH SCHOOL KE PICHE BHAWANI MANDI  DISTT. JHALAWAR</t>
  </si>
  <si>
    <t>785310110000347</t>
  </si>
  <si>
    <t>273664833431</t>
  </si>
  <si>
    <t>188558431/ 188558432</t>
  </si>
  <si>
    <t>SAMINA KHAN</t>
  </si>
  <si>
    <t>FAIZAL BAIG</t>
  </si>
  <si>
    <t>KHARI BAWDI KE PASS JHALAWAR DISTT. JHALAWAR</t>
  </si>
  <si>
    <t>686501425018</t>
  </si>
  <si>
    <t>420711443827</t>
  </si>
  <si>
    <t>186945549</t>
  </si>
  <si>
    <t>SANDEEP JAIN</t>
  </si>
  <si>
    <t>LANKA GATE WARD NO. 07 JHALRPATAN DISTT. JHALAWAR</t>
  </si>
  <si>
    <t>29960100001526</t>
  </si>
  <si>
    <t>575713822061</t>
  </si>
  <si>
    <t>188697316</t>
  </si>
  <si>
    <t>SARWAR JAHA</t>
  </si>
  <si>
    <t>MOHAMMAD NASIR</t>
  </si>
  <si>
    <t>21.7.17</t>
  </si>
  <si>
    <t>25.7.17</t>
  </si>
  <si>
    <t>4190000100178612</t>
  </si>
  <si>
    <t>343355445424</t>
  </si>
  <si>
    <t>188902561</t>
  </si>
  <si>
    <t>NAZAR MOHD.</t>
  </si>
  <si>
    <t>NEEM BARI GATE GURJAR MOHALLA JHALRAPATAN, JHALAWAR RAJ. 326023</t>
  </si>
  <si>
    <t>MOTOR CYCLE PARTS</t>
  </si>
  <si>
    <t>6.12.17</t>
  </si>
  <si>
    <t>11.12.17</t>
  </si>
  <si>
    <t>61157551807</t>
  </si>
  <si>
    <t>844534568120</t>
  </si>
  <si>
    <t>188902395</t>
  </si>
  <si>
    <t>MOHD. ASLAM</t>
  </si>
  <si>
    <t>AMEEN MOHD.</t>
  </si>
  <si>
    <t xml:space="preserve">VPO- RICHWA TH. J. PATAN JHALAWAR RAJ. 326001 </t>
  </si>
  <si>
    <t>61167922272</t>
  </si>
  <si>
    <t>265405528748</t>
  </si>
  <si>
    <t>188902138</t>
  </si>
  <si>
    <t>SHARIQ AHMED</t>
  </si>
  <si>
    <t>SHARIF AHMED</t>
  </si>
  <si>
    <t>NEAR MASJID MASTAN SHAH PAYGA MOHALLA WARD NO. 3 JHALAWAR 326001</t>
  </si>
  <si>
    <t>COMPUTER PARTS</t>
  </si>
  <si>
    <t>61196231609</t>
  </si>
  <si>
    <t>305714358828</t>
  </si>
  <si>
    <t>188902695</t>
  </si>
  <si>
    <t>SHALINI JAIN</t>
  </si>
  <si>
    <t>KOMAL CHAND JAIN</t>
  </si>
  <si>
    <t>SWARN PATH, OPP. SHANTINATH DHARAMSHALA JHALRAPATAN JHALAWAR RAJ. 326023</t>
  </si>
  <si>
    <t>GENERAL STORE</t>
  </si>
  <si>
    <t>61333425080</t>
  </si>
  <si>
    <t>412849057974</t>
  </si>
  <si>
    <t>188902286</t>
  </si>
  <si>
    <t>RAJKUMAR SOGANI</t>
  </si>
  <si>
    <t>RUNIJA BAZAR JHALRAPATAN TH- JHALRAPATAN JHALAWAR RAJ. 326023</t>
  </si>
  <si>
    <t>51067952726</t>
  </si>
  <si>
    <t>436011128620</t>
  </si>
  <si>
    <t>188902511</t>
  </si>
  <si>
    <t>PRAVEEN KUMAR JAIN</t>
  </si>
  <si>
    <t>OPP. SHANTI-NATH MANDIR, NEAR BINOD BHAVAN JHALRAPATAN JHALAWAR</t>
  </si>
  <si>
    <t>61247268861</t>
  </si>
  <si>
    <t>801102084073</t>
  </si>
  <si>
    <t>188902434</t>
  </si>
  <si>
    <t>ARIF</t>
  </si>
  <si>
    <t>TOPKHANA MASJID KE PASS JHALAWAR DISTT JHALAWAR</t>
  </si>
  <si>
    <t>30.3.18</t>
  </si>
  <si>
    <t>61169991517</t>
  </si>
  <si>
    <t>986249859991</t>
  </si>
  <si>
    <t>188902600</t>
  </si>
  <si>
    <t>AKILA BEE</t>
  </si>
  <si>
    <t>61298983289</t>
  </si>
  <si>
    <t>368904597048</t>
  </si>
  <si>
    <t>188827909</t>
  </si>
  <si>
    <t>ZAFAR KHAN</t>
  </si>
  <si>
    <t>WARD NO. 22 JHALAWAR  DISTT. JHALAWAR</t>
  </si>
  <si>
    <t>61086757386</t>
  </si>
  <si>
    <t>783513580717</t>
  </si>
  <si>
    <t>188902279</t>
  </si>
  <si>
    <t>61298656842</t>
  </si>
  <si>
    <t>493433967196</t>
  </si>
  <si>
    <t>188902334</t>
  </si>
  <si>
    <t xml:space="preserve">FARIDA </t>
  </si>
  <si>
    <t>RAFIK</t>
  </si>
  <si>
    <t>DUDH DAIRY</t>
  </si>
  <si>
    <t>61298840105</t>
  </si>
  <si>
    <t>604071204740</t>
  </si>
  <si>
    <t>188827911</t>
  </si>
  <si>
    <t>MOHAMMAD SHAHID</t>
  </si>
  <si>
    <t>MOHAMMAD FARUKH</t>
  </si>
  <si>
    <t>SURAJ POL GATE TALAI MOHALLA JHALRAPATAN DISTT JHALAWAR</t>
  </si>
  <si>
    <t>61009229641</t>
  </si>
  <si>
    <t>996196097514</t>
  </si>
  <si>
    <t>188902406</t>
  </si>
  <si>
    <t>NASHRAH KHAN</t>
  </si>
  <si>
    <t>TAHIR KHAN</t>
  </si>
  <si>
    <t>PAYGAHA MASTAN SHAH MASJID KE PASS JHALAWAR DISTT. JHALAWAR</t>
  </si>
  <si>
    <t>61137020530</t>
  </si>
  <si>
    <t>849449027492</t>
  </si>
  <si>
    <t>186940459</t>
  </si>
  <si>
    <t>Term Loan 30% of 90%</t>
  </si>
  <si>
    <r>
      <t xml:space="preserve">NMDFC Share (30%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</si>
  <si>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12.10.17</t>
  </si>
  <si>
    <t>23.10.17</t>
  </si>
  <si>
    <t>26.2.18</t>
  </si>
  <si>
    <t>27.2.18</t>
  </si>
  <si>
    <t>188902132</t>
  </si>
  <si>
    <t xml:space="preserve">  01000577</t>
  </si>
  <si>
    <t xml:space="preserve">NEEM BARI GATE GURJAR MOHALLA JHALRAPATAN, JHALAWAR </t>
  </si>
  <si>
    <t xml:space="preserve">VPO- RICHWA TH. J. PATAN JHALAWAR </t>
  </si>
  <si>
    <t>MAYANK CHOUDHARY</t>
  </si>
  <si>
    <t>Aadhar No.</t>
  </si>
  <si>
    <t>AJAHRUDDIN MANSURI</t>
  </si>
  <si>
    <t>HAMIDUDDIN MANSURI</t>
  </si>
  <si>
    <t>IMLI GATE KE PASS JHALRAPATAN JHALAWAR 326023</t>
  </si>
  <si>
    <t>S.M.S. COLLEGE OF NURSING (B.SC.)</t>
  </si>
  <si>
    <t>RAJASTHAN UNIVERSITY OF HEALTH SCIENCE, JAIPUR</t>
  </si>
  <si>
    <t>B.SC. NURSING</t>
  </si>
  <si>
    <t>10.8.17</t>
  </si>
  <si>
    <t>17.8.17</t>
  </si>
  <si>
    <t>61153298836</t>
  </si>
  <si>
    <t>923124907211</t>
  </si>
  <si>
    <t>188828913</t>
  </si>
  <si>
    <t>ZAHIRUDDIN</t>
  </si>
  <si>
    <t>61153298734</t>
  </si>
  <si>
    <t>609750419045</t>
  </si>
  <si>
    <t>188828914</t>
  </si>
  <si>
    <t>FAIZAL KHAN</t>
  </si>
  <si>
    <t>PHILKHANA MOHALLA IDGAH ROAD WARD NO. 30 JHALAWAR RAJ. 326001</t>
  </si>
  <si>
    <t>GLOBAL COLLEGE OF TECHNOLOGY</t>
  </si>
  <si>
    <t>RAJASTHAN TECHNICAL UNIVERSITY, KOTA</t>
  </si>
  <si>
    <t>61192021946</t>
  </si>
  <si>
    <t>794905459914</t>
  </si>
  <si>
    <t>188975732</t>
  </si>
  <si>
    <t>AHTESHAM RIZVI</t>
  </si>
  <si>
    <t>MOLANA RAFI AHMED</t>
  </si>
  <si>
    <t>KALE SHAH BABA SAFI COLONY JHALAWAR RAJ. 326001</t>
  </si>
  <si>
    <t>JAIPUR ENGINEERING COLLEGE KUKAS, JAIPUR</t>
  </si>
  <si>
    <t>61197953000</t>
  </si>
  <si>
    <t>632557016340</t>
  </si>
  <si>
    <t>188902407</t>
  </si>
  <si>
    <t>TAMIR HUSSAIN</t>
  </si>
  <si>
    <t>JAFAR HUSSAIN</t>
  </si>
  <si>
    <t>MATAJI KE CHOK KI BASTI MUKERI MOHALLA JHALRAPATAN JHALAWAR RAJ. 326023</t>
  </si>
  <si>
    <t>GOVERNMENT ENGINEERING COLLEGE JHALAWAR</t>
  </si>
  <si>
    <t>TAHIR MANSURI</t>
  </si>
  <si>
    <t>ISHAK MOHAMMAD</t>
  </si>
  <si>
    <t>RICHWA JHALAWAR RAJ. 326023</t>
  </si>
  <si>
    <r>
      <t xml:space="preserve">                      </t>
    </r>
    <r>
      <rPr>
        <sz val="10"/>
        <color theme="1"/>
        <rFont val="DevLys 010"/>
      </rPr>
      <t>Øekad i-  ¼  ½@vkj,e,QMhlhlh@2018&amp;19@</t>
    </r>
  </si>
  <si>
    <t>11.06.18</t>
  </si>
  <si>
    <t>13.06.18</t>
  </si>
  <si>
    <t xml:space="preserve">MUSLIM </t>
  </si>
  <si>
    <t>3.8.18</t>
  </si>
  <si>
    <t>6.8.18</t>
  </si>
  <si>
    <t>Yogendra Kumar Jain</t>
  </si>
  <si>
    <t>Kishore Kumar Jain</t>
  </si>
  <si>
    <t>Usha Colony, Aadarsh School Ke Piche, Bhawani Mandi, Jhalawar</t>
  </si>
  <si>
    <t>14.9.18</t>
  </si>
  <si>
    <t>17.9.18</t>
  </si>
  <si>
    <t>785310110000037</t>
  </si>
  <si>
    <t>ASIM KHAN</t>
  </si>
  <si>
    <t>HABIBULLA KHAN</t>
  </si>
  <si>
    <t>JHIRI MOHALLA GAON PIRAWA JHALAWAR</t>
  </si>
  <si>
    <t>RAJPUTANA UNANI MEDICAL COLLEGE HOSPITAL &amp; RESEARCH CENTER JAIPUR</t>
  </si>
  <si>
    <t>DR. S.R. RAJASTHAN AYURVED UNIVERSITY, JODHPUR</t>
  </si>
  <si>
    <t>BUMS</t>
  </si>
  <si>
    <t>5 YEAR</t>
  </si>
  <si>
    <t>7.5.18</t>
  </si>
  <si>
    <t>8.5.18</t>
  </si>
  <si>
    <t>61185954144</t>
  </si>
  <si>
    <t>890820824328</t>
  </si>
  <si>
    <t>101728008</t>
  </si>
  <si>
    <t>AADIL CHOUPAN</t>
  </si>
  <si>
    <t>MOHAMMED HARUN</t>
  </si>
  <si>
    <t>DHOBI KI GALI NAYAPURA PIRAWA JHALAWAR 326036</t>
  </si>
  <si>
    <t>JHALAWAR NURSING COLLEGE</t>
  </si>
  <si>
    <t>RAJASTHAN UNIVERSITY OF HEALTH SCIENCE</t>
  </si>
  <si>
    <t>61288724918</t>
  </si>
  <si>
    <t>650565899966</t>
  </si>
  <si>
    <t>101728080</t>
  </si>
  <si>
    <t>Ahatsham Rizvi</t>
  </si>
  <si>
    <t xml:space="preserve">Molana Rafi Ahmed </t>
  </si>
  <si>
    <t>Jaipur Engineering College, RIICO Industrial Area,  Kukas, Jaipur</t>
  </si>
  <si>
    <t xml:space="preserve">RTU Kota </t>
  </si>
  <si>
    <t>9.8.18</t>
  </si>
  <si>
    <t>20.8.18</t>
  </si>
  <si>
    <t>Faizal Khan</t>
  </si>
  <si>
    <t>Global College of Technology, Sitapura (Jaipur)</t>
  </si>
  <si>
    <t>Rais Khan</t>
  </si>
  <si>
    <t>Vill. Todadi, Khurd Post Kali Talai, Tehsil- Pidawa, Dist- Jhalawar</t>
  </si>
  <si>
    <t>Darshan B.Ed College, bhawani Mandi Road, Jhalawar</t>
  </si>
  <si>
    <t>B.Ed</t>
  </si>
  <si>
    <t>2 Years</t>
  </si>
  <si>
    <t>28.8.18</t>
  </si>
  <si>
    <t>5.9.18</t>
  </si>
  <si>
    <t>3196327689</t>
  </si>
  <si>
    <t>476617619413</t>
  </si>
  <si>
    <t>118451378</t>
  </si>
  <si>
    <t>Rajasthan University of Health Science</t>
  </si>
  <si>
    <t>17.1.19</t>
  </si>
  <si>
    <t>18.1.19</t>
  </si>
  <si>
    <t>Asim Khan</t>
  </si>
  <si>
    <t>Habibullah Khan</t>
  </si>
  <si>
    <t>Ward No.15, Padawa, Jhalawar</t>
  </si>
  <si>
    <t>Dr. Swarpalli Radha Krishnan Rajasthan Ayurved University, Jodhpur</t>
  </si>
  <si>
    <t>University College of Unani, Tonk</t>
  </si>
  <si>
    <t>5 Years</t>
  </si>
  <si>
    <t>15.2.19</t>
  </si>
  <si>
    <t>12.8.19</t>
  </si>
</sst>
</file>

<file path=xl/styles.xml><?xml version="1.0" encoding="utf-8"?>
<styleSheet xmlns="http://schemas.openxmlformats.org/spreadsheetml/2006/main">
  <fonts count="103">
    <font>
      <sz val="11"/>
      <color theme="1"/>
      <name val="Calibri"/>
      <family val="2"/>
      <scheme val="minor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sz val="11"/>
      <name val="Arial"/>
      <family val="2"/>
    </font>
    <font>
      <sz val="11"/>
      <name val="DevLys 010"/>
    </font>
    <font>
      <sz val="11"/>
      <name val="Kruti Dev 011"/>
    </font>
    <font>
      <sz val="11"/>
      <color indexed="8"/>
      <name val="DevLys 010"/>
    </font>
    <font>
      <sz val="11"/>
      <color indexed="8"/>
      <name val="Calibri"/>
      <family val="2"/>
      <scheme val="minor"/>
    </font>
    <font>
      <sz val="11"/>
      <name val="Times New Roman"/>
      <family val="1"/>
    </font>
    <font>
      <sz val="11"/>
      <color theme="1"/>
      <name val="Arial"/>
      <family val="2"/>
    </font>
    <font>
      <sz val="11"/>
      <name val="Kruti Dev 010"/>
    </font>
    <font>
      <b/>
      <sz val="11"/>
      <name val="Kruti Dev 010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3"/>
      <name val="DevLys 010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DevLys 010"/>
    </font>
    <font>
      <b/>
      <sz val="8"/>
      <name val="DevLys 010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DevLys 010"/>
    </font>
    <font>
      <sz val="12"/>
      <color theme="1"/>
      <name val="DevLys 010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u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name val="Kruti Dev 010"/>
    </font>
    <font>
      <b/>
      <sz val="11"/>
      <name val="DevLys 010"/>
    </font>
    <font>
      <b/>
      <sz val="12"/>
      <color theme="1"/>
      <name val="DevLys 010"/>
    </font>
    <font>
      <b/>
      <sz val="11"/>
      <color rgb="FF000000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jun"/>
    </font>
    <font>
      <b/>
      <i/>
      <sz val="9"/>
      <name val="Times New Roman"/>
      <family val="1"/>
    </font>
    <font>
      <b/>
      <sz val="18"/>
      <name val="DevLys 010"/>
    </font>
    <font>
      <b/>
      <sz val="20"/>
      <name val="DevLys 010"/>
    </font>
    <font>
      <b/>
      <sz val="14"/>
      <name val="Arjun"/>
    </font>
    <font>
      <b/>
      <sz val="8"/>
      <name val="Arjun"/>
    </font>
    <font>
      <sz val="14"/>
      <name val="DevLys 010"/>
    </font>
    <font>
      <b/>
      <sz val="10"/>
      <name val="Calibri"/>
      <family val="2"/>
    </font>
    <font>
      <b/>
      <sz val="12"/>
      <name val="DevLys 010"/>
    </font>
    <font>
      <sz val="9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i/>
      <sz val="8"/>
      <name val="DevLys 010"/>
    </font>
    <font>
      <i/>
      <sz val="10"/>
      <name val="DevLys 010"/>
    </font>
    <font>
      <i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jun"/>
    </font>
    <font>
      <sz val="8"/>
      <name val="Arjun"/>
    </font>
    <font>
      <i/>
      <sz val="10"/>
      <name val="Arjun"/>
    </font>
    <font>
      <sz val="14"/>
      <name val="Arjun"/>
    </font>
    <font>
      <i/>
      <sz val="9"/>
      <name val="Times New Roman"/>
      <family val="1"/>
    </font>
    <font>
      <sz val="9"/>
      <name val="Arjun"/>
    </font>
    <font>
      <sz val="9"/>
      <name val="Arial"/>
      <family val="2"/>
    </font>
    <font>
      <sz val="12"/>
      <name val="DevLys 010"/>
    </font>
    <font>
      <sz val="13"/>
      <name val="DevLys 010"/>
    </font>
    <font>
      <sz val="12"/>
      <name val="Times New Roman"/>
      <family val="1"/>
    </font>
    <font>
      <sz val="12"/>
      <name val="Arjun"/>
    </font>
    <font>
      <b/>
      <sz val="12"/>
      <name val="Arjun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DevLys 010"/>
    </font>
    <font>
      <b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DevLys 010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6" fillId="0" borderId="0"/>
    <xf numFmtId="0" fontId="92" fillId="0" borderId="0"/>
  </cellStyleXfs>
  <cellXfs count="711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0" fillId="2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8" fillId="0" borderId="1" xfId="0" applyFont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3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8" fillId="0" borderId="9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vertical="top"/>
    </xf>
    <xf numFmtId="0" fontId="17" fillId="2" borderId="1" xfId="0" applyFont="1" applyFill="1" applyBorder="1" applyAlignment="1">
      <alignment vertical="top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16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vertical="top"/>
    </xf>
    <xf numFmtId="0" fontId="16" fillId="0" borderId="9" xfId="0" applyFont="1" applyBorder="1" applyAlignment="1">
      <alignment vertical="top"/>
    </xf>
    <xf numFmtId="0" fontId="16" fillId="2" borderId="11" xfId="0" applyFont="1" applyFill="1" applyBorder="1" applyAlignment="1">
      <alignment horizontal="right" vertical="top"/>
    </xf>
    <xf numFmtId="0" fontId="16" fillId="2" borderId="1" xfId="0" applyFont="1" applyFill="1" applyBorder="1" applyAlignment="1">
      <alignment vertical="top"/>
    </xf>
    <xf numFmtId="0" fontId="16" fillId="0" borderId="1" xfId="0" applyFont="1" applyBorder="1" applyAlignment="1">
      <alignment horizontal="left" vertical="top"/>
    </xf>
    <xf numFmtId="0" fontId="17" fillId="2" borderId="1" xfId="0" applyFont="1" applyFill="1" applyBorder="1" applyAlignment="1">
      <alignment horizontal="justify"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21" fillId="0" borderId="1" xfId="0" applyFont="1" applyFill="1" applyBorder="1" applyAlignment="1">
      <alignment vertical="top"/>
    </xf>
    <xf numFmtId="0" fontId="21" fillId="0" borderId="9" xfId="0" applyFont="1" applyFill="1" applyBorder="1" applyAlignment="1">
      <alignment vertical="top"/>
    </xf>
    <xf numFmtId="0" fontId="21" fillId="2" borderId="11" xfId="0" applyFont="1" applyFill="1" applyBorder="1" applyAlignment="1">
      <alignment vertical="top"/>
    </xf>
    <xf numFmtId="0" fontId="21" fillId="2" borderId="1" xfId="0" applyFont="1" applyFill="1" applyBorder="1" applyAlignment="1">
      <alignment vertical="top"/>
    </xf>
    <xf numFmtId="14" fontId="21" fillId="0" borderId="1" xfId="0" applyNumberFormat="1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2" borderId="11" xfId="0" applyNumberFormat="1" applyFont="1" applyFill="1" applyBorder="1" applyAlignment="1">
      <alignment vertical="top" wrapText="1"/>
    </xf>
    <xf numFmtId="1" fontId="22" fillId="2" borderId="1" xfId="0" applyNumberFormat="1" applyFont="1" applyFill="1" applyBorder="1" applyAlignment="1">
      <alignment vertical="top"/>
    </xf>
    <xf numFmtId="0" fontId="22" fillId="2" borderId="1" xfId="0" applyFont="1" applyFill="1" applyBorder="1" applyAlignment="1">
      <alignment vertical="top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16" fillId="2" borderId="11" xfId="0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3" fontId="0" fillId="0" borderId="0" xfId="0" applyNumberFormat="1"/>
    <xf numFmtId="0" fontId="0" fillId="2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 wrapText="1"/>
    </xf>
    <xf numFmtId="0" fontId="32" fillId="0" borderId="1" xfId="0" applyFont="1" applyBorder="1" applyAlignment="1">
      <alignment vertical="top"/>
    </xf>
    <xf numFmtId="0" fontId="32" fillId="0" borderId="5" xfId="0" applyFont="1" applyBorder="1" applyAlignment="1">
      <alignment horizontal="left" vertical="top" wrapText="1"/>
    </xf>
    <xf numFmtId="0" fontId="32" fillId="0" borderId="5" xfId="0" applyFont="1" applyBorder="1" applyAlignment="1">
      <alignment vertical="top" wrapText="1"/>
    </xf>
    <xf numFmtId="0" fontId="32" fillId="0" borderId="5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4" fillId="0" borderId="5" xfId="0" applyFont="1" applyBorder="1" applyAlignment="1">
      <alignment horizontal="right"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right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right" vertical="top"/>
    </xf>
    <xf numFmtId="0" fontId="32" fillId="0" borderId="1" xfId="0" applyFont="1" applyBorder="1" applyAlignment="1">
      <alignment horizontal="right" vertical="top" wrapText="1"/>
    </xf>
    <xf numFmtId="0" fontId="1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vertical="top"/>
    </xf>
    <xf numFmtId="0" fontId="36" fillId="0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5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5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35" fillId="0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/>
    </xf>
    <xf numFmtId="0" fontId="32" fillId="0" borderId="9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0" fillId="3" borderId="0" xfId="0" applyFill="1"/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4" fillId="0" borderId="2" xfId="0" applyFont="1" applyBorder="1" applyAlignment="1">
      <alignment vertical="top" wrapText="1"/>
    </xf>
    <xf numFmtId="0" fontId="0" fillId="0" borderId="6" xfId="0" applyFont="1" applyFill="1" applyBorder="1" applyAlignment="1">
      <alignment vertical="top"/>
    </xf>
    <xf numFmtId="0" fontId="45" fillId="4" borderId="1" xfId="0" applyFont="1" applyFill="1" applyBorder="1" applyAlignment="1">
      <alignment vertical="top" wrapText="1"/>
    </xf>
    <xf numFmtId="0" fontId="46" fillId="4" borderId="1" xfId="0" applyFont="1" applyFill="1" applyBorder="1" applyAlignment="1">
      <alignment vertical="top" wrapText="1"/>
    </xf>
    <xf numFmtId="49" fontId="45" fillId="4" borderId="1" xfId="0" applyNumberFormat="1" applyFont="1" applyFill="1" applyBorder="1" applyAlignment="1">
      <alignment vertical="top" wrapText="1"/>
    </xf>
    <xf numFmtId="0" fontId="47" fillId="4" borderId="1" xfId="0" applyFont="1" applyFill="1" applyBorder="1" applyAlignment="1">
      <alignment vertical="top" wrapText="1"/>
    </xf>
    <xf numFmtId="0" fontId="45" fillId="0" borderId="1" xfId="0" applyFont="1" applyBorder="1" applyAlignment="1">
      <alignment vertical="top" wrapText="1"/>
    </xf>
    <xf numFmtId="49" fontId="45" fillId="0" borderId="1" xfId="0" applyNumberFormat="1" applyFont="1" applyBorder="1" applyAlignment="1">
      <alignment vertical="top" wrapText="1"/>
    </xf>
    <xf numFmtId="0" fontId="48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2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32" fillId="2" borderId="1" xfId="0" applyFont="1" applyFill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2" fillId="0" borderId="1" xfId="0" applyFont="1" applyBorder="1" applyAlignment="1">
      <alignment horizontal="justify" vertical="top" wrapText="1"/>
    </xf>
    <xf numFmtId="0" fontId="32" fillId="2" borderId="1" xfId="0" applyFont="1" applyFill="1" applyBorder="1" applyAlignment="1">
      <alignment horizontal="justify" vertical="top" wrapText="1"/>
    </xf>
    <xf numFmtId="0" fontId="45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vertical="top"/>
    </xf>
    <xf numFmtId="0" fontId="35" fillId="0" borderId="1" xfId="0" applyFont="1" applyBorder="1" applyAlignment="1">
      <alignment vertical="top"/>
    </xf>
    <xf numFmtId="0" fontId="32" fillId="2" borderId="1" xfId="0" applyFont="1" applyFill="1" applyBorder="1" applyAlignment="1">
      <alignment vertical="top"/>
    </xf>
    <xf numFmtId="0" fontId="32" fillId="0" borderId="1" xfId="0" applyFont="1" applyFill="1" applyBorder="1" applyAlignment="1">
      <alignment horizontal="center" vertical="top" wrapText="1"/>
    </xf>
    <xf numFmtId="0" fontId="45" fillId="4" borderId="1" xfId="0" applyFont="1" applyFill="1" applyBorder="1" applyAlignment="1">
      <alignment horizontal="left" vertical="top" wrapText="1"/>
    </xf>
    <xf numFmtId="0" fontId="49" fillId="4" borderId="1" xfId="0" applyFont="1" applyFill="1" applyBorder="1" applyAlignment="1">
      <alignment vertical="top" wrapText="1"/>
    </xf>
    <xf numFmtId="49" fontId="45" fillId="0" borderId="9" xfId="0" applyNumberFormat="1" applyFont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32" fillId="0" borderId="1" xfId="0" applyFont="1" applyFill="1" applyBorder="1" applyAlignment="1">
      <alignment horizontal="right" vertical="top" wrapText="1"/>
    </xf>
    <xf numFmtId="0" fontId="50" fillId="2" borderId="1" xfId="0" applyFont="1" applyFill="1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51" fillId="0" borderId="0" xfId="0" applyFont="1" applyAlignment="1">
      <alignment horizontal="center" vertical="top"/>
    </xf>
    <xf numFmtId="0" fontId="43" fillId="0" borderId="0" xfId="0" applyFont="1" applyAlignment="1">
      <alignment vertical="top" wrapText="1"/>
    </xf>
    <xf numFmtId="0" fontId="44" fillId="0" borderId="1" xfId="0" applyFont="1" applyBorder="1" applyAlignment="1">
      <alignment vertical="top" wrapText="1"/>
    </xf>
    <xf numFmtId="0" fontId="0" fillId="0" borderId="6" xfId="0" applyFill="1" applyBorder="1" applyAlignment="1">
      <alignment vertical="top"/>
    </xf>
    <xf numFmtId="49" fontId="0" fillId="0" borderId="1" xfId="0" applyNumberFormat="1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vertical="top"/>
    </xf>
    <xf numFmtId="49" fontId="0" fillId="2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32" fillId="2" borderId="1" xfId="0" applyFont="1" applyFill="1" applyBorder="1" applyAlignment="1">
      <alignment horizontal="right" vertical="top" wrapText="1"/>
    </xf>
    <xf numFmtId="49" fontId="32" fillId="2" borderId="1" xfId="0" applyNumberFormat="1" applyFont="1" applyFill="1" applyBorder="1" applyAlignment="1">
      <alignment horizontal="left" vertical="top" wrapText="1"/>
    </xf>
    <xf numFmtId="49" fontId="32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2" fillId="2" borderId="1" xfId="0" applyFont="1" applyFill="1" applyBorder="1" applyAlignment="1">
      <alignment horizontal="center" vertical="top" wrapText="1"/>
    </xf>
    <xf numFmtId="0" fontId="54" fillId="2" borderId="1" xfId="0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15" fillId="0" borderId="1" xfId="0" applyFont="1" applyFill="1" applyBorder="1" applyAlignment="1">
      <alignment vertical="top" wrapText="1"/>
    </xf>
    <xf numFmtId="0" fontId="38" fillId="0" borderId="1" xfId="0" applyFont="1" applyBorder="1"/>
    <xf numFmtId="0" fontId="55" fillId="0" borderId="1" xfId="0" applyFont="1" applyBorder="1" applyAlignment="1"/>
    <xf numFmtId="1" fontId="55" fillId="0" borderId="1" xfId="0" applyNumberFormat="1" applyFont="1" applyBorder="1" applyAlignment="1">
      <alignment vertical="top" wrapText="1"/>
    </xf>
    <xf numFmtId="0" fontId="55" fillId="0" borderId="1" xfId="0" applyFont="1" applyBorder="1" applyAlignment="1">
      <alignment vertical="top" wrapText="1"/>
    </xf>
    <xf numFmtId="0" fontId="56" fillId="0" borderId="1" xfId="0" applyFont="1" applyBorder="1" applyAlignment="1"/>
    <xf numFmtId="0" fontId="56" fillId="0" borderId="14" xfId="0" applyFont="1" applyBorder="1" applyAlignment="1"/>
    <xf numFmtId="0" fontId="55" fillId="0" borderId="0" xfId="0" applyFont="1" applyAlignment="1"/>
    <xf numFmtId="0" fontId="55" fillId="0" borderId="12" xfId="0" applyFont="1" applyBorder="1" applyAlignment="1"/>
    <xf numFmtId="0" fontId="55" fillId="0" borderId="11" xfId="0" applyFont="1" applyBorder="1" applyAlignment="1"/>
    <xf numFmtId="0" fontId="55" fillId="0" borderId="15" xfId="0" applyFont="1" applyBorder="1" applyAlignment="1"/>
    <xf numFmtId="0" fontId="57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vertical="top" wrapText="1"/>
    </xf>
    <xf numFmtId="0" fontId="55" fillId="0" borderId="1" xfId="0" quotePrefix="1" applyFont="1" applyBorder="1" applyAlignment="1">
      <alignment vertical="top" wrapText="1"/>
    </xf>
    <xf numFmtId="14" fontId="55" fillId="0" borderId="1" xfId="0" quotePrefix="1" applyNumberFormat="1" applyFont="1" applyBorder="1" applyAlignment="1">
      <alignment vertical="top" wrapText="1"/>
    </xf>
    <xf numFmtId="0" fontId="58" fillId="0" borderId="1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14" fontId="55" fillId="0" borderId="1" xfId="0" applyNumberFormat="1" applyFont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1" fontId="56" fillId="0" borderId="1" xfId="0" applyNumberFormat="1" applyFont="1" applyBorder="1" applyAlignment="1">
      <alignment vertical="top" wrapText="1"/>
    </xf>
    <xf numFmtId="0" fontId="56" fillId="0" borderId="9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9" fillId="0" borderId="0" xfId="0" applyFont="1" applyAlignment="1">
      <alignment horizontal="center"/>
    </xf>
    <xf numFmtId="2" fontId="5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8" fillId="0" borderId="0" xfId="0" applyFont="1"/>
    <xf numFmtId="0" fontId="61" fillId="0" borderId="17" xfId="0" applyFont="1" applyBorder="1" applyAlignment="1">
      <alignment horizontal="center"/>
    </xf>
    <xf numFmtId="2" fontId="61" fillId="0" borderId="17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7" fillId="0" borderId="0" xfId="0" applyFont="1"/>
    <xf numFmtId="0" fontId="57" fillId="0" borderId="0" xfId="0" applyFont="1" applyBorder="1"/>
    <xf numFmtId="0" fontId="63" fillId="0" borderId="0" xfId="0" applyFont="1"/>
    <xf numFmtId="0" fontId="15" fillId="0" borderId="19" xfId="0" applyFont="1" applyBorder="1" applyAlignment="1">
      <alignment horizontal="center" vertical="top" wrapText="1"/>
    </xf>
    <xf numFmtId="0" fontId="0" fillId="0" borderId="0" xfId="0" applyBorder="1"/>
    <xf numFmtId="0" fontId="38" fillId="0" borderId="6" xfId="0" applyFont="1" applyBorder="1" applyAlignment="1">
      <alignment vertical="top" wrapText="1"/>
    </xf>
    <xf numFmtId="0" fontId="38" fillId="0" borderId="5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0" fillId="0" borderId="27" xfId="0" applyBorder="1" applyAlignment="1">
      <alignment vertical="top"/>
    </xf>
    <xf numFmtId="0" fontId="66" fillId="0" borderId="28" xfId="0" applyFont="1" applyBorder="1" applyAlignment="1">
      <alignment vertical="top"/>
    </xf>
    <xf numFmtId="0" fontId="66" fillId="0" borderId="18" xfId="0" applyFont="1" applyBorder="1" applyAlignment="1">
      <alignment vertical="top"/>
    </xf>
    <xf numFmtId="0" fontId="67" fillId="0" borderId="18" xfId="0" applyFont="1" applyBorder="1" applyAlignment="1">
      <alignment vertical="top"/>
    </xf>
    <xf numFmtId="0" fontId="66" fillId="0" borderId="29" xfId="0" applyFont="1" applyBorder="1" applyAlignment="1">
      <alignment vertical="top"/>
    </xf>
    <xf numFmtId="1" fontId="68" fillId="0" borderId="1" xfId="0" applyNumberFormat="1" applyFont="1" applyBorder="1" applyAlignment="1">
      <alignment horizontal="left"/>
    </xf>
    <xf numFmtId="1" fontId="68" fillId="0" borderId="1" xfId="0" applyNumberFormat="1" applyFont="1" applyBorder="1" applyAlignment="1">
      <alignment horizontal="center"/>
    </xf>
    <xf numFmtId="1" fontId="68" fillId="0" borderId="14" xfId="0" applyNumberFormat="1" applyFont="1" applyBorder="1" applyAlignment="1">
      <alignment horizontal="center"/>
    </xf>
    <xf numFmtId="1" fontId="68" fillId="0" borderId="9" xfId="0" applyNumberFormat="1" applyFont="1" applyBorder="1" applyAlignment="1">
      <alignment horizontal="center"/>
    </xf>
    <xf numFmtId="1" fontId="69" fillId="0" borderId="12" xfId="0" applyNumberFormat="1" applyFont="1" applyBorder="1"/>
    <xf numFmtId="1" fontId="68" fillId="0" borderId="11" xfId="0" applyNumberFormat="1" applyFont="1" applyFill="1" applyBorder="1" applyAlignment="1">
      <alignment horizontal="center"/>
    </xf>
    <xf numFmtId="1" fontId="68" fillId="0" borderId="1" xfId="0" applyNumberFormat="1" applyFont="1" applyFill="1" applyBorder="1" applyAlignment="1">
      <alignment horizontal="center"/>
    </xf>
    <xf numFmtId="1" fontId="68" fillId="0" borderId="15" xfId="0" applyNumberFormat="1" applyFont="1" applyFill="1" applyBorder="1" applyAlignment="1">
      <alignment horizontal="center"/>
    </xf>
    <xf numFmtId="0" fontId="0" fillId="0" borderId="30" xfId="0" applyBorder="1"/>
    <xf numFmtId="0" fontId="57" fillId="0" borderId="31" xfId="0" applyFont="1" applyFill="1" applyBorder="1" applyAlignment="1">
      <alignment horizontal="left" vertical="top" wrapText="1"/>
    </xf>
    <xf numFmtId="1" fontId="55" fillId="0" borderId="14" xfId="0" applyNumberFormat="1" applyFont="1" applyBorder="1" applyAlignment="1">
      <alignment vertical="top" wrapText="1"/>
    </xf>
    <xf numFmtId="2" fontId="55" fillId="0" borderId="1" xfId="0" applyNumberFormat="1" applyFont="1" applyBorder="1" applyAlignment="1">
      <alignment vertical="top" wrapText="1"/>
    </xf>
    <xf numFmtId="0" fontId="55" fillId="0" borderId="32" xfId="0" applyFont="1" applyBorder="1" applyAlignment="1"/>
    <xf numFmtId="0" fontId="0" fillId="0" borderId="30" xfId="0" applyBorder="1" applyAlignment="1">
      <alignment vertical="top" wrapText="1"/>
    </xf>
    <xf numFmtId="0" fontId="57" fillId="0" borderId="31" xfId="0" applyFont="1" applyBorder="1" applyAlignment="1">
      <alignment horizontal="left" vertical="top" wrapText="1"/>
    </xf>
    <xf numFmtId="0" fontId="55" fillId="0" borderId="32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0" fillId="0" borderId="31" xfId="0" applyBorder="1" applyAlignment="1">
      <alignment horizontal="left"/>
    </xf>
    <xf numFmtId="1" fontId="55" fillId="0" borderId="1" xfId="0" applyNumberFormat="1" applyFont="1" applyBorder="1" applyAlignment="1"/>
    <xf numFmtId="0" fontId="71" fillId="0" borderId="0" xfId="0" applyFont="1" applyAlignment="1">
      <alignment horizontal="center"/>
    </xf>
    <xf numFmtId="2" fontId="71" fillId="0" borderId="0" xfId="0" applyNumberFormat="1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8" fillId="0" borderId="16" xfId="0" applyFont="1" applyBorder="1"/>
    <xf numFmtId="0" fontId="38" fillId="0" borderId="0" xfId="0" applyFont="1" applyBorder="1"/>
    <xf numFmtId="0" fontId="0" fillId="0" borderId="16" xfId="0" applyBorder="1"/>
    <xf numFmtId="0" fontId="0" fillId="0" borderId="34" xfId="0" applyBorder="1" applyAlignment="1">
      <alignment vertical="top"/>
    </xf>
    <xf numFmtId="0" fontId="74" fillId="0" borderId="31" xfId="0" applyFont="1" applyBorder="1" applyAlignment="1">
      <alignment horizontal="left"/>
    </xf>
    <xf numFmtId="0" fontId="75" fillId="0" borderId="1" xfId="0" applyFont="1" applyBorder="1" applyAlignment="1">
      <alignment horizontal="center"/>
    </xf>
    <xf numFmtId="0" fontId="74" fillId="0" borderId="1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2" fontId="74" fillId="0" borderId="1" xfId="0" applyNumberFormat="1" applyFont="1" applyBorder="1" applyAlignment="1">
      <alignment horizontal="center"/>
    </xf>
    <xf numFmtId="0" fontId="74" fillId="0" borderId="9" xfId="0" applyFont="1" applyBorder="1" applyAlignment="1">
      <alignment horizontal="center"/>
    </xf>
    <xf numFmtId="0" fontId="0" fillId="0" borderId="32" xfId="0" applyBorder="1"/>
    <xf numFmtId="0" fontId="76" fillId="0" borderId="1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38" fillId="0" borderId="1" xfId="0" applyFont="1" applyBorder="1" applyAlignment="1">
      <alignment vertical="top"/>
    </xf>
    <xf numFmtId="0" fontId="55" fillId="0" borderId="11" xfId="0" applyFont="1" applyBorder="1" applyAlignment="1">
      <alignment vertical="top"/>
    </xf>
    <xf numFmtId="1" fontId="77" fillId="0" borderId="11" xfId="0" applyNumberFormat="1" applyFont="1" applyBorder="1" applyAlignment="1">
      <alignment horizontal="right" vertical="top" wrapText="1"/>
    </xf>
    <xf numFmtId="1" fontId="78" fillId="0" borderId="1" xfId="0" applyNumberFormat="1" applyFont="1" applyBorder="1" applyAlignment="1">
      <alignment vertical="top" wrapText="1"/>
    </xf>
    <xf numFmtId="0" fontId="55" fillId="0" borderId="1" xfId="0" applyFont="1" applyBorder="1" applyAlignment="1">
      <alignment vertical="top"/>
    </xf>
    <xf numFmtId="0" fontId="55" fillId="0" borderId="1" xfId="0" applyFont="1" applyBorder="1" applyAlignment="1">
      <alignment horizontal="center" vertical="top"/>
    </xf>
    <xf numFmtId="0" fontId="56" fillId="0" borderId="0" xfId="0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7" fillId="0" borderId="1" xfId="0" applyFont="1" applyBorder="1" applyAlignment="1">
      <alignment horizontal="justify" vertical="top" wrapText="1"/>
    </xf>
    <xf numFmtId="0" fontId="38" fillId="0" borderId="1" xfId="0" applyFont="1" applyBorder="1" applyAlignment="1">
      <alignment horizontal="justify" vertical="top" wrapText="1"/>
    </xf>
    <xf numFmtId="0" fontId="77" fillId="0" borderId="1" xfId="0" applyFont="1" applyBorder="1" applyAlignment="1">
      <alignment horizontal="right" vertical="top" wrapText="1"/>
    </xf>
    <xf numFmtId="0" fontId="77" fillId="0" borderId="11" xfId="0" applyFont="1" applyBorder="1" applyAlignment="1">
      <alignment horizontal="right" vertical="top" wrapText="1"/>
    </xf>
    <xf numFmtId="0" fontId="55" fillId="0" borderId="11" xfId="0" applyFont="1" applyBorder="1" applyAlignment="1">
      <alignment horizontal="justify" vertical="top" wrapText="1"/>
    </xf>
    <xf numFmtId="0" fontId="77" fillId="0" borderId="11" xfId="0" applyFont="1" applyBorder="1" applyAlignment="1">
      <alignment horizontal="center" vertical="top" wrapText="1"/>
    </xf>
    <xf numFmtId="0" fontId="77" fillId="0" borderId="1" xfId="0" quotePrefix="1" applyFont="1" applyBorder="1" applyAlignment="1">
      <alignment vertical="top" wrapText="1"/>
    </xf>
    <xf numFmtId="14" fontId="77" fillId="0" borderId="1" xfId="0" applyNumberFormat="1" applyFont="1" applyBorder="1" applyAlignment="1">
      <alignment vertical="top" wrapText="1"/>
    </xf>
    <xf numFmtId="0" fontId="77" fillId="0" borderId="1" xfId="0" applyFont="1" applyBorder="1" applyAlignment="1">
      <alignment vertical="top" wrapText="1"/>
    </xf>
    <xf numFmtId="0" fontId="77" fillId="0" borderId="9" xfId="0" applyFont="1" applyBorder="1" applyAlignment="1">
      <alignment vertical="top" wrapText="1"/>
    </xf>
    <xf numFmtId="0" fontId="77" fillId="0" borderId="0" xfId="0" applyFont="1" applyBorder="1" applyAlignment="1">
      <alignment vertical="top" wrapText="1"/>
    </xf>
    <xf numFmtId="0" fontId="78" fillId="0" borderId="0" xfId="0" applyFont="1" applyBorder="1" applyAlignment="1">
      <alignment vertical="top" wrapText="1"/>
    </xf>
    <xf numFmtId="0" fontId="77" fillId="0" borderId="11" xfId="0" applyFont="1" applyBorder="1" applyAlignment="1">
      <alignment vertical="top" wrapText="1"/>
    </xf>
    <xf numFmtId="0" fontId="77" fillId="0" borderId="10" xfId="0" applyFont="1" applyBorder="1" applyAlignment="1">
      <alignment horizontal="right" vertical="top" wrapText="1"/>
    </xf>
    <xf numFmtId="0" fontId="77" fillId="0" borderId="10" xfId="0" applyFont="1" applyBorder="1" applyAlignment="1">
      <alignment horizontal="justify" vertical="top" wrapText="1"/>
    </xf>
    <xf numFmtId="0" fontId="77" fillId="0" borderId="10" xfId="0" applyFont="1" applyBorder="1" applyAlignment="1">
      <alignment horizontal="center" vertical="top" wrapText="1"/>
    </xf>
    <xf numFmtId="14" fontId="68" fillId="0" borderId="0" xfId="0" applyNumberFormat="1" applyFont="1" applyBorder="1" applyAlignment="1">
      <alignment vertical="top" wrapText="1"/>
    </xf>
    <xf numFmtId="0" fontId="69" fillId="0" borderId="0" xfId="0" applyFont="1" applyBorder="1" applyAlignment="1">
      <alignment vertical="top" wrapText="1"/>
    </xf>
    <xf numFmtId="14" fontId="56" fillId="0" borderId="0" xfId="0" applyNumberFormat="1" applyFont="1" applyBorder="1" applyAlignment="1">
      <alignment vertical="top" wrapText="1"/>
    </xf>
    <xf numFmtId="0" fontId="57" fillId="0" borderId="1" xfId="0" applyFont="1" applyBorder="1" applyAlignment="1">
      <alignment horizontal="left" vertical="top"/>
    </xf>
    <xf numFmtId="0" fontId="69" fillId="0" borderId="1" xfId="0" applyFont="1" applyBorder="1" applyAlignment="1">
      <alignment vertical="top" wrapText="1"/>
    </xf>
    <xf numFmtId="0" fontId="57" fillId="0" borderId="11" xfId="0" applyFont="1" applyBorder="1" applyAlignment="1">
      <alignment vertical="top"/>
    </xf>
    <xf numFmtId="0" fontId="57" fillId="0" borderId="1" xfId="0" applyFont="1" applyBorder="1" applyAlignment="1">
      <alignment vertical="top"/>
    </xf>
    <xf numFmtId="0" fontId="57" fillId="0" borderId="1" xfId="0" applyFont="1" applyBorder="1" applyAlignment="1">
      <alignment horizontal="center" vertical="top"/>
    </xf>
    <xf numFmtId="0" fontId="79" fillId="0" borderId="1" xfId="0" applyFont="1" applyBorder="1" applyAlignment="1">
      <alignment vertical="top" wrapText="1"/>
    </xf>
    <xf numFmtId="0" fontId="79" fillId="0" borderId="9" xfId="0" applyFont="1" applyBorder="1" applyAlignment="1">
      <alignment vertical="top" wrapText="1"/>
    </xf>
    <xf numFmtId="0" fontId="79" fillId="0" borderId="0" xfId="0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79" fillId="0" borderId="11" xfId="0" applyFont="1" applyBorder="1" applyAlignment="1">
      <alignment vertical="top" wrapText="1"/>
    </xf>
    <xf numFmtId="1" fontId="68" fillId="0" borderId="1" xfId="0" applyNumberFormat="1" applyFont="1" applyBorder="1" applyAlignment="1">
      <alignment vertical="top" wrapText="1"/>
    </xf>
    <xf numFmtId="1" fontId="69" fillId="0" borderId="1" xfId="0" applyNumberFormat="1" applyFont="1" applyBorder="1" applyAlignment="1">
      <alignment horizontal="center" vertical="top" wrapText="1"/>
    </xf>
    <xf numFmtId="1" fontId="69" fillId="0" borderId="1" xfId="0" applyNumberFormat="1" applyFont="1" applyBorder="1" applyAlignment="1">
      <alignment vertical="top" wrapText="1"/>
    </xf>
    <xf numFmtId="0" fontId="68" fillId="0" borderId="1" xfId="0" applyFont="1" applyBorder="1" applyAlignment="1">
      <alignment vertical="top" wrapText="1"/>
    </xf>
    <xf numFmtId="0" fontId="80" fillId="0" borderId="0" xfId="0" applyFont="1"/>
    <xf numFmtId="0" fontId="57" fillId="0" borderId="0" xfId="0" applyFont="1" applyAlignment="1">
      <alignment wrapText="1"/>
    </xf>
    <xf numFmtId="0" fontId="9" fillId="0" borderId="0" xfId="0" applyFont="1"/>
    <xf numFmtId="0" fontId="38" fillId="0" borderId="0" xfId="0" applyFont="1" applyAlignment="1">
      <alignment wrapText="1"/>
    </xf>
    <xf numFmtId="0" fontId="76" fillId="0" borderId="1" xfId="0" applyFont="1" applyBorder="1" applyAlignment="1">
      <alignment horizontal="left"/>
    </xf>
    <xf numFmtId="0" fontId="81" fillId="0" borderId="1" xfId="0" applyFont="1" applyBorder="1" applyAlignment="1">
      <alignment horizontal="center"/>
    </xf>
    <xf numFmtId="0" fontId="76" fillId="0" borderId="1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1" fontId="76" fillId="0" borderId="1" xfId="0" applyNumberFormat="1" applyFont="1" applyBorder="1" applyAlignment="1">
      <alignment horizontal="center"/>
    </xf>
    <xf numFmtId="0" fontId="79" fillId="0" borderId="5" xfId="0" applyFont="1" applyBorder="1" applyAlignment="1">
      <alignment vertical="top" wrapText="1"/>
    </xf>
    <xf numFmtId="2" fontId="76" fillId="0" borderId="1" xfId="0" applyNumberFormat="1" applyFont="1" applyBorder="1" applyAlignment="1">
      <alignment horizontal="center"/>
    </xf>
    <xf numFmtId="0" fontId="76" fillId="0" borderId="9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6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63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15" fillId="0" borderId="6" xfId="0" applyFont="1" applyBorder="1" applyAlignment="1">
      <alignment horizontal="center" vertical="top" wrapText="1"/>
    </xf>
    <xf numFmtId="0" fontId="55" fillId="0" borderId="1" xfId="0" applyFont="1" applyBorder="1" applyAlignment="1">
      <alignment horizontal="center"/>
    </xf>
    <xf numFmtId="1" fontId="77" fillId="0" borderId="10" xfId="0" applyNumberFormat="1" applyFont="1" applyBorder="1" applyAlignment="1">
      <alignment horizontal="right" vertical="top" wrapText="1"/>
    </xf>
    <xf numFmtId="0" fontId="57" fillId="0" borderId="36" xfId="0" applyFont="1" applyBorder="1" applyAlignment="1">
      <alignment vertical="top" wrapText="1"/>
    </xf>
    <xf numFmtId="0" fontId="38" fillId="0" borderId="37" xfId="0" applyFont="1" applyBorder="1" applyAlignment="1">
      <alignment vertical="top" wrapText="1"/>
    </xf>
    <xf numFmtId="0" fontId="77" fillId="0" borderId="37" xfId="0" applyFont="1" applyBorder="1" applyAlignment="1">
      <alignment horizontal="right" vertical="top" wrapText="1"/>
    </xf>
    <xf numFmtId="0" fontId="77" fillId="0" borderId="37" xfId="0" applyFont="1" applyBorder="1" applyAlignment="1">
      <alignment vertical="top" wrapText="1"/>
    </xf>
    <xf numFmtId="0" fontId="55" fillId="0" borderId="37" xfId="0" applyFont="1" applyBorder="1" applyAlignment="1">
      <alignment vertical="top" wrapText="1"/>
    </xf>
    <xf numFmtId="0" fontId="78" fillId="0" borderId="1" xfId="0" applyFont="1" applyBorder="1" applyAlignment="1">
      <alignment vertical="top" wrapText="1"/>
    </xf>
    <xf numFmtId="0" fontId="83" fillId="0" borderId="1" xfId="0" applyFont="1" applyBorder="1" applyAlignment="1">
      <alignment vertical="top" wrapText="1"/>
    </xf>
    <xf numFmtId="0" fontId="57" fillId="0" borderId="38" xfId="0" applyFont="1" applyBorder="1" applyAlignment="1">
      <alignment vertical="top" wrapText="1"/>
    </xf>
    <xf numFmtId="0" fontId="38" fillId="0" borderId="39" xfId="0" applyFont="1" applyBorder="1" applyAlignment="1">
      <alignment vertical="top" wrapText="1"/>
    </xf>
    <xf numFmtId="0" fontId="77" fillId="0" borderId="39" xfId="0" applyFont="1" applyBorder="1" applyAlignment="1">
      <alignment horizontal="right" vertical="top" wrapText="1"/>
    </xf>
    <xf numFmtId="0" fontId="77" fillId="0" borderId="39" xfId="0" applyFont="1" applyBorder="1" applyAlignment="1">
      <alignment vertical="top" wrapText="1"/>
    </xf>
    <xf numFmtId="0" fontId="55" fillId="0" borderId="39" xfId="0" applyFont="1" applyBorder="1" applyAlignment="1">
      <alignment vertical="top" wrapText="1"/>
    </xf>
    <xf numFmtId="14" fontId="78" fillId="0" borderId="1" xfId="0" applyNumberFormat="1" applyFont="1" applyBorder="1" applyAlignment="1">
      <alignment vertical="top" wrapText="1"/>
    </xf>
    <xf numFmtId="0" fontId="77" fillId="0" borderId="1" xfId="0" applyFont="1" applyBorder="1" applyAlignment="1">
      <alignment horizontal="center" vertical="top"/>
    </xf>
    <xf numFmtId="0" fontId="69" fillId="0" borderId="9" xfId="0" applyFont="1" applyBorder="1" applyAlignment="1">
      <alignment vertical="top" wrapText="1"/>
    </xf>
    <xf numFmtId="14" fontId="68" fillId="0" borderId="1" xfId="0" applyNumberFormat="1" applyFont="1" applyBorder="1" applyAlignment="1">
      <alignment vertical="top" wrapText="1"/>
    </xf>
    <xf numFmtId="0" fontId="57" fillId="0" borderId="1" xfId="0" applyFont="1" applyBorder="1" applyAlignment="1">
      <alignment horizontal="left"/>
    </xf>
    <xf numFmtId="0" fontId="57" fillId="0" borderId="1" xfId="0" applyFont="1" applyBorder="1" applyAlignment="1"/>
    <xf numFmtId="0" fontId="84" fillId="0" borderId="1" xfId="0" applyFont="1" applyBorder="1" applyAlignment="1"/>
    <xf numFmtId="0" fontId="57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left" vertical="top"/>
    </xf>
    <xf numFmtId="0" fontId="63" fillId="0" borderId="0" xfId="0" applyFont="1" applyBorder="1" applyAlignment="1">
      <alignment horizontal="left" vertical="top"/>
    </xf>
    <xf numFmtId="0" fontId="82" fillId="0" borderId="0" xfId="0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vertical="top"/>
    </xf>
    <xf numFmtId="0" fontId="38" fillId="0" borderId="16" xfId="0" applyFont="1" applyBorder="1" applyAlignment="1">
      <alignment vertical="top"/>
    </xf>
    <xf numFmtId="0" fontId="63" fillId="0" borderId="0" xfId="0" applyFont="1" applyBorder="1" applyAlignment="1">
      <alignment vertical="top"/>
    </xf>
    <xf numFmtId="0" fontId="57" fillId="0" borderId="0" xfId="0" applyFont="1" applyBorder="1" applyAlignment="1">
      <alignment vertical="top"/>
    </xf>
    <xf numFmtId="0" fontId="38" fillId="0" borderId="9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66" fillId="0" borderId="1" xfId="0" applyFont="1" applyBorder="1" applyAlignment="1">
      <alignment vertical="top"/>
    </xf>
    <xf numFmtId="0" fontId="67" fillId="0" borderId="1" xfId="0" applyFont="1" applyBorder="1" applyAlignment="1">
      <alignment vertical="top"/>
    </xf>
    <xf numFmtId="0" fontId="76" fillId="0" borderId="1" xfId="0" applyFont="1" applyBorder="1" applyAlignment="1">
      <alignment horizontal="left" vertical="top"/>
    </xf>
    <xf numFmtId="0" fontId="81" fillId="0" borderId="1" xfId="0" applyFont="1" applyBorder="1" applyAlignment="1">
      <alignment horizontal="center" vertical="top"/>
    </xf>
    <xf numFmtId="0" fontId="76" fillId="0" borderId="1" xfId="0" applyFont="1" applyBorder="1" applyAlignment="1">
      <alignment horizontal="center" vertical="top"/>
    </xf>
    <xf numFmtId="2" fontId="76" fillId="0" borderId="1" xfId="0" applyNumberFormat="1" applyFont="1" applyBorder="1" applyAlignment="1">
      <alignment horizontal="center" vertical="top"/>
    </xf>
    <xf numFmtId="0" fontId="76" fillId="0" borderId="9" xfId="0" applyFont="1" applyBorder="1" applyAlignment="1">
      <alignment horizontal="center" vertical="top"/>
    </xf>
    <xf numFmtId="0" fontId="76" fillId="0" borderId="1" xfId="0" applyFont="1" applyFill="1" applyBorder="1" applyAlignment="1">
      <alignment horizontal="center" vertical="top"/>
    </xf>
    <xf numFmtId="1" fontId="77" fillId="0" borderId="0" xfId="0" applyNumberFormat="1" applyFont="1" applyBorder="1" applyAlignment="1">
      <alignment vertical="top" wrapText="1"/>
    </xf>
    <xf numFmtId="0" fontId="56" fillId="0" borderId="32" xfId="0" applyFont="1" applyBorder="1" applyAlignment="1">
      <alignment vertical="top" wrapText="1"/>
    </xf>
    <xf numFmtId="0" fontId="57" fillId="0" borderId="1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85" fillId="0" borderId="0" xfId="0" applyFont="1" applyAlignment="1">
      <alignment vertical="top" wrapText="1"/>
    </xf>
    <xf numFmtId="0" fontId="77" fillId="0" borderId="1" xfId="0" applyFont="1" applyBorder="1" applyAlignment="1">
      <alignment horizontal="center" vertical="top" wrapText="1"/>
    </xf>
    <xf numFmtId="0" fontId="77" fillId="0" borderId="32" xfId="0" applyFont="1" applyBorder="1" applyAlignment="1">
      <alignment vertical="top" wrapText="1"/>
    </xf>
    <xf numFmtId="0" fontId="86" fillId="0" borderId="36" xfId="0" applyFont="1" applyBorder="1" applyAlignment="1">
      <alignment horizontal="right" vertical="top" wrapText="1"/>
    </xf>
    <xf numFmtId="0" fontId="86" fillId="0" borderId="37" xfId="0" applyFont="1" applyBorder="1" applyAlignment="1">
      <alignment vertical="top" wrapText="1"/>
    </xf>
    <xf numFmtId="0" fontId="69" fillId="0" borderId="32" xfId="0" applyFont="1" applyBorder="1" applyAlignment="1">
      <alignment vertical="top" wrapText="1"/>
    </xf>
    <xf numFmtId="0" fontId="69" fillId="0" borderId="1" xfId="0" applyFont="1" applyBorder="1" applyAlignment="1">
      <alignment horizontal="center" vertical="top" wrapText="1"/>
    </xf>
    <xf numFmtId="0" fontId="57" fillId="0" borderId="16" xfId="0" applyFont="1" applyBorder="1" applyAlignment="1">
      <alignment vertical="top"/>
    </xf>
    <xf numFmtId="0" fontId="82" fillId="0" borderId="0" xfId="0" applyFont="1" applyBorder="1" applyAlignment="1">
      <alignment vertical="top"/>
    </xf>
    <xf numFmtId="0" fontId="79" fillId="0" borderId="1" xfId="0" applyFont="1" applyFill="1" applyBorder="1" applyAlignment="1">
      <alignment vertical="top" wrapText="1"/>
    </xf>
    <xf numFmtId="1" fontId="55" fillId="0" borderId="1" xfId="0" applyNumberFormat="1" applyFont="1" applyBorder="1" applyAlignment="1">
      <alignment vertical="top"/>
    </xf>
    <xf numFmtId="0" fontId="87" fillId="0" borderId="0" xfId="0" applyFont="1" applyBorder="1" applyAlignment="1">
      <alignment vertical="top" wrapText="1"/>
    </xf>
    <xf numFmtId="0" fontId="87" fillId="0" borderId="0" xfId="0" quotePrefix="1" applyFont="1" applyBorder="1" applyAlignment="1">
      <alignment vertical="top" wrapText="1"/>
    </xf>
    <xf numFmtId="0" fontId="88" fillId="0" borderId="0" xfId="0" applyFont="1" applyBorder="1" applyAlignment="1">
      <alignment vertical="top" wrapText="1"/>
    </xf>
    <xf numFmtId="14" fontId="88" fillId="0" borderId="0" xfId="0" quotePrefix="1" applyNumberFormat="1" applyFont="1" applyBorder="1" applyAlignment="1">
      <alignment vertical="top" wrapText="1"/>
    </xf>
    <xf numFmtId="14" fontId="88" fillId="0" borderId="0" xfId="0" applyNumberFormat="1" applyFont="1" applyBorder="1" applyAlignment="1">
      <alignment vertical="top" wrapText="1"/>
    </xf>
    <xf numFmtId="0" fontId="89" fillId="0" borderId="37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 horizontal="left" vertical="top"/>
    </xf>
    <xf numFmtId="2" fontId="61" fillId="0" borderId="0" xfId="0" applyNumberFormat="1" applyFont="1" applyBorder="1" applyAlignment="1">
      <alignment horizontal="left" vertical="top"/>
    </xf>
    <xf numFmtId="2" fontId="61" fillId="0" borderId="0" xfId="0" applyNumberFormat="1" applyFont="1" applyBorder="1" applyAlignment="1">
      <alignment horizontal="center" vertical="top"/>
    </xf>
    <xf numFmtId="0" fontId="62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79" fillId="0" borderId="1" xfId="0" applyFont="1" applyBorder="1" applyAlignment="1">
      <alignment horizontal="center" vertical="top" wrapText="1"/>
    </xf>
    <xf numFmtId="0" fontId="79" fillId="0" borderId="1" xfId="0" applyFont="1" applyBorder="1" applyAlignment="1">
      <alignment horizontal="center" vertical="top"/>
    </xf>
    <xf numFmtId="0" fontId="80" fillId="0" borderId="1" xfId="0" applyFont="1" applyBorder="1" applyAlignment="1">
      <alignment horizontal="center" vertical="top" wrapText="1"/>
    </xf>
    <xf numFmtId="0" fontId="57" fillId="0" borderId="1" xfId="0" applyFont="1" applyBorder="1" applyAlignment="1">
      <alignment horizontal="center" vertical="top" wrapText="1"/>
    </xf>
    <xf numFmtId="0" fontId="79" fillId="0" borderId="9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56" fillId="0" borderId="1" xfId="0" applyFont="1" applyBorder="1" applyAlignment="1">
      <alignment vertical="top"/>
    </xf>
    <xf numFmtId="1" fontId="76" fillId="0" borderId="1" xfId="0" applyNumberFormat="1" applyFont="1" applyBorder="1" applyAlignment="1">
      <alignment horizontal="center" vertical="top"/>
    </xf>
    <xf numFmtId="14" fontId="78" fillId="0" borderId="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46" fillId="0" borderId="1" xfId="0" applyFont="1" applyFill="1" applyBorder="1" applyAlignment="1">
      <alignment horizontal="center" vertical="top"/>
    </xf>
    <xf numFmtId="49" fontId="0" fillId="2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0" fontId="46" fillId="2" borderId="1" xfId="0" applyFont="1" applyFill="1" applyBorder="1" applyAlignment="1">
      <alignment horizontal="center" vertical="top" wrapText="1"/>
    </xf>
    <xf numFmtId="49" fontId="46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35" fillId="2" borderId="1" xfId="0" applyFont="1" applyFill="1" applyBorder="1" applyAlignment="1">
      <alignment vertical="top"/>
    </xf>
    <xf numFmtId="1" fontId="46" fillId="2" borderId="1" xfId="0" applyNumberFormat="1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/>
    </xf>
    <xf numFmtId="0" fontId="47" fillId="0" borderId="1" xfId="0" applyFont="1" applyFill="1" applyBorder="1" applyAlignment="1">
      <alignment horizontal="center" vertical="top" wrapText="1"/>
    </xf>
    <xf numFmtId="49" fontId="46" fillId="0" borderId="1" xfId="0" applyNumberFormat="1" applyFont="1" applyFill="1" applyBorder="1" applyAlignment="1">
      <alignment horizontal="center" vertical="top" wrapText="1"/>
    </xf>
    <xf numFmtId="49" fontId="46" fillId="0" borderId="1" xfId="0" applyNumberFormat="1" applyFont="1" applyBorder="1" applyAlignment="1">
      <alignment vertical="top" wrapText="1"/>
    </xf>
    <xf numFmtId="0" fontId="46" fillId="0" borderId="1" xfId="0" applyFont="1" applyBorder="1" applyAlignment="1">
      <alignment horizontal="center" vertical="top" wrapText="1"/>
    </xf>
    <xf numFmtId="0" fontId="46" fillId="4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46" fillId="4" borderId="1" xfId="0" applyNumberFormat="1" applyFont="1" applyFill="1" applyBorder="1" applyAlignment="1">
      <alignment horizontal="left" vertical="top" wrapText="1"/>
    </xf>
    <xf numFmtId="1" fontId="46" fillId="4" borderId="1" xfId="0" applyNumberFormat="1" applyFont="1" applyFill="1" applyBorder="1" applyAlignment="1">
      <alignment horizontal="center" vertical="top" wrapText="1"/>
    </xf>
    <xf numFmtId="49" fontId="46" fillId="4" borderId="1" xfId="0" applyNumberFormat="1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top" wrapText="1"/>
    </xf>
    <xf numFmtId="0" fontId="91" fillId="2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49" fontId="31" fillId="2" borderId="1" xfId="0" applyNumberFormat="1" applyFont="1" applyFill="1" applyBorder="1" applyAlignment="1">
      <alignment horizontal="center" vertical="top" wrapText="1"/>
    </xf>
    <xf numFmtId="1" fontId="31" fillId="2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49" fontId="31" fillId="0" borderId="1" xfId="0" applyNumberFormat="1" applyFont="1" applyBorder="1" applyAlignment="1">
      <alignment horizontal="center" vertical="top" wrapText="1"/>
    </xf>
    <xf numFmtId="1" fontId="0" fillId="0" borderId="0" xfId="0" applyNumberFormat="1"/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49" fontId="35" fillId="0" borderId="1" xfId="0" applyNumberFormat="1" applyFont="1" applyFill="1" applyBorder="1" applyAlignment="1">
      <alignment horizontal="left" vertical="top" wrapText="1"/>
    </xf>
    <xf numFmtId="49" fontId="31" fillId="2" borderId="1" xfId="2" applyNumberFormat="1" applyFont="1" applyFill="1" applyBorder="1" applyAlignment="1">
      <alignment horizontal="center" vertical="top" wrapText="1"/>
    </xf>
    <xf numFmtId="49" fontId="31" fillId="0" borderId="1" xfId="2" applyNumberFormat="1" applyFon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/>
    </xf>
    <xf numFmtId="49" fontId="31" fillId="2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vertical="top"/>
    </xf>
    <xf numFmtId="49" fontId="0" fillId="0" borderId="0" xfId="0" applyNumberFormat="1" applyAlignment="1">
      <alignment vertical="top" wrapText="1"/>
    </xf>
    <xf numFmtId="0" fontId="93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46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65" fillId="0" borderId="18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center" vertical="top" wrapText="1"/>
    </xf>
    <xf numFmtId="0" fontId="38" fillId="0" borderId="1" xfId="0" applyFont="1" applyBorder="1" applyAlignment="1">
      <alignment vertical="top" wrapText="1"/>
    </xf>
    <xf numFmtId="1" fontId="15" fillId="0" borderId="19" xfId="0" applyNumberFormat="1" applyFont="1" applyBorder="1" applyAlignment="1">
      <alignment horizontal="center" vertical="top" wrapText="1"/>
    </xf>
    <xf numFmtId="1" fontId="15" fillId="0" borderId="6" xfId="0" applyNumberFormat="1" applyFont="1" applyBorder="1" applyAlignment="1">
      <alignment horizontal="center" vertical="top" wrapText="1"/>
    </xf>
    <xf numFmtId="1" fontId="15" fillId="0" borderId="5" xfId="0" applyNumberFormat="1" applyFont="1" applyBorder="1" applyAlignment="1">
      <alignment horizontal="center" vertical="top" wrapText="1"/>
    </xf>
    <xf numFmtId="2" fontId="15" fillId="0" borderId="19" xfId="0" applyNumberFormat="1" applyFont="1" applyBorder="1" applyAlignment="1">
      <alignment horizontal="center" vertical="top" wrapText="1"/>
    </xf>
    <xf numFmtId="2" fontId="15" fillId="0" borderId="6" xfId="0" applyNumberFormat="1" applyFont="1" applyBorder="1" applyAlignment="1">
      <alignment horizontal="center" vertical="top" wrapText="1"/>
    </xf>
    <xf numFmtId="2" fontId="15" fillId="0" borderId="5" xfId="0" applyNumberFormat="1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8" fillId="0" borderId="30" xfId="0" applyFont="1" applyBorder="1" applyAlignment="1">
      <alignment horizontal="center" vertical="top"/>
    </xf>
    <xf numFmtId="0" fontId="15" fillId="0" borderId="33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1" fontId="34" fillId="0" borderId="19" xfId="0" applyNumberFormat="1" applyFont="1" applyBorder="1" applyAlignment="1">
      <alignment horizontal="center" vertical="top" wrapText="1"/>
    </xf>
    <xf numFmtId="1" fontId="34" fillId="0" borderId="6" xfId="0" applyNumberFormat="1" applyFont="1" applyBorder="1" applyAlignment="1">
      <alignment horizontal="center" vertical="top" wrapText="1"/>
    </xf>
    <xf numFmtId="1" fontId="34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65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 wrapText="1"/>
    </xf>
    <xf numFmtId="0" fontId="61" fillId="0" borderId="0" xfId="0" applyFont="1" applyBorder="1" applyAlignment="1">
      <alignment horizontal="left" vertical="top"/>
    </xf>
    <xf numFmtId="0" fontId="69" fillId="0" borderId="1" xfId="0" applyFont="1" applyBorder="1" applyAlignment="1">
      <alignment horizontal="center" vertical="top" wrapText="1"/>
    </xf>
    <xf numFmtId="2" fontId="79" fillId="0" borderId="1" xfId="0" applyNumberFormat="1" applyFont="1" applyBorder="1" applyAlignment="1">
      <alignment horizontal="center" vertical="top" wrapText="1"/>
    </xf>
    <xf numFmtId="0" fontId="79" fillId="0" borderId="1" xfId="0" applyFont="1" applyBorder="1" applyAlignment="1">
      <alignment horizontal="center" vertical="top"/>
    </xf>
    <xf numFmtId="0" fontId="90" fillId="0" borderId="1" xfId="0" applyFont="1" applyBorder="1" applyAlignment="1">
      <alignment horizontal="center" vertical="top"/>
    </xf>
    <xf numFmtId="0" fontId="79" fillId="0" borderId="2" xfId="0" applyFont="1" applyBorder="1" applyAlignment="1">
      <alignment horizontal="center" vertical="top" wrapText="1"/>
    </xf>
    <xf numFmtId="0" fontId="79" fillId="0" borderId="6" xfId="0" applyFont="1" applyBorder="1" applyAlignment="1">
      <alignment horizontal="center" vertical="top" wrapText="1"/>
    </xf>
    <xf numFmtId="0" fontId="79" fillId="0" borderId="5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/>
    </xf>
    <xf numFmtId="0" fontId="7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9" fillId="0" borderId="1" xfId="0" applyFont="1" applyBorder="1" applyAlignment="1">
      <alignment horizontal="center" vertical="top" wrapText="1"/>
    </xf>
    <xf numFmtId="0" fontId="5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3" fillId="0" borderId="2" xfId="0" applyFont="1" applyFill="1" applyBorder="1" applyAlignment="1">
      <alignment horizontal="center" vertical="top" textRotation="90" wrapText="1"/>
    </xf>
    <xf numFmtId="0" fontId="13" fillId="0" borderId="5" xfId="0" applyFont="1" applyFill="1" applyBorder="1" applyAlignment="1">
      <alignment horizontal="center" vertical="top" textRotation="90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textRotation="90" wrapText="1"/>
    </xf>
    <xf numFmtId="0" fontId="13" fillId="0" borderId="5" xfId="0" applyFont="1" applyBorder="1" applyAlignment="1">
      <alignment horizontal="center" vertical="top" textRotation="90" wrapText="1"/>
    </xf>
    <xf numFmtId="0" fontId="1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textRotation="90"/>
    </xf>
    <xf numFmtId="0" fontId="13" fillId="0" borderId="5" xfId="0" applyFont="1" applyFill="1" applyBorder="1" applyAlignment="1">
      <alignment horizontal="center" vertical="top" textRotation="90"/>
    </xf>
    <xf numFmtId="0" fontId="13" fillId="0" borderId="2" xfId="0" applyFont="1" applyBorder="1" applyAlignment="1">
      <alignment horizontal="center" vertical="top" textRotation="88" wrapText="1"/>
    </xf>
    <xf numFmtId="0" fontId="13" fillId="0" borderId="5" xfId="0" applyFont="1" applyBorder="1" applyAlignment="1">
      <alignment horizontal="center" vertical="top" textRotation="88" wrapText="1"/>
    </xf>
    <xf numFmtId="0" fontId="7" fillId="0" borderId="2" xfId="0" applyFont="1" applyFill="1" applyBorder="1" applyAlignment="1">
      <alignment horizontal="center" vertical="top" textRotation="90"/>
    </xf>
    <xf numFmtId="0" fontId="7" fillId="0" borderId="5" xfId="0" applyFont="1" applyFill="1" applyBorder="1" applyAlignment="1">
      <alignment horizontal="center" vertical="top" textRotation="90"/>
    </xf>
    <xf numFmtId="0" fontId="8" fillId="0" borderId="2" xfId="0" applyFont="1" applyBorder="1" applyAlignment="1">
      <alignment horizontal="center" vertical="top" textRotation="90" wrapText="1"/>
    </xf>
    <xf numFmtId="0" fontId="14" fillId="0" borderId="5" xfId="0" applyFont="1" applyBorder="1" applyAlignment="1">
      <alignment vertical="top"/>
    </xf>
    <xf numFmtId="0" fontId="8" fillId="0" borderId="3" xfId="0" applyFont="1" applyBorder="1" applyAlignment="1">
      <alignment horizontal="center" vertical="top" textRotation="90" wrapText="1"/>
    </xf>
    <xf numFmtId="0" fontId="8" fillId="0" borderId="7" xfId="0" applyFont="1" applyBorder="1" applyAlignment="1">
      <alignment horizontal="center" vertical="top" textRotation="90" wrapText="1"/>
    </xf>
    <xf numFmtId="0" fontId="13" fillId="0" borderId="1" xfId="0" applyFont="1" applyBorder="1" applyAlignment="1">
      <alignment horizontal="center" vertical="top" textRotation="90"/>
    </xf>
    <xf numFmtId="0" fontId="13" fillId="2" borderId="4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9" fillId="0" borderId="2" xfId="1" applyFont="1" applyFill="1" applyBorder="1" applyAlignment="1">
      <alignment horizontal="center" vertical="top" textRotation="90" wrapText="1"/>
    </xf>
    <xf numFmtId="0" fontId="29" fillId="0" borderId="6" xfId="1" applyFont="1" applyFill="1" applyBorder="1" applyAlignment="1">
      <alignment horizontal="center" vertical="top" textRotation="90" wrapText="1"/>
    </xf>
    <xf numFmtId="0" fontId="29" fillId="0" borderId="5" xfId="1" applyFont="1" applyFill="1" applyBorder="1" applyAlignment="1">
      <alignment horizontal="center" vertical="top" textRotation="90" wrapText="1"/>
    </xf>
    <xf numFmtId="0" fontId="27" fillId="0" borderId="9" xfId="1" applyFont="1" applyFill="1" applyBorder="1" applyAlignment="1">
      <alignment horizontal="center" vertical="top" wrapText="1"/>
    </xf>
    <xf numFmtId="0" fontId="27" fillId="0" borderId="12" xfId="1" applyFont="1" applyFill="1" applyBorder="1" applyAlignment="1">
      <alignment horizontal="center" vertical="top" wrapText="1"/>
    </xf>
    <xf numFmtId="0" fontId="27" fillId="0" borderId="11" xfId="1" applyFont="1" applyFill="1" applyBorder="1" applyAlignment="1">
      <alignment horizontal="center" vertical="top" wrapText="1"/>
    </xf>
    <xf numFmtId="0" fontId="28" fillId="0" borderId="2" xfId="1" applyFont="1" applyBorder="1" applyAlignment="1">
      <alignment horizontal="center" vertical="top" wrapText="1"/>
    </xf>
    <xf numFmtId="0" fontId="28" fillId="0" borderId="6" xfId="1" applyFont="1" applyBorder="1" applyAlignment="1">
      <alignment horizontal="center" vertical="top" wrapText="1"/>
    </xf>
    <xf numFmtId="0" fontId="28" fillId="0" borderId="5" xfId="1" applyFont="1" applyBorder="1" applyAlignment="1">
      <alignment horizontal="center" vertical="top" wrapText="1"/>
    </xf>
    <xf numFmtId="0" fontId="28" fillId="0" borderId="2" xfId="1" applyFont="1" applyBorder="1" applyAlignment="1">
      <alignment horizontal="left" vertical="top" wrapText="1"/>
    </xf>
    <xf numFmtId="0" fontId="28" fillId="0" borderId="6" xfId="1" applyFont="1" applyBorder="1" applyAlignment="1">
      <alignment horizontal="left" vertical="top" wrapText="1"/>
    </xf>
    <xf numFmtId="0" fontId="28" fillId="0" borderId="5" xfId="1" applyFont="1" applyBorder="1" applyAlignment="1">
      <alignment horizontal="left" vertical="top" wrapText="1"/>
    </xf>
    <xf numFmtId="0" fontId="28" fillId="0" borderId="2" xfId="1" applyFont="1" applyBorder="1" applyAlignment="1">
      <alignment horizontal="center" vertical="top" textRotation="90" wrapText="1"/>
    </xf>
    <xf numFmtId="0" fontId="28" fillId="0" borderId="6" xfId="1" applyFont="1" applyBorder="1" applyAlignment="1">
      <alignment horizontal="center" vertical="top" textRotation="90" wrapText="1"/>
    </xf>
    <xf numFmtId="0" fontId="28" fillId="0" borderId="5" xfId="1" applyFont="1" applyBorder="1" applyAlignment="1">
      <alignment horizontal="center" vertical="top" textRotation="90" wrapText="1"/>
    </xf>
    <xf numFmtId="0" fontId="29" fillId="0" borderId="2" xfId="1" applyFont="1" applyBorder="1" applyAlignment="1">
      <alignment vertical="top" wrapText="1"/>
    </xf>
    <xf numFmtId="0" fontId="29" fillId="0" borderId="6" xfId="1" applyFont="1" applyBorder="1" applyAlignment="1">
      <alignment vertical="top" wrapText="1"/>
    </xf>
    <xf numFmtId="0" fontId="29" fillId="0" borderId="5" xfId="1" applyFont="1" applyBorder="1" applyAlignment="1">
      <alignment vertical="top" wrapText="1"/>
    </xf>
    <xf numFmtId="0" fontId="29" fillId="0" borderId="2" xfId="1" applyFont="1" applyFill="1" applyBorder="1" applyAlignment="1">
      <alignment horizontal="center" vertical="top" wrapText="1"/>
    </xf>
    <xf numFmtId="0" fontId="29" fillId="0" borderId="6" xfId="1" applyFont="1" applyFill="1" applyBorder="1" applyAlignment="1">
      <alignment horizontal="center" vertical="top" wrapText="1"/>
    </xf>
    <xf numFmtId="0" fontId="29" fillId="0" borderId="5" xfId="1" applyFont="1" applyFill="1" applyBorder="1" applyAlignment="1">
      <alignment horizontal="center" vertical="top" wrapText="1"/>
    </xf>
    <xf numFmtId="0" fontId="29" fillId="0" borderId="2" xfId="1" applyFont="1" applyBorder="1" applyAlignment="1">
      <alignment horizontal="center" vertical="top" textRotation="88" wrapText="1"/>
    </xf>
    <xf numFmtId="0" fontId="29" fillId="0" borderId="6" xfId="1" applyFont="1" applyBorder="1" applyAlignment="1">
      <alignment horizontal="center" vertical="top" textRotation="88" wrapText="1"/>
    </xf>
    <xf numFmtId="0" fontId="29" fillId="0" borderId="5" xfId="1" applyFont="1" applyBorder="1" applyAlignment="1">
      <alignment horizontal="center" vertical="top" textRotation="88" wrapText="1"/>
    </xf>
    <xf numFmtId="0" fontId="29" fillId="0" borderId="2" xfId="1" applyFont="1" applyBorder="1" applyAlignment="1">
      <alignment horizontal="center" vertical="top" textRotation="90" wrapText="1"/>
    </xf>
    <xf numFmtId="0" fontId="29" fillId="0" borderId="6" xfId="1" applyFont="1" applyBorder="1" applyAlignment="1">
      <alignment horizontal="center" vertical="top" textRotation="90" wrapText="1"/>
    </xf>
    <xf numFmtId="0" fontId="29" fillId="0" borderId="5" xfId="1" applyFont="1" applyBorder="1" applyAlignment="1">
      <alignment horizontal="center" vertical="top" textRotation="90" wrapText="1"/>
    </xf>
    <xf numFmtId="0" fontId="29" fillId="2" borderId="2" xfId="1" applyFont="1" applyFill="1" applyBorder="1" applyAlignment="1">
      <alignment horizontal="right" vertical="top" wrapText="1"/>
    </xf>
    <xf numFmtId="0" fontId="29" fillId="2" borderId="6" xfId="1" applyFont="1" applyFill="1" applyBorder="1" applyAlignment="1">
      <alignment horizontal="right" vertical="top" wrapText="1"/>
    </xf>
    <xf numFmtId="0" fontId="29" fillId="2" borderId="5" xfId="1" applyFont="1" applyFill="1" applyBorder="1" applyAlignment="1">
      <alignment horizontal="right" vertical="top" wrapText="1"/>
    </xf>
    <xf numFmtId="0" fontId="29" fillId="2" borderId="2" xfId="1" applyFont="1" applyFill="1" applyBorder="1" applyAlignment="1">
      <alignment horizontal="center" vertical="top" wrapText="1"/>
    </xf>
    <xf numFmtId="0" fontId="29" fillId="2" borderId="6" xfId="1" applyFont="1" applyFill="1" applyBorder="1" applyAlignment="1">
      <alignment horizontal="center" vertical="top" wrapText="1"/>
    </xf>
    <xf numFmtId="0" fontId="29" fillId="2" borderId="5" xfId="1" applyFont="1" applyFill="1" applyBorder="1" applyAlignment="1">
      <alignment horizontal="center" vertical="top" wrapText="1"/>
    </xf>
    <xf numFmtId="0" fontId="29" fillId="0" borderId="2" xfId="1" applyFont="1" applyBorder="1" applyAlignment="1">
      <alignment horizontal="center" vertical="top" wrapText="1"/>
    </xf>
    <xf numFmtId="0" fontId="29" fillId="0" borderId="6" xfId="1" applyFont="1" applyBorder="1" applyAlignment="1">
      <alignment horizontal="center" vertical="top" wrapText="1"/>
    </xf>
    <xf numFmtId="0" fontId="29" fillId="0" borderId="5" xfId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4" fillId="0" borderId="1" xfId="0" applyFont="1" applyBorder="1" applyAlignment="1">
      <alignment horizontal="center" vertical="top" wrapText="1"/>
    </xf>
    <xf numFmtId="0" fontId="44" fillId="0" borderId="2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4" fillId="0" borderId="1" xfId="0" applyFont="1" applyBorder="1" applyAlignment="1">
      <alignment horizontal="center" vertical="top"/>
    </xf>
    <xf numFmtId="0" fontId="44" fillId="0" borderId="2" xfId="0" applyFont="1" applyBorder="1" applyAlignment="1">
      <alignment horizontal="center" vertical="top"/>
    </xf>
    <xf numFmtId="0" fontId="44" fillId="0" borderId="5" xfId="0" applyFont="1" applyBorder="1" applyAlignment="1">
      <alignment horizontal="center" vertical="top" wrapText="1"/>
    </xf>
    <xf numFmtId="0" fontId="44" fillId="0" borderId="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93" fillId="0" borderId="1" xfId="0" applyFont="1" applyBorder="1" applyAlignment="1">
      <alignment horizontal="center" vertical="top" wrapText="1"/>
    </xf>
    <xf numFmtId="0" fontId="93" fillId="0" borderId="2" xfId="0" applyFont="1" applyBorder="1" applyAlignment="1">
      <alignment horizontal="center" vertical="top" wrapText="1"/>
    </xf>
    <xf numFmtId="0" fontId="93" fillId="0" borderId="5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49" fontId="95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49" fontId="46" fillId="0" borderId="1" xfId="0" applyNumberFormat="1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46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center" vertical="top" wrapText="1"/>
    </xf>
    <xf numFmtId="0" fontId="37" fillId="2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35" fillId="0" borderId="0" xfId="0" applyFont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96" fillId="2" borderId="1" xfId="0" applyNumberFormat="1" applyFont="1" applyFill="1" applyBorder="1" applyAlignment="1">
      <alignment horizontal="left" vertical="top" wrapText="1"/>
    </xf>
    <xf numFmtId="0" fontId="35" fillId="2" borderId="1" xfId="0" applyFont="1" applyFill="1" applyBorder="1" applyAlignment="1">
      <alignment horizontal="left" vertical="top" wrapText="1"/>
    </xf>
    <xf numFmtId="0" fontId="99" fillId="2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31" fillId="4" borderId="1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96" fillId="0" borderId="0" xfId="0" applyFont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49" fontId="54" fillId="2" borderId="1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91" fillId="0" borderId="1" xfId="0" applyFont="1" applyBorder="1" applyAlignment="1">
      <alignment horizontal="center" vertical="top" wrapText="1"/>
    </xf>
    <xf numFmtId="0" fontId="100" fillId="0" borderId="0" xfId="0" applyFont="1" applyFill="1" applyBorder="1" applyAlignment="1">
      <alignment horizontal="center" vertical="top" wrapText="1"/>
    </xf>
    <xf numFmtId="49" fontId="34" fillId="0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right" vertical="top" wrapText="1"/>
    </xf>
    <xf numFmtId="0" fontId="35" fillId="2" borderId="0" xfId="0" applyFont="1" applyFill="1" applyAlignment="1">
      <alignment vertical="top" wrapText="1"/>
    </xf>
    <xf numFmtId="0" fontId="101" fillId="2" borderId="1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top"/>
    </xf>
    <xf numFmtId="0" fontId="49" fillId="2" borderId="1" xfId="0" applyFont="1" applyFill="1" applyBorder="1" applyAlignment="1">
      <alignment horizontal="center" vertical="top" wrapText="1"/>
    </xf>
    <xf numFmtId="0" fontId="10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8"/>
  <sheetViews>
    <sheetView topLeftCell="A4" workbookViewId="0">
      <selection activeCell="E19" sqref="E19"/>
    </sheetView>
  </sheetViews>
  <sheetFormatPr defaultRowHeight="15"/>
  <sheetData>
    <row r="1" spans="1:113" ht="26.25">
      <c r="A1" s="503" t="s">
        <v>818</v>
      </c>
      <c r="B1" s="503"/>
      <c r="C1" s="503"/>
      <c r="D1" s="503"/>
      <c r="E1" s="503"/>
      <c r="F1" s="503"/>
      <c r="G1" s="503"/>
      <c r="H1" s="503"/>
      <c r="I1" s="503"/>
      <c r="J1" s="224"/>
      <c r="K1" s="224"/>
      <c r="L1" s="225"/>
      <c r="M1" s="224"/>
      <c r="N1" s="224"/>
      <c r="O1" s="224"/>
      <c r="P1" s="224"/>
      <c r="Q1" s="226"/>
      <c r="R1" s="226"/>
      <c r="S1" s="226"/>
      <c r="T1" s="226"/>
      <c r="U1" s="226"/>
      <c r="V1" s="226"/>
      <c r="W1" s="226"/>
      <c r="X1" s="226"/>
      <c r="Y1" s="226"/>
      <c r="Z1" s="227"/>
      <c r="AA1" s="226"/>
      <c r="AB1" s="226"/>
      <c r="AC1" s="226"/>
      <c r="AD1" s="226"/>
      <c r="AE1" s="226"/>
      <c r="AF1" s="226"/>
      <c r="AG1" s="226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504" t="s">
        <v>819</v>
      </c>
      <c r="CU1" s="505"/>
      <c r="CV1" s="503"/>
      <c r="CW1" s="503"/>
      <c r="CX1" s="503"/>
      <c r="CY1" s="503"/>
      <c r="CZ1" s="503"/>
      <c r="DA1" s="503"/>
      <c r="DB1" s="503"/>
      <c r="DC1" s="503"/>
      <c r="DD1" s="503"/>
      <c r="DE1" s="503"/>
      <c r="DF1" s="503"/>
      <c r="DG1" s="503"/>
      <c r="DH1" s="503"/>
      <c r="DI1" s="228"/>
    </row>
    <row r="2" spans="1:113" ht="19.5" thickBot="1">
      <c r="A2" s="506" t="s">
        <v>820</v>
      </c>
      <c r="B2" s="506"/>
      <c r="C2" s="506"/>
      <c r="D2" s="506"/>
      <c r="E2" s="506"/>
      <c r="F2" s="506"/>
      <c r="G2" s="506"/>
      <c r="H2" s="506"/>
      <c r="I2" s="506"/>
      <c r="J2" s="229"/>
      <c r="K2" s="229"/>
      <c r="L2" s="230"/>
      <c r="M2" s="229"/>
      <c r="N2" s="229"/>
      <c r="O2" s="229"/>
      <c r="P2" s="229"/>
      <c r="Q2" s="231"/>
      <c r="R2" s="231"/>
      <c r="S2" s="231"/>
      <c r="T2" s="231"/>
      <c r="U2" s="231"/>
      <c r="V2" s="231"/>
      <c r="W2" s="231"/>
      <c r="X2" s="231"/>
      <c r="Y2" s="231"/>
      <c r="Z2" s="232"/>
      <c r="AA2" s="231"/>
      <c r="AB2" s="231"/>
      <c r="AC2" s="231"/>
      <c r="AD2" s="231"/>
      <c r="AE2" s="231"/>
      <c r="AF2" s="231"/>
      <c r="AG2" s="231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4"/>
      <c r="CU2" s="234"/>
      <c r="CV2" s="233"/>
      <c r="CW2" s="233"/>
      <c r="CX2" s="235" t="s">
        <v>821</v>
      </c>
      <c r="CY2" s="235"/>
      <c r="CZ2" s="228"/>
      <c r="DA2" s="228"/>
      <c r="DB2" s="233"/>
      <c r="DC2" s="233"/>
      <c r="DD2" s="233"/>
      <c r="DE2" s="233"/>
      <c r="DF2" s="233"/>
      <c r="DG2" s="233"/>
      <c r="DH2" s="233"/>
      <c r="DI2" s="233"/>
    </row>
    <row r="3" spans="1:113" ht="16.5" thickBot="1">
      <c r="A3" s="507" t="s">
        <v>822</v>
      </c>
      <c r="B3" s="509">
        <v>10</v>
      </c>
      <c r="C3" s="498" t="s">
        <v>823</v>
      </c>
      <c r="D3" s="509" t="s">
        <v>824</v>
      </c>
      <c r="E3" s="509" t="s">
        <v>825</v>
      </c>
      <c r="F3" s="509" t="s">
        <v>826</v>
      </c>
      <c r="G3" s="236"/>
      <c r="H3" s="511" t="s">
        <v>827</v>
      </c>
      <c r="I3" s="509" t="s">
        <v>828</v>
      </c>
      <c r="J3" s="498" t="s">
        <v>829</v>
      </c>
      <c r="K3" s="498" t="s">
        <v>830</v>
      </c>
      <c r="L3" s="514" t="s">
        <v>831</v>
      </c>
      <c r="M3" s="517" t="s">
        <v>832</v>
      </c>
      <c r="N3" s="518"/>
      <c r="O3" s="519"/>
      <c r="P3" s="498" t="s">
        <v>833</v>
      </c>
      <c r="Q3" s="501" t="s">
        <v>834</v>
      </c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2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37"/>
      <c r="CU3" s="237"/>
    </row>
    <row r="4" spans="1:113" ht="15.75" thickBot="1">
      <c r="A4" s="508"/>
      <c r="B4" s="510"/>
      <c r="C4" s="499"/>
      <c r="D4" s="510"/>
      <c r="E4" s="510"/>
      <c r="F4" s="510"/>
      <c r="G4" s="238"/>
      <c r="H4" s="512"/>
      <c r="I4" s="510"/>
      <c r="J4" s="499"/>
      <c r="K4" s="499"/>
      <c r="L4" s="515"/>
      <c r="M4" s="520"/>
      <c r="N4" s="521"/>
      <c r="O4" s="522"/>
      <c r="P4" s="499"/>
      <c r="Q4" s="491" t="s">
        <v>209</v>
      </c>
      <c r="R4" s="491"/>
      <c r="S4" s="491"/>
      <c r="T4" s="491"/>
      <c r="U4" s="491"/>
      <c r="V4" s="491" t="s">
        <v>835</v>
      </c>
      <c r="W4" s="491"/>
      <c r="X4" s="491"/>
      <c r="Y4" s="491"/>
      <c r="Z4" s="491" t="s">
        <v>836</v>
      </c>
      <c r="AA4" s="491"/>
      <c r="AB4" s="491"/>
      <c r="AC4" s="491"/>
      <c r="AD4" s="491" t="s">
        <v>545</v>
      </c>
      <c r="AE4" s="491"/>
      <c r="AF4" s="491"/>
      <c r="AG4" s="492"/>
      <c r="AH4" s="491" t="s">
        <v>837</v>
      </c>
      <c r="AI4" s="491"/>
      <c r="AJ4" s="491"/>
      <c r="AK4" s="492"/>
      <c r="AL4" s="491" t="s">
        <v>838</v>
      </c>
      <c r="AM4" s="491"/>
      <c r="AN4" s="491"/>
      <c r="AO4" s="492"/>
      <c r="AP4" s="491" t="s">
        <v>839</v>
      </c>
      <c r="AQ4" s="491"/>
      <c r="AR4" s="491"/>
      <c r="AS4" s="492"/>
      <c r="AT4" s="491" t="s">
        <v>840</v>
      </c>
      <c r="AU4" s="491"/>
      <c r="AV4" s="491"/>
      <c r="AW4" s="492"/>
      <c r="AX4" s="491" t="s">
        <v>841</v>
      </c>
      <c r="AY4" s="491"/>
      <c r="AZ4" s="491"/>
      <c r="BA4" s="492"/>
      <c r="BB4" s="491" t="s">
        <v>842</v>
      </c>
      <c r="BC4" s="491"/>
      <c r="BD4" s="491"/>
      <c r="BE4" s="492"/>
      <c r="BF4" s="491" t="s">
        <v>843</v>
      </c>
      <c r="BG4" s="491"/>
      <c r="BH4" s="491"/>
      <c r="BI4" s="492"/>
      <c r="BJ4" s="491" t="s">
        <v>844</v>
      </c>
      <c r="BK4" s="491"/>
      <c r="BL4" s="491"/>
      <c r="BM4" s="492"/>
      <c r="BN4" s="491" t="s">
        <v>845</v>
      </c>
      <c r="BO4" s="491"/>
      <c r="BP4" s="491"/>
      <c r="BQ4" s="492"/>
      <c r="BR4" s="491" t="s">
        <v>846</v>
      </c>
      <c r="BS4" s="491"/>
      <c r="BT4" s="491"/>
      <c r="BU4" s="492"/>
      <c r="BV4" s="491" t="s">
        <v>847</v>
      </c>
      <c r="BW4" s="491"/>
      <c r="BX4" s="491"/>
      <c r="BY4" s="492"/>
      <c r="BZ4" s="491" t="s">
        <v>848</v>
      </c>
      <c r="CA4" s="491"/>
      <c r="CB4" s="491"/>
      <c r="CC4" s="492"/>
      <c r="CD4" s="491" t="s">
        <v>849</v>
      </c>
      <c r="CE4" s="491"/>
      <c r="CF4" s="491"/>
      <c r="CG4" s="492"/>
      <c r="CH4" s="491" t="s">
        <v>850</v>
      </c>
      <c r="CI4" s="491"/>
      <c r="CJ4" s="491"/>
      <c r="CK4" s="492"/>
      <c r="CL4" s="491" t="s">
        <v>851</v>
      </c>
      <c r="CM4" s="491"/>
      <c r="CN4" s="491"/>
      <c r="CO4" s="492"/>
      <c r="CP4" s="491" t="s">
        <v>852</v>
      </c>
      <c r="CQ4" s="491"/>
      <c r="CR4" s="491"/>
      <c r="CS4" s="492"/>
      <c r="CT4" s="493" t="s">
        <v>853</v>
      </c>
      <c r="CU4" s="494"/>
      <c r="CV4" s="494"/>
      <c r="CW4" s="495"/>
      <c r="CX4" s="496" t="s">
        <v>854</v>
      </c>
      <c r="CY4" s="494"/>
      <c r="CZ4" s="494"/>
      <c r="DA4" s="494"/>
      <c r="DB4" s="494"/>
      <c r="DC4" s="494"/>
      <c r="DD4" s="494"/>
      <c r="DE4" s="494"/>
      <c r="DF4" s="494"/>
      <c r="DG4" s="494"/>
      <c r="DH4" s="494"/>
      <c r="DI4" s="497"/>
    </row>
    <row r="5" spans="1:113">
      <c r="A5" s="508"/>
      <c r="B5" s="510"/>
      <c r="C5" s="500"/>
      <c r="D5" s="510"/>
      <c r="E5" s="510"/>
      <c r="F5" s="510"/>
      <c r="G5" s="239"/>
      <c r="H5" s="513"/>
      <c r="I5" s="510"/>
      <c r="J5" s="500"/>
      <c r="K5" s="500"/>
      <c r="L5" s="516"/>
      <c r="M5" s="240" t="s">
        <v>817</v>
      </c>
      <c r="N5" s="241" t="s">
        <v>855</v>
      </c>
      <c r="O5" s="241" t="s">
        <v>856</v>
      </c>
      <c r="P5" s="500"/>
      <c r="Q5" s="242" t="s">
        <v>857</v>
      </c>
      <c r="R5" s="242" t="s">
        <v>858</v>
      </c>
      <c r="S5" s="243" t="s">
        <v>855</v>
      </c>
      <c r="T5" s="243" t="s">
        <v>856</v>
      </c>
      <c r="U5" s="241" t="s">
        <v>817</v>
      </c>
      <c r="V5" s="242" t="s">
        <v>858</v>
      </c>
      <c r="W5" s="243" t="s">
        <v>859</v>
      </c>
      <c r="X5" s="243" t="s">
        <v>856</v>
      </c>
      <c r="Y5" s="241" t="s">
        <v>817</v>
      </c>
      <c r="Z5" s="242" t="s">
        <v>858</v>
      </c>
      <c r="AA5" s="243" t="s">
        <v>859</v>
      </c>
      <c r="AB5" s="243" t="s">
        <v>856</v>
      </c>
      <c r="AC5" s="241" t="s">
        <v>817</v>
      </c>
      <c r="AD5" s="242" t="s">
        <v>858</v>
      </c>
      <c r="AE5" s="243" t="s">
        <v>859</v>
      </c>
      <c r="AF5" s="243" t="s">
        <v>856</v>
      </c>
      <c r="AG5" s="244" t="s">
        <v>817</v>
      </c>
      <c r="AH5" s="242" t="s">
        <v>858</v>
      </c>
      <c r="AI5" s="243" t="s">
        <v>859</v>
      </c>
      <c r="AJ5" s="243" t="s">
        <v>856</v>
      </c>
      <c r="AK5" s="244" t="s">
        <v>817</v>
      </c>
      <c r="AL5" s="242" t="s">
        <v>858</v>
      </c>
      <c r="AM5" s="243" t="s">
        <v>859</v>
      </c>
      <c r="AN5" s="243" t="s">
        <v>856</v>
      </c>
      <c r="AO5" s="244" t="s">
        <v>817</v>
      </c>
      <c r="AP5" s="242" t="s">
        <v>858</v>
      </c>
      <c r="AQ5" s="243" t="s">
        <v>859</v>
      </c>
      <c r="AR5" s="243" t="s">
        <v>856</v>
      </c>
      <c r="AS5" s="244" t="s">
        <v>817</v>
      </c>
      <c r="AT5" s="242" t="s">
        <v>858</v>
      </c>
      <c r="AU5" s="243" t="s">
        <v>859</v>
      </c>
      <c r="AV5" s="243" t="s">
        <v>856</v>
      </c>
      <c r="AW5" s="244" t="s">
        <v>817</v>
      </c>
      <c r="AX5" s="242" t="s">
        <v>858</v>
      </c>
      <c r="AY5" s="243" t="s">
        <v>859</v>
      </c>
      <c r="AZ5" s="243" t="s">
        <v>856</v>
      </c>
      <c r="BA5" s="244" t="s">
        <v>817</v>
      </c>
      <c r="BB5" s="242" t="s">
        <v>858</v>
      </c>
      <c r="BC5" s="243" t="s">
        <v>859</v>
      </c>
      <c r="BD5" s="243" t="s">
        <v>856</v>
      </c>
      <c r="BE5" s="244" t="s">
        <v>817</v>
      </c>
      <c r="BF5" s="242" t="s">
        <v>858</v>
      </c>
      <c r="BG5" s="243" t="s">
        <v>859</v>
      </c>
      <c r="BH5" s="243" t="s">
        <v>856</v>
      </c>
      <c r="BI5" s="244" t="s">
        <v>817</v>
      </c>
      <c r="BJ5" s="242" t="s">
        <v>858</v>
      </c>
      <c r="BK5" s="243" t="s">
        <v>859</v>
      </c>
      <c r="BL5" s="243" t="s">
        <v>856</v>
      </c>
      <c r="BM5" s="244" t="s">
        <v>817</v>
      </c>
      <c r="BN5" s="242" t="s">
        <v>858</v>
      </c>
      <c r="BO5" s="243" t="s">
        <v>859</v>
      </c>
      <c r="BP5" s="243" t="s">
        <v>856</v>
      </c>
      <c r="BQ5" s="244" t="s">
        <v>817</v>
      </c>
      <c r="BR5" s="242" t="s">
        <v>858</v>
      </c>
      <c r="BS5" s="243" t="s">
        <v>859</v>
      </c>
      <c r="BT5" s="243" t="s">
        <v>856</v>
      </c>
      <c r="BU5" s="244" t="s">
        <v>817</v>
      </c>
      <c r="BV5" s="242" t="s">
        <v>858</v>
      </c>
      <c r="BW5" s="243" t="s">
        <v>859</v>
      </c>
      <c r="BX5" s="243" t="s">
        <v>856</v>
      </c>
      <c r="BY5" s="244" t="s">
        <v>817</v>
      </c>
      <c r="BZ5" s="242" t="s">
        <v>858</v>
      </c>
      <c r="CA5" s="243" t="s">
        <v>859</v>
      </c>
      <c r="CB5" s="243" t="s">
        <v>856</v>
      </c>
      <c r="CC5" s="244" t="s">
        <v>817</v>
      </c>
      <c r="CD5" s="242" t="s">
        <v>858</v>
      </c>
      <c r="CE5" s="243" t="s">
        <v>859</v>
      </c>
      <c r="CF5" s="243" t="s">
        <v>856</v>
      </c>
      <c r="CG5" s="244" t="s">
        <v>817</v>
      </c>
      <c r="CH5" s="242" t="s">
        <v>858</v>
      </c>
      <c r="CI5" s="243" t="s">
        <v>859</v>
      </c>
      <c r="CJ5" s="243" t="s">
        <v>856</v>
      </c>
      <c r="CK5" s="244" t="s">
        <v>817</v>
      </c>
      <c r="CL5" s="242" t="s">
        <v>858</v>
      </c>
      <c r="CM5" s="243" t="s">
        <v>859</v>
      </c>
      <c r="CN5" s="243" t="s">
        <v>856</v>
      </c>
      <c r="CO5" s="244" t="s">
        <v>817</v>
      </c>
      <c r="CP5" s="242" t="s">
        <v>858</v>
      </c>
      <c r="CQ5" s="243" t="s">
        <v>859</v>
      </c>
      <c r="CR5" s="243" t="s">
        <v>856</v>
      </c>
      <c r="CS5" s="245" t="s">
        <v>817</v>
      </c>
      <c r="CT5" s="246" t="s">
        <v>32</v>
      </c>
      <c r="CU5" s="247" t="s">
        <v>860</v>
      </c>
      <c r="CV5" s="248" t="s">
        <v>69</v>
      </c>
      <c r="CW5" s="248" t="s">
        <v>860</v>
      </c>
      <c r="CX5" s="249" t="s">
        <v>861</v>
      </c>
      <c r="CY5" s="248" t="s">
        <v>860</v>
      </c>
      <c r="CZ5" s="249" t="s">
        <v>862</v>
      </c>
      <c r="DA5" s="248" t="s">
        <v>860</v>
      </c>
      <c r="DB5" s="249" t="s">
        <v>863</v>
      </c>
      <c r="DC5" s="248" t="s">
        <v>860</v>
      </c>
      <c r="DD5" s="249" t="s">
        <v>864</v>
      </c>
      <c r="DE5" s="248" t="s">
        <v>860</v>
      </c>
      <c r="DF5" s="249" t="s">
        <v>865</v>
      </c>
      <c r="DG5" s="248" t="s">
        <v>860</v>
      </c>
      <c r="DH5" s="249" t="s">
        <v>866</v>
      </c>
      <c r="DI5" s="250" t="s">
        <v>860</v>
      </c>
    </row>
    <row r="6" spans="1:113">
      <c r="A6" s="251">
        <v>1</v>
      </c>
      <c r="B6" s="252">
        <v>2</v>
      </c>
      <c r="C6" s="252"/>
      <c r="D6" s="252">
        <v>3</v>
      </c>
      <c r="E6" s="252">
        <v>4</v>
      </c>
      <c r="F6" s="252">
        <v>5</v>
      </c>
      <c r="G6" s="252"/>
      <c r="H6" s="252">
        <v>6</v>
      </c>
      <c r="I6" s="252">
        <v>7</v>
      </c>
      <c r="J6" s="252">
        <v>8</v>
      </c>
      <c r="K6" s="252"/>
      <c r="L6" s="252">
        <v>9</v>
      </c>
      <c r="M6" s="252">
        <v>10</v>
      </c>
      <c r="N6" s="252"/>
      <c r="O6" s="252"/>
      <c r="P6" s="252">
        <v>11</v>
      </c>
      <c r="Q6" s="252">
        <v>6</v>
      </c>
      <c r="R6" s="252">
        <v>7</v>
      </c>
      <c r="S6" s="252">
        <v>8</v>
      </c>
      <c r="T6" s="252">
        <v>9</v>
      </c>
      <c r="U6" s="252">
        <v>10</v>
      </c>
      <c r="V6" s="252">
        <v>11</v>
      </c>
      <c r="W6" s="252">
        <v>12</v>
      </c>
      <c r="X6" s="252">
        <v>13</v>
      </c>
      <c r="Y6" s="252">
        <v>14</v>
      </c>
      <c r="Z6" s="252">
        <v>15</v>
      </c>
      <c r="AA6" s="252">
        <v>16</v>
      </c>
      <c r="AB6" s="252">
        <v>17</v>
      </c>
      <c r="AC6" s="252">
        <v>18</v>
      </c>
      <c r="AD6" s="252">
        <v>19</v>
      </c>
      <c r="AE6" s="252">
        <v>20</v>
      </c>
      <c r="AF6" s="252">
        <v>21</v>
      </c>
      <c r="AG6" s="253">
        <v>22</v>
      </c>
      <c r="AH6" s="252">
        <v>19</v>
      </c>
      <c r="AI6" s="252">
        <v>20</v>
      </c>
      <c r="AJ6" s="252">
        <v>21</v>
      </c>
      <c r="AK6" s="253">
        <v>22</v>
      </c>
      <c r="AL6" s="252">
        <v>19</v>
      </c>
      <c r="AM6" s="252">
        <v>20</v>
      </c>
      <c r="AN6" s="252">
        <v>21</v>
      </c>
      <c r="AO6" s="253">
        <v>22</v>
      </c>
      <c r="AP6" s="252">
        <v>19</v>
      </c>
      <c r="AQ6" s="252">
        <v>20</v>
      </c>
      <c r="AR6" s="252">
        <v>21</v>
      </c>
      <c r="AS6" s="253">
        <v>22</v>
      </c>
      <c r="AT6" s="252">
        <v>19</v>
      </c>
      <c r="AU6" s="252">
        <v>20</v>
      </c>
      <c r="AV6" s="252">
        <v>21</v>
      </c>
      <c r="AW6" s="253">
        <v>22</v>
      </c>
      <c r="AX6" s="252">
        <v>19</v>
      </c>
      <c r="AY6" s="252">
        <v>20</v>
      </c>
      <c r="AZ6" s="252">
        <v>21</v>
      </c>
      <c r="BA6" s="253">
        <v>22</v>
      </c>
      <c r="BB6" s="252">
        <v>19</v>
      </c>
      <c r="BC6" s="252">
        <v>20</v>
      </c>
      <c r="BD6" s="252">
        <v>21</v>
      </c>
      <c r="BE6" s="253">
        <v>22</v>
      </c>
      <c r="BF6" s="252">
        <v>19</v>
      </c>
      <c r="BG6" s="252">
        <v>20</v>
      </c>
      <c r="BH6" s="252">
        <v>21</v>
      </c>
      <c r="BI6" s="253">
        <v>22</v>
      </c>
      <c r="BJ6" s="252">
        <v>19</v>
      </c>
      <c r="BK6" s="252">
        <v>20</v>
      </c>
      <c r="BL6" s="252">
        <v>21</v>
      </c>
      <c r="BM6" s="253">
        <v>22</v>
      </c>
      <c r="BN6" s="252">
        <v>19</v>
      </c>
      <c r="BO6" s="252">
        <v>20</v>
      </c>
      <c r="BP6" s="252">
        <v>21</v>
      </c>
      <c r="BQ6" s="253">
        <v>22</v>
      </c>
      <c r="BR6" s="252">
        <v>19</v>
      </c>
      <c r="BS6" s="252">
        <v>20</v>
      </c>
      <c r="BT6" s="252">
        <v>21</v>
      </c>
      <c r="BU6" s="253">
        <v>22</v>
      </c>
      <c r="BV6" s="252">
        <v>19</v>
      </c>
      <c r="BW6" s="252">
        <v>20</v>
      </c>
      <c r="BX6" s="252">
        <v>21</v>
      </c>
      <c r="BY6" s="253">
        <v>22</v>
      </c>
      <c r="BZ6" s="252">
        <v>19</v>
      </c>
      <c r="CA6" s="252">
        <v>20</v>
      </c>
      <c r="CB6" s="252">
        <v>21</v>
      </c>
      <c r="CC6" s="253">
        <v>22</v>
      </c>
      <c r="CD6" s="252">
        <v>19</v>
      </c>
      <c r="CE6" s="252">
        <v>20</v>
      </c>
      <c r="CF6" s="252">
        <v>21</v>
      </c>
      <c r="CG6" s="253">
        <v>22</v>
      </c>
      <c r="CH6" s="252">
        <v>19</v>
      </c>
      <c r="CI6" s="252">
        <v>20</v>
      </c>
      <c r="CJ6" s="252">
        <v>21</v>
      </c>
      <c r="CK6" s="253">
        <v>22</v>
      </c>
      <c r="CL6" s="252">
        <v>19</v>
      </c>
      <c r="CM6" s="252">
        <v>20</v>
      </c>
      <c r="CN6" s="252">
        <v>21</v>
      </c>
      <c r="CO6" s="253">
        <v>22</v>
      </c>
      <c r="CP6" s="252">
        <v>19</v>
      </c>
      <c r="CQ6" s="252">
        <v>20</v>
      </c>
      <c r="CR6" s="252">
        <v>21</v>
      </c>
      <c r="CS6" s="254">
        <v>22</v>
      </c>
      <c r="CT6" s="255">
        <v>8</v>
      </c>
      <c r="CU6" s="256">
        <v>9</v>
      </c>
      <c r="CV6" s="257">
        <v>10</v>
      </c>
      <c r="CW6" s="257">
        <v>11</v>
      </c>
      <c r="CX6" s="257">
        <v>12</v>
      </c>
      <c r="CY6" s="257">
        <v>13</v>
      </c>
      <c r="CZ6" s="257">
        <v>14</v>
      </c>
      <c r="DA6" s="257">
        <v>15</v>
      </c>
      <c r="DB6" s="257">
        <v>16</v>
      </c>
      <c r="DC6" s="257">
        <v>17</v>
      </c>
      <c r="DD6" s="257">
        <v>18</v>
      </c>
      <c r="DE6" s="257">
        <v>19</v>
      </c>
      <c r="DF6" s="257">
        <v>20</v>
      </c>
      <c r="DG6" s="257">
        <v>21</v>
      </c>
      <c r="DH6" s="257">
        <v>22</v>
      </c>
      <c r="DI6" s="258">
        <v>23</v>
      </c>
    </row>
    <row r="7" spans="1:113" ht="25.5">
      <c r="A7" s="199"/>
      <c r="B7" s="200" t="s">
        <v>788</v>
      </c>
      <c r="C7" s="200"/>
      <c r="D7" s="201"/>
      <c r="E7" s="202"/>
      <c r="F7" s="202"/>
      <c r="G7" s="203" t="e">
        <f t="shared" ref="G7:G14" si="0">SUM((H7-E7/20))</f>
        <v>#VALUE!</v>
      </c>
      <c r="H7" s="203" t="s">
        <v>789</v>
      </c>
      <c r="I7" s="202"/>
      <c r="J7" s="202"/>
      <c r="K7" s="203"/>
      <c r="L7" s="203" t="s">
        <v>789</v>
      </c>
      <c r="M7" s="204"/>
      <c r="N7" s="204"/>
      <c r="O7" s="204"/>
      <c r="P7" s="203" t="s">
        <v>789</v>
      </c>
      <c r="Q7" s="202"/>
      <c r="R7" s="202"/>
      <c r="S7" s="202"/>
      <c r="T7" s="202"/>
      <c r="U7" s="205"/>
      <c r="V7" s="202"/>
      <c r="W7" s="202"/>
      <c r="X7" s="202"/>
      <c r="Y7" s="205"/>
      <c r="Z7" s="202"/>
      <c r="AA7" s="202"/>
      <c r="AB7" s="202"/>
      <c r="AC7" s="205"/>
      <c r="AD7" s="202"/>
      <c r="AE7" s="202"/>
      <c r="AF7" s="202"/>
      <c r="AG7" s="206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8"/>
      <c r="CU7" s="209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10"/>
    </row>
    <row r="8" spans="1:113" ht="38.25">
      <c r="A8" s="211">
        <v>1</v>
      </c>
      <c r="B8" s="212" t="s">
        <v>790</v>
      </c>
      <c r="C8" s="212"/>
      <c r="D8" s="212" t="s">
        <v>791</v>
      </c>
      <c r="E8" s="204">
        <v>25500</v>
      </c>
      <c r="F8" s="204">
        <v>20</v>
      </c>
      <c r="G8" s="203">
        <f t="shared" si="0"/>
        <v>223.125</v>
      </c>
      <c r="H8" s="203">
        <f t="shared" ref="H8:H13" si="1">SUM((E8*7*20)/(8*20*100))+(E8/20)</f>
        <v>1498.125</v>
      </c>
      <c r="I8" s="204" t="s">
        <v>792</v>
      </c>
      <c r="J8" s="204">
        <v>20</v>
      </c>
      <c r="K8" s="203">
        <f t="shared" ref="K8:K13" si="2">SUM(J8*G8)</f>
        <v>4462.5</v>
      </c>
      <c r="L8" s="203">
        <f t="shared" ref="L8:L13" si="3">SUM(J8*H8)</f>
        <v>29962.5</v>
      </c>
      <c r="M8" s="204">
        <f t="shared" ref="M8:M13" si="4">SUM(N8:O8)</f>
        <v>7400</v>
      </c>
      <c r="N8" s="204">
        <f t="shared" ref="N8:O13" si="5">SUM(S8,W8,AA8,AE8,AI8,AM8,AQ8,AU8,AY8,BC8,BG8,BK8,BO8,BS8,BW8,CA8,CE8,CI8,CM8,CQ8)</f>
        <v>6870</v>
      </c>
      <c r="O8" s="204">
        <f t="shared" si="5"/>
        <v>530</v>
      </c>
      <c r="P8" s="203">
        <f t="shared" ref="P8:P13" si="6">SUM(L8-M8)</f>
        <v>22562.5</v>
      </c>
      <c r="Q8" s="213" t="s">
        <v>793</v>
      </c>
      <c r="R8" s="214" t="s">
        <v>794</v>
      </c>
      <c r="S8" s="204">
        <v>1500</v>
      </c>
      <c r="T8" s="204">
        <v>530</v>
      </c>
      <c r="U8" s="215">
        <f t="shared" ref="U8:U13" si="7">SUM(S8:T8)</f>
        <v>2030</v>
      </c>
      <c r="V8" s="214"/>
      <c r="W8" s="204"/>
      <c r="X8" s="204"/>
      <c r="Y8" s="215">
        <f t="shared" ref="Y8:Y13" si="8">SUM(W8:X8)</f>
        <v>0</v>
      </c>
      <c r="Z8" s="214" t="s">
        <v>795</v>
      </c>
      <c r="AA8" s="204">
        <v>5370</v>
      </c>
      <c r="AB8" s="204"/>
      <c r="AC8" s="215">
        <f>SUM(AA8:AB8)</f>
        <v>5370</v>
      </c>
      <c r="AD8" s="214"/>
      <c r="AE8" s="204"/>
      <c r="AF8" s="204"/>
      <c r="AG8" s="216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17">
        <v>1</v>
      </c>
      <c r="CU8" s="218">
        <v>25500</v>
      </c>
      <c r="CV8" s="202"/>
      <c r="CW8" s="202"/>
      <c r="CX8" s="202"/>
      <c r="CY8" s="202"/>
      <c r="CZ8" s="202"/>
      <c r="DA8" s="202"/>
      <c r="DB8" s="202"/>
      <c r="DC8" s="202"/>
      <c r="DD8" s="202">
        <v>1</v>
      </c>
      <c r="DE8" s="202">
        <v>25500</v>
      </c>
      <c r="DF8" s="202"/>
      <c r="DG8" s="202"/>
      <c r="DH8" s="202"/>
      <c r="DI8" s="210"/>
    </row>
    <row r="9" spans="1:113" ht="38.25">
      <c r="A9" s="211">
        <v>2</v>
      </c>
      <c r="B9" s="212" t="s">
        <v>796</v>
      </c>
      <c r="C9" s="212"/>
      <c r="D9" s="212" t="s">
        <v>797</v>
      </c>
      <c r="E9" s="204">
        <v>25500</v>
      </c>
      <c r="F9" s="204">
        <v>20</v>
      </c>
      <c r="G9" s="203">
        <f t="shared" si="0"/>
        <v>223.125</v>
      </c>
      <c r="H9" s="203">
        <f t="shared" si="1"/>
        <v>1498.125</v>
      </c>
      <c r="I9" s="204" t="s">
        <v>798</v>
      </c>
      <c r="J9" s="204">
        <v>20</v>
      </c>
      <c r="K9" s="203">
        <f t="shared" si="2"/>
        <v>4462.5</v>
      </c>
      <c r="L9" s="203">
        <f t="shared" si="3"/>
        <v>29962.5</v>
      </c>
      <c r="M9" s="204">
        <f t="shared" si="4"/>
        <v>9435</v>
      </c>
      <c r="N9" s="204">
        <f t="shared" si="5"/>
        <v>8900</v>
      </c>
      <c r="O9" s="204">
        <f t="shared" si="5"/>
        <v>535</v>
      </c>
      <c r="P9" s="203">
        <f t="shared" si="6"/>
        <v>20527.5</v>
      </c>
      <c r="Q9" s="213" t="s">
        <v>799</v>
      </c>
      <c r="R9" s="214" t="s">
        <v>794</v>
      </c>
      <c r="S9" s="204">
        <v>2500</v>
      </c>
      <c r="T9" s="204">
        <v>535</v>
      </c>
      <c r="U9" s="215">
        <f t="shared" si="7"/>
        <v>3035</v>
      </c>
      <c r="V9" s="214" t="s">
        <v>800</v>
      </c>
      <c r="W9" s="204">
        <v>1400</v>
      </c>
      <c r="X9" s="204"/>
      <c r="Y9" s="215">
        <f t="shared" si="8"/>
        <v>1400</v>
      </c>
      <c r="Z9" s="214" t="s">
        <v>795</v>
      </c>
      <c r="AA9" s="204">
        <v>5000</v>
      </c>
      <c r="AB9" s="204"/>
      <c r="AC9" s="215">
        <f>SUM(AA9:AB9)</f>
        <v>5000</v>
      </c>
      <c r="AD9" s="214"/>
      <c r="AE9" s="204"/>
      <c r="AF9" s="204"/>
      <c r="AG9" s="216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17">
        <v>1</v>
      </c>
      <c r="CU9" s="218">
        <v>25500</v>
      </c>
      <c r="CV9" s="202"/>
      <c r="CW9" s="202"/>
      <c r="CX9" s="202"/>
      <c r="CY9" s="202"/>
      <c r="CZ9" s="202"/>
      <c r="DA9" s="202"/>
      <c r="DB9" s="202"/>
      <c r="DC9" s="202"/>
      <c r="DD9" s="202">
        <v>1</v>
      </c>
      <c r="DE9" s="202">
        <v>25500</v>
      </c>
      <c r="DF9" s="202"/>
      <c r="DG9" s="202"/>
      <c r="DH9" s="202"/>
      <c r="DI9" s="210"/>
    </row>
    <row r="10" spans="1:113" ht="38.25">
      <c r="A10" s="211">
        <v>3</v>
      </c>
      <c r="B10" s="212" t="s">
        <v>801</v>
      </c>
      <c r="C10" s="212"/>
      <c r="D10" s="212" t="s">
        <v>802</v>
      </c>
      <c r="E10" s="204">
        <v>25500</v>
      </c>
      <c r="F10" s="204">
        <v>20</v>
      </c>
      <c r="G10" s="203">
        <f t="shared" si="0"/>
        <v>223.125</v>
      </c>
      <c r="H10" s="203">
        <f t="shared" si="1"/>
        <v>1498.125</v>
      </c>
      <c r="I10" s="204" t="s">
        <v>803</v>
      </c>
      <c r="J10" s="204">
        <v>20</v>
      </c>
      <c r="K10" s="203">
        <f t="shared" si="2"/>
        <v>4462.5</v>
      </c>
      <c r="L10" s="203">
        <f t="shared" si="3"/>
        <v>29962.5</v>
      </c>
      <c r="M10" s="204">
        <f t="shared" si="4"/>
        <v>17249</v>
      </c>
      <c r="N10" s="204">
        <f t="shared" si="5"/>
        <v>16799</v>
      </c>
      <c r="O10" s="204">
        <f t="shared" si="5"/>
        <v>450</v>
      </c>
      <c r="P10" s="203">
        <f t="shared" si="6"/>
        <v>12713.5</v>
      </c>
      <c r="Q10" s="213" t="s">
        <v>804</v>
      </c>
      <c r="R10" s="214" t="s">
        <v>794</v>
      </c>
      <c r="S10" s="204">
        <v>4800</v>
      </c>
      <c r="T10" s="204">
        <v>450</v>
      </c>
      <c r="U10" s="215">
        <f t="shared" si="7"/>
        <v>5250</v>
      </c>
      <c r="V10" s="214"/>
      <c r="W10" s="204"/>
      <c r="X10" s="204"/>
      <c r="Y10" s="215">
        <f t="shared" si="8"/>
        <v>0</v>
      </c>
      <c r="Z10" s="214" t="s">
        <v>795</v>
      </c>
      <c r="AA10" s="204">
        <v>11999</v>
      </c>
      <c r="AB10" s="204"/>
      <c r="AC10" s="215">
        <f>SUM(AA10:AB10)</f>
        <v>11999</v>
      </c>
      <c r="AD10" s="214"/>
      <c r="AE10" s="204"/>
      <c r="AF10" s="204"/>
      <c r="AG10" s="216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17">
        <v>1</v>
      </c>
      <c r="CU10" s="218">
        <v>25500</v>
      </c>
      <c r="CV10" s="202"/>
      <c r="CW10" s="202"/>
      <c r="CX10" s="202"/>
      <c r="CY10" s="202"/>
      <c r="CZ10" s="202">
        <v>1</v>
      </c>
      <c r="DA10" s="202">
        <v>25500</v>
      </c>
      <c r="DB10" s="202"/>
      <c r="DC10" s="202"/>
      <c r="DD10" s="202"/>
      <c r="DE10" s="202"/>
      <c r="DF10" s="202"/>
      <c r="DG10" s="202"/>
      <c r="DH10" s="202"/>
      <c r="DI10" s="210"/>
    </row>
    <row r="11" spans="1:113" ht="38.25">
      <c r="A11" s="211">
        <v>4</v>
      </c>
      <c r="B11" s="212" t="s">
        <v>805</v>
      </c>
      <c r="C11" s="212"/>
      <c r="D11" s="212" t="s">
        <v>791</v>
      </c>
      <c r="E11" s="204">
        <v>17000</v>
      </c>
      <c r="F11" s="204">
        <v>20</v>
      </c>
      <c r="G11" s="203">
        <f t="shared" si="0"/>
        <v>148.75</v>
      </c>
      <c r="H11" s="203">
        <f t="shared" si="1"/>
        <v>998.75</v>
      </c>
      <c r="I11" s="204" t="s">
        <v>806</v>
      </c>
      <c r="J11" s="204">
        <v>20</v>
      </c>
      <c r="K11" s="203">
        <f t="shared" si="2"/>
        <v>2975</v>
      </c>
      <c r="L11" s="203">
        <f t="shared" si="3"/>
        <v>19975</v>
      </c>
      <c r="M11" s="204">
        <f t="shared" si="4"/>
        <v>17000</v>
      </c>
      <c r="N11" s="204">
        <f t="shared" si="5"/>
        <v>17000</v>
      </c>
      <c r="O11" s="204">
        <f t="shared" si="5"/>
        <v>0</v>
      </c>
      <c r="P11" s="203">
        <f t="shared" si="6"/>
        <v>2975</v>
      </c>
      <c r="Q11" s="213" t="s">
        <v>807</v>
      </c>
      <c r="R11" s="214" t="s">
        <v>800</v>
      </c>
      <c r="S11" s="204">
        <v>2000</v>
      </c>
      <c r="T11" s="204"/>
      <c r="U11" s="215">
        <f t="shared" si="7"/>
        <v>2000</v>
      </c>
      <c r="V11" s="214" t="s">
        <v>808</v>
      </c>
      <c r="W11" s="204">
        <v>15000</v>
      </c>
      <c r="X11" s="204"/>
      <c r="Y11" s="215">
        <f t="shared" si="8"/>
        <v>15000</v>
      </c>
      <c r="Z11" s="214"/>
      <c r="AA11" s="204"/>
      <c r="AB11" s="204"/>
      <c r="AC11" s="215"/>
      <c r="AD11" s="214"/>
      <c r="AE11" s="204"/>
      <c r="AF11" s="204"/>
      <c r="AG11" s="216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17">
        <v>1</v>
      </c>
      <c r="CU11" s="218">
        <v>17000</v>
      </c>
      <c r="CV11" s="202"/>
      <c r="CW11" s="202"/>
      <c r="CX11" s="202"/>
      <c r="CY11" s="202"/>
      <c r="CZ11" s="202" t="s">
        <v>789</v>
      </c>
      <c r="DA11" s="202"/>
      <c r="DB11" s="202"/>
      <c r="DC11" s="202"/>
      <c r="DD11" s="202">
        <v>1</v>
      </c>
      <c r="DE11" s="202">
        <v>17000</v>
      </c>
      <c r="DF11" s="202"/>
      <c r="DG11" s="202"/>
      <c r="DH11" s="202"/>
      <c r="DI11" s="210"/>
    </row>
    <row r="12" spans="1:113" ht="38.25">
      <c r="A12" s="211">
        <v>5</v>
      </c>
      <c r="B12" s="212" t="s">
        <v>809</v>
      </c>
      <c r="C12" s="212"/>
      <c r="D12" s="212" t="s">
        <v>810</v>
      </c>
      <c r="E12" s="204">
        <v>25500</v>
      </c>
      <c r="F12" s="204">
        <v>20</v>
      </c>
      <c r="G12" s="203">
        <f t="shared" si="0"/>
        <v>223.125</v>
      </c>
      <c r="H12" s="203">
        <f t="shared" si="1"/>
        <v>1498.125</v>
      </c>
      <c r="I12" s="204" t="s">
        <v>811</v>
      </c>
      <c r="J12" s="204">
        <v>20</v>
      </c>
      <c r="K12" s="203">
        <f t="shared" si="2"/>
        <v>4462.5</v>
      </c>
      <c r="L12" s="203">
        <f t="shared" si="3"/>
        <v>29962.5</v>
      </c>
      <c r="M12" s="204">
        <f t="shared" si="4"/>
        <v>3500</v>
      </c>
      <c r="N12" s="204">
        <f t="shared" si="5"/>
        <v>3017</v>
      </c>
      <c r="O12" s="204">
        <f t="shared" si="5"/>
        <v>483</v>
      </c>
      <c r="P12" s="203">
        <f t="shared" si="6"/>
        <v>26462.5</v>
      </c>
      <c r="Q12" s="213" t="s">
        <v>812</v>
      </c>
      <c r="R12" s="214" t="s">
        <v>794</v>
      </c>
      <c r="S12" s="204">
        <v>3017</v>
      </c>
      <c r="T12" s="204">
        <v>483</v>
      </c>
      <c r="U12" s="215">
        <f t="shared" si="7"/>
        <v>3500</v>
      </c>
      <c r="V12" s="219"/>
      <c r="W12" s="204"/>
      <c r="X12" s="204"/>
      <c r="Y12" s="215">
        <f t="shared" si="8"/>
        <v>0</v>
      </c>
      <c r="Z12" s="214"/>
      <c r="AA12" s="204"/>
      <c r="AB12" s="204"/>
      <c r="AC12" s="215"/>
      <c r="AD12" s="214"/>
      <c r="AE12" s="204"/>
      <c r="AF12" s="204"/>
      <c r="AG12" s="216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17">
        <v>1</v>
      </c>
      <c r="CU12" s="218">
        <v>25500</v>
      </c>
      <c r="CV12" s="202"/>
      <c r="CW12" s="202"/>
      <c r="CX12" s="202"/>
      <c r="CY12" s="202"/>
      <c r="CZ12" s="202">
        <v>1</v>
      </c>
      <c r="DA12" s="202">
        <v>25500</v>
      </c>
      <c r="DB12" s="202"/>
      <c r="DC12" s="202"/>
      <c r="DD12" s="202"/>
      <c r="DE12" s="202"/>
      <c r="DF12" s="202"/>
      <c r="DG12" s="202"/>
      <c r="DH12" s="202"/>
      <c r="DI12" s="210"/>
    </row>
    <row r="13" spans="1:113" ht="38.25">
      <c r="A13" s="211">
        <v>6</v>
      </c>
      <c r="B13" s="212" t="s">
        <v>813</v>
      </c>
      <c r="C13" s="212"/>
      <c r="D13" s="212" t="s">
        <v>814</v>
      </c>
      <c r="E13" s="204">
        <v>25500</v>
      </c>
      <c r="F13" s="204">
        <v>20</v>
      </c>
      <c r="G13" s="203">
        <f t="shared" si="0"/>
        <v>223.125</v>
      </c>
      <c r="H13" s="203">
        <f t="shared" si="1"/>
        <v>1498.125</v>
      </c>
      <c r="I13" s="204" t="s">
        <v>815</v>
      </c>
      <c r="J13" s="204">
        <v>20</v>
      </c>
      <c r="K13" s="203">
        <f t="shared" si="2"/>
        <v>4462.5</v>
      </c>
      <c r="L13" s="203">
        <f t="shared" si="3"/>
        <v>29962.5</v>
      </c>
      <c r="M13" s="204">
        <f t="shared" si="4"/>
        <v>5600</v>
      </c>
      <c r="N13" s="204">
        <f t="shared" si="5"/>
        <v>5110</v>
      </c>
      <c r="O13" s="204">
        <f t="shared" si="5"/>
        <v>490</v>
      </c>
      <c r="P13" s="203">
        <f t="shared" si="6"/>
        <v>24362.5</v>
      </c>
      <c r="Q13" s="213" t="s">
        <v>816</v>
      </c>
      <c r="R13" s="214" t="s">
        <v>794</v>
      </c>
      <c r="S13" s="204">
        <v>3010</v>
      </c>
      <c r="T13" s="204">
        <v>490</v>
      </c>
      <c r="U13" s="215">
        <f t="shared" si="7"/>
        <v>3500</v>
      </c>
      <c r="V13" s="214" t="s">
        <v>800</v>
      </c>
      <c r="W13" s="204">
        <v>2100</v>
      </c>
      <c r="X13" s="204"/>
      <c r="Y13" s="215">
        <f t="shared" si="8"/>
        <v>2100</v>
      </c>
      <c r="Z13" s="214"/>
      <c r="AA13" s="204"/>
      <c r="AB13" s="204"/>
      <c r="AC13" s="215"/>
      <c r="AD13" s="214"/>
      <c r="AE13" s="204"/>
      <c r="AF13" s="204"/>
      <c r="AG13" s="216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17">
        <v>1</v>
      </c>
      <c r="CU13" s="218">
        <v>25500</v>
      </c>
      <c r="CV13" s="202"/>
      <c r="CW13" s="202"/>
      <c r="CX13" s="202"/>
      <c r="CY13" s="202"/>
      <c r="CZ13" s="202">
        <v>1</v>
      </c>
      <c r="DA13" s="202">
        <v>25500</v>
      </c>
      <c r="DB13" s="202"/>
      <c r="DC13" s="202"/>
      <c r="DD13" s="202"/>
      <c r="DE13" s="202"/>
      <c r="DF13" s="202"/>
      <c r="DG13" s="202"/>
      <c r="DH13" s="202"/>
      <c r="DI13" s="210"/>
    </row>
    <row r="14" spans="1:113">
      <c r="A14" s="211"/>
      <c r="B14" s="212" t="s">
        <v>817</v>
      </c>
      <c r="C14" s="212"/>
      <c r="D14" s="212"/>
      <c r="E14" s="220">
        <f>SUM(E8:E13)</f>
        <v>144500</v>
      </c>
      <c r="F14" s="204"/>
      <c r="G14" s="203">
        <f t="shared" si="0"/>
        <v>1264.375</v>
      </c>
      <c r="H14" s="221">
        <f>SUM(H8:H13)</f>
        <v>8489.375</v>
      </c>
      <c r="I14" s="204"/>
      <c r="J14" s="221">
        <f t="shared" ref="J14:BW14" si="9">SUM(J8:J13)</f>
        <v>120</v>
      </c>
      <c r="K14" s="221">
        <f t="shared" si="9"/>
        <v>25287.5</v>
      </c>
      <c r="L14" s="221">
        <f t="shared" si="9"/>
        <v>169787.5</v>
      </c>
      <c r="M14" s="220">
        <f t="shared" si="9"/>
        <v>60184</v>
      </c>
      <c r="N14" s="220">
        <f t="shared" si="9"/>
        <v>57696</v>
      </c>
      <c r="O14" s="220">
        <f t="shared" si="9"/>
        <v>2488</v>
      </c>
      <c r="P14" s="220">
        <f t="shared" si="9"/>
        <v>109603.5</v>
      </c>
      <c r="Q14" s="220">
        <f t="shared" si="9"/>
        <v>0</v>
      </c>
      <c r="R14" s="220">
        <f t="shared" si="9"/>
        <v>0</v>
      </c>
      <c r="S14" s="220">
        <f t="shared" si="9"/>
        <v>16827</v>
      </c>
      <c r="T14" s="220">
        <f t="shared" si="9"/>
        <v>2488</v>
      </c>
      <c r="U14" s="220">
        <f t="shared" si="9"/>
        <v>19315</v>
      </c>
      <c r="V14" s="220">
        <f t="shared" si="9"/>
        <v>0</v>
      </c>
      <c r="W14" s="220">
        <f t="shared" si="9"/>
        <v>18500</v>
      </c>
      <c r="X14" s="220">
        <f t="shared" si="9"/>
        <v>0</v>
      </c>
      <c r="Y14" s="220">
        <f t="shared" si="9"/>
        <v>18500</v>
      </c>
      <c r="Z14" s="220">
        <f t="shared" si="9"/>
        <v>0</v>
      </c>
      <c r="AA14" s="220">
        <f t="shared" si="9"/>
        <v>22369</v>
      </c>
      <c r="AB14" s="220">
        <f t="shared" si="9"/>
        <v>0</v>
      </c>
      <c r="AC14" s="220">
        <f t="shared" si="9"/>
        <v>22369</v>
      </c>
      <c r="AD14" s="220">
        <f t="shared" si="9"/>
        <v>0</v>
      </c>
      <c r="AE14" s="220">
        <f t="shared" si="9"/>
        <v>0</v>
      </c>
      <c r="AF14" s="220">
        <f t="shared" si="9"/>
        <v>0</v>
      </c>
      <c r="AG14" s="220">
        <f t="shared" si="9"/>
        <v>0</v>
      </c>
      <c r="AH14" s="220">
        <f t="shared" si="9"/>
        <v>0</v>
      </c>
      <c r="AI14" s="220">
        <f t="shared" si="9"/>
        <v>0</v>
      </c>
      <c r="AJ14" s="220">
        <f t="shared" si="9"/>
        <v>0</v>
      </c>
      <c r="AK14" s="220">
        <f t="shared" si="9"/>
        <v>0</v>
      </c>
      <c r="AL14" s="220">
        <f t="shared" si="9"/>
        <v>0</v>
      </c>
      <c r="AM14" s="220">
        <f t="shared" si="9"/>
        <v>0</v>
      </c>
      <c r="AN14" s="220">
        <f t="shared" si="9"/>
        <v>0</v>
      </c>
      <c r="AO14" s="220">
        <f t="shared" si="9"/>
        <v>0</v>
      </c>
      <c r="AP14" s="220">
        <f t="shared" si="9"/>
        <v>0</v>
      </c>
      <c r="AQ14" s="220">
        <f t="shared" si="9"/>
        <v>0</v>
      </c>
      <c r="AR14" s="220">
        <f t="shared" si="9"/>
        <v>0</v>
      </c>
      <c r="AS14" s="220">
        <f t="shared" si="9"/>
        <v>0</v>
      </c>
      <c r="AT14" s="220">
        <f t="shared" si="9"/>
        <v>0</v>
      </c>
      <c r="AU14" s="220">
        <f t="shared" si="9"/>
        <v>0</v>
      </c>
      <c r="AV14" s="220">
        <f t="shared" si="9"/>
        <v>0</v>
      </c>
      <c r="AW14" s="220">
        <f t="shared" si="9"/>
        <v>0</v>
      </c>
      <c r="AX14" s="220">
        <f t="shared" si="9"/>
        <v>0</v>
      </c>
      <c r="AY14" s="220">
        <f t="shared" si="9"/>
        <v>0</v>
      </c>
      <c r="AZ14" s="220">
        <f t="shared" si="9"/>
        <v>0</v>
      </c>
      <c r="BA14" s="220">
        <f t="shared" si="9"/>
        <v>0</v>
      </c>
      <c r="BB14" s="220">
        <f t="shared" si="9"/>
        <v>0</v>
      </c>
      <c r="BC14" s="220">
        <f t="shared" si="9"/>
        <v>0</v>
      </c>
      <c r="BD14" s="220">
        <f t="shared" si="9"/>
        <v>0</v>
      </c>
      <c r="BE14" s="220">
        <f t="shared" si="9"/>
        <v>0</v>
      </c>
      <c r="BF14" s="220">
        <f t="shared" si="9"/>
        <v>0</v>
      </c>
      <c r="BG14" s="220">
        <f t="shared" si="9"/>
        <v>0</v>
      </c>
      <c r="BH14" s="220">
        <f t="shared" si="9"/>
        <v>0</v>
      </c>
      <c r="BI14" s="220">
        <f t="shared" si="9"/>
        <v>0</v>
      </c>
      <c r="BJ14" s="220">
        <f t="shared" si="9"/>
        <v>0</v>
      </c>
      <c r="BK14" s="220">
        <f t="shared" si="9"/>
        <v>0</v>
      </c>
      <c r="BL14" s="220">
        <f t="shared" si="9"/>
        <v>0</v>
      </c>
      <c r="BM14" s="220">
        <f t="shared" si="9"/>
        <v>0</v>
      </c>
      <c r="BN14" s="220">
        <f t="shared" si="9"/>
        <v>0</v>
      </c>
      <c r="BO14" s="220">
        <f t="shared" si="9"/>
        <v>0</v>
      </c>
      <c r="BP14" s="220">
        <f t="shared" si="9"/>
        <v>0</v>
      </c>
      <c r="BQ14" s="220">
        <f t="shared" si="9"/>
        <v>0</v>
      </c>
      <c r="BR14" s="220">
        <f t="shared" si="9"/>
        <v>0</v>
      </c>
      <c r="BS14" s="220">
        <f t="shared" si="9"/>
        <v>0</v>
      </c>
      <c r="BT14" s="220">
        <f t="shared" si="9"/>
        <v>0</v>
      </c>
      <c r="BU14" s="220">
        <f t="shared" si="9"/>
        <v>0</v>
      </c>
      <c r="BV14" s="220">
        <f t="shared" si="9"/>
        <v>0</v>
      </c>
      <c r="BW14" s="220">
        <f t="shared" si="9"/>
        <v>0</v>
      </c>
      <c r="BX14" s="220">
        <f t="shared" ref="BX14:DI14" si="10">SUM(BX8:BX13)</f>
        <v>0</v>
      </c>
      <c r="BY14" s="220">
        <f t="shared" si="10"/>
        <v>0</v>
      </c>
      <c r="BZ14" s="220">
        <f t="shared" si="10"/>
        <v>0</v>
      </c>
      <c r="CA14" s="220">
        <f t="shared" si="10"/>
        <v>0</v>
      </c>
      <c r="CB14" s="220">
        <f t="shared" si="10"/>
        <v>0</v>
      </c>
      <c r="CC14" s="220">
        <f t="shared" si="10"/>
        <v>0</v>
      </c>
      <c r="CD14" s="220">
        <f t="shared" si="10"/>
        <v>0</v>
      </c>
      <c r="CE14" s="220">
        <f t="shared" si="10"/>
        <v>0</v>
      </c>
      <c r="CF14" s="220">
        <f t="shared" si="10"/>
        <v>0</v>
      </c>
      <c r="CG14" s="220">
        <f t="shared" si="10"/>
        <v>0</v>
      </c>
      <c r="CH14" s="220">
        <f t="shared" si="10"/>
        <v>0</v>
      </c>
      <c r="CI14" s="220">
        <f t="shared" si="10"/>
        <v>0</v>
      </c>
      <c r="CJ14" s="220">
        <f t="shared" si="10"/>
        <v>0</v>
      </c>
      <c r="CK14" s="220">
        <f t="shared" si="10"/>
        <v>0</v>
      </c>
      <c r="CL14" s="220">
        <f t="shared" si="10"/>
        <v>0</v>
      </c>
      <c r="CM14" s="220">
        <f t="shared" si="10"/>
        <v>0</v>
      </c>
      <c r="CN14" s="220">
        <f t="shared" si="10"/>
        <v>0</v>
      </c>
      <c r="CO14" s="220">
        <f t="shared" si="10"/>
        <v>0</v>
      </c>
      <c r="CP14" s="220">
        <f t="shared" si="10"/>
        <v>0</v>
      </c>
      <c r="CQ14" s="220">
        <f t="shared" si="10"/>
        <v>0</v>
      </c>
      <c r="CR14" s="220">
        <f t="shared" si="10"/>
        <v>0</v>
      </c>
      <c r="CS14" s="222">
        <f t="shared" si="10"/>
        <v>0</v>
      </c>
      <c r="CT14" s="223">
        <f t="shared" si="10"/>
        <v>6</v>
      </c>
      <c r="CU14" s="223">
        <f t="shared" si="10"/>
        <v>144500</v>
      </c>
      <c r="CV14" s="223">
        <f t="shared" si="10"/>
        <v>0</v>
      </c>
      <c r="CW14" s="223">
        <f t="shared" si="10"/>
        <v>0</v>
      </c>
      <c r="CX14" s="223">
        <f t="shared" si="10"/>
        <v>0</v>
      </c>
      <c r="CY14" s="223">
        <f t="shared" si="10"/>
        <v>0</v>
      </c>
      <c r="CZ14" s="223">
        <f t="shared" si="10"/>
        <v>3</v>
      </c>
      <c r="DA14" s="223">
        <f t="shared" si="10"/>
        <v>76500</v>
      </c>
      <c r="DB14" s="223">
        <f t="shared" si="10"/>
        <v>0</v>
      </c>
      <c r="DC14" s="223">
        <f t="shared" si="10"/>
        <v>0</v>
      </c>
      <c r="DD14" s="223">
        <f t="shared" si="10"/>
        <v>3</v>
      </c>
      <c r="DE14" s="223">
        <f t="shared" si="10"/>
        <v>68000</v>
      </c>
      <c r="DF14" s="223">
        <f t="shared" si="10"/>
        <v>0</v>
      </c>
      <c r="DG14" s="223">
        <f t="shared" si="10"/>
        <v>0</v>
      </c>
      <c r="DH14" s="223">
        <f t="shared" si="10"/>
        <v>0</v>
      </c>
      <c r="DI14" s="223">
        <f t="shared" si="10"/>
        <v>0</v>
      </c>
    </row>
    <row r="16" spans="1:113">
      <c r="E16">
        <f>E14/85*100</f>
        <v>170000</v>
      </c>
    </row>
    <row r="17" spans="5:5">
      <c r="E17">
        <f>E16*0.1</f>
        <v>17000</v>
      </c>
    </row>
    <row r="18" spans="5:5">
      <c r="E18">
        <f>E17+E14</f>
        <v>161500</v>
      </c>
    </row>
  </sheetData>
  <mergeCells count="39">
    <mergeCell ref="A1:I1"/>
    <mergeCell ref="CT1:DH1"/>
    <mergeCell ref="A2:I2"/>
    <mergeCell ref="A3:A5"/>
    <mergeCell ref="B3:B5"/>
    <mergeCell ref="C3:C5"/>
    <mergeCell ref="D3:D5"/>
    <mergeCell ref="E3:E5"/>
    <mergeCell ref="F3:F5"/>
    <mergeCell ref="H3:H5"/>
    <mergeCell ref="AH4:AK4"/>
    <mergeCell ref="I3:I5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CH4:CK4"/>
    <mergeCell ref="CL4:CO4"/>
    <mergeCell ref="CP4:CS4"/>
    <mergeCell ref="CT4:CW4"/>
    <mergeCell ref="CX4:D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4"/>
  <sheetViews>
    <sheetView topLeftCell="F18" workbookViewId="0">
      <selection activeCell="T15" sqref="T15:U23"/>
    </sheetView>
  </sheetViews>
  <sheetFormatPr defaultRowHeight="15"/>
  <sheetData>
    <row r="1" spans="1:25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</row>
    <row r="2" spans="1:25" ht="18.75">
      <c r="A2" s="573" t="s">
        <v>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</row>
    <row r="3" spans="1:25" ht="18.75">
      <c r="A3" s="573" t="s">
        <v>2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</row>
    <row r="4" spans="1:25" ht="18.75">
      <c r="A4" s="1"/>
      <c r="B4" s="2"/>
      <c r="C4" s="3"/>
      <c r="D4" s="3"/>
      <c r="E4" s="4"/>
      <c r="F4" s="5"/>
      <c r="G4" s="6"/>
      <c r="H4" s="7"/>
      <c r="I4" s="7"/>
      <c r="J4" s="7"/>
      <c r="K4" s="6"/>
      <c r="L4" s="7"/>
      <c r="M4" s="7"/>
      <c r="N4" s="6"/>
      <c r="O4" s="8"/>
      <c r="P4" s="9"/>
      <c r="Q4" s="10"/>
      <c r="R4" s="11"/>
      <c r="S4" s="12"/>
      <c r="T4" s="12"/>
      <c r="U4" s="12"/>
      <c r="V4" s="12"/>
      <c r="W4" s="13"/>
      <c r="X4" s="14"/>
      <c r="Y4" s="13"/>
    </row>
    <row r="5" spans="1:25">
      <c r="A5" s="574" t="s">
        <v>3</v>
      </c>
      <c r="B5" s="576" t="s">
        <v>4</v>
      </c>
      <c r="C5" s="578" t="s">
        <v>5</v>
      </c>
      <c r="D5" s="578" t="s">
        <v>6</v>
      </c>
      <c r="E5" s="580" t="s">
        <v>7</v>
      </c>
      <c r="F5" s="582" t="s">
        <v>8</v>
      </c>
      <c r="G5" s="585" t="s">
        <v>9</v>
      </c>
      <c r="H5" s="585" t="s">
        <v>10</v>
      </c>
      <c r="I5" s="585" t="s">
        <v>11</v>
      </c>
      <c r="J5" s="585" t="s">
        <v>12</v>
      </c>
      <c r="K5" s="571" t="s">
        <v>13</v>
      </c>
      <c r="L5" s="587" t="s">
        <v>14</v>
      </c>
      <c r="M5" s="571" t="s">
        <v>15</v>
      </c>
      <c r="N5" s="587" t="s">
        <v>16</v>
      </c>
      <c r="O5" s="591" t="s">
        <v>17</v>
      </c>
      <c r="P5" s="593" t="s">
        <v>18</v>
      </c>
      <c r="Q5" s="595" t="s">
        <v>19</v>
      </c>
      <c r="R5" s="597" t="s">
        <v>20</v>
      </c>
      <c r="S5" s="598" t="s">
        <v>21</v>
      </c>
      <c r="T5" s="601" t="s">
        <v>22</v>
      </c>
      <c r="U5" s="601" t="s">
        <v>23</v>
      </c>
      <c r="V5" s="601" t="s">
        <v>24</v>
      </c>
      <c r="W5" s="582" t="s">
        <v>25</v>
      </c>
      <c r="X5" s="603" t="s">
        <v>26</v>
      </c>
      <c r="Y5" s="589" t="s">
        <v>27</v>
      </c>
    </row>
    <row r="6" spans="1:25">
      <c r="A6" s="575"/>
      <c r="B6" s="577"/>
      <c r="C6" s="579"/>
      <c r="D6" s="579"/>
      <c r="E6" s="581"/>
      <c r="F6" s="583"/>
      <c r="G6" s="586"/>
      <c r="H6" s="586"/>
      <c r="I6" s="586"/>
      <c r="J6" s="586"/>
      <c r="K6" s="572"/>
      <c r="L6" s="588"/>
      <c r="M6" s="572"/>
      <c r="N6" s="588"/>
      <c r="O6" s="592"/>
      <c r="P6" s="594"/>
      <c r="Q6" s="596"/>
      <c r="R6" s="597"/>
      <c r="S6" s="599"/>
      <c r="T6" s="602"/>
      <c r="U6" s="602"/>
      <c r="V6" s="602"/>
      <c r="W6" s="584"/>
      <c r="X6" s="604"/>
      <c r="Y6" s="590"/>
    </row>
    <row r="7" spans="1:25">
      <c r="A7" s="15"/>
      <c r="B7" s="16"/>
      <c r="C7" s="17"/>
      <c r="D7" s="17"/>
      <c r="E7" s="18"/>
      <c r="F7" s="584"/>
      <c r="G7" s="19"/>
      <c r="H7" s="19"/>
      <c r="I7" s="19"/>
      <c r="J7" s="19"/>
      <c r="K7" s="19"/>
      <c r="L7" s="19"/>
      <c r="M7" s="19"/>
      <c r="N7" s="19"/>
      <c r="O7" s="20"/>
      <c r="P7" s="15"/>
      <c r="Q7" s="21"/>
      <c r="R7" s="17"/>
      <c r="S7" s="600"/>
      <c r="T7" s="16"/>
      <c r="U7" s="16"/>
      <c r="V7" s="16"/>
      <c r="W7" s="17"/>
      <c r="X7" s="22"/>
      <c r="Y7" s="17"/>
    </row>
    <row r="8" spans="1:25" ht="30">
      <c r="A8" s="23">
        <v>1</v>
      </c>
      <c r="B8" s="24" t="s">
        <v>28</v>
      </c>
      <c r="C8" s="25"/>
      <c r="D8" s="26">
        <v>1</v>
      </c>
      <c r="E8" s="27" t="s">
        <v>29</v>
      </c>
      <c r="F8" s="28">
        <v>55000</v>
      </c>
      <c r="G8" s="29" t="s">
        <v>30</v>
      </c>
      <c r="H8" s="29" t="s">
        <v>30</v>
      </c>
      <c r="I8" s="29" t="s">
        <v>30</v>
      </c>
      <c r="J8" s="29" t="s">
        <v>30</v>
      </c>
      <c r="K8" s="29" t="s">
        <v>30</v>
      </c>
      <c r="L8" s="29" t="s">
        <v>30</v>
      </c>
      <c r="M8" s="30"/>
      <c r="N8" s="30"/>
      <c r="O8" s="30"/>
      <c r="P8" s="23" t="s">
        <v>31</v>
      </c>
      <c r="Q8" s="31" t="s">
        <v>32</v>
      </c>
      <c r="R8" s="23"/>
      <c r="S8" s="32">
        <v>50000</v>
      </c>
      <c r="T8" s="33">
        <v>42500</v>
      </c>
      <c r="U8" s="33">
        <v>5000</v>
      </c>
      <c r="V8" s="33">
        <v>2500</v>
      </c>
      <c r="W8" s="34" t="s">
        <v>33</v>
      </c>
      <c r="X8" s="34">
        <v>1251</v>
      </c>
      <c r="Y8" s="23">
        <v>20</v>
      </c>
    </row>
    <row r="9" spans="1:25" ht="30">
      <c r="A9" s="23">
        <v>2</v>
      </c>
      <c r="B9" s="24" t="s">
        <v>34</v>
      </c>
      <c r="C9" s="25"/>
      <c r="D9" s="26">
        <v>1</v>
      </c>
      <c r="E9" s="27" t="s">
        <v>35</v>
      </c>
      <c r="F9" s="28">
        <v>55000</v>
      </c>
      <c r="G9" s="29" t="s">
        <v>30</v>
      </c>
      <c r="H9" s="29" t="s">
        <v>30</v>
      </c>
      <c r="I9" s="29" t="s">
        <v>30</v>
      </c>
      <c r="J9" s="29" t="s">
        <v>30</v>
      </c>
      <c r="K9" s="29" t="s">
        <v>30</v>
      </c>
      <c r="L9" s="29" t="s">
        <v>30</v>
      </c>
      <c r="M9" s="30"/>
      <c r="N9" s="30"/>
      <c r="O9" s="30"/>
      <c r="P9" s="23" t="s">
        <v>31</v>
      </c>
      <c r="Q9" s="31" t="s">
        <v>32</v>
      </c>
      <c r="R9" s="23"/>
      <c r="S9" s="32">
        <v>30000</v>
      </c>
      <c r="T9" s="33">
        <v>25500</v>
      </c>
      <c r="U9" s="33">
        <v>3000</v>
      </c>
      <c r="V9" s="33">
        <v>1500</v>
      </c>
      <c r="W9" s="34" t="s">
        <v>36</v>
      </c>
      <c r="X9" s="34">
        <v>1252</v>
      </c>
      <c r="Y9" s="23">
        <v>20</v>
      </c>
    </row>
    <row r="10" spans="1:25" ht="30">
      <c r="A10" s="23">
        <v>3</v>
      </c>
      <c r="B10" s="24" t="s">
        <v>37</v>
      </c>
      <c r="C10" s="25"/>
      <c r="D10" s="26">
        <v>1</v>
      </c>
      <c r="E10" s="27" t="s">
        <v>29</v>
      </c>
      <c r="F10" s="28">
        <v>55000</v>
      </c>
      <c r="G10" s="29" t="s">
        <v>30</v>
      </c>
      <c r="H10" s="29" t="s">
        <v>30</v>
      </c>
      <c r="I10" s="29" t="s">
        <v>30</v>
      </c>
      <c r="J10" s="29" t="s">
        <v>38</v>
      </c>
      <c r="K10" s="29" t="s">
        <v>38</v>
      </c>
      <c r="L10" s="29" t="s">
        <v>30</v>
      </c>
      <c r="M10" s="30"/>
      <c r="N10" s="30"/>
      <c r="O10" s="30"/>
      <c r="P10" s="23" t="s">
        <v>31</v>
      </c>
      <c r="Q10" s="31" t="s">
        <v>32</v>
      </c>
      <c r="R10" s="23"/>
      <c r="S10" s="32">
        <v>50000</v>
      </c>
      <c r="T10" s="33">
        <v>42500</v>
      </c>
      <c r="U10" s="33">
        <v>5000</v>
      </c>
      <c r="V10" s="33">
        <v>2500</v>
      </c>
      <c r="W10" s="34" t="s">
        <v>39</v>
      </c>
      <c r="X10" s="34">
        <v>1253</v>
      </c>
      <c r="Y10" s="23">
        <v>20</v>
      </c>
    </row>
    <row r="11" spans="1:25" ht="30">
      <c r="A11" s="23">
        <v>4</v>
      </c>
      <c r="B11" s="24" t="s">
        <v>40</v>
      </c>
      <c r="C11" s="25">
        <v>1</v>
      </c>
      <c r="D11" s="25"/>
      <c r="E11" s="27" t="s">
        <v>41</v>
      </c>
      <c r="F11" s="28">
        <v>40000</v>
      </c>
      <c r="G11" s="29" t="s">
        <v>30</v>
      </c>
      <c r="H11" s="29" t="s">
        <v>30</v>
      </c>
      <c r="I11" s="29" t="s">
        <v>42</v>
      </c>
      <c r="J11" s="29" t="s">
        <v>38</v>
      </c>
      <c r="K11" s="29" t="s">
        <v>38</v>
      </c>
      <c r="L11" s="29" t="s">
        <v>30</v>
      </c>
      <c r="M11" s="30"/>
      <c r="N11" s="30"/>
      <c r="O11" s="30"/>
      <c r="P11" s="23" t="s">
        <v>31</v>
      </c>
      <c r="Q11" s="31" t="s">
        <v>32</v>
      </c>
      <c r="R11" s="23"/>
      <c r="S11" s="32">
        <v>50000</v>
      </c>
      <c r="T11" s="33">
        <v>42500</v>
      </c>
      <c r="U11" s="33">
        <v>5000</v>
      </c>
      <c r="V11" s="33">
        <v>2500</v>
      </c>
      <c r="W11" s="34" t="s">
        <v>43</v>
      </c>
      <c r="X11" s="34">
        <v>1254</v>
      </c>
      <c r="Y11" s="23">
        <v>20</v>
      </c>
    </row>
    <row r="12" spans="1:25" ht="30">
      <c r="A12" s="23">
        <v>5</v>
      </c>
      <c r="B12" s="24" t="s">
        <v>44</v>
      </c>
      <c r="C12" s="25"/>
      <c r="D12" s="26">
        <v>1</v>
      </c>
      <c r="E12" s="27" t="s">
        <v>45</v>
      </c>
      <c r="F12" s="28">
        <v>55000</v>
      </c>
      <c r="G12" s="29" t="s">
        <v>30</v>
      </c>
      <c r="H12" s="29" t="s">
        <v>30</v>
      </c>
      <c r="I12" s="29" t="s">
        <v>30</v>
      </c>
      <c r="J12" s="29" t="s">
        <v>46</v>
      </c>
      <c r="K12" s="29" t="s">
        <v>46</v>
      </c>
      <c r="L12" s="29" t="s">
        <v>30</v>
      </c>
      <c r="M12" s="29"/>
      <c r="N12" s="30"/>
      <c r="O12" s="30"/>
      <c r="P12" s="23" t="s">
        <v>31</v>
      </c>
      <c r="Q12" s="31" t="s">
        <v>32</v>
      </c>
      <c r="R12" s="23"/>
      <c r="S12" s="32">
        <v>50000</v>
      </c>
      <c r="T12" s="33">
        <v>42500</v>
      </c>
      <c r="U12" s="33">
        <v>5000</v>
      </c>
      <c r="V12" s="33">
        <v>2500</v>
      </c>
      <c r="W12" s="34" t="s">
        <v>47</v>
      </c>
      <c r="X12" s="34">
        <v>1255</v>
      </c>
      <c r="Y12" s="23">
        <v>20</v>
      </c>
    </row>
    <row r="13" spans="1:25" ht="30">
      <c r="A13" s="23">
        <v>6</v>
      </c>
      <c r="B13" s="24" t="s">
        <v>48</v>
      </c>
      <c r="C13" s="25"/>
      <c r="D13" s="26">
        <v>1</v>
      </c>
      <c r="E13" s="27" t="s">
        <v>49</v>
      </c>
      <c r="F13" s="28">
        <v>55000</v>
      </c>
      <c r="G13" s="29" t="s">
        <v>30</v>
      </c>
      <c r="H13" s="29" t="s">
        <v>30</v>
      </c>
      <c r="I13" s="29" t="s">
        <v>30</v>
      </c>
      <c r="J13" s="29" t="s">
        <v>30</v>
      </c>
      <c r="K13" s="29" t="s">
        <v>30</v>
      </c>
      <c r="L13" s="29" t="s">
        <v>30</v>
      </c>
      <c r="M13" s="29"/>
      <c r="N13" s="30"/>
      <c r="O13" s="30"/>
      <c r="P13" s="23" t="s">
        <v>31</v>
      </c>
      <c r="Q13" s="31" t="s">
        <v>32</v>
      </c>
      <c r="R13" s="23"/>
      <c r="S13" s="32">
        <v>30000</v>
      </c>
      <c r="T13" s="33">
        <v>25500</v>
      </c>
      <c r="U13" s="33">
        <v>3000</v>
      </c>
      <c r="V13" s="33">
        <v>1500</v>
      </c>
      <c r="W13" s="34" t="s">
        <v>50</v>
      </c>
      <c r="X13" s="34">
        <v>1256</v>
      </c>
      <c r="Y13" s="23">
        <v>20</v>
      </c>
    </row>
    <row r="14" spans="1:25" ht="45">
      <c r="A14" s="23">
        <v>7</v>
      </c>
      <c r="B14" s="35" t="s">
        <v>51</v>
      </c>
      <c r="C14" s="36">
        <v>1</v>
      </c>
      <c r="D14" s="37"/>
      <c r="E14" s="38" t="s">
        <v>52</v>
      </c>
      <c r="F14" s="39">
        <v>40000</v>
      </c>
      <c r="G14" s="40" t="s">
        <v>53</v>
      </c>
      <c r="H14" s="41" t="s">
        <v>54</v>
      </c>
      <c r="I14" s="42"/>
      <c r="J14" s="42"/>
      <c r="K14" s="42"/>
      <c r="L14" s="43"/>
      <c r="M14" s="44"/>
      <c r="N14" s="45"/>
      <c r="O14" s="46"/>
      <c r="P14" s="46" t="s">
        <v>31</v>
      </c>
      <c r="Q14" s="47" t="s">
        <v>32</v>
      </c>
      <c r="R14" s="28"/>
      <c r="S14" s="48">
        <v>50000</v>
      </c>
      <c r="T14" s="49">
        <v>45000</v>
      </c>
      <c r="U14" s="49">
        <v>5000</v>
      </c>
      <c r="V14" s="49">
        <v>0</v>
      </c>
      <c r="W14" s="50" t="s">
        <v>55</v>
      </c>
      <c r="X14" s="51"/>
      <c r="Y14" s="46">
        <v>20</v>
      </c>
    </row>
    <row r="15" spans="1:25" ht="60">
      <c r="A15" s="23">
        <v>8</v>
      </c>
      <c r="B15" s="52" t="s">
        <v>56</v>
      </c>
      <c r="C15" s="53"/>
      <c r="D15" s="54">
        <v>1</v>
      </c>
      <c r="E15" s="53" t="s">
        <v>57</v>
      </c>
      <c r="F15" s="55">
        <v>55000</v>
      </c>
      <c r="G15" s="53" t="s">
        <v>30</v>
      </c>
      <c r="H15" s="53" t="s">
        <v>30</v>
      </c>
      <c r="I15" s="53" t="s">
        <v>38</v>
      </c>
      <c r="J15" s="53"/>
      <c r="K15" s="53" t="s">
        <v>58</v>
      </c>
      <c r="L15" s="53"/>
      <c r="M15" s="53" t="s">
        <v>57</v>
      </c>
      <c r="N15" s="53" t="s">
        <v>57</v>
      </c>
      <c r="O15" s="53" t="s">
        <v>58</v>
      </c>
      <c r="P15" s="53" t="s">
        <v>31</v>
      </c>
      <c r="Q15" s="56" t="s">
        <v>59</v>
      </c>
      <c r="R15" s="53" t="s">
        <v>58</v>
      </c>
      <c r="S15" s="57">
        <v>50000</v>
      </c>
      <c r="T15" s="58">
        <v>45000</v>
      </c>
      <c r="U15" s="58">
        <v>5000</v>
      </c>
      <c r="V15" s="59">
        <v>0</v>
      </c>
      <c r="W15" s="60" t="s">
        <v>60</v>
      </c>
      <c r="X15" s="14"/>
      <c r="Y15" s="61">
        <v>60</v>
      </c>
    </row>
    <row r="16" spans="1:25" ht="75">
      <c r="A16" s="23">
        <v>9</v>
      </c>
      <c r="B16" s="52" t="s">
        <v>61</v>
      </c>
      <c r="C16" s="53"/>
      <c r="D16" s="54">
        <v>1</v>
      </c>
      <c r="E16" s="53" t="s">
        <v>57</v>
      </c>
      <c r="F16" s="55">
        <v>55000</v>
      </c>
      <c r="G16" s="53" t="s">
        <v>30</v>
      </c>
      <c r="H16" s="53" t="s">
        <v>30</v>
      </c>
      <c r="I16" s="53" t="s">
        <v>38</v>
      </c>
      <c r="J16" s="53"/>
      <c r="K16" s="53" t="s">
        <v>58</v>
      </c>
      <c r="L16" s="53"/>
      <c r="M16" s="53" t="s">
        <v>57</v>
      </c>
      <c r="N16" s="53" t="s">
        <v>57</v>
      </c>
      <c r="O16" s="53" t="s">
        <v>58</v>
      </c>
      <c r="P16" s="53" t="s">
        <v>31</v>
      </c>
      <c r="Q16" s="56" t="s">
        <v>59</v>
      </c>
      <c r="R16" s="53" t="s">
        <v>58</v>
      </c>
      <c r="S16" s="57">
        <v>50000</v>
      </c>
      <c r="T16" s="58">
        <v>45000</v>
      </c>
      <c r="U16" s="58">
        <v>5000</v>
      </c>
      <c r="V16" s="59">
        <v>0</v>
      </c>
      <c r="W16" s="60" t="s">
        <v>60</v>
      </c>
      <c r="X16" s="14"/>
      <c r="Y16" s="61">
        <v>60</v>
      </c>
    </row>
    <row r="17" spans="1:25" ht="90">
      <c r="A17" s="23">
        <v>10</v>
      </c>
      <c r="B17" s="52" t="s">
        <v>62</v>
      </c>
      <c r="C17" s="53"/>
      <c r="D17" s="54">
        <v>1</v>
      </c>
      <c r="E17" s="53" t="s">
        <v>57</v>
      </c>
      <c r="F17" s="55">
        <v>55000</v>
      </c>
      <c r="G17" s="53" t="s">
        <v>30</v>
      </c>
      <c r="H17" s="53" t="s">
        <v>30</v>
      </c>
      <c r="I17" s="53" t="s">
        <v>38</v>
      </c>
      <c r="J17" s="53"/>
      <c r="K17" s="53" t="s">
        <v>58</v>
      </c>
      <c r="L17" s="53"/>
      <c r="M17" s="53" t="s">
        <v>57</v>
      </c>
      <c r="N17" s="53" t="s">
        <v>57</v>
      </c>
      <c r="O17" s="53" t="s">
        <v>58</v>
      </c>
      <c r="P17" s="53" t="s">
        <v>31</v>
      </c>
      <c r="Q17" s="56" t="s">
        <v>59</v>
      </c>
      <c r="R17" s="53" t="s">
        <v>58</v>
      </c>
      <c r="S17" s="57">
        <v>50000</v>
      </c>
      <c r="T17" s="58">
        <v>45000</v>
      </c>
      <c r="U17" s="58">
        <v>5000</v>
      </c>
      <c r="V17" s="59">
        <v>0</v>
      </c>
      <c r="W17" s="60" t="s">
        <v>60</v>
      </c>
      <c r="X17" s="14"/>
      <c r="Y17" s="61">
        <v>60</v>
      </c>
    </row>
    <row r="18" spans="1:25" ht="60">
      <c r="A18" s="23">
        <v>11</v>
      </c>
      <c r="B18" s="52" t="s">
        <v>63</v>
      </c>
      <c r="C18" s="53">
        <v>1</v>
      </c>
      <c r="D18" s="54"/>
      <c r="E18" s="53" t="s">
        <v>57</v>
      </c>
      <c r="F18" s="55">
        <v>40000</v>
      </c>
      <c r="G18" s="53" t="s">
        <v>30</v>
      </c>
      <c r="H18" s="53" t="s">
        <v>30</v>
      </c>
      <c r="I18" s="53" t="s">
        <v>64</v>
      </c>
      <c r="J18" s="53"/>
      <c r="K18" s="53" t="s">
        <v>65</v>
      </c>
      <c r="L18" s="53"/>
      <c r="M18" s="53" t="s">
        <v>57</v>
      </c>
      <c r="N18" s="53" t="s">
        <v>57</v>
      </c>
      <c r="O18" s="53" t="s">
        <v>65</v>
      </c>
      <c r="P18" s="53" t="s">
        <v>31</v>
      </c>
      <c r="Q18" s="56" t="s">
        <v>59</v>
      </c>
      <c r="R18" s="53" t="s">
        <v>65</v>
      </c>
      <c r="S18" s="57">
        <v>50000</v>
      </c>
      <c r="T18" s="58">
        <v>45000</v>
      </c>
      <c r="U18" s="58">
        <v>5000</v>
      </c>
      <c r="V18" s="59">
        <v>0</v>
      </c>
      <c r="W18" s="60" t="s">
        <v>60</v>
      </c>
      <c r="X18" s="14"/>
      <c r="Y18" s="61">
        <v>60</v>
      </c>
    </row>
    <row r="19" spans="1:25" ht="60">
      <c r="A19" s="23">
        <v>12</v>
      </c>
      <c r="B19" s="52" t="s">
        <v>66</v>
      </c>
      <c r="C19" s="53">
        <v>1</v>
      </c>
      <c r="D19" s="54"/>
      <c r="E19" s="53" t="s">
        <v>57</v>
      </c>
      <c r="F19" s="55">
        <v>40000</v>
      </c>
      <c r="G19" s="53" t="s">
        <v>30</v>
      </c>
      <c r="H19" s="53" t="s">
        <v>30</v>
      </c>
      <c r="I19" s="53" t="s">
        <v>67</v>
      </c>
      <c r="J19" s="53"/>
      <c r="K19" s="53" t="s">
        <v>67</v>
      </c>
      <c r="L19" s="53"/>
      <c r="M19" s="53" t="s">
        <v>57</v>
      </c>
      <c r="N19" s="53" t="s">
        <v>57</v>
      </c>
      <c r="O19" s="53" t="s">
        <v>67</v>
      </c>
      <c r="P19" s="53" t="s">
        <v>31</v>
      </c>
      <c r="Q19" s="56" t="s">
        <v>59</v>
      </c>
      <c r="R19" s="53" t="s">
        <v>67</v>
      </c>
      <c r="S19" s="57">
        <v>50000</v>
      </c>
      <c r="T19" s="58">
        <v>45000</v>
      </c>
      <c r="U19" s="58">
        <v>5000</v>
      </c>
      <c r="V19" s="59">
        <v>0</v>
      </c>
      <c r="W19" s="60" t="s">
        <v>60</v>
      </c>
      <c r="X19" s="14"/>
      <c r="Y19" s="61">
        <v>60</v>
      </c>
    </row>
    <row r="20" spans="1:25" ht="60">
      <c r="A20" s="23">
        <v>13</v>
      </c>
      <c r="B20" s="52" t="s">
        <v>68</v>
      </c>
      <c r="C20" s="53"/>
      <c r="D20" s="54">
        <v>1</v>
      </c>
      <c r="E20" s="53" t="s">
        <v>57</v>
      </c>
      <c r="F20" s="55">
        <v>55000</v>
      </c>
      <c r="G20" s="53" t="s">
        <v>30</v>
      </c>
      <c r="H20" s="53" t="s">
        <v>30</v>
      </c>
      <c r="I20" s="53" t="s">
        <v>30</v>
      </c>
      <c r="J20" s="53"/>
      <c r="K20" s="53" t="s">
        <v>30</v>
      </c>
      <c r="L20" s="53"/>
      <c r="M20" s="53" t="s">
        <v>57</v>
      </c>
      <c r="N20" s="53" t="s">
        <v>57</v>
      </c>
      <c r="O20" s="53" t="s">
        <v>30</v>
      </c>
      <c r="P20" s="53" t="s">
        <v>31</v>
      </c>
      <c r="Q20" s="56" t="s">
        <v>69</v>
      </c>
      <c r="R20" s="53" t="s">
        <v>30</v>
      </c>
      <c r="S20" s="57">
        <v>50000</v>
      </c>
      <c r="T20" s="58">
        <v>45000</v>
      </c>
      <c r="U20" s="58">
        <v>5000</v>
      </c>
      <c r="V20" s="59">
        <v>0</v>
      </c>
      <c r="W20" s="60" t="s">
        <v>60</v>
      </c>
      <c r="X20" s="14"/>
      <c r="Y20" s="61">
        <v>60</v>
      </c>
    </row>
    <row r="21" spans="1:25" ht="60">
      <c r="A21" s="23">
        <v>14</v>
      </c>
      <c r="B21" s="52" t="s">
        <v>70</v>
      </c>
      <c r="C21" s="53">
        <v>1</v>
      </c>
      <c r="D21" s="54"/>
      <c r="E21" s="53" t="s">
        <v>71</v>
      </c>
      <c r="F21" s="55">
        <v>40000</v>
      </c>
      <c r="G21" s="53" t="s">
        <v>30</v>
      </c>
      <c r="H21" s="53" t="s">
        <v>30</v>
      </c>
      <c r="I21" s="53" t="s">
        <v>72</v>
      </c>
      <c r="J21" s="53"/>
      <c r="K21" s="53" t="s">
        <v>72</v>
      </c>
      <c r="L21" s="53"/>
      <c r="M21" s="53" t="s">
        <v>71</v>
      </c>
      <c r="N21" s="53" t="s">
        <v>71</v>
      </c>
      <c r="O21" s="53" t="s">
        <v>72</v>
      </c>
      <c r="P21" s="53" t="s">
        <v>31</v>
      </c>
      <c r="Q21" s="56" t="s">
        <v>59</v>
      </c>
      <c r="R21" s="53" t="s">
        <v>72</v>
      </c>
      <c r="S21" s="57">
        <v>50000</v>
      </c>
      <c r="T21" s="58">
        <v>45000</v>
      </c>
      <c r="U21" s="58">
        <v>5000</v>
      </c>
      <c r="V21" s="59">
        <v>0</v>
      </c>
      <c r="W21" s="60" t="s">
        <v>60</v>
      </c>
      <c r="X21" s="14"/>
      <c r="Y21" s="61">
        <v>60</v>
      </c>
    </row>
    <row r="22" spans="1:25" ht="60">
      <c r="A22" s="23">
        <v>15</v>
      </c>
      <c r="B22" s="52" t="s">
        <v>73</v>
      </c>
      <c r="C22" s="53"/>
      <c r="D22" s="54">
        <v>1</v>
      </c>
      <c r="E22" s="53" t="s">
        <v>57</v>
      </c>
      <c r="F22" s="55">
        <v>55000</v>
      </c>
      <c r="G22" s="53" t="s">
        <v>30</v>
      </c>
      <c r="H22" s="53" t="s">
        <v>30</v>
      </c>
      <c r="I22" s="53" t="s">
        <v>74</v>
      </c>
      <c r="J22" s="53"/>
      <c r="K22" s="53" t="s">
        <v>74</v>
      </c>
      <c r="L22" s="53"/>
      <c r="M22" s="53" t="s">
        <v>57</v>
      </c>
      <c r="N22" s="53" t="s">
        <v>57</v>
      </c>
      <c r="O22" s="53" t="s">
        <v>74</v>
      </c>
      <c r="P22" s="53" t="s">
        <v>31</v>
      </c>
      <c r="Q22" s="56" t="s">
        <v>59</v>
      </c>
      <c r="R22" s="53" t="s">
        <v>74</v>
      </c>
      <c r="S22" s="57">
        <v>50000</v>
      </c>
      <c r="T22" s="58">
        <v>45000</v>
      </c>
      <c r="U22" s="58">
        <v>5000</v>
      </c>
      <c r="V22" s="59">
        <v>0</v>
      </c>
      <c r="W22" s="60" t="s">
        <v>60</v>
      </c>
      <c r="X22" s="14"/>
      <c r="Y22" s="61">
        <v>60</v>
      </c>
    </row>
    <row r="23" spans="1:25" ht="30">
      <c r="A23" s="23">
        <v>16</v>
      </c>
      <c r="B23" s="62" t="s">
        <v>75</v>
      </c>
      <c r="C23" s="39">
        <v>1</v>
      </c>
      <c r="D23" s="39"/>
      <c r="E23" s="42" t="s">
        <v>76</v>
      </c>
      <c r="F23" s="63">
        <v>40000</v>
      </c>
      <c r="G23" s="64" t="s">
        <v>30</v>
      </c>
      <c r="H23" s="64" t="s">
        <v>30</v>
      </c>
      <c r="I23" s="64" t="s">
        <v>30</v>
      </c>
      <c r="J23" s="64" t="s">
        <v>30</v>
      </c>
      <c r="K23" s="64"/>
      <c r="L23" s="64" t="s">
        <v>30</v>
      </c>
      <c r="M23" s="64"/>
      <c r="N23" s="64"/>
      <c r="O23" s="65"/>
      <c r="P23" s="65" t="s">
        <v>76</v>
      </c>
      <c r="Q23" s="56" t="s">
        <v>59</v>
      </c>
      <c r="R23" s="64"/>
      <c r="S23" s="66">
        <v>20000</v>
      </c>
      <c r="T23" s="67">
        <v>18000</v>
      </c>
      <c r="U23" s="67">
        <v>2000</v>
      </c>
      <c r="V23" s="67"/>
      <c r="W23" s="53"/>
      <c r="X23" s="14"/>
      <c r="Y23" s="68">
        <v>60</v>
      </c>
    </row>
    <row r="24" spans="1:25">
      <c r="S24">
        <f>SUM(S8:S23)</f>
        <v>730000</v>
      </c>
      <c r="T24">
        <f t="shared" ref="T24:V24" si="0">SUM(T8:T23)</f>
        <v>644000</v>
      </c>
      <c r="U24">
        <f t="shared" si="0"/>
        <v>73000</v>
      </c>
      <c r="V24">
        <f t="shared" si="0"/>
        <v>13000</v>
      </c>
    </row>
  </sheetData>
  <mergeCells count="28">
    <mergeCell ref="Y5:Y6"/>
    <mergeCell ref="N5:N6"/>
    <mergeCell ref="O5:O6"/>
    <mergeCell ref="P5:P6"/>
    <mergeCell ref="Q5:Q6"/>
    <mergeCell ref="R5:R6"/>
    <mergeCell ref="S5:S7"/>
    <mergeCell ref="T5:T6"/>
    <mergeCell ref="U5:U6"/>
    <mergeCell ref="V5:V6"/>
    <mergeCell ref="W5:W6"/>
    <mergeCell ref="X5:X6"/>
    <mergeCell ref="M5:M6"/>
    <mergeCell ref="A1:Y1"/>
    <mergeCell ref="A2:Y2"/>
    <mergeCell ref="A3:Y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/>
  <dimension ref="A1:Y64"/>
  <sheetViews>
    <sheetView topLeftCell="F50" workbookViewId="0">
      <selection activeCell="T41" sqref="T41:U50"/>
    </sheetView>
  </sheetViews>
  <sheetFormatPr defaultRowHeight="15"/>
  <sheetData>
    <row r="1" spans="1:25" ht="16.5">
      <c r="A1" s="608" t="s">
        <v>0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10"/>
    </row>
    <row r="2" spans="1:25" ht="16.5">
      <c r="A2" s="608" t="s">
        <v>1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10"/>
    </row>
    <row r="3" spans="1:25" ht="16.5">
      <c r="A3" s="608" t="s">
        <v>165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10"/>
    </row>
    <row r="4" spans="1:25">
      <c r="A4" s="611" t="s">
        <v>3</v>
      </c>
      <c r="B4" s="614" t="s">
        <v>4</v>
      </c>
      <c r="C4" s="617" t="s">
        <v>5</v>
      </c>
      <c r="D4" s="617" t="s">
        <v>6</v>
      </c>
      <c r="E4" s="611" t="s">
        <v>7</v>
      </c>
      <c r="F4" s="620" t="s">
        <v>8</v>
      </c>
      <c r="G4" s="623" t="s">
        <v>9</v>
      </c>
      <c r="H4" s="623" t="s">
        <v>10</v>
      </c>
      <c r="I4" s="623" t="s">
        <v>11</v>
      </c>
      <c r="J4" s="623" t="s">
        <v>12</v>
      </c>
      <c r="K4" s="605" t="s">
        <v>13</v>
      </c>
      <c r="L4" s="605" t="s">
        <v>14</v>
      </c>
      <c r="M4" s="605" t="s">
        <v>15</v>
      </c>
      <c r="N4" s="605" t="s">
        <v>16</v>
      </c>
      <c r="O4" s="605" t="s">
        <v>17</v>
      </c>
      <c r="P4" s="629" t="s">
        <v>18</v>
      </c>
      <c r="Q4" s="629" t="s">
        <v>19</v>
      </c>
      <c r="R4" s="629" t="s">
        <v>20</v>
      </c>
      <c r="S4" s="632" t="s">
        <v>21</v>
      </c>
      <c r="T4" s="632" t="s">
        <v>22</v>
      </c>
      <c r="U4" s="632" t="s">
        <v>23</v>
      </c>
      <c r="V4" s="635" t="s">
        <v>24</v>
      </c>
      <c r="W4" s="638" t="s">
        <v>25</v>
      </c>
      <c r="X4" s="638" t="s">
        <v>166</v>
      </c>
      <c r="Y4" s="626" t="s">
        <v>27</v>
      </c>
    </row>
    <row r="5" spans="1:25" hidden="1">
      <c r="A5" s="612"/>
      <c r="B5" s="615"/>
      <c r="C5" s="618"/>
      <c r="D5" s="618"/>
      <c r="E5" s="612"/>
      <c r="F5" s="621"/>
      <c r="G5" s="624"/>
      <c r="H5" s="624"/>
      <c r="I5" s="624"/>
      <c r="J5" s="624"/>
      <c r="K5" s="606"/>
      <c r="L5" s="606"/>
      <c r="M5" s="606"/>
      <c r="N5" s="606"/>
      <c r="O5" s="606"/>
      <c r="P5" s="630"/>
      <c r="Q5" s="630"/>
      <c r="R5" s="630"/>
      <c r="S5" s="633"/>
      <c r="T5" s="633"/>
      <c r="U5" s="633"/>
      <c r="V5" s="636"/>
      <c r="W5" s="639"/>
      <c r="X5" s="639"/>
      <c r="Y5" s="627"/>
    </row>
    <row r="6" spans="1:25" hidden="1">
      <c r="A6" s="612"/>
      <c r="B6" s="615"/>
      <c r="C6" s="618"/>
      <c r="D6" s="618"/>
      <c r="E6" s="612"/>
      <c r="F6" s="621"/>
      <c r="G6" s="624"/>
      <c r="H6" s="624"/>
      <c r="I6" s="624"/>
      <c r="J6" s="624"/>
      <c r="K6" s="606"/>
      <c r="L6" s="606"/>
      <c r="M6" s="606"/>
      <c r="N6" s="606"/>
      <c r="O6" s="606"/>
      <c r="P6" s="630"/>
      <c r="Q6" s="630"/>
      <c r="R6" s="630"/>
      <c r="S6" s="633"/>
      <c r="T6" s="633"/>
      <c r="U6" s="633"/>
      <c r="V6" s="636"/>
      <c r="W6" s="639"/>
      <c r="X6" s="639"/>
      <c r="Y6" s="627"/>
    </row>
    <row r="7" spans="1:25" hidden="1">
      <c r="A7" s="612"/>
      <c r="B7" s="615"/>
      <c r="C7" s="618"/>
      <c r="D7" s="618"/>
      <c r="E7" s="612"/>
      <c r="F7" s="621"/>
      <c r="G7" s="624"/>
      <c r="H7" s="624"/>
      <c r="I7" s="624"/>
      <c r="J7" s="624"/>
      <c r="K7" s="606"/>
      <c r="L7" s="606"/>
      <c r="M7" s="606"/>
      <c r="N7" s="606"/>
      <c r="O7" s="606"/>
      <c r="P7" s="630"/>
      <c r="Q7" s="630"/>
      <c r="R7" s="630"/>
      <c r="S7" s="633"/>
      <c r="T7" s="633"/>
      <c r="U7" s="633"/>
      <c r="V7" s="636"/>
      <c r="W7" s="639"/>
      <c r="X7" s="639"/>
      <c r="Y7" s="627"/>
    </row>
    <row r="8" spans="1:25" hidden="1">
      <c r="A8" s="613"/>
      <c r="B8" s="616"/>
      <c r="C8" s="619"/>
      <c r="D8" s="619"/>
      <c r="E8" s="613"/>
      <c r="F8" s="622"/>
      <c r="G8" s="625"/>
      <c r="H8" s="625"/>
      <c r="I8" s="625"/>
      <c r="J8" s="625"/>
      <c r="K8" s="607"/>
      <c r="L8" s="607"/>
      <c r="M8" s="607"/>
      <c r="N8" s="607"/>
      <c r="O8" s="607"/>
      <c r="P8" s="631"/>
      <c r="Q8" s="631"/>
      <c r="R8" s="631"/>
      <c r="S8" s="634"/>
      <c r="T8" s="634"/>
      <c r="U8" s="634"/>
      <c r="V8" s="637"/>
      <c r="W8" s="640"/>
      <c r="X8" s="640"/>
      <c r="Y8" s="628"/>
    </row>
    <row r="9" spans="1:25" ht="45" hidden="1">
      <c r="A9" s="69">
        <v>1</v>
      </c>
      <c r="B9" s="70" t="s">
        <v>77</v>
      </c>
      <c r="C9" s="28">
        <v>1</v>
      </c>
      <c r="D9" s="28"/>
      <c r="E9" s="53" t="s">
        <v>78</v>
      </c>
      <c r="F9" s="28">
        <v>40000</v>
      </c>
      <c r="G9" s="53" t="s">
        <v>30</v>
      </c>
      <c r="H9" s="53" t="s">
        <v>30</v>
      </c>
      <c r="I9" s="53" t="s">
        <v>79</v>
      </c>
      <c r="J9" s="53" t="s">
        <v>78</v>
      </c>
      <c r="K9" s="53" t="s">
        <v>78</v>
      </c>
      <c r="L9" s="53" t="s">
        <v>30</v>
      </c>
      <c r="M9" s="28"/>
      <c r="N9" s="28"/>
      <c r="O9" s="28"/>
      <c r="P9" s="53" t="s">
        <v>31</v>
      </c>
      <c r="Q9" s="53" t="s">
        <v>69</v>
      </c>
      <c r="R9" s="28"/>
      <c r="S9" s="71">
        <v>40000</v>
      </c>
      <c r="T9" s="72">
        <v>34000</v>
      </c>
      <c r="U9" s="72">
        <v>4000</v>
      </c>
      <c r="V9" s="72">
        <v>2000</v>
      </c>
      <c r="W9" s="55" t="s">
        <v>80</v>
      </c>
      <c r="X9" s="28"/>
      <c r="Y9" s="28">
        <v>20</v>
      </c>
    </row>
    <row r="10" spans="1:25" ht="60" hidden="1">
      <c r="A10" s="69">
        <v>2</v>
      </c>
      <c r="B10" s="70" t="s">
        <v>81</v>
      </c>
      <c r="C10" s="28"/>
      <c r="D10" s="28">
        <v>1</v>
      </c>
      <c r="E10" s="53" t="s">
        <v>82</v>
      </c>
      <c r="F10" s="28">
        <v>40000</v>
      </c>
      <c r="G10" s="53" t="s">
        <v>30</v>
      </c>
      <c r="H10" s="53" t="s">
        <v>30</v>
      </c>
      <c r="I10" s="53"/>
      <c r="J10" s="53" t="s">
        <v>82</v>
      </c>
      <c r="K10" s="53" t="s">
        <v>82</v>
      </c>
      <c r="L10" s="53" t="s">
        <v>30</v>
      </c>
      <c r="M10" s="28"/>
      <c r="N10" s="28"/>
      <c r="O10" s="28"/>
      <c r="P10" s="53" t="s">
        <v>31</v>
      </c>
      <c r="Q10" s="53" t="s">
        <v>69</v>
      </c>
      <c r="R10" s="28"/>
      <c r="S10" s="71">
        <v>40000</v>
      </c>
      <c r="T10" s="72">
        <v>34000</v>
      </c>
      <c r="U10" s="72">
        <v>4000</v>
      </c>
      <c r="V10" s="72">
        <v>2000</v>
      </c>
      <c r="W10" s="55" t="s">
        <v>83</v>
      </c>
      <c r="X10" s="28"/>
      <c r="Y10" s="28">
        <v>20</v>
      </c>
    </row>
    <row r="11" spans="1:25" ht="45" hidden="1">
      <c r="A11" s="69">
        <v>3</v>
      </c>
      <c r="B11" s="70" t="s">
        <v>84</v>
      </c>
      <c r="C11" s="28">
        <v>1</v>
      </c>
      <c r="D11" s="28"/>
      <c r="E11" s="53" t="s">
        <v>85</v>
      </c>
      <c r="F11" s="28">
        <v>40000</v>
      </c>
      <c r="G11" s="53" t="s">
        <v>30</v>
      </c>
      <c r="H11" s="53" t="s">
        <v>30</v>
      </c>
      <c r="I11" s="53" t="s">
        <v>86</v>
      </c>
      <c r="J11" s="53" t="s">
        <v>85</v>
      </c>
      <c r="K11" s="53" t="s">
        <v>85</v>
      </c>
      <c r="L11" s="53" t="s">
        <v>30</v>
      </c>
      <c r="M11" s="28"/>
      <c r="N11" s="28"/>
      <c r="O11" s="28"/>
      <c r="P11" s="53" t="s">
        <v>31</v>
      </c>
      <c r="Q11" s="53" t="s">
        <v>32</v>
      </c>
      <c r="R11" s="28"/>
      <c r="S11" s="71">
        <v>40000</v>
      </c>
      <c r="T11" s="72">
        <v>34000</v>
      </c>
      <c r="U11" s="72">
        <v>4000</v>
      </c>
      <c r="V11" s="72">
        <v>2000</v>
      </c>
      <c r="W11" s="55" t="s">
        <v>87</v>
      </c>
      <c r="X11" s="28"/>
      <c r="Y11" s="28">
        <v>20</v>
      </c>
    </row>
    <row r="12" spans="1:25" ht="60" hidden="1">
      <c r="A12" s="69">
        <v>4</v>
      </c>
      <c r="B12" s="73" t="s">
        <v>88</v>
      </c>
      <c r="C12" s="28"/>
      <c r="D12" s="28">
        <v>1</v>
      </c>
      <c r="E12" s="53" t="s">
        <v>89</v>
      </c>
      <c r="F12" s="28">
        <v>40000</v>
      </c>
      <c r="G12" s="53" t="s">
        <v>30</v>
      </c>
      <c r="H12" s="53" t="s">
        <v>30</v>
      </c>
      <c r="I12" s="53"/>
      <c r="J12" s="53" t="s">
        <v>89</v>
      </c>
      <c r="K12" s="53" t="s">
        <v>89</v>
      </c>
      <c r="L12" s="53" t="s">
        <v>30</v>
      </c>
      <c r="M12" s="28"/>
      <c r="N12" s="28"/>
      <c r="O12" s="28"/>
      <c r="P12" s="53" t="s">
        <v>31</v>
      </c>
      <c r="Q12" s="53" t="s">
        <v>69</v>
      </c>
      <c r="R12" s="28"/>
      <c r="S12" s="71">
        <v>40000</v>
      </c>
      <c r="T12" s="72">
        <v>34000</v>
      </c>
      <c r="U12" s="72">
        <v>4000</v>
      </c>
      <c r="V12" s="72">
        <v>2000</v>
      </c>
      <c r="W12" s="55" t="s">
        <v>83</v>
      </c>
      <c r="X12" s="28"/>
      <c r="Y12" s="28">
        <v>20</v>
      </c>
    </row>
    <row r="13" spans="1:25" ht="45" hidden="1">
      <c r="A13" s="69">
        <v>5</v>
      </c>
      <c r="B13" s="73" t="s">
        <v>90</v>
      </c>
      <c r="C13" s="28">
        <v>1</v>
      </c>
      <c r="D13" s="28"/>
      <c r="E13" s="53" t="s">
        <v>82</v>
      </c>
      <c r="F13" s="28">
        <v>40000</v>
      </c>
      <c r="G13" s="53" t="s">
        <v>30</v>
      </c>
      <c r="H13" s="53" t="s">
        <v>30</v>
      </c>
      <c r="I13" s="53" t="s">
        <v>91</v>
      </c>
      <c r="J13" s="53" t="s">
        <v>82</v>
      </c>
      <c r="K13" s="53" t="s">
        <v>82</v>
      </c>
      <c r="L13" s="53" t="s">
        <v>30</v>
      </c>
      <c r="M13" s="28"/>
      <c r="N13" s="28"/>
      <c r="O13" s="28"/>
      <c r="P13" s="53" t="s">
        <v>31</v>
      </c>
      <c r="Q13" s="53" t="s">
        <v>69</v>
      </c>
      <c r="R13" s="28"/>
      <c r="S13" s="71">
        <v>40000</v>
      </c>
      <c r="T13" s="72">
        <v>34000</v>
      </c>
      <c r="U13" s="72">
        <v>4000</v>
      </c>
      <c r="V13" s="72">
        <v>2000</v>
      </c>
      <c r="W13" s="55" t="s">
        <v>92</v>
      </c>
      <c r="X13" s="28"/>
      <c r="Y13" s="28">
        <v>20</v>
      </c>
    </row>
    <row r="14" spans="1:25" ht="45" hidden="1">
      <c r="A14" s="69">
        <v>6</v>
      </c>
      <c r="B14" s="73" t="s">
        <v>93</v>
      </c>
      <c r="C14" s="28"/>
      <c r="D14" s="28">
        <v>1</v>
      </c>
      <c r="E14" s="53" t="s">
        <v>82</v>
      </c>
      <c r="F14" s="28">
        <v>40000</v>
      </c>
      <c r="G14" s="53" t="s">
        <v>30</v>
      </c>
      <c r="H14" s="53" t="s">
        <v>30</v>
      </c>
      <c r="I14" s="53"/>
      <c r="J14" s="53" t="s">
        <v>82</v>
      </c>
      <c r="K14" s="53" t="s">
        <v>82</v>
      </c>
      <c r="L14" s="53" t="s">
        <v>30</v>
      </c>
      <c r="M14" s="28"/>
      <c r="N14" s="28"/>
      <c r="O14" s="28"/>
      <c r="P14" s="53" t="s">
        <v>31</v>
      </c>
      <c r="Q14" s="53" t="s">
        <v>32</v>
      </c>
      <c r="R14" s="28"/>
      <c r="S14" s="71">
        <v>40000</v>
      </c>
      <c r="T14" s="72">
        <v>34000</v>
      </c>
      <c r="U14" s="72">
        <v>4000</v>
      </c>
      <c r="V14" s="72">
        <v>2000</v>
      </c>
      <c r="W14" s="55" t="s">
        <v>94</v>
      </c>
      <c r="X14" s="28"/>
      <c r="Y14" s="28">
        <v>20</v>
      </c>
    </row>
    <row r="15" spans="1:25" ht="60" hidden="1">
      <c r="A15" s="69">
        <v>7</v>
      </c>
      <c r="B15" s="73" t="s">
        <v>95</v>
      </c>
      <c r="C15" s="28"/>
      <c r="D15" s="28">
        <v>1</v>
      </c>
      <c r="E15" s="53" t="s">
        <v>89</v>
      </c>
      <c r="F15" s="28">
        <v>40000</v>
      </c>
      <c r="G15" s="53" t="s">
        <v>30</v>
      </c>
      <c r="H15" s="53" t="s">
        <v>30</v>
      </c>
      <c r="I15" s="53"/>
      <c r="J15" s="53" t="s">
        <v>89</v>
      </c>
      <c r="K15" s="53" t="s">
        <v>89</v>
      </c>
      <c r="L15" s="53" t="s">
        <v>30</v>
      </c>
      <c r="M15" s="28"/>
      <c r="N15" s="28"/>
      <c r="O15" s="28"/>
      <c r="P15" s="53" t="s">
        <v>31</v>
      </c>
      <c r="Q15" s="53" t="s">
        <v>32</v>
      </c>
      <c r="R15" s="28"/>
      <c r="S15" s="71">
        <v>40000</v>
      </c>
      <c r="T15" s="72">
        <v>34000</v>
      </c>
      <c r="U15" s="72">
        <v>4000</v>
      </c>
      <c r="V15" s="72">
        <v>2000</v>
      </c>
      <c r="W15" s="55" t="s">
        <v>96</v>
      </c>
      <c r="X15" s="28"/>
      <c r="Y15" s="28">
        <v>20</v>
      </c>
    </row>
    <row r="16" spans="1:25" ht="75" hidden="1">
      <c r="A16" s="69">
        <v>8</v>
      </c>
      <c r="B16" s="70" t="s">
        <v>97</v>
      </c>
      <c r="C16" s="28"/>
      <c r="D16" s="28">
        <v>1</v>
      </c>
      <c r="E16" s="53" t="s">
        <v>98</v>
      </c>
      <c r="F16" s="28">
        <v>40000</v>
      </c>
      <c r="G16" s="53" t="s">
        <v>30</v>
      </c>
      <c r="H16" s="53" t="s">
        <v>30</v>
      </c>
      <c r="I16" s="53"/>
      <c r="J16" s="53" t="s">
        <v>98</v>
      </c>
      <c r="K16" s="53" t="s">
        <v>98</v>
      </c>
      <c r="L16" s="53" t="s">
        <v>30</v>
      </c>
      <c r="M16" s="28"/>
      <c r="N16" s="28"/>
      <c r="O16" s="28"/>
      <c r="P16" s="53" t="s">
        <v>31</v>
      </c>
      <c r="Q16" s="53" t="s">
        <v>32</v>
      </c>
      <c r="R16" s="28"/>
      <c r="S16" s="71">
        <v>40000</v>
      </c>
      <c r="T16" s="72">
        <v>34000</v>
      </c>
      <c r="U16" s="72">
        <v>4000</v>
      </c>
      <c r="V16" s="72">
        <v>2000</v>
      </c>
      <c r="W16" s="55" t="s">
        <v>99</v>
      </c>
      <c r="X16" s="28"/>
      <c r="Y16" s="28">
        <v>20</v>
      </c>
    </row>
    <row r="17" spans="1:25" ht="60" hidden="1">
      <c r="A17" s="69">
        <v>9</v>
      </c>
      <c r="B17" s="70" t="s">
        <v>100</v>
      </c>
      <c r="C17" s="28"/>
      <c r="D17" s="28">
        <v>1</v>
      </c>
      <c r="E17" s="53" t="s">
        <v>101</v>
      </c>
      <c r="F17" s="28">
        <v>40000</v>
      </c>
      <c r="G17" s="53" t="s">
        <v>30</v>
      </c>
      <c r="H17" s="53" t="s">
        <v>30</v>
      </c>
      <c r="I17" s="53"/>
      <c r="J17" s="53" t="s">
        <v>101</v>
      </c>
      <c r="K17" s="53" t="s">
        <v>101</v>
      </c>
      <c r="L17" s="53" t="s">
        <v>30</v>
      </c>
      <c r="M17" s="28"/>
      <c r="N17" s="28"/>
      <c r="O17" s="28"/>
      <c r="P17" s="53" t="s">
        <v>31</v>
      </c>
      <c r="Q17" s="53" t="s">
        <v>32</v>
      </c>
      <c r="R17" s="28"/>
      <c r="S17" s="71">
        <v>40000</v>
      </c>
      <c r="T17" s="72">
        <v>34000</v>
      </c>
      <c r="U17" s="72">
        <v>4000</v>
      </c>
      <c r="V17" s="72">
        <v>2000</v>
      </c>
      <c r="W17" s="55" t="s">
        <v>96</v>
      </c>
      <c r="X17" s="28"/>
      <c r="Y17" s="28">
        <v>20</v>
      </c>
    </row>
    <row r="18" spans="1:25" ht="30" hidden="1">
      <c r="A18" s="69">
        <v>10</v>
      </c>
      <c r="B18" s="70" t="s">
        <v>102</v>
      </c>
      <c r="C18" s="28"/>
      <c r="D18" s="28">
        <v>1</v>
      </c>
      <c r="E18" s="53" t="s">
        <v>82</v>
      </c>
      <c r="F18" s="28">
        <v>40000</v>
      </c>
      <c r="G18" s="53" t="s">
        <v>30</v>
      </c>
      <c r="H18" s="53" t="s">
        <v>30</v>
      </c>
      <c r="I18" s="53"/>
      <c r="J18" s="53" t="s">
        <v>82</v>
      </c>
      <c r="K18" s="53" t="s">
        <v>82</v>
      </c>
      <c r="L18" s="53" t="s">
        <v>30</v>
      </c>
      <c r="M18" s="28"/>
      <c r="N18" s="28"/>
      <c r="O18" s="28"/>
      <c r="P18" s="53" t="s">
        <v>31</v>
      </c>
      <c r="Q18" s="53" t="s">
        <v>32</v>
      </c>
      <c r="R18" s="28"/>
      <c r="S18" s="71">
        <v>40000</v>
      </c>
      <c r="T18" s="72">
        <v>34000</v>
      </c>
      <c r="U18" s="72">
        <v>4000</v>
      </c>
      <c r="V18" s="72">
        <v>2000</v>
      </c>
      <c r="W18" s="55" t="s">
        <v>96</v>
      </c>
      <c r="X18" s="28"/>
      <c r="Y18" s="28">
        <v>20</v>
      </c>
    </row>
    <row r="19" spans="1:25" ht="60" hidden="1">
      <c r="A19" s="69">
        <v>11</v>
      </c>
      <c r="B19" s="70" t="s">
        <v>103</v>
      </c>
      <c r="C19" s="28">
        <v>1</v>
      </c>
      <c r="D19" s="28"/>
      <c r="E19" s="53" t="s">
        <v>104</v>
      </c>
      <c r="F19" s="28">
        <v>40000</v>
      </c>
      <c r="G19" s="53" t="s">
        <v>30</v>
      </c>
      <c r="H19" s="53" t="s">
        <v>30</v>
      </c>
      <c r="I19" s="53" t="s">
        <v>105</v>
      </c>
      <c r="J19" s="53" t="s">
        <v>104</v>
      </c>
      <c r="K19" s="53" t="s">
        <v>104</v>
      </c>
      <c r="L19" s="53" t="s">
        <v>30</v>
      </c>
      <c r="M19" s="28"/>
      <c r="N19" s="28"/>
      <c r="O19" s="28"/>
      <c r="P19" s="53" t="s">
        <v>31</v>
      </c>
      <c r="Q19" s="53" t="s">
        <v>32</v>
      </c>
      <c r="R19" s="28"/>
      <c r="S19" s="71">
        <v>40000</v>
      </c>
      <c r="T19" s="72">
        <v>34000</v>
      </c>
      <c r="U19" s="72">
        <v>4000</v>
      </c>
      <c r="V19" s="72">
        <v>2000</v>
      </c>
      <c r="W19" s="55" t="s">
        <v>94</v>
      </c>
      <c r="X19" s="28"/>
      <c r="Y19" s="28">
        <v>20</v>
      </c>
    </row>
    <row r="20" spans="1:25" ht="45" hidden="1">
      <c r="A20" s="69">
        <v>12</v>
      </c>
      <c r="B20" s="70" t="s">
        <v>106</v>
      </c>
      <c r="C20" s="28">
        <v>1</v>
      </c>
      <c r="D20" s="28"/>
      <c r="E20" s="53" t="s">
        <v>82</v>
      </c>
      <c r="F20" s="28">
        <v>40000</v>
      </c>
      <c r="G20" s="53" t="s">
        <v>30</v>
      </c>
      <c r="H20" s="53" t="s">
        <v>30</v>
      </c>
      <c r="I20" s="53" t="s">
        <v>107</v>
      </c>
      <c r="J20" s="53" t="s">
        <v>82</v>
      </c>
      <c r="K20" s="53" t="s">
        <v>82</v>
      </c>
      <c r="L20" s="53" t="s">
        <v>30</v>
      </c>
      <c r="M20" s="28"/>
      <c r="N20" s="28"/>
      <c r="O20" s="28"/>
      <c r="P20" s="53" t="s">
        <v>31</v>
      </c>
      <c r="Q20" s="53" t="s">
        <v>32</v>
      </c>
      <c r="R20" s="28"/>
      <c r="S20" s="71">
        <v>40000</v>
      </c>
      <c r="T20" s="72">
        <v>34000</v>
      </c>
      <c r="U20" s="72">
        <v>4000</v>
      </c>
      <c r="V20" s="72">
        <v>2000</v>
      </c>
      <c r="W20" s="55" t="s">
        <v>92</v>
      </c>
      <c r="X20" s="28"/>
      <c r="Y20" s="28">
        <v>20</v>
      </c>
    </row>
    <row r="21" spans="1:25" ht="75" hidden="1">
      <c r="A21" s="69">
        <v>13</v>
      </c>
      <c r="B21" s="70" t="s">
        <v>108</v>
      </c>
      <c r="C21" s="28">
        <v>1</v>
      </c>
      <c r="D21" s="28"/>
      <c r="E21" s="53" t="s">
        <v>82</v>
      </c>
      <c r="F21" s="28">
        <v>40000</v>
      </c>
      <c r="G21" s="53" t="s">
        <v>30</v>
      </c>
      <c r="H21" s="53" t="s">
        <v>30</v>
      </c>
      <c r="I21" s="53" t="s">
        <v>109</v>
      </c>
      <c r="J21" s="53" t="s">
        <v>82</v>
      </c>
      <c r="K21" s="53" t="s">
        <v>82</v>
      </c>
      <c r="L21" s="53" t="s">
        <v>30</v>
      </c>
      <c r="M21" s="28"/>
      <c r="N21" s="28"/>
      <c r="O21" s="28"/>
      <c r="P21" s="53" t="s">
        <v>31</v>
      </c>
      <c r="Q21" s="53" t="s">
        <v>32</v>
      </c>
      <c r="R21" s="28"/>
      <c r="S21" s="71">
        <v>40000</v>
      </c>
      <c r="T21" s="72">
        <v>34000</v>
      </c>
      <c r="U21" s="72">
        <v>4000</v>
      </c>
      <c r="V21" s="72">
        <v>2000</v>
      </c>
      <c r="W21" s="55" t="s">
        <v>94</v>
      </c>
      <c r="X21" s="28"/>
      <c r="Y21" s="28">
        <v>20</v>
      </c>
    </row>
    <row r="22" spans="1:25" ht="75" hidden="1">
      <c r="A22" s="69">
        <v>14</v>
      </c>
      <c r="B22" s="70" t="s">
        <v>110</v>
      </c>
      <c r="C22" s="28"/>
      <c r="D22" s="28">
        <v>1</v>
      </c>
      <c r="E22" s="53" t="s">
        <v>111</v>
      </c>
      <c r="F22" s="28">
        <v>40000</v>
      </c>
      <c r="G22" s="53" t="s">
        <v>30</v>
      </c>
      <c r="H22" s="53" t="s">
        <v>30</v>
      </c>
      <c r="I22" s="53"/>
      <c r="J22" s="53" t="s">
        <v>111</v>
      </c>
      <c r="K22" s="53" t="s">
        <v>111</v>
      </c>
      <c r="L22" s="53" t="s">
        <v>30</v>
      </c>
      <c r="M22" s="28"/>
      <c r="N22" s="28"/>
      <c r="O22" s="28"/>
      <c r="P22" s="55" t="s">
        <v>31</v>
      </c>
      <c r="Q22" s="55" t="s">
        <v>69</v>
      </c>
      <c r="R22" s="28"/>
      <c r="S22" s="71">
        <v>50000</v>
      </c>
      <c r="T22" s="72">
        <v>42500</v>
      </c>
      <c r="U22" s="72">
        <v>5000</v>
      </c>
      <c r="V22" s="72">
        <v>2500</v>
      </c>
      <c r="W22" s="55" t="s">
        <v>112</v>
      </c>
      <c r="X22" s="28"/>
      <c r="Y22" s="28">
        <v>20</v>
      </c>
    </row>
    <row r="23" spans="1:25" ht="60" hidden="1">
      <c r="A23" s="69">
        <v>15</v>
      </c>
      <c r="B23" s="70" t="s">
        <v>113</v>
      </c>
      <c r="C23" s="28"/>
      <c r="D23" s="28">
        <v>1</v>
      </c>
      <c r="E23" s="53" t="s">
        <v>114</v>
      </c>
      <c r="F23" s="28">
        <v>40000</v>
      </c>
      <c r="G23" s="53" t="s">
        <v>30</v>
      </c>
      <c r="H23" s="53" t="s">
        <v>30</v>
      </c>
      <c r="I23" s="53"/>
      <c r="J23" s="53" t="s">
        <v>114</v>
      </c>
      <c r="K23" s="53" t="s">
        <v>114</v>
      </c>
      <c r="L23" s="53" t="s">
        <v>30</v>
      </c>
      <c r="M23" s="28"/>
      <c r="N23" s="28"/>
      <c r="O23" s="28"/>
      <c r="P23" s="55" t="s">
        <v>31</v>
      </c>
      <c r="Q23" s="55" t="s">
        <v>69</v>
      </c>
      <c r="R23" s="28"/>
      <c r="S23" s="71">
        <v>50000</v>
      </c>
      <c r="T23" s="72">
        <v>42500</v>
      </c>
      <c r="U23" s="72">
        <v>5000</v>
      </c>
      <c r="V23" s="72">
        <v>2500</v>
      </c>
      <c r="W23" s="55"/>
      <c r="X23" s="28"/>
      <c r="Y23" s="28">
        <v>20</v>
      </c>
    </row>
    <row r="24" spans="1:25" ht="75" hidden="1">
      <c r="A24" s="69">
        <v>16</v>
      </c>
      <c r="B24" s="70" t="s">
        <v>115</v>
      </c>
      <c r="C24" s="28">
        <v>1</v>
      </c>
      <c r="D24" s="28"/>
      <c r="E24" s="53" t="s">
        <v>116</v>
      </c>
      <c r="F24" s="28">
        <v>40000</v>
      </c>
      <c r="G24" s="53" t="s">
        <v>30</v>
      </c>
      <c r="H24" s="53" t="s">
        <v>30</v>
      </c>
      <c r="I24" s="53"/>
      <c r="J24" s="53" t="s">
        <v>116</v>
      </c>
      <c r="K24" s="53" t="s">
        <v>116</v>
      </c>
      <c r="L24" s="53" t="s">
        <v>30</v>
      </c>
      <c r="M24" s="28"/>
      <c r="N24" s="28"/>
      <c r="O24" s="28"/>
      <c r="P24" s="55" t="s">
        <v>31</v>
      </c>
      <c r="Q24" s="55" t="s">
        <v>32</v>
      </c>
      <c r="R24" s="28"/>
      <c r="S24" s="71">
        <v>50000</v>
      </c>
      <c r="T24" s="72">
        <v>42500</v>
      </c>
      <c r="U24" s="72">
        <v>5000</v>
      </c>
      <c r="V24" s="72">
        <v>2500</v>
      </c>
      <c r="W24" s="55" t="s">
        <v>117</v>
      </c>
      <c r="X24" s="28"/>
      <c r="Y24" s="28">
        <v>20</v>
      </c>
    </row>
    <row r="25" spans="1:25" ht="90" hidden="1">
      <c r="A25" s="69">
        <v>17</v>
      </c>
      <c r="B25" s="70" t="s">
        <v>118</v>
      </c>
      <c r="C25" s="28"/>
      <c r="D25" s="28">
        <v>1</v>
      </c>
      <c r="E25" s="53" t="s">
        <v>119</v>
      </c>
      <c r="F25" s="28">
        <v>40000</v>
      </c>
      <c r="G25" s="53" t="s">
        <v>30</v>
      </c>
      <c r="H25" s="53" t="s">
        <v>30</v>
      </c>
      <c r="I25" s="53"/>
      <c r="J25" s="53" t="s">
        <v>119</v>
      </c>
      <c r="K25" s="53" t="s">
        <v>119</v>
      </c>
      <c r="L25" s="53" t="s">
        <v>30</v>
      </c>
      <c r="M25" s="28"/>
      <c r="N25" s="28"/>
      <c r="O25" s="28"/>
      <c r="P25" s="55" t="s">
        <v>31</v>
      </c>
      <c r="Q25" s="55" t="s">
        <v>69</v>
      </c>
      <c r="R25" s="28"/>
      <c r="S25" s="71">
        <v>50000</v>
      </c>
      <c r="T25" s="72">
        <v>42500</v>
      </c>
      <c r="U25" s="72">
        <v>5000</v>
      </c>
      <c r="V25" s="72">
        <v>2500</v>
      </c>
      <c r="W25" s="55" t="s">
        <v>120</v>
      </c>
      <c r="X25" s="28"/>
      <c r="Y25" s="28">
        <v>20</v>
      </c>
    </row>
    <row r="26" spans="1:25" ht="45" hidden="1">
      <c r="A26" s="69">
        <v>18</v>
      </c>
      <c r="B26" s="70" t="s">
        <v>121</v>
      </c>
      <c r="C26" s="28"/>
      <c r="D26" s="28">
        <v>1</v>
      </c>
      <c r="E26" s="53" t="s">
        <v>111</v>
      </c>
      <c r="F26" s="28">
        <v>40000</v>
      </c>
      <c r="G26" s="53" t="s">
        <v>30</v>
      </c>
      <c r="H26" s="53" t="s">
        <v>30</v>
      </c>
      <c r="I26" s="53"/>
      <c r="J26" s="53" t="s">
        <v>111</v>
      </c>
      <c r="K26" s="53" t="s">
        <v>111</v>
      </c>
      <c r="L26" s="53" t="s">
        <v>30</v>
      </c>
      <c r="M26" s="28"/>
      <c r="N26" s="28"/>
      <c r="O26" s="28"/>
      <c r="P26" s="55" t="s">
        <v>31</v>
      </c>
      <c r="Q26" s="55" t="s">
        <v>69</v>
      </c>
      <c r="R26" s="28"/>
      <c r="S26" s="71">
        <v>50000</v>
      </c>
      <c r="T26" s="72">
        <v>42500</v>
      </c>
      <c r="U26" s="72">
        <v>5000</v>
      </c>
      <c r="V26" s="72">
        <v>2500</v>
      </c>
      <c r="W26" s="55" t="s">
        <v>83</v>
      </c>
      <c r="X26" s="28"/>
      <c r="Y26" s="28">
        <v>20</v>
      </c>
    </row>
    <row r="27" spans="1:25" ht="75" hidden="1">
      <c r="A27" s="69">
        <v>19</v>
      </c>
      <c r="B27" s="70" t="s">
        <v>122</v>
      </c>
      <c r="C27" s="28"/>
      <c r="D27" s="28">
        <v>1</v>
      </c>
      <c r="E27" s="53" t="s">
        <v>123</v>
      </c>
      <c r="F27" s="28">
        <v>40000</v>
      </c>
      <c r="G27" s="53" t="s">
        <v>30</v>
      </c>
      <c r="H27" s="53" t="s">
        <v>30</v>
      </c>
      <c r="I27" s="53"/>
      <c r="J27" s="53" t="s">
        <v>123</v>
      </c>
      <c r="K27" s="53" t="s">
        <v>123</v>
      </c>
      <c r="L27" s="53" t="s">
        <v>30</v>
      </c>
      <c r="M27" s="28"/>
      <c r="N27" s="28"/>
      <c r="O27" s="28"/>
      <c r="P27" s="55" t="s">
        <v>31</v>
      </c>
      <c r="Q27" s="55" t="s">
        <v>32</v>
      </c>
      <c r="R27" s="28"/>
      <c r="S27" s="71">
        <v>50000</v>
      </c>
      <c r="T27" s="72">
        <v>42500</v>
      </c>
      <c r="U27" s="72">
        <v>5000</v>
      </c>
      <c r="V27" s="72">
        <v>2500</v>
      </c>
      <c r="W27" s="55" t="s">
        <v>96</v>
      </c>
      <c r="X27" s="28"/>
      <c r="Y27" s="28">
        <v>20</v>
      </c>
    </row>
    <row r="28" spans="1:25" ht="60" hidden="1">
      <c r="A28" s="69">
        <v>20</v>
      </c>
      <c r="B28" s="70" t="s">
        <v>124</v>
      </c>
      <c r="C28" s="28"/>
      <c r="D28" s="28">
        <v>1</v>
      </c>
      <c r="E28" s="53" t="s">
        <v>125</v>
      </c>
      <c r="F28" s="28">
        <v>40000</v>
      </c>
      <c r="G28" s="53" t="s">
        <v>30</v>
      </c>
      <c r="H28" s="53" t="s">
        <v>30</v>
      </c>
      <c r="I28" s="53"/>
      <c r="J28" s="53" t="s">
        <v>125</v>
      </c>
      <c r="K28" s="53" t="s">
        <v>125</v>
      </c>
      <c r="L28" s="53" t="s">
        <v>30</v>
      </c>
      <c r="M28" s="28"/>
      <c r="N28" s="28"/>
      <c r="O28" s="28"/>
      <c r="P28" s="55" t="s">
        <v>31</v>
      </c>
      <c r="Q28" s="55" t="s">
        <v>32</v>
      </c>
      <c r="R28" s="28"/>
      <c r="S28" s="71">
        <v>50000</v>
      </c>
      <c r="T28" s="72">
        <v>42500</v>
      </c>
      <c r="U28" s="72">
        <v>5000</v>
      </c>
      <c r="V28" s="72">
        <v>2500</v>
      </c>
      <c r="W28" s="55" t="s">
        <v>96</v>
      </c>
      <c r="X28" s="28"/>
      <c r="Y28" s="28">
        <v>20</v>
      </c>
    </row>
    <row r="29" spans="1:25" ht="60" hidden="1">
      <c r="A29" s="69">
        <v>21</v>
      </c>
      <c r="B29" s="70" t="s">
        <v>126</v>
      </c>
      <c r="C29" s="28"/>
      <c r="D29" s="28">
        <v>1</v>
      </c>
      <c r="E29" s="53" t="s">
        <v>123</v>
      </c>
      <c r="F29" s="28">
        <v>40000</v>
      </c>
      <c r="G29" s="53" t="s">
        <v>30</v>
      </c>
      <c r="H29" s="53" t="s">
        <v>30</v>
      </c>
      <c r="I29" s="53"/>
      <c r="J29" s="53" t="s">
        <v>123</v>
      </c>
      <c r="K29" s="53" t="s">
        <v>123</v>
      </c>
      <c r="L29" s="53" t="s">
        <v>30</v>
      </c>
      <c r="M29" s="28"/>
      <c r="N29" s="28"/>
      <c r="O29" s="28"/>
      <c r="P29" s="55" t="s">
        <v>31</v>
      </c>
      <c r="Q29" s="55" t="s">
        <v>32</v>
      </c>
      <c r="R29" s="28"/>
      <c r="S29" s="71">
        <v>50000</v>
      </c>
      <c r="T29" s="72">
        <v>42500</v>
      </c>
      <c r="U29" s="72">
        <v>5000</v>
      </c>
      <c r="V29" s="72">
        <v>2500</v>
      </c>
      <c r="W29" s="55" t="s">
        <v>96</v>
      </c>
      <c r="X29" s="28"/>
      <c r="Y29" s="28">
        <v>20</v>
      </c>
    </row>
    <row r="30" spans="1:25" ht="30" hidden="1">
      <c r="A30" s="69">
        <v>22</v>
      </c>
      <c r="B30" s="70" t="s">
        <v>127</v>
      </c>
      <c r="C30" s="28"/>
      <c r="D30" s="28">
        <v>1</v>
      </c>
      <c r="E30" s="53" t="s">
        <v>123</v>
      </c>
      <c r="F30" s="28">
        <v>40000</v>
      </c>
      <c r="G30" s="53" t="s">
        <v>30</v>
      </c>
      <c r="H30" s="53" t="s">
        <v>30</v>
      </c>
      <c r="I30" s="53"/>
      <c r="J30" s="53" t="s">
        <v>123</v>
      </c>
      <c r="K30" s="53" t="s">
        <v>123</v>
      </c>
      <c r="L30" s="53" t="s">
        <v>30</v>
      </c>
      <c r="M30" s="28"/>
      <c r="N30" s="28"/>
      <c r="O30" s="28"/>
      <c r="P30" s="55" t="s">
        <v>31</v>
      </c>
      <c r="Q30" s="55" t="s">
        <v>32</v>
      </c>
      <c r="R30" s="28"/>
      <c r="S30" s="71">
        <v>50000</v>
      </c>
      <c r="T30" s="72">
        <v>42500</v>
      </c>
      <c r="U30" s="72">
        <v>5000</v>
      </c>
      <c r="V30" s="72">
        <v>2500</v>
      </c>
      <c r="W30" s="55" t="s">
        <v>92</v>
      </c>
      <c r="X30" s="28"/>
      <c r="Y30" s="28">
        <v>20</v>
      </c>
    </row>
    <row r="31" spans="1:25" ht="60" hidden="1">
      <c r="A31" s="69">
        <v>23</v>
      </c>
      <c r="B31" s="70" t="s">
        <v>128</v>
      </c>
      <c r="C31" s="28"/>
      <c r="D31" s="28">
        <v>1</v>
      </c>
      <c r="E31" s="53" t="s">
        <v>123</v>
      </c>
      <c r="F31" s="28">
        <v>40000</v>
      </c>
      <c r="G31" s="53" t="s">
        <v>30</v>
      </c>
      <c r="H31" s="53" t="s">
        <v>30</v>
      </c>
      <c r="I31" s="53"/>
      <c r="J31" s="53" t="s">
        <v>123</v>
      </c>
      <c r="K31" s="53" t="s">
        <v>123</v>
      </c>
      <c r="L31" s="53" t="s">
        <v>30</v>
      </c>
      <c r="M31" s="28"/>
      <c r="N31" s="28"/>
      <c r="O31" s="28"/>
      <c r="P31" s="55" t="s">
        <v>31</v>
      </c>
      <c r="Q31" s="55" t="s">
        <v>32</v>
      </c>
      <c r="R31" s="28"/>
      <c r="S31" s="71">
        <v>50000</v>
      </c>
      <c r="T31" s="72">
        <v>42500</v>
      </c>
      <c r="U31" s="72">
        <v>5000</v>
      </c>
      <c r="V31" s="72">
        <v>2500</v>
      </c>
      <c r="W31" s="55" t="s">
        <v>99</v>
      </c>
      <c r="X31" s="28"/>
      <c r="Y31" s="28">
        <v>20</v>
      </c>
    </row>
    <row r="32" spans="1:25" ht="75" hidden="1">
      <c r="A32" s="69">
        <v>24</v>
      </c>
      <c r="B32" s="70" t="s">
        <v>129</v>
      </c>
      <c r="C32" s="28"/>
      <c r="D32" s="28">
        <v>1</v>
      </c>
      <c r="E32" s="53" t="s">
        <v>123</v>
      </c>
      <c r="F32" s="28">
        <v>40000</v>
      </c>
      <c r="G32" s="53" t="s">
        <v>30</v>
      </c>
      <c r="H32" s="53" t="s">
        <v>30</v>
      </c>
      <c r="I32" s="53"/>
      <c r="J32" s="53" t="s">
        <v>123</v>
      </c>
      <c r="K32" s="53" t="s">
        <v>123</v>
      </c>
      <c r="L32" s="53" t="s">
        <v>30</v>
      </c>
      <c r="M32" s="28"/>
      <c r="N32" s="28"/>
      <c r="O32" s="28"/>
      <c r="P32" s="55" t="s">
        <v>31</v>
      </c>
      <c r="Q32" s="55" t="s">
        <v>32</v>
      </c>
      <c r="R32" s="28"/>
      <c r="S32" s="71">
        <v>50000</v>
      </c>
      <c r="T32" s="72">
        <v>42500</v>
      </c>
      <c r="U32" s="72">
        <v>5000</v>
      </c>
      <c r="V32" s="72">
        <v>2500</v>
      </c>
      <c r="W32" s="55" t="s">
        <v>80</v>
      </c>
      <c r="X32" s="28"/>
      <c r="Y32" s="28">
        <v>20</v>
      </c>
    </row>
    <row r="33" spans="1:25" ht="60" hidden="1">
      <c r="A33" s="69">
        <v>25</v>
      </c>
      <c r="B33" s="70" t="s">
        <v>130</v>
      </c>
      <c r="C33" s="28">
        <v>1</v>
      </c>
      <c r="D33" s="28"/>
      <c r="E33" s="53" t="s">
        <v>104</v>
      </c>
      <c r="F33" s="28">
        <v>40000</v>
      </c>
      <c r="G33" s="53" t="s">
        <v>30</v>
      </c>
      <c r="H33" s="53" t="s">
        <v>30</v>
      </c>
      <c r="I33" s="53"/>
      <c r="J33" s="53" t="s">
        <v>104</v>
      </c>
      <c r="K33" s="53" t="s">
        <v>104</v>
      </c>
      <c r="L33" s="53" t="s">
        <v>30</v>
      </c>
      <c r="M33" s="28"/>
      <c r="N33" s="28"/>
      <c r="O33" s="28"/>
      <c r="P33" s="55" t="s">
        <v>31</v>
      </c>
      <c r="Q33" s="55" t="s">
        <v>32</v>
      </c>
      <c r="R33" s="28"/>
      <c r="S33" s="71">
        <v>50000</v>
      </c>
      <c r="T33" s="72">
        <v>42500</v>
      </c>
      <c r="U33" s="72">
        <v>5000</v>
      </c>
      <c r="V33" s="72">
        <v>2500</v>
      </c>
      <c r="W33" s="55" t="s">
        <v>94</v>
      </c>
      <c r="X33" s="28"/>
      <c r="Y33" s="28">
        <v>20</v>
      </c>
    </row>
    <row r="34" spans="1:25" ht="60" hidden="1">
      <c r="A34" s="69">
        <v>26</v>
      </c>
      <c r="B34" s="70" t="s">
        <v>131</v>
      </c>
      <c r="C34" s="53">
        <v>1</v>
      </c>
      <c r="D34" s="28"/>
      <c r="E34" s="53" t="s">
        <v>123</v>
      </c>
      <c r="F34" s="28">
        <v>40000</v>
      </c>
      <c r="G34" s="53" t="s">
        <v>30</v>
      </c>
      <c r="H34" s="53" t="s">
        <v>30</v>
      </c>
      <c r="I34" s="53"/>
      <c r="J34" s="53" t="s">
        <v>123</v>
      </c>
      <c r="K34" s="53" t="s">
        <v>123</v>
      </c>
      <c r="L34" s="53" t="s">
        <v>30</v>
      </c>
      <c r="M34" s="28"/>
      <c r="N34" s="28"/>
      <c r="O34" s="28"/>
      <c r="P34" s="55" t="s">
        <v>31</v>
      </c>
      <c r="Q34" s="55" t="s">
        <v>32</v>
      </c>
      <c r="R34" s="28"/>
      <c r="S34" s="71">
        <v>50000</v>
      </c>
      <c r="T34" s="72">
        <v>42500</v>
      </c>
      <c r="U34" s="72">
        <v>5000</v>
      </c>
      <c r="V34" s="72">
        <v>2500</v>
      </c>
      <c r="W34" s="55" t="s">
        <v>80</v>
      </c>
      <c r="X34" s="28"/>
      <c r="Y34" s="28">
        <v>20</v>
      </c>
    </row>
    <row r="35" spans="1:25" ht="60" hidden="1">
      <c r="A35" s="69">
        <v>27</v>
      </c>
      <c r="B35" s="70" t="s">
        <v>132</v>
      </c>
      <c r="C35" s="28"/>
      <c r="D35" s="28">
        <v>1</v>
      </c>
      <c r="E35" s="53" t="s">
        <v>133</v>
      </c>
      <c r="F35" s="28">
        <v>40000</v>
      </c>
      <c r="G35" s="53" t="s">
        <v>30</v>
      </c>
      <c r="H35" s="53" t="s">
        <v>30</v>
      </c>
      <c r="I35" s="53"/>
      <c r="J35" s="53" t="s">
        <v>133</v>
      </c>
      <c r="K35" s="53" t="s">
        <v>133</v>
      </c>
      <c r="L35" s="53" t="s">
        <v>30</v>
      </c>
      <c r="M35" s="28"/>
      <c r="N35" s="28"/>
      <c r="O35" s="28"/>
      <c r="P35" s="55" t="s">
        <v>31</v>
      </c>
      <c r="Q35" s="55" t="s">
        <v>32</v>
      </c>
      <c r="R35" s="28"/>
      <c r="S35" s="71">
        <v>50000</v>
      </c>
      <c r="T35" s="72">
        <v>42500</v>
      </c>
      <c r="U35" s="72">
        <v>5000</v>
      </c>
      <c r="V35" s="72">
        <v>2500</v>
      </c>
      <c r="W35" s="55" t="s">
        <v>94</v>
      </c>
      <c r="X35" s="28"/>
      <c r="Y35" s="28">
        <v>20</v>
      </c>
    </row>
    <row r="36" spans="1:25" ht="60" hidden="1">
      <c r="A36" s="69">
        <v>28</v>
      </c>
      <c r="B36" s="70" t="s">
        <v>134</v>
      </c>
      <c r="C36" s="28">
        <v>1</v>
      </c>
      <c r="D36" s="28"/>
      <c r="E36" s="53" t="s">
        <v>123</v>
      </c>
      <c r="F36" s="28">
        <v>40000</v>
      </c>
      <c r="G36" s="53" t="s">
        <v>30</v>
      </c>
      <c r="H36" s="53" t="s">
        <v>30</v>
      </c>
      <c r="I36" s="53"/>
      <c r="J36" s="53" t="s">
        <v>123</v>
      </c>
      <c r="K36" s="53" t="s">
        <v>123</v>
      </c>
      <c r="L36" s="53" t="s">
        <v>30</v>
      </c>
      <c r="M36" s="28"/>
      <c r="N36" s="28"/>
      <c r="O36" s="28"/>
      <c r="P36" s="55" t="s">
        <v>31</v>
      </c>
      <c r="Q36" s="55" t="s">
        <v>32</v>
      </c>
      <c r="R36" s="28"/>
      <c r="S36" s="71">
        <v>50000</v>
      </c>
      <c r="T36" s="72">
        <v>42500</v>
      </c>
      <c r="U36" s="72">
        <v>5000</v>
      </c>
      <c r="V36" s="72">
        <v>2500</v>
      </c>
      <c r="W36" s="55" t="s">
        <v>92</v>
      </c>
      <c r="X36" s="28"/>
      <c r="Y36" s="28">
        <v>20</v>
      </c>
    </row>
    <row r="37" spans="1:25" ht="60" hidden="1">
      <c r="A37" s="69">
        <v>29</v>
      </c>
      <c r="B37" s="70" t="s">
        <v>135</v>
      </c>
      <c r="C37" s="28">
        <v>1</v>
      </c>
      <c r="D37" s="28"/>
      <c r="E37" s="53" t="s">
        <v>136</v>
      </c>
      <c r="F37" s="28">
        <v>40000</v>
      </c>
      <c r="G37" s="53" t="s">
        <v>30</v>
      </c>
      <c r="H37" s="53" t="s">
        <v>30</v>
      </c>
      <c r="I37" s="53"/>
      <c r="J37" s="53" t="s">
        <v>136</v>
      </c>
      <c r="K37" s="53" t="s">
        <v>136</v>
      </c>
      <c r="L37" s="53" t="s">
        <v>30</v>
      </c>
      <c r="M37" s="28"/>
      <c r="N37" s="28"/>
      <c r="O37" s="28"/>
      <c r="P37" s="55" t="s">
        <v>31</v>
      </c>
      <c r="Q37" s="55" t="s">
        <v>32</v>
      </c>
      <c r="R37" s="28"/>
      <c r="S37" s="71">
        <v>50000</v>
      </c>
      <c r="T37" s="72">
        <v>42500</v>
      </c>
      <c r="U37" s="72">
        <v>5000</v>
      </c>
      <c r="V37" s="72">
        <v>2500</v>
      </c>
      <c r="W37" s="55" t="s">
        <v>92</v>
      </c>
      <c r="X37" s="28"/>
      <c r="Y37" s="28">
        <v>20</v>
      </c>
    </row>
    <row r="38" spans="1:25" ht="60" hidden="1">
      <c r="A38" s="69">
        <v>30</v>
      </c>
      <c r="B38" s="70" t="s">
        <v>137</v>
      </c>
      <c r="C38" s="28">
        <v>1</v>
      </c>
      <c r="D38" s="28"/>
      <c r="E38" s="53" t="s">
        <v>138</v>
      </c>
      <c r="F38" s="28">
        <v>40000</v>
      </c>
      <c r="G38" s="53" t="s">
        <v>30</v>
      </c>
      <c r="H38" s="53" t="s">
        <v>30</v>
      </c>
      <c r="I38" s="53"/>
      <c r="J38" s="53" t="s">
        <v>138</v>
      </c>
      <c r="K38" s="53" t="s">
        <v>138</v>
      </c>
      <c r="L38" s="53" t="s">
        <v>30</v>
      </c>
      <c r="M38" s="28"/>
      <c r="N38" s="28"/>
      <c r="O38" s="28"/>
      <c r="P38" s="55" t="s">
        <v>31</v>
      </c>
      <c r="Q38" s="55" t="s">
        <v>32</v>
      </c>
      <c r="R38" s="28"/>
      <c r="S38" s="71">
        <v>50000</v>
      </c>
      <c r="T38" s="72">
        <v>42500</v>
      </c>
      <c r="U38" s="72">
        <v>5000</v>
      </c>
      <c r="V38" s="72">
        <v>2500</v>
      </c>
      <c r="W38" s="55" t="s">
        <v>117</v>
      </c>
      <c r="X38" s="28"/>
      <c r="Y38" s="28">
        <v>20</v>
      </c>
    </row>
    <row r="39" spans="1:25" ht="30" hidden="1">
      <c r="A39" s="69">
        <v>31</v>
      </c>
      <c r="B39" s="74" t="s">
        <v>139</v>
      </c>
      <c r="C39" s="28"/>
      <c r="D39" s="28">
        <v>1</v>
      </c>
      <c r="E39" s="53" t="s">
        <v>111</v>
      </c>
      <c r="F39" s="28">
        <v>40000</v>
      </c>
      <c r="G39" s="53" t="s">
        <v>30</v>
      </c>
      <c r="H39" s="53" t="s">
        <v>30</v>
      </c>
      <c r="I39" s="53"/>
      <c r="J39" s="53" t="s">
        <v>111</v>
      </c>
      <c r="K39" s="53" t="s">
        <v>111</v>
      </c>
      <c r="L39" s="53" t="s">
        <v>30</v>
      </c>
      <c r="M39" s="28"/>
      <c r="N39" s="28"/>
      <c r="O39" s="28"/>
      <c r="P39" s="55" t="s">
        <v>31</v>
      </c>
      <c r="Q39" s="55" t="s">
        <v>32</v>
      </c>
      <c r="R39" s="28"/>
      <c r="S39" s="71">
        <v>50000</v>
      </c>
      <c r="T39" s="72">
        <v>42500</v>
      </c>
      <c r="U39" s="72">
        <v>5000</v>
      </c>
      <c r="V39" s="72">
        <v>2500</v>
      </c>
      <c r="W39" s="55" t="s">
        <v>96</v>
      </c>
      <c r="X39" s="28"/>
      <c r="Y39" s="28">
        <v>20</v>
      </c>
    </row>
    <row r="40" spans="1:25" ht="60" hidden="1">
      <c r="A40" s="69">
        <v>32</v>
      </c>
      <c r="B40" s="70" t="s">
        <v>140</v>
      </c>
      <c r="C40" s="28">
        <v>1</v>
      </c>
      <c r="D40" s="28"/>
      <c r="E40" s="53" t="s">
        <v>141</v>
      </c>
      <c r="F40" s="28">
        <v>40000</v>
      </c>
      <c r="G40" s="53" t="s">
        <v>30</v>
      </c>
      <c r="H40" s="53" t="s">
        <v>30</v>
      </c>
      <c r="I40" s="53"/>
      <c r="J40" s="53" t="s">
        <v>141</v>
      </c>
      <c r="K40" s="53" t="s">
        <v>141</v>
      </c>
      <c r="L40" s="53" t="s">
        <v>30</v>
      </c>
      <c r="M40" s="28"/>
      <c r="N40" s="28"/>
      <c r="O40" s="28"/>
      <c r="P40" s="55" t="s">
        <v>31</v>
      </c>
      <c r="Q40" s="55" t="s">
        <v>32</v>
      </c>
      <c r="R40" s="28"/>
      <c r="S40" s="71">
        <v>50000</v>
      </c>
      <c r="T40" s="72">
        <v>42500</v>
      </c>
      <c r="U40" s="72">
        <v>5000</v>
      </c>
      <c r="V40" s="72">
        <v>2500</v>
      </c>
      <c r="W40" s="55" t="s">
        <v>80</v>
      </c>
      <c r="X40" s="28"/>
      <c r="Y40" s="28">
        <v>20</v>
      </c>
    </row>
    <row r="41" spans="1:25" ht="60">
      <c r="A41" s="69">
        <v>33</v>
      </c>
      <c r="B41" s="70" t="s">
        <v>56</v>
      </c>
      <c r="C41" s="28">
        <v>1</v>
      </c>
      <c r="D41" s="28"/>
      <c r="E41" s="53" t="s">
        <v>57</v>
      </c>
      <c r="F41" s="28">
        <v>40000</v>
      </c>
      <c r="G41" s="53" t="s">
        <v>30</v>
      </c>
      <c r="H41" s="53" t="s">
        <v>30</v>
      </c>
      <c r="I41" s="55" t="s">
        <v>58</v>
      </c>
      <c r="J41" s="53" t="s">
        <v>57</v>
      </c>
      <c r="K41" s="53" t="s">
        <v>57</v>
      </c>
      <c r="L41" s="53"/>
      <c r="M41" s="28"/>
      <c r="N41" s="28"/>
      <c r="O41" s="28"/>
      <c r="P41" s="55" t="s">
        <v>31</v>
      </c>
      <c r="Q41" s="55" t="s">
        <v>59</v>
      </c>
      <c r="R41" s="28"/>
      <c r="S41" s="71">
        <v>50000</v>
      </c>
      <c r="T41" s="72">
        <v>45000</v>
      </c>
      <c r="U41" s="72">
        <v>5000</v>
      </c>
      <c r="V41" s="72">
        <v>0</v>
      </c>
      <c r="W41" s="55" t="s">
        <v>142</v>
      </c>
      <c r="X41" s="28"/>
      <c r="Y41" s="75">
        <v>60</v>
      </c>
    </row>
    <row r="42" spans="1:25" ht="75">
      <c r="A42" s="69">
        <v>34</v>
      </c>
      <c r="B42" s="70" t="s">
        <v>61</v>
      </c>
      <c r="C42" s="28">
        <v>1</v>
      </c>
      <c r="D42" s="28"/>
      <c r="E42" s="53" t="s">
        <v>57</v>
      </c>
      <c r="F42" s="28">
        <v>40000</v>
      </c>
      <c r="G42" s="53" t="s">
        <v>30</v>
      </c>
      <c r="H42" s="53" t="s">
        <v>30</v>
      </c>
      <c r="I42" s="55" t="s">
        <v>58</v>
      </c>
      <c r="J42" s="53" t="s">
        <v>57</v>
      </c>
      <c r="K42" s="53" t="s">
        <v>57</v>
      </c>
      <c r="L42" s="53"/>
      <c r="M42" s="28"/>
      <c r="N42" s="28"/>
      <c r="O42" s="28"/>
      <c r="P42" s="55" t="s">
        <v>31</v>
      </c>
      <c r="Q42" s="55" t="s">
        <v>59</v>
      </c>
      <c r="R42" s="28"/>
      <c r="S42" s="71">
        <v>50000</v>
      </c>
      <c r="T42" s="72">
        <v>45000</v>
      </c>
      <c r="U42" s="72">
        <v>5000</v>
      </c>
      <c r="V42" s="72">
        <v>0</v>
      </c>
      <c r="W42" s="55" t="s">
        <v>142</v>
      </c>
      <c r="X42" s="28"/>
      <c r="Y42" s="75">
        <v>60</v>
      </c>
    </row>
    <row r="43" spans="1:25" ht="90">
      <c r="A43" s="69">
        <v>35</v>
      </c>
      <c r="B43" s="70" t="s">
        <v>62</v>
      </c>
      <c r="C43" s="28">
        <v>1</v>
      </c>
      <c r="D43" s="28"/>
      <c r="E43" s="53" t="s">
        <v>57</v>
      </c>
      <c r="F43" s="28">
        <v>40000</v>
      </c>
      <c r="G43" s="53" t="s">
        <v>30</v>
      </c>
      <c r="H43" s="53" t="s">
        <v>30</v>
      </c>
      <c r="I43" s="55" t="s">
        <v>58</v>
      </c>
      <c r="J43" s="53" t="s">
        <v>57</v>
      </c>
      <c r="K43" s="53" t="s">
        <v>57</v>
      </c>
      <c r="L43" s="53"/>
      <c r="M43" s="28"/>
      <c r="N43" s="28"/>
      <c r="O43" s="28"/>
      <c r="P43" s="55" t="s">
        <v>31</v>
      </c>
      <c r="Q43" s="55" t="s">
        <v>59</v>
      </c>
      <c r="R43" s="28"/>
      <c r="S43" s="71">
        <v>50000</v>
      </c>
      <c r="T43" s="72">
        <v>45000</v>
      </c>
      <c r="U43" s="72">
        <v>5000</v>
      </c>
      <c r="V43" s="72">
        <v>0</v>
      </c>
      <c r="W43" s="55" t="s">
        <v>142</v>
      </c>
      <c r="X43" s="28"/>
      <c r="Y43" s="75">
        <v>60</v>
      </c>
    </row>
    <row r="44" spans="1:25" ht="60">
      <c r="A44" s="69">
        <v>36</v>
      </c>
      <c r="B44" s="70" t="s">
        <v>63</v>
      </c>
      <c r="C44" s="28">
        <v>1</v>
      </c>
      <c r="D44" s="28"/>
      <c r="E44" s="53" t="s">
        <v>57</v>
      </c>
      <c r="F44" s="28">
        <v>40000</v>
      </c>
      <c r="G44" s="53" t="s">
        <v>30</v>
      </c>
      <c r="H44" s="53" t="s">
        <v>30</v>
      </c>
      <c r="I44" s="55" t="s">
        <v>65</v>
      </c>
      <c r="J44" s="53" t="s">
        <v>57</v>
      </c>
      <c r="K44" s="53" t="s">
        <v>57</v>
      </c>
      <c r="L44" s="53"/>
      <c r="M44" s="28"/>
      <c r="N44" s="28"/>
      <c r="O44" s="28"/>
      <c r="P44" s="55" t="s">
        <v>31</v>
      </c>
      <c r="Q44" s="55" t="s">
        <v>59</v>
      </c>
      <c r="R44" s="28"/>
      <c r="S44" s="71">
        <v>50000</v>
      </c>
      <c r="T44" s="72">
        <v>45000</v>
      </c>
      <c r="U44" s="72">
        <v>5000</v>
      </c>
      <c r="V44" s="72">
        <v>0</v>
      </c>
      <c r="W44" s="55" t="s">
        <v>142</v>
      </c>
      <c r="X44" s="28"/>
      <c r="Y44" s="75">
        <v>60</v>
      </c>
    </row>
    <row r="45" spans="1:25" ht="60">
      <c r="A45" s="69">
        <v>37</v>
      </c>
      <c r="B45" s="70" t="s">
        <v>66</v>
      </c>
      <c r="C45" s="28">
        <v>1</v>
      </c>
      <c r="D45" s="28"/>
      <c r="E45" s="53" t="s">
        <v>57</v>
      </c>
      <c r="F45" s="28">
        <v>40000</v>
      </c>
      <c r="G45" s="53" t="s">
        <v>30</v>
      </c>
      <c r="H45" s="53" t="s">
        <v>30</v>
      </c>
      <c r="I45" s="55" t="s">
        <v>67</v>
      </c>
      <c r="J45" s="53" t="s">
        <v>57</v>
      </c>
      <c r="K45" s="53" t="s">
        <v>57</v>
      </c>
      <c r="L45" s="53"/>
      <c r="M45" s="28"/>
      <c r="N45" s="28"/>
      <c r="O45" s="28"/>
      <c r="P45" s="55" t="s">
        <v>31</v>
      </c>
      <c r="Q45" s="55" t="s">
        <v>59</v>
      </c>
      <c r="R45" s="28"/>
      <c r="S45" s="71">
        <v>50000</v>
      </c>
      <c r="T45" s="72">
        <v>45000</v>
      </c>
      <c r="U45" s="72">
        <v>5000</v>
      </c>
      <c r="V45" s="72">
        <v>0</v>
      </c>
      <c r="W45" s="55" t="s">
        <v>142</v>
      </c>
      <c r="X45" s="28"/>
      <c r="Y45" s="75">
        <v>60</v>
      </c>
    </row>
    <row r="46" spans="1:25" ht="60">
      <c r="A46" s="69">
        <v>38</v>
      </c>
      <c r="B46" s="70" t="s">
        <v>68</v>
      </c>
      <c r="C46" s="28"/>
      <c r="D46" s="28">
        <v>1</v>
      </c>
      <c r="E46" s="53" t="s">
        <v>57</v>
      </c>
      <c r="F46" s="28">
        <v>40000</v>
      </c>
      <c r="G46" s="53" t="s">
        <v>30</v>
      </c>
      <c r="H46" s="53" t="s">
        <v>30</v>
      </c>
      <c r="I46" s="55" t="s">
        <v>30</v>
      </c>
      <c r="J46" s="53" t="s">
        <v>57</v>
      </c>
      <c r="K46" s="53" t="s">
        <v>57</v>
      </c>
      <c r="L46" s="53"/>
      <c r="M46" s="28"/>
      <c r="N46" s="28"/>
      <c r="O46" s="28"/>
      <c r="P46" s="55" t="s">
        <v>31</v>
      </c>
      <c r="Q46" s="55" t="s">
        <v>69</v>
      </c>
      <c r="R46" s="28"/>
      <c r="S46" s="71">
        <v>50000</v>
      </c>
      <c r="T46" s="72">
        <v>45000</v>
      </c>
      <c r="U46" s="72">
        <v>5000</v>
      </c>
      <c r="V46" s="72">
        <v>0</v>
      </c>
      <c r="W46" s="55" t="s">
        <v>142</v>
      </c>
      <c r="X46" s="28"/>
      <c r="Y46" s="75">
        <v>60</v>
      </c>
    </row>
    <row r="47" spans="1:25" ht="60">
      <c r="A47" s="69">
        <v>39</v>
      </c>
      <c r="B47" s="70" t="s">
        <v>70</v>
      </c>
      <c r="C47" s="28">
        <v>1</v>
      </c>
      <c r="D47" s="28"/>
      <c r="E47" s="53" t="s">
        <v>57</v>
      </c>
      <c r="F47" s="28">
        <v>40000</v>
      </c>
      <c r="G47" s="53" t="s">
        <v>30</v>
      </c>
      <c r="H47" s="53" t="s">
        <v>30</v>
      </c>
      <c r="I47" s="55" t="s">
        <v>72</v>
      </c>
      <c r="J47" s="53" t="s">
        <v>57</v>
      </c>
      <c r="K47" s="53" t="s">
        <v>57</v>
      </c>
      <c r="L47" s="53"/>
      <c r="M47" s="28"/>
      <c r="N47" s="28"/>
      <c r="O47" s="28"/>
      <c r="P47" s="55" t="s">
        <v>31</v>
      </c>
      <c r="Q47" s="55" t="s">
        <v>59</v>
      </c>
      <c r="R47" s="28"/>
      <c r="S47" s="71">
        <v>50000</v>
      </c>
      <c r="T47" s="72">
        <v>45000</v>
      </c>
      <c r="U47" s="72">
        <v>5000</v>
      </c>
      <c r="V47" s="72">
        <v>0</v>
      </c>
      <c r="W47" s="55"/>
      <c r="X47" s="28"/>
      <c r="Y47" s="75">
        <v>60</v>
      </c>
    </row>
    <row r="48" spans="1:25" ht="60">
      <c r="A48" s="69">
        <v>40</v>
      </c>
      <c r="B48" s="73" t="s">
        <v>73</v>
      </c>
      <c r="C48" s="28">
        <v>1</v>
      </c>
      <c r="D48" s="28"/>
      <c r="E48" s="53" t="s">
        <v>57</v>
      </c>
      <c r="F48" s="28">
        <v>40000</v>
      </c>
      <c r="G48" s="53" t="s">
        <v>30</v>
      </c>
      <c r="H48" s="53" t="s">
        <v>30</v>
      </c>
      <c r="I48" s="55" t="s">
        <v>74</v>
      </c>
      <c r="J48" s="53" t="s">
        <v>57</v>
      </c>
      <c r="K48" s="53" t="s">
        <v>57</v>
      </c>
      <c r="L48" s="53"/>
      <c r="M48" s="28"/>
      <c r="N48" s="28"/>
      <c r="O48" s="28"/>
      <c r="P48" s="55" t="s">
        <v>31</v>
      </c>
      <c r="Q48" s="55" t="s">
        <v>59</v>
      </c>
      <c r="R48" s="28"/>
      <c r="S48" s="71">
        <v>50000</v>
      </c>
      <c r="T48" s="72">
        <v>45000</v>
      </c>
      <c r="U48" s="72">
        <v>5000</v>
      </c>
      <c r="V48" s="72">
        <v>0</v>
      </c>
      <c r="W48" s="55"/>
      <c r="X48" s="28"/>
      <c r="Y48" s="75">
        <v>60</v>
      </c>
    </row>
    <row r="49" spans="1:25" ht="45">
      <c r="A49" s="69">
        <v>41</v>
      </c>
      <c r="B49" s="73" t="s">
        <v>143</v>
      </c>
      <c r="C49" s="28">
        <v>1</v>
      </c>
      <c r="D49" s="28"/>
      <c r="E49" s="53" t="s">
        <v>144</v>
      </c>
      <c r="F49" s="75">
        <v>40000</v>
      </c>
      <c r="G49" s="53" t="s">
        <v>30</v>
      </c>
      <c r="H49" s="53" t="s">
        <v>30</v>
      </c>
      <c r="I49" s="76" t="s">
        <v>67</v>
      </c>
      <c r="J49" s="53" t="s">
        <v>57</v>
      </c>
      <c r="K49" s="53" t="s">
        <v>57</v>
      </c>
      <c r="L49" s="53"/>
      <c r="M49" s="28"/>
      <c r="N49" s="28"/>
      <c r="O49" s="28"/>
      <c r="P49" s="77" t="s">
        <v>31</v>
      </c>
      <c r="Q49" s="77" t="s">
        <v>32</v>
      </c>
      <c r="R49" s="28"/>
      <c r="S49" s="71">
        <v>50000</v>
      </c>
      <c r="T49" s="72">
        <v>45000</v>
      </c>
      <c r="U49" s="72">
        <v>5000</v>
      </c>
      <c r="V49" s="72">
        <v>0</v>
      </c>
      <c r="W49" s="53" t="s">
        <v>145</v>
      </c>
      <c r="X49" s="28"/>
      <c r="Y49" s="75">
        <v>60</v>
      </c>
    </row>
    <row r="50" spans="1:25" ht="45">
      <c r="A50" s="69">
        <v>42</v>
      </c>
      <c r="B50" s="73" t="s">
        <v>146</v>
      </c>
      <c r="C50" s="28"/>
      <c r="D50" s="28">
        <v>1</v>
      </c>
      <c r="E50" s="53" t="s">
        <v>144</v>
      </c>
      <c r="F50" s="75">
        <v>40000</v>
      </c>
      <c r="G50" s="53" t="s">
        <v>30</v>
      </c>
      <c r="H50" s="53" t="s">
        <v>30</v>
      </c>
      <c r="I50" s="76" t="s">
        <v>30</v>
      </c>
      <c r="J50" s="53" t="s">
        <v>57</v>
      </c>
      <c r="K50" s="53" t="s">
        <v>57</v>
      </c>
      <c r="L50" s="53"/>
      <c r="M50" s="28"/>
      <c r="N50" s="28"/>
      <c r="O50" s="28"/>
      <c r="P50" s="77" t="s">
        <v>31</v>
      </c>
      <c r="Q50" s="77" t="s">
        <v>69</v>
      </c>
      <c r="R50" s="28"/>
      <c r="S50" s="71">
        <v>50000</v>
      </c>
      <c r="T50" s="72">
        <v>45000</v>
      </c>
      <c r="U50" s="72">
        <v>5000</v>
      </c>
      <c r="V50" s="72">
        <v>0</v>
      </c>
      <c r="W50" s="53" t="s">
        <v>147</v>
      </c>
      <c r="X50" s="28"/>
      <c r="Y50" s="75">
        <v>60</v>
      </c>
    </row>
    <row r="51" spans="1:25" ht="75" hidden="1">
      <c r="A51" s="69">
        <v>43</v>
      </c>
      <c r="B51" s="70" t="s">
        <v>148</v>
      </c>
      <c r="C51" s="28"/>
      <c r="D51" s="28">
        <v>1</v>
      </c>
      <c r="E51" s="53" t="s">
        <v>78</v>
      </c>
      <c r="F51" s="28">
        <v>55000</v>
      </c>
      <c r="G51" s="53" t="s">
        <v>30</v>
      </c>
      <c r="H51" s="53" t="s">
        <v>30</v>
      </c>
      <c r="I51" s="28"/>
      <c r="J51" s="53" t="s">
        <v>78</v>
      </c>
      <c r="K51" s="53" t="s">
        <v>78</v>
      </c>
      <c r="L51" s="53" t="s">
        <v>30</v>
      </c>
      <c r="M51" s="28"/>
      <c r="N51" s="28"/>
      <c r="O51" s="28"/>
      <c r="P51" s="28" t="s">
        <v>31</v>
      </c>
      <c r="Q51" s="28" t="s">
        <v>69</v>
      </c>
      <c r="R51" s="28"/>
      <c r="S51" s="71">
        <v>50000</v>
      </c>
      <c r="T51" s="72">
        <v>42500</v>
      </c>
      <c r="U51" s="72">
        <v>5000</v>
      </c>
      <c r="V51" s="72">
        <v>2500</v>
      </c>
      <c r="W51" s="54" t="s">
        <v>80</v>
      </c>
      <c r="X51" s="28"/>
      <c r="Y51" s="28">
        <v>20</v>
      </c>
    </row>
    <row r="52" spans="1:25" ht="75" hidden="1">
      <c r="A52" s="69">
        <v>44</v>
      </c>
      <c r="B52" s="70" t="s">
        <v>149</v>
      </c>
      <c r="C52" s="28"/>
      <c r="D52" s="28">
        <v>1</v>
      </c>
      <c r="E52" s="53" t="s">
        <v>150</v>
      </c>
      <c r="F52" s="28">
        <v>55000</v>
      </c>
      <c r="G52" s="53" t="s">
        <v>30</v>
      </c>
      <c r="H52" s="53" t="s">
        <v>30</v>
      </c>
      <c r="I52" s="28"/>
      <c r="J52" s="53" t="s">
        <v>150</v>
      </c>
      <c r="K52" s="53" t="s">
        <v>150</v>
      </c>
      <c r="L52" s="53" t="s">
        <v>30</v>
      </c>
      <c r="M52" s="28"/>
      <c r="N52" s="28"/>
      <c r="O52" s="28"/>
      <c r="P52" s="28" t="s">
        <v>31</v>
      </c>
      <c r="Q52" s="28" t="s">
        <v>69</v>
      </c>
      <c r="R52" s="28"/>
      <c r="S52" s="71">
        <v>50000</v>
      </c>
      <c r="T52" s="72">
        <v>42500</v>
      </c>
      <c r="U52" s="72">
        <v>5000</v>
      </c>
      <c r="V52" s="72">
        <v>2500</v>
      </c>
      <c r="W52" s="54" t="s">
        <v>151</v>
      </c>
      <c r="X52" s="28"/>
      <c r="Y52" s="28">
        <v>20</v>
      </c>
    </row>
    <row r="53" spans="1:25" ht="75" hidden="1">
      <c r="A53" s="69">
        <v>45</v>
      </c>
      <c r="B53" s="70" t="s">
        <v>152</v>
      </c>
      <c r="C53" s="28"/>
      <c r="D53" s="28">
        <v>1</v>
      </c>
      <c r="E53" s="28" t="s">
        <v>153</v>
      </c>
      <c r="F53" s="28">
        <v>55000</v>
      </c>
      <c r="G53" s="53" t="s">
        <v>30</v>
      </c>
      <c r="H53" s="53" t="s">
        <v>30</v>
      </c>
      <c r="I53" s="28"/>
      <c r="J53" s="28" t="s">
        <v>153</v>
      </c>
      <c r="K53" s="53" t="s">
        <v>153</v>
      </c>
      <c r="L53" s="53" t="s">
        <v>30</v>
      </c>
      <c r="M53" s="28"/>
      <c r="N53" s="28"/>
      <c r="O53" s="28"/>
      <c r="P53" s="28" t="s">
        <v>31</v>
      </c>
      <c r="Q53" s="28" t="s">
        <v>69</v>
      </c>
      <c r="R53" s="28"/>
      <c r="S53" s="71">
        <v>50000</v>
      </c>
      <c r="T53" s="72">
        <v>42500</v>
      </c>
      <c r="U53" s="72">
        <v>5000</v>
      </c>
      <c r="V53" s="72">
        <v>2500</v>
      </c>
      <c r="W53" s="54" t="s">
        <v>80</v>
      </c>
      <c r="X53" s="28"/>
      <c r="Y53" s="28">
        <v>20</v>
      </c>
    </row>
    <row r="54" spans="1:25" ht="75" hidden="1">
      <c r="A54" s="69">
        <v>46</v>
      </c>
      <c r="B54" s="70" t="s">
        <v>154</v>
      </c>
      <c r="C54" s="28"/>
      <c r="D54" s="28">
        <v>1</v>
      </c>
      <c r="E54" s="28" t="s">
        <v>153</v>
      </c>
      <c r="F54" s="28">
        <v>55000</v>
      </c>
      <c r="G54" s="53" t="s">
        <v>30</v>
      </c>
      <c r="H54" s="53" t="s">
        <v>30</v>
      </c>
      <c r="I54" s="28"/>
      <c r="J54" s="28" t="s">
        <v>153</v>
      </c>
      <c r="K54" s="53" t="s">
        <v>153</v>
      </c>
      <c r="L54" s="53" t="s">
        <v>30</v>
      </c>
      <c r="M54" s="28"/>
      <c r="N54" s="28"/>
      <c r="O54" s="28"/>
      <c r="P54" s="28" t="s">
        <v>31</v>
      </c>
      <c r="Q54" s="28" t="s">
        <v>69</v>
      </c>
      <c r="R54" s="28"/>
      <c r="S54" s="71">
        <v>50000</v>
      </c>
      <c r="T54" s="72">
        <v>42500</v>
      </c>
      <c r="U54" s="72">
        <v>5000</v>
      </c>
      <c r="V54" s="72">
        <v>2500</v>
      </c>
      <c r="W54" s="54" t="s">
        <v>87</v>
      </c>
      <c r="X54" s="28"/>
      <c r="Y54" s="28">
        <v>20</v>
      </c>
    </row>
    <row r="55" spans="1:25" ht="75" hidden="1">
      <c r="A55" s="69">
        <v>47</v>
      </c>
      <c r="B55" s="70" t="s">
        <v>155</v>
      </c>
      <c r="C55" s="28"/>
      <c r="D55" s="28">
        <v>1</v>
      </c>
      <c r="E55" s="28" t="s">
        <v>153</v>
      </c>
      <c r="F55" s="28">
        <v>55000</v>
      </c>
      <c r="G55" s="53" t="s">
        <v>30</v>
      </c>
      <c r="H55" s="53" t="s">
        <v>30</v>
      </c>
      <c r="I55" s="28"/>
      <c r="J55" s="28" t="s">
        <v>153</v>
      </c>
      <c r="K55" s="53" t="s">
        <v>153</v>
      </c>
      <c r="L55" s="53" t="s">
        <v>30</v>
      </c>
      <c r="M55" s="28"/>
      <c r="N55" s="28"/>
      <c r="O55" s="28"/>
      <c r="P55" s="28" t="s">
        <v>31</v>
      </c>
      <c r="Q55" s="28" t="s">
        <v>69</v>
      </c>
      <c r="R55" s="28"/>
      <c r="S55" s="71">
        <v>50000</v>
      </c>
      <c r="T55" s="72">
        <v>42500</v>
      </c>
      <c r="U55" s="72">
        <v>5000</v>
      </c>
      <c r="V55" s="72">
        <v>2500</v>
      </c>
      <c r="W55" s="54" t="s">
        <v>151</v>
      </c>
      <c r="X55" s="28"/>
      <c r="Y55" s="28">
        <v>20</v>
      </c>
    </row>
    <row r="56" spans="1:25" ht="75" hidden="1">
      <c r="A56" s="69">
        <v>48</v>
      </c>
      <c r="B56" s="70" t="s">
        <v>156</v>
      </c>
      <c r="C56" s="28"/>
      <c r="D56" s="28">
        <v>1</v>
      </c>
      <c r="E56" s="28" t="s">
        <v>153</v>
      </c>
      <c r="F56" s="28">
        <v>55000</v>
      </c>
      <c r="G56" s="53" t="s">
        <v>30</v>
      </c>
      <c r="H56" s="53" t="s">
        <v>30</v>
      </c>
      <c r="I56" s="28"/>
      <c r="J56" s="28" t="s">
        <v>153</v>
      </c>
      <c r="K56" s="53" t="s">
        <v>153</v>
      </c>
      <c r="L56" s="53" t="s">
        <v>30</v>
      </c>
      <c r="M56" s="28"/>
      <c r="N56" s="28"/>
      <c r="O56" s="28"/>
      <c r="P56" s="28" t="s">
        <v>31</v>
      </c>
      <c r="Q56" s="28" t="s">
        <v>69</v>
      </c>
      <c r="R56" s="28"/>
      <c r="S56" s="71">
        <v>50000</v>
      </c>
      <c r="T56" s="72">
        <v>42500</v>
      </c>
      <c r="U56" s="72">
        <v>5000</v>
      </c>
      <c r="V56" s="72">
        <v>2500</v>
      </c>
      <c r="W56" s="54" t="s">
        <v>151</v>
      </c>
      <c r="X56" s="28"/>
      <c r="Y56" s="28">
        <v>20</v>
      </c>
    </row>
    <row r="57" spans="1:25" ht="75" hidden="1">
      <c r="A57" s="69">
        <v>49</v>
      </c>
      <c r="B57" s="70" t="s">
        <v>157</v>
      </c>
      <c r="C57" s="28"/>
      <c r="D57" s="28">
        <v>1</v>
      </c>
      <c r="E57" s="28" t="s">
        <v>153</v>
      </c>
      <c r="F57" s="28">
        <v>55000</v>
      </c>
      <c r="G57" s="53" t="s">
        <v>30</v>
      </c>
      <c r="H57" s="53" t="s">
        <v>30</v>
      </c>
      <c r="I57" s="28"/>
      <c r="J57" s="28" t="s">
        <v>153</v>
      </c>
      <c r="K57" s="53" t="s">
        <v>153</v>
      </c>
      <c r="L57" s="53" t="s">
        <v>30</v>
      </c>
      <c r="M57" s="28"/>
      <c r="N57" s="28"/>
      <c r="O57" s="28"/>
      <c r="P57" s="28" t="s">
        <v>31</v>
      </c>
      <c r="Q57" s="28" t="s">
        <v>69</v>
      </c>
      <c r="R57" s="28"/>
      <c r="S57" s="71">
        <v>50000</v>
      </c>
      <c r="T57" s="72">
        <v>42500</v>
      </c>
      <c r="U57" s="72">
        <v>5000</v>
      </c>
      <c r="V57" s="72">
        <v>2500</v>
      </c>
      <c r="W57" s="54" t="s">
        <v>87</v>
      </c>
      <c r="X57" s="28"/>
      <c r="Y57" s="28">
        <v>20</v>
      </c>
    </row>
    <row r="58" spans="1:25" ht="90" hidden="1">
      <c r="A58" s="69">
        <v>50</v>
      </c>
      <c r="B58" s="70" t="s">
        <v>158</v>
      </c>
      <c r="C58" s="28"/>
      <c r="D58" s="28">
        <v>1</v>
      </c>
      <c r="E58" s="28" t="s">
        <v>78</v>
      </c>
      <c r="F58" s="28">
        <v>55000</v>
      </c>
      <c r="G58" s="53" t="s">
        <v>30</v>
      </c>
      <c r="H58" s="53" t="s">
        <v>30</v>
      </c>
      <c r="I58" s="28"/>
      <c r="J58" s="28" t="s">
        <v>78</v>
      </c>
      <c r="K58" s="53" t="s">
        <v>153</v>
      </c>
      <c r="L58" s="53" t="s">
        <v>30</v>
      </c>
      <c r="M58" s="28"/>
      <c r="N58" s="28"/>
      <c r="O58" s="28"/>
      <c r="P58" s="28" t="s">
        <v>31</v>
      </c>
      <c r="Q58" s="28" t="s">
        <v>69</v>
      </c>
      <c r="R58" s="28"/>
      <c r="S58" s="71">
        <v>50000</v>
      </c>
      <c r="T58" s="72">
        <v>42500</v>
      </c>
      <c r="U58" s="72">
        <v>5000</v>
      </c>
      <c r="V58" s="72">
        <v>2500</v>
      </c>
      <c r="W58" s="54" t="s">
        <v>151</v>
      </c>
      <c r="X58" s="28"/>
      <c r="Y58" s="28">
        <v>20</v>
      </c>
    </row>
    <row r="59" spans="1:25" ht="105" hidden="1">
      <c r="A59" s="69">
        <v>51</v>
      </c>
      <c r="B59" s="70" t="s">
        <v>159</v>
      </c>
      <c r="C59" s="28"/>
      <c r="D59" s="28">
        <v>1</v>
      </c>
      <c r="E59" s="53" t="s">
        <v>160</v>
      </c>
      <c r="F59" s="28">
        <v>55000</v>
      </c>
      <c r="G59" s="53" t="s">
        <v>30</v>
      </c>
      <c r="H59" s="53" t="s">
        <v>30</v>
      </c>
      <c r="I59" s="28"/>
      <c r="J59" s="53" t="s">
        <v>160</v>
      </c>
      <c r="K59" s="53" t="s">
        <v>160</v>
      </c>
      <c r="L59" s="53" t="s">
        <v>30</v>
      </c>
      <c r="M59" s="28"/>
      <c r="N59" s="28"/>
      <c r="O59" s="28"/>
      <c r="P59" s="28" t="s">
        <v>31</v>
      </c>
      <c r="Q59" s="28" t="s">
        <v>69</v>
      </c>
      <c r="R59" s="28"/>
      <c r="S59" s="71">
        <v>50000</v>
      </c>
      <c r="T59" s="72">
        <v>42500</v>
      </c>
      <c r="U59" s="72">
        <v>5000</v>
      </c>
      <c r="V59" s="72">
        <v>2500</v>
      </c>
      <c r="W59" s="54" t="s">
        <v>151</v>
      </c>
      <c r="X59" s="28"/>
      <c r="Y59" s="28">
        <v>20</v>
      </c>
    </row>
    <row r="60" spans="1:25" ht="90" hidden="1">
      <c r="A60" s="69">
        <v>52</v>
      </c>
      <c r="B60" s="70" t="s">
        <v>161</v>
      </c>
      <c r="C60" s="28"/>
      <c r="D60" s="28">
        <v>1</v>
      </c>
      <c r="E60" s="28" t="s">
        <v>153</v>
      </c>
      <c r="F60" s="28">
        <v>55000</v>
      </c>
      <c r="G60" s="53" t="s">
        <v>30</v>
      </c>
      <c r="H60" s="53" t="s">
        <v>30</v>
      </c>
      <c r="I60" s="28"/>
      <c r="J60" s="28" t="s">
        <v>153</v>
      </c>
      <c r="K60" s="53" t="s">
        <v>153</v>
      </c>
      <c r="L60" s="53" t="s">
        <v>30</v>
      </c>
      <c r="M60" s="28"/>
      <c r="N60" s="28"/>
      <c r="O60" s="28"/>
      <c r="P60" s="28" t="s">
        <v>31</v>
      </c>
      <c r="Q60" s="28" t="s">
        <v>69</v>
      </c>
      <c r="R60" s="28"/>
      <c r="S60" s="71">
        <v>50000</v>
      </c>
      <c r="T60" s="72">
        <v>42500</v>
      </c>
      <c r="U60" s="72">
        <v>5000</v>
      </c>
      <c r="V60" s="72">
        <v>2500</v>
      </c>
      <c r="W60" s="54" t="s">
        <v>151</v>
      </c>
      <c r="X60" s="28"/>
      <c r="Y60" s="28">
        <v>20</v>
      </c>
    </row>
    <row r="61" spans="1:25" ht="75" hidden="1">
      <c r="A61" s="69">
        <v>53</v>
      </c>
      <c r="B61" s="70" t="s">
        <v>162</v>
      </c>
      <c r="C61" s="28"/>
      <c r="D61" s="28">
        <v>1</v>
      </c>
      <c r="E61" s="28" t="s">
        <v>153</v>
      </c>
      <c r="F61" s="28">
        <v>55000</v>
      </c>
      <c r="G61" s="53" t="s">
        <v>30</v>
      </c>
      <c r="H61" s="53" t="s">
        <v>30</v>
      </c>
      <c r="I61" s="28"/>
      <c r="J61" s="28" t="s">
        <v>153</v>
      </c>
      <c r="K61" s="53" t="s">
        <v>153</v>
      </c>
      <c r="L61" s="53" t="s">
        <v>30</v>
      </c>
      <c r="M61" s="28"/>
      <c r="N61" s="28"/>
      <c r="O61" s="28"/>
      <c r="P61" s="28" t="s">
        <v>31</v>
      </c>
      <c r="Q61" s="28" t="s">
        <v>69</v>
      </c>
      <c r="R61" s="28"/>
      <c r="S61" s="72">
        <v>100000</v>
      </c>
      <c r="T61" s="72">
        <v>85000</v>
      </c>
      <c r="U61" s="72">
        <v>10000</v>
      </c>
      <c r="V61" s="72">
        <v>5000</v>
      </c>
      <c r="W61" s="54" t="s">
        <v>92</v>
      </c>
      <c r="X61" s="28"/>
      <c r="Y61" s="28">
        <v>20</v>
      </c>
    </row>
    <row r="62" spans="1:25" ht="60" hidden="1">
      <c r="A62" s="69">
        <v>54</v>
      </c>
      <c r="B62" s="70" t="s">
        <v>163</v>
      </c>
      <c r="C62" s="28"/>
      <c r="D62" s="28">
        <v>1</v>
      </c>
      <c r="E62" s="28" t="s">
        <v>153</v>
      </c>
      <c r="F62" s="28">
        <v>55000</v>
      </c>
      <c r="G62" s="53" t="s">
        <v>30</v>
      </c>
      <c r="H62" s="53" t="s">
        <v>30</v>
      </c>
      <c r="I62" s="28"/>
      <c r="J62" s="28" t="s">
        <v>153</v>
      </c>
      <c r="K62" s="53" t="s">
        <v>153</v>
      </c>
      <c r="L62" s="53" t="s">
        <v>30</v>
      </c>
      <c r="M62" s="28"/>
      <c r="N62" s="28"/>
      <c r="O62" s="28"/>
      <c r="P62" s="28" t="s">
        <v>31</v>
      </c>
      <c r="Q62" s="28" t="s">
        <v>69</v>
      </c>
      <c r="R62" s="28"/>
      <c r="S62" s="72">
        <v>100000</v>
      </c>
      <c r="T62" s="72">
        <v>85000</v>
      </c>
      <c r="U62" s="72">
        <v>10000</v>
      </c>
      <c r="V62" s="72">
        <v>5000</v>
      </c>
      <c r="W62" s="54" t="s">
        <v>87</v>
      </c>
      <c r="X62" s="28"/>
      <c r="Y62" s="28">
        <v>20</v>
      </c>
    </row>
    <row r="63" spans="1:25" ht="60" hidden="1">
      <c r="A63" s="69">
        <v>55</v>
      </c>
      <c r="B63" s="70" t="s">
        <v>164</v>
      </c>
      <c r="C63" s="28"/>
      <c r="D63" s="28">
        <v>1</v>
      </c>
      <c r="E63" s="28" t="s">
        <v>153</v>
      </c>
      <c r="F63" s="28">
        <v>55000</v>
      </c>
      <c r="G63" s="53" t="s">
        <v>30</v>
      </c>
      <c r="H63" s="53" t="s">
        <v>30</v>
      </c>
      <c r="I63" s="28"/>
      <c r="J63" s="28" t="s">
        <v>153</v>
      </c>
      <c r="K63" s="53" t="s">
        <v>153</v>
      </c>
      <c r="L63" s="53" t="s">
        <v>30</v>
      </c>
      <c r="M63" s="28"/>
      <c r="N63" s="28"/>
      <c r="O63" s="28"/>
      <c r="P63" s="28" t="s">
        <v>31</v>
      </c>
      <c r="Q63" s="28" t="s">
        <v>69</v>
      </c>
      <c r="R63" s="28"/>
      <c r="S63" s="72">
        <v>100000</v>
      </c>
      <c r="T63" s="72">
        <v>85000</v>
      </c>
      <c r="U63" s="72">
        <v>10000</v>
      </c>
      <c r="V63" s="72">
        <v>5000</v>
      </c>
      <c r="W63" s="54" t="s">
        <v>87</v>
      </c>
      <c r="X63" s="28"/>
      <c r="Y63" s="28">
        <v>20</v>
      </c>
    </row>
    <row r="64" spans="1:25" hidden="1">
      <c r="S64" s="78">
        <f>SUM(S9:S63)</f>
        <v>2770000</v>
      </c>
      <c r="T64" s="78">
        <f t="shared" ref="T64:V64" si="0">SUM(T9:T63)</f>
        <v>2379500</v>
      </c>
      <c r="U64" s="78">
        <f t="shared" si="0"/>
        <v>277000</v>
      </c>
      <c r="V64" s="78">
        <f t="shared" si="0"/>
        <v>113500</v>
      </c>
    </row>
  </sheetData>
  <autoFilter ref="A4:Y64">
    <filterColumn colId="24">
      <filters>
        <filter val="60"/>
      </filters>
    </filterColumn>
  </autoFilter>
  <mergeCells count="28">
    <mergeCell ref="Y4:Y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  <mergeCell ref="M4:M8"/>
    <mergeCell ref="A1:Y1"/>
    <mergeCell ref="A2:Y2"/>
    <mergeCell ref="A3:Y3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"/>
  <sheetViews>
    <sheetView topLeftCell="A8" workbookViewId="0">
      <selection activeCell="P13" sqref="P13:P14"/>
    </sheetView>
  </sheetViews>
  <sheetFormatPr defaultRowHeight="15"/>
  <sheetData>
    <row r="1" spans="1:19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</row>
    <row r="2" spans="1:19" ht="18.75">
      <c r="A2" s="573" t="s">
        <v>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9" ht="18.75">
      <c r="A3" s="573" t="s">
        <v>167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9" ht="18.75">
      <c r="A4" s="641" t="s">
        <v>168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</row>
    <row r="5" spans="1:19" ht="60">
      <c r="A5" s="55" t="s">
        <v>169</v>
      </c>
      <c r="B5" s="55" t="s">
        <v>170</v>
      </c>
      <c r="C5" s="79" t="s">
        <v>171</v>
      </c>
      <c r="D5" s="55" t="s">
        <v>172</v>
      </c>
      <c r="E5" s="55" t="s">
        <v>173</v>
      </c>
      <c r="F5" s="55" t="s">
        <v>9</v>
      </c>
      <c r="G5" s="55" t="s">
        <v>174</v>
      </c>
      <c r="H5" s="55" t="s">
        <v>175</v>
      </c>
      <c r="I5" s="55" t="s">
        <v>176</v>
      </c>
      <c r="J5" s="77" t="s">
        <v>177</v>
      </c>
      <c r="K5" s="77" t="s">
        <v>178</v>
      </c>
      <c r="L5" s="77" t="s">
        <v>179</v>
      </c>
      <c r="M5" s="77" t="s">
        <v>180</v>
      </c>
      <c r="N5" s="77" t="s">
        <v>181</v>
      </c>
      <c r="O5" s="77" t="s">
        <v>182</v>
      </c>
      <c r="P5" s="77" t="s">
        <v>183</v>
      </c>
      <c r="Q5" s="77" t="s">
        <v>184</v>
      </c>
      <c r="R5" s="77" t="s">
        <v>185</v>
      </c>
    </row>
    <row r="6" spans="1:19" ht="150">
      <c r="A6" s="55">
        <v>1</v>
      </c>
      <c r="B6" s="55"/>
      <c r="C6" s="79" t="s">
        <v>186</v>
      </c>
      <c r="D6" s="55" t="s">
        <v>187</v>
      </c>
      <c r="E6" s="55" t="s">
        <v>188</v>
      </c>
      <c r="F6" s="55" t="s">
        <v>189</v>
      </c>
      <c r="G6" s="80" t="s">
        <v>190</v>
      </c>
      <c r="H6" s="55" t="s">
        <v>191</v>
      </c>
      <c r="I6" s="55" t="s">
        <v>192</v>
      </c>
      <c r="J6" s="55" t="s">
        <v>193</v>
      </c>
      <c r="K6" s="55" t="s">
        <v>194</v>
      </c>
      <c r="L6" s="55" t="s">
        <v>195</v>
      </c>
      <c r="M6" s="55" t="s">
        <v>196</v>
      </c>
      <c r="N6" s="55">
        <v>50000</v>
      </c>
      <c r="O6" s="81">
        <v>41150</v>
      </c>
      <c r="P6" s="55">
        <v>50000</v>
      </c>
      <c r="Q6" s="81">
        <v>41233</v>
      </c>
      <c r="R6" s="55" t="s">
        <v>197</v>
      </c>
      <c r="S6">
        <f>P6*0.9</f>
        <v>45000</v>
      </c>
    </row>
    <row r="7" spans="1:19" ht="90">
      <c r="A7" s="55">
        <v>2</v>
      </c>
      <c r="B7" s="55"/>
      <c r="C7" s="79" t="s">
        <v>198</v>
      </c>
      <c r="D7" s="55" t="s">
        <v>199</v>
      </c>
      <c r="E7" s="55" t="s">
        <v>200</v>
      </c>
      <c r="F7" s="55" t="s">
        <v>189</v>
      </c>
      <c r="G7" s="80" t="s">
        <v>190</v>
      </c>
      <c r="H7" s="55" t="s">
        <v>191</v>
      </c>
      <c r="I7" s="55" t="s">
        <v>192</v>
      </c>
      <c r="J7" s="55" t="s">
        <v>201</v>
      </c>
      <c r="K7" s="55" t="s">
        <v>202</v>
      </c>
      <c r="L7" s="55" t="s">
        <v>195</v>
      </c>
      <c r="M7" s="55" t="s">
        <v>196</v>
      </c>
      <c r="N7" s="55">
        <v>50000</v>
      </c>
      <c r="O7" s="81">
        <v>41150</v>
      </c>
      <c r="P7" s="55">
        <v>50000</v>
      </c>
      <c r="Q7" s="81">
        <v>41233</v>
      </c>
      <c r="R7" s="55" t="s">
        <v>197</v>
      </c>
      <c r="S7">
        <f t="shared" ref="S7:S9" si="0">P7*0.9</f>
        <v>45000</v>
      </c>
    </row>
    <row r="8" spans="1:19" ht="120">
      <c r="A8" s="55">
        <v>3</v>
      </c>
      <c r="B8" s="55"/>
      <c r="C8" s="79" t="s">
        <v>186</v>
      </c>
      <c r="D8" s="55" t="s">
        <v>203</v>
      </c>
      <c r="E8" s="55" t="s">
        <v>204</v>
      </c>
      <c r="F8" s="55" t="s">
        <v>189</v>
      </c>
      <c r="G8" s="55" t="s">
        <v>31</v>
      </c>
      <c r="H8" s="55" t="s">
        <v>32</v>
      </c>
      <c r="I8" s="82" t="s">
        <v>5</v>
      </c>
      <c r="J8" s="55" t="s">
        <v>205</v>
      </c>
      <c r="K8" s="55" t="s">
        <v>206</v>
      </c>
      <c r="L8" s="55" t="s">
        <v>207</v>
      </c>
      <c r="M8" s="55" t="s">
        <v>208</v>
      </c>
      <c r="N8" s="83">
        <v>200000</v>
      </c>
      <c r="O8" s="81">
        <v>41150</v>
      </c>
      <c r="P8" s="83">
        <v>50000</v>
      </c>
      <c r="Q8" s="81">
        <v>41233</v>
      </c>
      <c r="R8" s="55" t="s">
        <v>209</v>
      </c>
      <c r="S8">
        <f t="shared" si="0"/>
        <v>45000</v>
      </c>
    </row>
    <row r="9" spans="1:19" ht="75">
      <c r="A9" s="55">
        <v>4</v>
      </c>
      <c r="B9" s="55"/>
      <c r="C9" s="79" t="s">
        <v>198</v>
      </c>
      <c r="D9" s="55" t="s">
        <v>199</v>
      </c>
      <c r="E9" s="55" t="s">
        <v>210</v>
      </c>
      <c r="F9" s="55" t="s">
        <v>189</v>
      </c>
      <c r="G9" s="55" t="s">
        <v>31</v>
      </c>
      <c r="H9" s="55" t="s">
        <v>32</v>
      </c>
      <c r="I9" s="82" t="s">
        <v>5</v>
      </c>
      <c r="J9" s="55" t="s">
        <v>211</v>
      </c>
      <c r="K9" s="55" t="s">
        <v>206</v>
      </c>
      <c r="L9" s="55" t="s">
        <v>207</v>
      </c>
      <c r="M9" s="55" t="s">
        <v>208</v>
      </c>
      <c r="N9" s="83">
        <v>150000</v>
      </c>
      <c r="O9" s="81">
        <v>41150</v>
      </c>
      <c r="P9" s="83">
        <v>50000</v>
      </c>
      <c r="Q9" s="81">
        <v>41233</v>
      </c>
      <c r="R9" s="55" t="s">
        <v>209</v>
      </c>
      <c r="S9">
        <f t="shared" si="0"/>
        <v>45000</v>
      </c>
    </row>
    <row r="10" spans="1:19">
      <c r="P10">
        <f>SUM(P6:P9)</f>
        <v>200000</v>
      </c>
    </row>
    <row r="12" spans="1:19">
      <c r="P12">
        <f>P10*0.05</f>
        <v>10000</v>
      </c>
    </row>
    <row r="13" spans="1:19">
      <c r="P13">
        <f>P10-P12</f>
        <v>190000</v>
      </c>
    </row>
    <row r="14" spans="1:19">
      <c r="P14">
        <v>500000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topLeftCell="A7" workbookViewId="0">
      <selection activeCell="E13" sqref="E13"/>
    </sheetView>
  </sheetViews>
  <sheetFormatPr defaultRowHeight="15"/>
  <cols>
    <col min="12" max="12" width="9.5703125" bestFit="1" customWidth="1"/>
  </cols>
  <sheetData>
    <row r="1" spans="1:18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</row>
    <row r="2" spans="1:18" ht="18.75">
      <c r="A2" s="573" t="s">
        <v>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ht="18.75">
      <c r="A3" s="573" t="s">
        <v>167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18" ht="18.75">
      <c r="A4" s="642" t="s">
        <v>320</v>
      </c>
      <c r="B4" s="642"/>
      <c r="C4" s="642"/>
      <c r="D4" s="642"/>
      <c r="E4" s="642"/>
      <c r="F4" s="642"/>
      <c r="G4" s="642"/>
      <c r="H4" s="101"/>
      <c r="I4" s="101"/>
      <c r="J4" s="7"/>
      <c r="K4" s="102"/>
      <c r="L4" s="103"/>
      <c r="M4" s="104"/>
      <c r="N4" s="104"/>
      <c r="O4" s="105"/>
      <c r="P4" s="9"/>
      <c r="Q4" s="9"/>
      <c r="R4" s="10" t="s">
        <v>321</v>
      </c>
    </row>
    <row r="5" spans="1:18" ht="22.5">
      <c r="A5" s="106"/>
      <c r="B5" s="106"/>
      <c r="C5" s="106"/>
      <c r="D5" s="106"/>
      <c r="E5" s="106"/>
      <c r="F5" s="107"/>
      <c r="G5" s="107"/>
      <c r="H5" s="107"/>
      <c r="I5" s="107"/>
      <c r="J5" s="108"/>
      <c r="K5" s="109"/>
      <c r="L5" s="109"/>
      <c r="M5" s="110"/>
      <c r="N5" s="110"/>
      <c r="O5" s="111"/>
      <c r="P5" s="111"/>
      <c r="Q5" s="111" t="s">
        <v>322</v>
      </c>
      <c r="R5" s="112"/>
    </row>
    <row r="6" spans="1:18" ht="22.5">
      <c r="A6" s="643" t="s">
        <v>323</v>
      </c>
      <c r="B6" s="643"/>
      <c r="C6" s="106"/>
      <c r="D6" s="106"/>
      <c r="E6" s="106"/>
      <c r="F6" s="107"/>
      <c r="G6" s="107"/>
      <c r="H6" s="107"/>
      <c r="I6" s="107"/>
      <c r="J6" s="108"/>
      <c r="K6" s="109"/>
      <c r="L6" s="109"/>
      <c r="M6" s="110"/>
      <c r="N6" s="110"/>
      <c r="O6" s="111"/>
      <c r="P6" s="111"/>
      <c r="Q6" s="111" t="s">
        <v>324</v>
      </c>
      <c r="R6" s="112"/>
    </row>
    <row r="7" spans="1:18" ht="60">
      <c r="A7" s="113" t="s">
        <v>169</v>
      </c>
      <c r="B7" s="113" t="s">
        <v>170</v>
      </c>
      <c r="C7" s="113" t="s">
        <v>171</v>
      </c>
      <c r="D7" s="113" t="s">
        <v>172</v>
      </c>
      <c r="E7" s="113" t="s">
        <v>173</v>
      </c>
      <c r="F7" s="114" t="s">
        <v>9</v>
      </c>
      <c r="G7" s="114" t="s">
        <v>174</v>
      </c>
      <c r="H7" s="114" t="s">
        <v>175</v>
      </c>
      <c r="I7" s="114" t="s">
        <v>176</v>
      </c>
      <c r="J7" s="53" t="s">
        <v>325</v>
      </c>
      <c r="K7" s="115" t="s">
        <v>326</v>
      </c>
      <c r="L7" s="83" t="s">
        <v>327</v>
      </c>
      <c r="M7" s="83" t="s">
        <v>184</v>
      </c>
      <c r="N7" s="83" t="s">
        <v>183</v>
      </c>
      <c r="O7" s="53" t="s">
        <v>185</v>
      </c>
      <c r="P7" s="53" t="s">
        <v>183</v>
      </c>
      <c r="Q7" s="53" t="s">
        <v>184</v>
      </c>
      <c r="R7" s="55" t="s">
        <v>185</v>
      </c>
    </row>
    <row r="8" spans="1:18" ht="47.25">
      <c r="A8" s="28">
        <v>1</v>
      </c>
      <c r="B8" s="84"/>
      <c r="C8" s="85" t="s">
        <v>212</v>
      </c>
      <c r="D8" s="86" t="s">
        <v>213</v>
      </c>
      <c r="E8" s="86" t="s">
        <v>214</v>
      </c>
      <c r="F8" s="87" t="s">
        <v>30</v>
      </c>
      <c r="G8" s="87" t="s">
        <v>31</v>
      </c>
      <c r="H8" s="88" t="s">
        <v>32</v>
      </c>
      <c r="I8" s="88" t="s">
        <v>6</v>
      </c>
      <c r="J8" s="87" t="s">
        <v>215</v>
      </c>
      <c r="K8" s="89">
        <v>50000</v>
      </c>
      <c r="L8" s="89">
        <v>42500</v>
      </c>
      <c r="M8" s="90" t="s">
        <v>216</v>
      </c>
      <c r="N8" s="91">
        <v>47500</v>
      </c>
      <c r="O8" s="92">
        <v>20</v>
      </c>
      <c r="P8" s="91">
        <v>47500</v>
      </c>
      <c r="Q8" s="90" t="s">
        <v>216</v>
      </c>
      <c r="R8" s="93">
        <v>20</v>
      </c>
    </row>
    <row r="9" spans="1:18" ht="47.25">
      <c r="A9" s="28">
        <v>2</v>
      </c>
      <c r="B9" s="84"/>
      <c r="C9" s="88" t="s">
        <v>217</v>
      </c>
      <c r="D9" s="94" t="s">
        <v>218</v>
      </c>
      <c r="E9" s="94" t="s">
        <v>219</v>
      </c>
      <c r="F9" s="95" t="s">
        <v>30</v>
      </c>
      <c r="G9" s="87" t="s">
        <v>31</v>
      </c>
      <c r="H9" s="96" t="s">
        <v>69</v>
      </c>
      <c r="I9" s="88" t="s">
        <v>6</v>
      </c>
      <c r="J9" s="95" t="s">
        <v>220</v>
      </c>
      <c r="K9" s="97">
        <v>50000</v>
      </c>
      <c r="L9" s="97">
        <v>42500</v>
      </c>
      <c r="M9" s="98" t="s">
        <v>221</v>
      </c>
      <c r="N9" s="99">
        <v>47500</v>
      </c>
      <c r="O9" s="92">
        <v>20</v>
      </c>
      <c r="P9" s="99">
        <v>47500</v>
      </c>
      <c r="Q9" s="98" t="s">
        <v>221</v>
      </c>
      <c r="R9" s="93">
        <v>20</v>
      </c>
    </row>
    <row r="10" spans="1:18" ht="47.25">
      <c r="A10" s="28">
        <v>3</v>
      </c>
      <c r="B10" s="84"/>
      <c r="C10" s="88" t="s">
        <v>222</v>
      </c>
      <c r="D10" s="94" t="s">
        <v>223</v>
      </c>
      <c r="E10" s="94" t="s">
        <v>224</v>
      </c>
      <c r="F10" s="95" t="s">
        <v>30</v>
      </c>
      <c r="G10" s="87" t="s">
        <v>31</v>
      </c>
      <c r="H10" s="88" t="s">
        <v>32</v>
      </c>
      <c r="I10" s="88" t="s">
        <v>6</v>
      </c>
      <c r="J10" s="95" t="s">
        <v>225</v>
      </c>
      <c r="K10" s="97">
        <v>50000</v>
      </c>
      <c r="L10" s="97">
        <v>42500</v>
      </c>
      <c r="M10" s="98" t="s">
        <v>226</v>
      </c>
      <c r="N10" s="99">
        <v>47500</v>
      </c>
      <c r="O10" s="92">
        <v>20</v>
      </c>
      <c r="P10" s="99">
        <v>47500</v>
      </c>
      <c r="Q10" s="98" t="s">
        <v>226</v>
      </c>
      <c r="R10" s="93">
        <v>20</v>
      </c>
    </row>
    <row r="11" spans="1:18" ht="63">
      <c r="A11" s="28">
        <v>4</v>
      </c>
      <c r="B11" s="84"/>
      <c r="C11" s="88" t="s">
        <v>227</v>
      </c>
      <c r="D11" s="94" t="s">
        <v>228</v>
      </c>
      <c r="E11" s="94" t="s">
        <v>229</v>
      </c>
      <c r="F11" s="95" t="s">
        <v>30</v>
      </c>
      <c r="G11" s="87" t="s">
        <v>31</v>
      </c>
      <c r="H11" s="88" t="s">
        <v>32</v>
      </c>
      <c r="I11" s="88" t="s">
        <v>6</v>
      </c>
      <c r="J11" s="95" t="s">
        <v>230</v>
      </c>
      <c r="K11" s="97">
        <v>50000</v>
      </c>
      <c r="L11" s="97">
        <v>42500</v>
      </c>
      <c r="M11" s="98" t="s">
        <v>226</v>
      </c>
      <c r="N11" s="99">
        <v>47500</v>
      </c>
      <c r="O11" s="92">
        <v>20</v>
      </c>
      <c r="P11" s="99">
        <v>47500</v>
      </c>
      <c r="Q11" s="98" t="s">
        <v>226</v>
      </c>
      <c r="R11" s="93">
        <v>20</v>
      </c>
    </row>
    <row r="12" spans="1:18" ht="47.25">
      <c r="A12" s="28">
        <v>5</v>
      </c>
      <c r="B12" s="84"/>
      <c r="C12" s="88" t="s">
        <v>231</v>
      </c>
      <c r="D12" s="94" t="s">
        <v>232</v>
      </c>
      <c r="E12" s="94" t="s">
        <v>233</v>
      </c>
      <c r="F12" s="95" t="s">
        <v>30</v>
      </c>
      <c r="G12" s="87" t="s">
        <v>31</v>
      </c>
      <c r="H12" s="96" t="s">
        <v>69</v>
      </c>
      <c r="I12" s="88" t="s">
        <v>6</v>
      </c>
      <c r="J12" s="95" t="s">
        <v>234</v>
      </c>
      <c r="K12" s="97">
        <v>50000</v>
      </c>
      <c r="L12" s="97">
        <v>42500</v>
      </c>
      <c r="M12" s="98" t="s">
        <v>235</v>
      </c>
      <c r="N12" s="99">
        <v>47500</v>
      </c>
      <c r="O12" s="92">
        <v>20</v>
      </c>
      <c r="P12" s="99">
        <v>47500</v>
      </c>
      <c r="Q12" s="98" t="s">
        <v>235</v>
      </c>
      <c r="R12" s="93">
        <v>20</v>
      </c>
    </row>
    <row r="13" spans="1:18" ht="15.75">
      <c r="A13" s="28">
        <v>6</v>
      </c>
      <c r="B13" s="84"/>
      <c r="C13" s="88" t="s">
        <v>236</v>
      </c>
      <c r="D13" s="94" t="s">
        <v>237</v>
      </c>
      <c r="E13" s="94" t="s">
        <v>238</v>
      </c>
      <c r="F13" s="95" t="s">
        <v>30</v>
      </c>
      <c r="G13" s="87" t="s">
        <v>31</v>
      </c>
      <c r="H13" s="96" t="s">
        <v>69</v>
      </c>
      <c r="I13" s="88" t="s">
        <v>5</v>
      </c>
      <c r="J13" s="95" t="s">
        <v>225</v>
      </c>
      <c r="K13" s="97">
        <v>50000</v>
      </c>
      <c r="L13" s="97">
        <v>42500</v>
      </c>
      <c r="M13" s="98" t="s">
        <v>239</v>
      </c>
      <c r="N13" s="99">
        <v>47500</v>
      </c>
      <c r="O13" s="92">
        <v>20</v>
      </c>
      <c r="P13" s="99">
        <v>47500</v>
      </c>
      <c r="Q13" s="98" t="s">
        <v>239</v>
      </c>
      <c r="R13" s="93">
        <v>20</v>
      </c>
    </row>
    <row r="14" spans="1:18" ht="47.25">
      <c r="A14" s="28">
        <v>7</v>
      </c>
      <c r="B14" s="84"/>
      <c r="C14" s="88" t="s">
        <v>240</v>
      </c>
      <c r="D14" s="94" t="s">
        <v>228</v>
      </c>
      <c r="E14" s="94" t="s">
        <v>241</v>
      </c>
      <c r="F14" s="95" t="s">
        <v>30</v>
      </c>
      <c r="G14" s="87" t="s">
        <v>31</v>
      </c>
      <c r="H14" s="88" t="s">
        <v>32</v>
      </c>
      <c r="I14" s="88" t="s">
        <v>6</v>
      </c>
      <c r="J14" s="95" t="s">
        <v>225</v>
      </c>
      <c r="K14" s="97">
        <v>50000</v>
      </c>
      <c r="L14" s="97">
        <v>42500</v>
      </c>
      <c r="M14" s="98" t="s">
        <v>242</v>
      </c>
      <c r="N14" s="99">
        <v>47500</v>
      </c>
      <c r="O14" s="92">
        <v>20</v>
      </c>
      <c r="P14" s="99">
        <v>47500</v>
      </c>
      <c r="Q14" s="98" t="s">
        <v>242</v>
      </c>
      <c r="R14" s="93">
        <v>20</v>
      </c>
    </row>
    <row r="15" spans="1:18" ht="31.5">
      <c r="A15" s="28">
        <v>8</v>
      </c>
      <c r="B15" s="84"/>
      <c r="C15" s="88" t="s">
        <v>243</v>
      </c>
      <c r="D15" s="88" t="s">
        <v>244</v>
      </c>
      <c r="E15" s="94" t="s">
        <v>245</v>
      </c>
      <c r="F15" s="95" t="s">
        <v>30</v>
      </c>
      <c r="G15" s="87" t="s">
        <v>31</v>
      </c>
      <c r="H15" s="88" t="s">
        <v>32</v>
      </c>
      <c r="I15" s="88" t="s">
        <v>6</v>
      </c>
      <c r="J15" s="95" t="s">
        <v>246</v>
      </c>
      <c r="K15" s="97">
        <v>50000</v>
      </c>
      <c r="L15" s="97">
        <v>42500</v>
      </c>
      <c r="M15" s="98" t="s">
        <v>242</v>
      </c>
      <c r="N15" s="99">
        <v>47500</v>
      </c>
      <c r="O15" s="92">
        <v>20</v>
      </c>
      <c r="P15" s="99">
        <v>47500</v>
      </c>
      <c r="Q15" s="98" t="s">
        <v>242</v>
      </c>
      <c r="R15" s="93">
        <v>20</v>
      </c>
    </row>
    <row r="16" spans="1:18" ht="47.25">
      <c r="A16" s="28">
        <v>9</v>
      </c>
      <c r="B16" s="84"/>
      <c r="C16" s="88" t="s">
        <v>247</v>
      </c>
      <c r="D16" s="94" t="s">
        <v>248</v>
      </c>
      <c r="E16" s="94" t="s">
        <v>249</v>
      </c>
      <c r="F16" s="95" t="s">
        <v>30</v>
      </c>
      <c r="G16" s="87" t="s">
        <v>31</v>
      </c>
      <c r="H16" s="96" t="s">
        <v>69</v>
      </c>
      <c r="I16" s="88" t="s">
        <v>6</v>
      </c>
      <c r="J16" s="95" t="s">
        <v>250</v>
      </c>
      <c r="K16" s="97">
        <v>50000</v>
      </c>
      <c r="L16" s="97">
        <v>42500</v>
      </c>
      <c r="M16" s="98" t="s">
        <v>242</v>
      </c>
      <c r="N16" s="99">
        <v>47500</v>
      </c>
      <c r="O16" s="92">
        <v>20</v>
      </c>
      <c r="P16" s="99">
        <v>47500</v>
      </c>
      <c r="Q16" s="98" t="s">
        <v>242</v>
      </c>
      <c r="R16" s="93">
        <v>20</v>
      </c>
    </row>
    <row r="17" spans="1:18" ht="47.25">
      <c r="A17" s="28">
        <v>10</v>
      </c>
      <c r="B17" s="84"/>
      <c r="C17" s="88" t="s">
        <v>251</v>
      </c>
      <c r="D17" s="94" t="s">
        <v>252</v>
      </c>
      <c r="E17" s="94" t="s">
        <v>224</v>
      </c>
      <c r="F17" s="95" t="s">
        <v>30</v>
      </c>
      <c r="G17" s="87" t="s">
        <v>31</v>
      </c>
      <c r="H17" s="96" t="s">
        <v>69</v>
      </c>
      <c r="I17" s="88" t="s">
        <v>6</v>
      </c>
      <c r="J17" s="95" t="s">
        <v>250</v>
      </c>
      <c r="K17" s="97">
        <v>50000</v>
      </c>
      <c r="L17" s="97">
        <v>42500</v>
      </c>
      <c r="M17" s="98" t="s">
        <v>253</v>
      </c>
      <c r="N17" s="99">
        <v>47500</v>
      </c>
      <c r="O17" s="92">
        <v>20</v>
      </c>
      <c r="P17" s="99">
        <v>47500</v>
      </c>
      <c r="Q17" s="98" t="s">
        <v>253</v>
      </c>
      <c r="R17" s="93">
        <v>20</v>
      </c>
    </row>
    <row r="18" spans="1:18" ht="47.25">
      <c r="A18" s="28">
        <v>11</v>
      </c>
      <c r="B18" s="84"/>
      <c r="C18" s="88" t="s">
        <v>254</v>
      </c>
      <c r="D18" s="94" t="s">
        <v>255</v>
      </c>
      <c r="E18" s="94" t="s">
        <v>256</v>
      </c>
      <c r="F18" s="95" t="s">
        <v>30</v>
      </c>
      <c r="G18" s="87" t="s">
        <v>31</v>
      </c>
      <c r="H18" s="96" t="s">
        <v>69</v>
      </c>
      <c r="I18" s="88" t="s">
        <v>6</v>
      </c>
      <c r="J18" s="95" t="s">
        <v>225</v>
      </c>
      <c r="K18" s="97">
        <v>50000</v>
      </c>
      <c r="L18" s="97">
        <v>42500</v>
      </c>
      <c r="M18" s="98" t="s">
        <v>253</v>
      </c>
      <c r="N18" s="99">
        <v>47500</v>
      </c>
      <c r="O18" s="92">
        <v>20</v>
      </c>
      <c r="P18" s="99">
        <v>47500</v>
      </c>
      <c r="Q18" s="98" t="s">
        <v>253</v>
      </c>
      <c r="R18" s="93">
        <v>20</v>
      </c>
    </row>
    <row r="19" spans="1:18" ht="47.25">
      <c r="A19" s="28">
        <v>12</v>
      </c>
      <c r="B19" s="84"/>
      <c r="C19" s="88" t="s">
        <v>257</v>
      </c>
      <c r="D19" s="94" t="s">
        <v>258</v>
      </c>
      <c r="E19" s="94" t="s">
        <v>259</v>
      </c>
      <c r="F19" s="95" t="s">
        <v>30</v>
      </c>
      <c r="G19" s="87" t="s">
        <v>31</v>
      </c>
      <c r="H19" s="96" t="s">
        <v>69</v>
      </c>
      <c r="I19" s="88" t="s">
        <v>6</v>
      </c>
      <c r="J19" s="95" t="s">
        <v>225</v>
      </c>
      <c r="K19" s="97">
        <v>50000</v>
      </c>
      <c r="L19" s="97">
        <v>42500</v>
      </c>
      <c r="M19" s="98" t="s">
        <v>260</v>
      </c>
      <c r="N19" s="99">
        <v>47500</v>
      </c>
      <c r="O19" s="92">
        <v>20</v>
      </c>
      <c r="P19" s="99">
        <v>47500</v>
      </c>
      <c r="Q19" s="98" t="s">
        <v>260</v>
      </c>
      <c r="R19" s="93">
        <v>20</v>
      </c>
    </row>
    <row r="20" spans="1:18" ht="63">
      <c r="A20" s="28">
        <v>13</v>
      </c>
      <c r="B20" s="84"/>
      <c r="C20" s="88" t="s">
        <v>261</v>
      </c>
      <c r="D20" s="94" t="s">
        <v>262</v>
      </c>
      <c r="E20" s="94" t="s">
        <v>263</v>
      </c>
      <c r="F20" s="95" t="s">
        <v>30</v>
      </c>
      <c r="G20" s="87" t="s">
        <v>31</v>
      </c>
      <c r="H20" s="88" t="s">
        <v>32</v>
      </c>
      <c r="I20" s="88" t="s">
        <v>6</v>
      </c>
      <c r="J20" s="55" t="s">
        <v>264</v>
      </c>
      <c r="K20" s="97">
        <v>50000</v>
      </c>
      <c r="L20" s="97">
        <v>42500</v>
      </c>
      <c r="M20" s="98" t="s">
        <v>260</v>
      </c>
      <c r="N20" s="99">
        <v>47500</v>
      </c>
      <c r="O20" s="92">
        <v>20</v>
      </c>
      <c r="P20" s="99">
        <v>47500</v>
      </c>
      <c r="Q20" s="98" t="s">
        <v>260</v>
      </c>
      <c r="R20" s="93">
        <v>20</v>
      </c>
    </row>
    <row r="21" spans="1:18" ht="47.25">
      <c r="A21" s="28">
        <v>14</v>
      </c>
      <c r="B21" s="84"/>
      <c r="C21" s="88" t="s">
        <v>265</v>
      </c>
      <c r="D21" s="94" t="s">
        <v>266</v>
      </c>
      <c r="E21" s="94" t="s">
        <v>267</v>
      </c>
      <c r="F21" s="95" t="s">
        <v>30</v>
      </c>
      <c r="G21" s="87" t="s">
        <v>31</v>
      </c>
      <c r="H21" s="88" t="s">
        <v>32</v>
      </c>
      <c r="I21" s="88" t="s">
        <v>6</v>
      </c>
      <c r="J21" s="95" t="s">
        <v>268</v>
      </c>
      <c r="K21" s="97">
        <v>50000</v>
      </c>
      <c r="L21" s="97">
        <v>42500</v>
      </c>
      <c r="M21" s="98" t="s">
        <v>260</v>
      </c>
      <c r="N21" s="99">
        <v>47500</v>
      </c>
      <c r="O21" s="92">
        <v>20</v>
      </c>
      <c r="P21" s="99">
        <v>47500</v>
      </c>
      <c r="Q21" s="98" t="s">
        <v>260</v>
      </c>
      <c r="R21" s="93">
        <v>20</v>
      </c>
    </row>
    <row r="22" spans="1:18" ht="63">
      <c r="A22" s="28">
        <v>15</v>
      </c>
      <c r="B22" s="84"/>
      <c r="C22" s="88" t="s">
        <v>269</v>
      </c>
      <c r="D22" s="94" t="s">
        <v>270</v>
      </c>
      <c r="E22" s="94" t="s">
        <v>271</v>
      </c>
      <c r="F22" s="95" t="s">
        <v>30</v>
      </c>
      <c r="G22" s="87" t="s">
        <v>31</v>
      </c>
      <c r="H22" s="88" t="s">
        <v>32</v>
      </c>
      <c r="I22" s="88" t="s">
        <v>6</v>
      </c>
      <c r="J22" s="55" t="s">
        <v>272</v>
      </c>
      <c r="K22" s="97">
        <v>50000</v>
      </c>
      <c r="L22" s="97">
        <v>42500</v>
      </c>
      <c r="M22" s="98" t="s">
        <v>260</v>
      </c>
      <c r="N22" s="99">
        <v>47500</v>
      </c>
      <c r="O22" s="92">
        <v>20</v>
      </c>
      <c r="P22" s="99">
        <v>47500</v>
      </c>
      <c r="Q22" s="98" t="s">
        <v>260</v>
      </c>
      <c r="R22" s="93">
        <v>20</v>
      </c>
    </row>
    <row r="23" spans="1:18" ht="47.25">
      <c r="A23" s="28">
        <v>16</v>
      </c>
      <c r="B23" s="84"/>
      <c r="C23" s="88" t="s">
        <v>273</v>
      </c>
      <c r="D23" s="94" t="s">
        <v>274</v>
      </c>
      <c r="E23" s="94" t="s">
        <v>275</v>
      </c>
      <c r="F23" s="95" t="s">
        <v>30</v>
      </c>
      <c r="G23" s="87" t="s">
        <v>31</v>
      </c>
      <c r="H23" s="88" t="s">
        <v>32</v>
      </c>
      <c r="I23" s="88" t="s">
        <v>6</v>
      </c>
      <c r="J23" s="95" t="s">
        <v>225</v>
      </c>
      <c r="K23" s="97">
        <v>50000</v>
      </c>
      <c r="L23" s="97">
        <v>42500</v>
      </c>
      <c r="M23" s="98" t="s">
        <v>260</v>
      </c>
      <c r="N23" s="99">
        <v>47500</v>
      </c>
      <c r="O23" s="92">
        <v>20</v>
      </c>
      <c r="P23" s="99">
        <v>47500</v>
      </c>
      <c r="Q23" s="98" t="s">
        <v>260</v>
      </c>
      <c r="R23" s="93">
        <v>20</v>
      </c>
    </row>
    <row r="24" spans="1:18" ht="47.25">
      <c r="A24" s="28">
        <v>17</v>
      </c>
      <c r="B24" s="84"/>
      <c r="C24" s="88" t="s">
        <v>276</v>
      </c>
      <c r="D24" s="94" t="s">
        <v>277</v>
      </c>
      <c r="E24" s="94" t="s">
        <v>275</v>
      </c>
      <c r="F24" s="95" t="s">
        <v>30</v>
      </c>
      <c r="G24" s="87" t="s">
        <v>31</v>
      </c>
      <c r="H24" s="88" t="s">
        <v>32</v>
      </c>
      <c r="I24" s="88" t="s">
        <v>6</v>
      </c>
      <c r="J24" s="95" t="s">
        <v>225</v>
      </c>
      <c r="K24" s="97">
        <v>50000</v>
      </c>
      <c r="L24" s="97">
        <v>42500</v>
      </c>
      <c r="M24" s="98" t="s">
        <v>260</v>
      </c>
      <c r="N24" s="99">
        <v>47500</v>
      </c>
      <c r="O24" s="92">
        <v>20</v>
      </c>
      <c r="P24" s="99">
        <v>47500</v>
      </c>
      <c r="Q24" s="98" t="s">
        <v>260</v>
      </c>
      <c r="R24" s="93">
        <v>20</v>
      </c>
    </row>
    <row r="25" spans="1:18" ht="47.25">
      <c r="A25" s="28">
        <v>18</v>
      </c>
      <c r="B25" s="84"/>
      <c r="C25" s="88" t="s">
        <v>278</v>
      </c>
      <c r="D25" s="94" t="s">
        <v>279</v>
      </c>
      <c r="E25" s="94" t="s">
        <v>280</v>
      </c>
      <c r="F25" s="95" t="s">
        <v>30</v>
      </c>
      <c r="G25" s="87" t="s">
        <v>31</v>
      </c>
      <c r="H25" s="96" t="s">
        <v>69</v>
      </c>
      <c r="I25" s="88" t="s">
        <v>6</v>
      </c>
      <c r="J25" s="95" t="s">
        <v>234</v>
      </c>
      <c r="K25" s="97">
        <v>50000</v>
      </c>
      <c r="L25" s="97">
        <v>42500</v>
      </c>
      <c r="M25" s="98" t="s">
        <v>281</v>
      </c>
      <c r="N25" s="99">
        <v>47500</v>
      </c>
      <c r="O25" s="92">
        <v>20</v>
      </c>
      <c r="P25" s="99">
        <v>47500</v>
      </c>
      <c r="Q25" s="98" t="s">
        <v>281</v>
      </c>
      <c r="R25" s="93">
        <v>20</v>
      </c>
    </row>
    <row r="26" spans="1:18" ht="47.25">
      <c r="A26" s="28">
        <v>19</v>
      </c>
      <c r="B26" s="84"/>
      <c r="C26" s="88" t="s">
        <v>282</v>
      </c>
      <c r="D26" s="94" t="s">
        <v>283</v>
      </c>
      <c r="E26" s="94" t="s">
        <v>284</v>
      </c>
      <c r="F26" s="96" t="s">
        <v>30</v>
      </c>
      <c r="G26" s="87" t="s">
        <v>31</v>
      </c>
      <c r="H26" s="96" t="s">
        <v>69</v>
      </c>
      <c r="I26" s="88" t="s">
        <v>5</v>
      </c>
      <c r="J26" s="95" t="s">
        <v>234</v>
      </c>
      <c r="K26" s="97">
        <v>50000</v>
      </c>
      <c r="L26" s="97">
        <v>42500</v>
      </c>
      <c r="M26" s="98" t="s">
        <v>281</v>
      </c>
      <c r="N26" s="99">
        <v>47500</v>
      </c>
      <c r="O26" s="92">
        <v>20</v>
      </c>
      <c r="P26" s="99">
        <v>47500</v>
      </c>
      <c r="Q26" s="98" t="s">
        <v>281</v>
      </c>
      <c r="R26" s="93">
        <v>20</v>
      </c>
    </row>
    <row r="27" spans="1:18" ht="31.5">
      <c r="A27" s="28">
        <v>20</v>
      </c>
      <c r="B27" s="84"/>
      <c r="C27" s="88" t="s">
        <v>266</v>
      </c>
      <c r="D27" s="94" t="s">
        <v>285</v>
      </c>
      <c r="E27" s="94" t="s">
        <v>286</v>
      </c>
      <c r="F27" s="95" t="s">
        <v>30</v>
      </c>
      <c r="G27" s="87" t="s">
        <v>31</v>
      </c>
      <c r="H27" s="88" t="s">
        <v>32</v>
      </c>
      <c r="I27" s="88" t="s">
        <v>5</v>
      </c>
      <c r="J27" s="95" t="s">
        <v>225</v>
      </c>
      <c r="K27" s="97">
        <v>50000</v>
      </c>
      <c r="L27" s="97">
        <v>42500</v>
      </c>
      <c r="M27" s="98" t="s">
        <v>287</v>
      </c>
      <c r="N27" s="99">
        <v>47500</v>
      </c>
      <c r="O27" s="92">
        <v>20</v>
      </c>
      <c r="P27" s="99">
        <v>47500</v>
      </c>
      <c r="Q27" s="98" t="s">
        <v>287</v>
      </c>
      <c r="R27" s="93">
        <v>20</v>
      </c>
    </row>
    <row r="28" spans="1:18" ht="47.25">
      <c r="A28" s="28">
        <v>21</v>
      </c>
      <c r="B28" s="84"/>
      <c r="C28" s="88" t="s">
        <v>288</v>
      </c>
      <c r="D28" s="94" t="s">
        <v>289</v>
      </c>
      <c r="E28" s="94" t="s">
        <v>290</v>
      </c>
      <c r="F28" s="95" t="s">
        <v>30</v>
      </c>
      <c r="G28" s="87" t="s">
        <v>31</v>
      </c>
      <c r="H28" s="88" t="s">
        <v>32</v>
      </c>
      <c r="I28" s="88" t="s">
        <v>6</v>
      </c>
      <c r="J28" s="95" t="s">
        <v>225</v>
      </c>
      <c r="K28" s="97">
        <v>50000</v>
      </c>
      <c r="L28" s="97">
        <v>42500</v>
      </c>
      <c r="M28" s="98" t="s">
        <v>287</v>
      </c>
      <c r="N28" s="99">
        <v>47500</v>
      </c>
      <c r="O28" s="92">
        <v>20</v>
      </c>
      <c r="P28" s="99">
        <v>47500</v>
      </c>
      <c r="Q28" s="98" t="s">
        <v>287</v>
      </c>
      <c r="R28" s="93">
        <v>20</v>
      </c>
    </row>
    <row r="29" spans="1:18" ht="47.25">
      <c r="A29" s="28">
        <v>22</v>
      </c>
      <c r="B29" s="84"/>
      <c r="C29" s="88" t="s">
        <v>291</v>
      </c>
      <c r="D29" s="94" t="s">
        <v>292</v>
      </c>
      <c r="E29" s="94" t="s">
        <v>293</v>
      </c>
      <c r="F29" s="95" t="s">
        <v>30</v>
      </c>
      <c r="G29" s="87" t="s">
        <v>31</v>
      </c>
      <c r="H29" s="96" t="s">
        <v>69</v>
      </c>
      <c r="I29" s="88" t="s">
        <v>6</v>
      </c>
      <c r="J29" s="95" t="s">
        <v>234</v>
      </c>
      <c r="K29" s="97">
        <v>50000</v>
      </c>
      <c r="L29" s="97">
        <v>42500</v>
      </c>
      <c r="M29" s="98" t="s">
        <v>294</v>
      </c>
      <c r="N29" s="99">
        <v>47500</v>
      </c>
      <c r="O29" s="92">
        <v>20</v>
      </c>
      <c r="P29" s="99">
        <v>47500</v>
      </c>
      <c r="Q29" s="98" t="s">
        <v>294</v>
      </c>
      <c r="R29" s="93">
        <v>20</v>
      </c>
    </row>
    <row r="30" spans="1:18" ht="47.25">
      <c r="A30" s="28">
        <v>23</v>
      </c>
      <c r="B30" s="84"/>
      <c r="C30" s="88" t="s">
        <v>295</v>
      </c>
      <c r="D30" s="94" t="s">
        <v>296</v>
      </c>
      <c r="E30" s="94" t="s">
        <v>297</v>
      </c>
      <c r="F30" s="96" t="s">
        <v>30</v>
      </c>
      <c r="G30" s="87" t="s">
        <v>31</v>
      </c>
      <c r="H30" s="88" t="s">
        <v>32</v>
      </c>
      <c r="I30" s="88" t="s">
        <v>6</v>
      </c>
      <c r="J30" s="96" t="s">
        <v>298</v>
      </c>
      <c r="K30" s="100">
        <v>50000</v>
      </c>
      <c r="L30" s="100">
        <v>42500</v>
      </c>
      <c r="M30" s="98" t="s">
        <v>299</v>
      </c>
      <c r="N30" s="99">
        <v>47500</v>
      </c>
      <c r="O30" s="92">
        <v>20</v>
      </c>
      <c r="P30" s="99">
        <v>47500</v>
      </c>
      <c r="Q30" s="98" t="s">
        <v>299</v>
      </c>
      <c r="R30" s="93">
        <v>20</v>
      </c>
    </row>
    <row r="31" spans="1:18" ht="47.25">
      <c r="A31" s="28">
        <v>24</v>
      </c>
      <c r="B31" s="84"/>
      <c r="C31" s="88" t="s">
        <v>300</v>
      </c>
      <c r="D31" s="94" t="s">
        <v>301</v>
      </c>
      <c r="E31" s="94" t="s">
        <v>302</v>
      </c>
      <c r="F31" s="95" t="s">
        <v>30</v>
      </c>
      <c r="G31" s="87" t="s">
        <v>31</v>
      </c>
      <c r="H31" s="96" t="s">
        <v>69</v>
      </c>
      <c r="I31" s="88" t="s">
        <v>6</v>
      </c>
      <c r="J31" s="95" t="s">
        <v>303</v>
      </c>
      <c r="K31" s="97">
        <v>50000</v>
      </c>
      <c r="L31" s="97">
        <v>42500</v>
      </c>
      <c r="M31" s="98">
        <v>13.112012999999999</v>
      </c>
      <c r="N31" s="99">
        <v>47500</v>
      </c>
      <c r="O31" s="92">
        <v>20</v>
      </c>
      <c r="P31" s="99">
        <v>47500</v>
      </c>
      <c r="Q31" s="98">
        <v>13.112012999999999</v>
      </c>
      <c r="R31" s="93">
        <v>20</v>
      </c>
    </row>
    <row r="32" spans="1:18" ht="31.5">
      <c r="A32" s="28">
        <v>25</v>
      </c>
      <c r="B32" s="84"/>
      <c r="C32" s="88" t="s">
        <v>304</v>
      </c>
      <c r="D32" s="94" t="s">
        <v>305</v>
      </c>
      <c r="E32" s="94" t="s">
        <v>306</v>
      </c>
      <c r="F32" s="95" t="s">
        <v>30</v>
      </c>
      <c r="G32" s="87" t="s">
        <v>31</v>
      </c>
      <c r="H32" s="96" t="s">
        <v>69</v>
      </c>
      <c r="I32" s="88" t="s">
        <v>6</v>
      </c>
      <c r="J32" s="95" t="s">
        <v>225</v>
      </c>
      <c r="K32" s="97">
        <v>50000</v>
      </c>
      <c r="L32" s="97">
        <v>42500</v>
      </c>
      <c r="M32" s="98" t="s">
        <v>307</v>
      </c>
      <c r="N32" s="99">
        <v>47500</v>
      </c>
      <c r="O32" s="92">
        <v>20</v>
      </c>
      <c r="P32" s="99">
        <v>47500</v>
      </c>
      <c r="Q32" s="98" t="s">
        <v>307</v>
      </c>
      <c r="R32" s="93">
        <v>20</v>
      </c>
    </row>
    <row r="33" spans="1:18" ht="47.25">
      <c r="A33" s="28">
        <v>26</v>
      </c>
      <c r="B33" s="84"/>
      <c r="C33" s="88" t="s">
        <v>308</v>
      </c>
      <c r="D33" s="94" t="s">
        <v>309</v>
      </c>
      <c r="E33" s="94" t="s">
        <v>310</v>
      </c>
      <c r="F33" s="95" t="s">
        <v>30</v>
      </c>
      <c r="G33" s="87" t="s">
        <v>31</v>
      </c>
      <c r="H33" s="96" t="s">
        <v>69</v>
      </c>
      <c r="I33" s="88" t="s">
        <v>6</v>
      </c>
      <c r="J33" s="95" t="s">
        <v>250</v>
      </c>
      <c r="K33" s="97">
        <v>50000</v>
      </c>
      <c r="L33" s="97">
        <v>42500</v>
      </c>
      <c r="M33" s="98" t="s">
        <v>311</v>
      </c>
      <c r="N33" s="99">
        <v>47500</v>
      </c>
      <c r="O33" s="92">
        <v>20</v>
      </c>
      <c r="P33" s="99">
        <v>47500</v>
      </c>
      <c r="Q33" s="98" t="s">
        <v>311</v>
      </c>
      <c r="R33" s="93">
        <v>20</v>
      </c>
    </row>
    <row r="34" spans="1:18" ht="47.25">
      <c r="A34" s="28">
        <v>27</v>
      </c>
      <c r="B34" s="84"/>
      <c r="C34" s="88" t="s">
        <v>312</v>
      </c>
      <c r="D34" s="94" t="s">
        <v>313</v>
      </c>
      <c r="E34" s="94" t="s">
        <v>314</v>
      </c>
      <c r="F34" s="95" t="s">
        <v>30</v>
      </c>
      <c r="G34" s="87" t="s">
        <v>31</v>
      </c>
      <c r="H34" s="96" t="s">
        <v>69</v>
      </c>
      <c r="I34" s="88" t="s">
        <v>6</v>
      </c>
      <c r="J34" s="55" t="s">
        <v>264</v>
      </c>
      <c r="K34" s="100">
        <v>50000</v>
      </c>
      <c r="L34" s="97">
        <v>42500</v>
      </c>
      <c r="M34" s="98" t="s">
        <v>315</v>
      </c>
      <c r="N34" s="99">
        <v>47500</v>
      </c>
      <c r="O34" s="92">
        <v>20</v>
      </c>
      <c r="P34" s="99">
        <v>47500</v>
      </c>
      <c r="Q34" s="98" t="s">
        <v>315</v>
      </c>
      <c r="R34" s="93">
        <v>20</v>
      </c>
    </row>
    <row r="35" spans="1:18" ht="31.5">
      <c r="A35" s="28">
        <v>28</v>
      </c>
      <c r="B35" s="84"/>
      <c r="C35" s="88" t="s">
        <v>316</v>
      </c>
      <c r="D35" s="94" t="s">
        <v>317</v>
      </c>
      <c r="E35" s="94" t="s">
        <v>318</v>
      </c>
      <c r="F35" s="96" t="s">
        <v>30</v>
      </c>
      <c r="G35" s="87" t="s">
        <v>31</v>
      </c>
      <c r="H35" s="88" t="s">
        <v>32</v>
      </c>
      <c r="I35" s="88" t="s">
        <v>5</v>
      </c>
      <c r="J35" s="95" t="s">
        <v>225</v>
      </c>
      <c r="K35" s="97">
        <v>50000</v>
      </c>
      <c r="L35" s="97">
        <v>42500</v>
      </c>
      <c r="M35" s="98" t="s">
        <v>319</v>
      </c>
      <c r="N35" s="99">
        <v>47500</v>
      </c>
      <c r="O35" s="92">
        <v>20</v>
      </c>
      <c r="P35" s="99">
        <v>47500</v>
      </c>
      <c r="Q35" s="98" t="s">
        <v>319</v>
      </c>
      <c r="R35" s="93">
        <v>20</v>
      </c>
    </row>
    <row r="36" spans="1:18">
      <c r="K36">
        <f>SUM(K8:K35)</f>
        <v>1400000</v>
      </c>
      <c r="L36">
        <f>SUM(L8:L35)</f>
        <v>1190000</v>
      </c>
      <c r="N36">
        <f>SUM(N8:N35)</f>
        <v>1330000</v>
      </c>
    </row>
    <row r="38" spans="1:18">
      <c r="L38">
        <f>L36/90*100</f>
        <v>1322222.2222222222</v>
      </c>
    </row>
    <row r="39" spans="1:18">
      <c r="L39">
        <f>L38*0.9</f>
        <v>1190000</v>
      </c>
    </row>
    <row r="40" spans="1:18">
      <c r="L40" s="470">
        <f>L38*0.05</f>
        <v>66111.111111111109</v>
      </c>
    </row>
    <row r="41" spans="1:18">
      <c r="L41" s="470">
        <f>L39+L40</f>
        <v>1256111.111111111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1"/>
  <sheetViews>
    <sheetView topLeftCell="A16" workbookViewId="0">
      <selection activeCell="P22" sqref="P22"/>
    </sheetView>
  </sheetViews>
  <sheetFormatPr defaultRowHeight="15"/>
  <sheetData>
    <row r="1" spans="1:20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116"/>
    </row>
    <row r="2" spans="1:20" ht="18.75">
      <c r="A2" s="573" t="s">
        <v>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116"/>
    </row>
    <row r="3" spans="1:20" ht="18.75">
      <c r="A3" s="573" t="s">
        <v>167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116"/>
    </row>
    <row r="4" spans="1:20" ht="18.75">
      <c r="A4" s="642" t="s">
        <v>329</v>
      </c>
      <c r="B4" s="642"/>
      <c r="C4" s="642"/>
      <c r="D4" s="642"/>
      <c r="E4" s="642"/>
      <c r="F4" s="642"/>
      <c r="G4" s="642"/>
      <c r="H4" s="7"/>
      <c r="I4" s="7"/>
      <c r="J4" s="644" t="s">
        <v>330</v>
      </c>
      <c r="K4" s="644"/>
      <c r="L4" s="6"/>
      <c r="M4" s="7"/>
      <c r="N4" s="102"/>
      <c r="O4" s="7"/>
      <c r="P4" s="117"/>
      <c r="Q4" s="118"/>
      <c r="R4" s="119" t="s">
        <v>321</v>
      </c>
      <c r="S4" s="116"/>
    </row>
    <row r="5" spans="1:20" ht="15.75">
      <c r="A5" s="120"/>
      <c r="B5" s="120"/>
      <c r="C5" s="121"/>
      <c r="D5" s="120"/>
      <c r="E5" s="120"/>
      <c r="F5" s="122"/>
      <c r="G5" s="123"/>
      <c r="H5" s="124"/>
      <c r="I5" s="125"/>
      <c r="J5" s="644"/>
      <c r="K5" s="644"/>
      <c r="L5" s="120"/>
      <c r="M5" s="120"/>
      <c r="N5" s="109"/>
      <c r="O5" s="122"/>
      <c r="P5" s="109"/>
      <c r="Q5" s="645" t="s">
        <v>331</v>
      </c>
      <c r="R5" s="645"/>
      <c r="S5" s="116"/>
    </row>
    <row r="6" spans="1:20">
      <c r="A6" s="643" t="s">
        <v>323</v>
      </c>
      <c r="B6" s="643"/>
      <c r="C6" s="121"/>
      <c r="D6" s="120"/>
      <c r="E6" s="120"/>
      <c r="F6" s="122"/>
      <c r="G6" s="122"/>
      <c r="H6" s="122"/>
      <c r="I6" s="122"/>
      <c r="J6" s="120"/>
      <c r="K6" s="120"/>
      <c r="L6" s="120"/>
      <c r="M6" s="120"/>
      <c r="N6" s="109"/>
      <c r="O6" s="122"/>
      <c r="P6" s="109"/>
      <c r="Q6" s="122"/>
      <c r="R6" s="120"/>
      <c r="S6" s="116"/>
    </row>
    <row r="7" spans="1:20" ht="60">
      <c r="A7" s="126" t="s">
        <v>169</v>
      </c>
      <c r="B7" s="126" t="s">
        <v>170</v>
      </c>
      <c r="C7" s="127" t="s">
        <v>171</v>
      </c>
      <c r="D7" s="126" t="s">
        <v>172</v>
      </c>
      <c r="E7" s="126" t="s">
        <v>173</v>
      </c>
      <c r="F7" s="55" t="s">
        <v>9</v>
      </c>
      <c r="G7" s="55" t="s">
        <v>174</v>
      </c>
      <c r="H7" s="55" t="s">
        <v>175</v>
      </c>
      <c r="I7" s="128" t="s">
        <v>176</v>
      </c>
      <c r="J7" s="129" t="s">
        <v>177</v>
      </c>
      <c r="K7" s="129" t="s">
        <v>178</v>
      </c>
      <c r="L7" s="129" t="s">
        <v>179</v>
      </c>
      <c r="M7" s="129" t="s">
        <v>180</v>
      </c>
      <c r="N7" s="130" t="s">
        <v>181</v>
      </c>
      <c r="O7" s="131" t="s">
        <v>182</v>
      </c>
      <c r="P7" s="130" t="s">
        <v>183</v>
      </c>
      <c r="Q7" s="131" t="s">
        <v>184</v>
      </c>
      <c r="R7" s="132" t="s">
        <v>185</v>
      </c>
      <c r="S7" s="11" t="s">
        <v>326</v>
      </c>
    </row>
    <row r="8" spans="1:20" ht="94.5">
      <c r="A8" s="113">
        <v>1</v>
      </c>
      <c r="B8" s="84"/>
      <c r="C8" s="94" t="s">
        <v>332</v>
      </c>
      <c r="D8" s="94" t="s">
        <v>333</v>
      </c>
      <c r="E8" s="94" t="s">
        <v>67</v>
      </c>
      <c r="F8" s="94" t="s">
        <v>30</v>
      </c>
      <c r="G8" s="94" t="s">
        <v>31</v>
      </c>
      <c r="H8" s="94" t="s">
        <v>32</v>
      </c>
      <c r="I8" s="94" t="s">
        <v>5</v>
      </c>
      <c r="J8" s="94" t="s">
        <v>334</v>
      </c>
      <c r="K8" s="114"/>
      <c r="L8" s="94" t="s">
        <v>335</v>
      </c>
      <c r="M8" s="84"/>
      <c r="N8" s="84"/>
      <c r="O8" s="133"/>
      <c r="P8" s="84">
        <v>50000</v>
      </c>
      <c r="Q8" s="133"/>
      <c r="R8" s="134" t="s">
        <v>209</v>
      </c>
      <c r="S8" s="84">
        <v>50000</v>
      </c>
      <c r="T8">
        <f>P8*0.9</f>
        <v>45000</v>
      </c>
    </row>
    <row r="9" spans="1:20" ht="78.75">
      <c r="A9" s="113">
        <v>2</v>
      </c>
      <c r="B9" s="84"/>
      <c r="C9" s="94" t="s">
        <v>336</v>
      </c>
      <c r="D9" s="94" t="s">
        <v>337</v>
      </c>
      <c r="E9" s="94" t="s">
        <v>338</v>
      </c>
      <c r="F9" s="94" t="s">
        <v>30</v>
      </c>
      <c r="G9" s="94" t="s">
        <v>31</v>
      </c>
      <c r="H9" s="94" t="s">
        <v>32</v>
      </c>
      <c r="I9" s="94" t="s">
        <v>6</v>
      </c>
      <c r="J9" s="94" t="s">
        <v>339</v>
      </c>
      <c r="K9" s="114"/>
      <c r="L9" s="94" t="s">
        <v>335</v>
      </c>
      <c r="M9" s="84"/>
      <c r="N9" s="84"/>
      <c r="O9" s="133"/>
      <c r="P9" s="84">
        <v>50000</v>
      </c>
      <c r="Q9" s="133"/>
      <c r="R9" s="134" t="s">
        <v>209</v>
      </c>
      <c r="S9" s="84">
        <v>50000</v>
      </c>
      <c r="T9">
        <f t="shared" ref="T9:T17" si="0">P9*0.9</f>
        <v>45000</v>
      </c>
    </row>
    <row r="10" spans="1:20" ht="63">
      <c r="A10" s="113">
        <v>3</v>
      </c>
      <c r="B10" s="84"/>
      <c r="C10" s="94" t="s">
        <v>340</v>
      </c>
      <c r="D10" s="94" t="s">
        <v>341</v>
      </c>
      <c r="E10" s="94" t="s">
        <v>65</v>
      </c>
      <c r="F10" s="94" t="s">
        <v>30</v>
      </c>
      <c r="G10" s="94" t="s">
        <v>31</v>
      </c>
      <c r="H10" s="94" t="s">
        <v>32</v>
      </c>
      <c r="I10" s="94" t="s">
        <v>5</v>
      </c>
      <c r="J10" s="94" t="s">
        <v>342</v>
      </c>
      <c r="K10" s="114"/>
      <c r="L10" s="94" t="s">
        <v>335</v>
      </c>
      <c r="M10" s="84"/>
      <c r="N10" s="84"/>
      <c r="O10" s="133"/>
      <c r="P10" s="84">
        <v>50000</v>
      </c>
      <c r="Q10" s="133"/>
      <c r="R10" s="134" t="s">
        <v>209</v>
      </c>
      <c r="S10" s="84">
        <v>50000</v>
      </c>
      <c r="T10">
        <f t="shared" si="0"/>
        <v>45000</v>
      </c>
    </row>
    <row r="11" spans="1:20" ht="63">
      <c r="A11" s="113">
        <v>4</v>
      </c>
      <c r="B11" s="84"/>
      <c r="C11" s="94" t="s">
        <v>343</v>
      </c>
      <c r="D11" s="94" t="s">
        <v>344</v>
      </c>
      <c r="E11" s="94" t="s">
        <v>345</v>
      </c>
      <c r="F11" s="94" t="s">
        <v>30</v>
      </c>
      <c r="G11" s="94" t="s">
        <v>31</v>
      </c>
      <c r="H11" s="94" t="s">
        <v>32</v>
      </c>
      <c r="I11" s="96" t="s">
        <v>6</v>
      </c>
      <c r="J11" s="94" t="s">
        <v>346</v>
      </c>
      <c r="K11" s="114"/>
      <c r="L11" s="94" t="s">
        <v>335</v>
      </c>
      <c r="M11" s="84"/>
      <c r="N11" s="84"/>
      <c r="O11" s="133"/>
      <c r="P11" s="84">
        <v>50000</v>
      </c>
      <c r="Q11" s="133"/>
      <c r="R11" s="134" t="s">
        <v>209</v>
      </c>
      <c r="S11" s="84">
        <v>50000</v>
      </c>
      <c r="T11">
        <f t="shared" si="0"/>
        <v>45000</v>
      </c>
    </row>
    <row r="12" spans="1:20" ht="63">
      <c r="A12" s="113">
        <v>5</v>
      </c>
      <c r="B12" s="84"/>
      <c r="C12" s="94" t="s">
        <v>347</v>
      </c>
      <c r="D12" s="94" t="s">
        <v>348</v>
      </c>
      <c r="E12" s="94" t="s">
        <v>349</v>
      </c>
      <c r="F12" s="94" t="s">
        <v>30</v>
      </c>
      <c r="G12" s="94" t="s">
        <v>31</v>
      </c>
      <c r="H12" s="94" t="s">
        <v>32</v>
      </c>
      <c r="I12" s="96" t="s">
        <v>5</v>
      </c>
      <c r="J12" s="94" t="s">
        <v>350</v>
      </c>
      <c r="K12" s="114"/>
      <c r="L12" s="94" t="s">
        <v>335</v>
      </c>
      <c r="M12" s="84"/>
      <c r="N12" s="84"/>
      <c r="O12" s="133"/>
      <c r="P12" s="84">
        <v>40000</v>
      </c>
      <c r="Q12" s="133"/>
      <c r="R12" s="134" t="s">
        <v>209</v>
      </c>
      <c r="S12" s="84">
        <v>40000</v>
      </c>
      <c r="T12">
        <f t="shared" si="0"/>
        <v>36000</v>
      </c>
    </row>
    <row r="13" spans="1:20" ht="63">
      <c r="A13" s="113">
        <v>6</v>
      </c>
      <c r="B13" s="84"/>
      <c r="C13" s="94" t="s">
        <v>351</v>
      </c>
      <c r="D13" s="94" t="s">
        <v>352</v>
      </c>
      <c r="E13" s="94" t="s">
        <v>353</v>
      </c>
      <c r="F13" s="94" t="s">
        <v>30</v>
      </c>
      <c r="G13" s="94" t="s">
        <v>31</v>
      </c>
      <c r="H13" s="94" t="s">
        <v>32</v>
      </c>
      <c r="I13" s="96" t="s">
        <v>6</v>
      </c>
      <c r="J13" s="94" t="s">
        <v>350</v>
      </c>
      <c r="K13" s="114"/>
      <c r="L13" s="94" t="s">
        <v>335</v>
      </c>
      <c r="M13" s="84"/>
      <c r="N13" s="84"/>
      <c r="O13" s="133"/>
      <c r="P13" s="84">
        <v>50000</v>
      </c>
      <c r="Q13" s="133"/>
      <c r="R13" s="134" t="s">
        <v>209</v>
      </c>
      <c r="S13" s="84">
        <v>50000</v>
      </c>
      <c r="T13">
        <f t="shared" si="0"/>
        <v>45000</v>
      </c>
    </row>
    <row r="14" spans="1:20" ht="63">
      <c r="A14" s="113">
        <v>7</v>
      </c>
      <c r="B14" s="84"/>
      <c r="C14" s="94" t="s">
        <v>354</v>
      </c>
      <c r="D14" s="94" t="s">
        <v>355</v>
      </c>
      <c r="E14" s="94" t="s">
        <v>356</v>
      </c>
      <c r="F14" s="94" t="s">
        <v>30</v>
      </c>
      <c r="G14" s="94" t="s">
        <v>31</v>
      </c>
      <c r="H14" s="94" t="s">
        <v>32</v>
      </c>
      <c r="I14" s="96" t="s">
        <v>5</v>
      </c>
      <c r="J14" s="94" t="s">
        <v>350</v>
      </c>
      <c r="K14" s="114"/>
      <c r="L14" s="94" t="s">
        <v>335</v>
      </c>
      <c r="M14" s="84"/>
      <c r="N14" s="84"/>
      <c r="O14" s="133"/>
      <c r="P14" s="84">
        <v>50000</v>
      </c>
      <c r="Q14" s="133"/>
      <c r="R14" s="134" t="s">
        <v>209</v>
      </c>
      <c r="S14" s="84">
        <v>50000</v>
      </c>
      <c r="T14">
        <f t="shared" si="0"/>
        <v>45000</v>
      </c>
    </row>
    <row r="15" spans="1:20" ht="31.5">
      <c r="A15" s="113">
        <v>8</v>
      </c>
      <c r="B15" s="84"/>
      <c r="C15" s="94" t="s">
        <v>357</v>
      </c>
      <c r="D15" s="94" t="s">
        <v>358</v>
      </c>
      <c r="E15" s="94" t="s">
        <v>356</v>
      </c>
      <c r="F15" s="94" t="s">
        <v>30</v>
      </c>
      <c r="G15" s="94" t="s">
        <v>31</v>
      </c>
      <c r="H15" s="94" t="s">
        <v>32</v>
      </c>
      <c r="I15" s="96" t="s">
        <v>5</v>
      </c>
      <c r="J15" s="94" t="s">
        <v>359</v>
      </c>
      <c r="K15" s="114"/>
      <c r="L15" s="94" t="s">
        <v>360</v>
      </c>
      <c r="M15" s="84"/>
      <c r="N15" s="84"/>
      <c r="O15" s="133"/>
      <c r="P15" s="84">
        <v>50000</v>
      </c>
      <c r="Q15" s="133"/>
      <c r="R15" s="134" t="s">
        <v>209</v>
      </c>
      <c r="S15" s="84">
        <v>50000</v>
      </c>
      <c r="T15">
        <f t="shared" si="0"/>
        <v>45000</v>
      </c>
    </row>
    <row r="16" spans="1:20" ht="47.25">
      <c r="A16" s="113">
        <v>9</v>
      </c>
      <c r="B16" s="84"/>
      <c r="C16" s="135" t="s">
        <v>361</v>
      </c>
      <c r="D16" s="135" t="s">
        <v>362</v>
      </c>
      <c r="E16" s="135" t="s">
        <v>363</v>
      </c>
      <c r="F16" s="135" t="s">
        <v>30</v>
      </c>
      <c r="G16" s="94" t="s">
        <v>31</v>
      </c>
      <c r="H16" s="94" t="s">
        <v>32</v>
      </c>
      <c r="I16" s="96" t="s">
        <v>5</v>
      </c>
      <c r="J16" s="135" t="s">
        <v>364</v>
      </c>
      <c r="K16" s="136"/>
      <c r="L16" s="135" t="s">
        <v>335</v>
      </c>
      <c r="M16" s="84"/>
      <c r="N16" s="84"/>
      <c r="O16" s="133"/>
      <c r="P16" s="84">
        <v>50000</v>
      </c>
      <c r="Q16" s="133"/>
      <c r="R16" s="134" t="s">
        <v>209</v>
      </c>
      <c r="S16" s="84">
        <v>50000</v>
      </c>
      <c r="T16">
        <f t="shared" si="0"/>
        <v>45000</v>
      </c>
    </row>
    <row r="17" spans="1:20" ht="63">
      <c r="A17" s="113">
        <v>10</v>
      </c>
      <c r="B17" s="84"/>
      <c r="C17" s="135" t="s">
        <v>365</v>
      </c>
      <c r="D17" s="135" t="s">
        <v>366</v>
      </c>
      <c r="E17" s="135" t="s">
        <v>367</v>
      </c>
      <c r="F17" s="135" t="s">
        <v>30</v>
      </c>
      <c r="G17" s="94" t="s">
        <v>31</v>
      </c>
      <c r="H17" s="94" t="s">
        <v>32</v>
      </c>
      <c r="I17" s="96" t="s">
        <v>6</v>
      </c>
      <c r="J17" s="135" t="s">
        <v>368</v>
      </c>
      <c r="K17" s="136"/>
      <c r="L17" s="135" t="s">
        <v>335</v>
      </c>
      <c r="M17" s="84"/>
      <c r="N17" s="84"/>
      <c r="O17" s="133"/>
      <c r="P17" s="84">
        <v>50000</v>
      </c>
      <c r="Q17" s="133"/>
      <c r="R17" s="134" t="s">
        <v>209</v>
      </c>
      <c r="S17" s="84">
        <v>50000</v>
      </c>
      <c r="T17">
        <f t="shared" si="0"/>
        <v>45000</v>
      </c>
    </row>
    <row r="18" spans="1:20">
      <c r="P18">
        <f>SUM(P8:P17)</f>
        <v>490000</v>
      </c>
    </row>
    <row r="20" spans="1:20">
      <c r="P20">
        <f>P18*0.05</f>
        <v>24500</v>
      </c>
    </row>
    <row r="21" spans="1:20">
      <c r="P21">
        <f>P18-P20</f>
        <v>465500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9"/>
  <sheetViews>
    <sheetView topLeftCell="C16" workbookViewId="0">
      <selection activeCell="Q20" sqref="Q20"/>
    </sheetView>
  </sheetViews>
  <sheetFormatPr defaultRowHeight="15"/>
  <sheetData>
    <row r="1" spans="1:21" ht="18.75">
      <c r="A1" s="648" t="s">
        <v>388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</row>
    <row r="2" spans="1:21" ht="17.25">
      <c r="A2" s="649" t="s">
        <v>389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</row>
    <row r="3" spans="1:2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>
      <c r="A4" s="116" t="s">
        <v>390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1:21">
      <c r="A6" s="142" t="s">
        <v>391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</row>
    <row r="7" spans="1:2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21">
      <c r="A8" s="143" t="s">
        <v>323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</row>
    <row r="9" spans="1:21" ht="15.75">
      <c r="A9" s="646" t="s">
        <v>169</v>
      </c>
      <c r="B9" s="646" t="s">
        <v>170</v>
      </c>
      <c r="C9" s="646" t="s">
        <v>392</v>
      </c>
      <c r="D9" s="646" t="s">
        <v>393</v>
      </c>
      <c r="E9" s="650" t="s">
        <v>9</v>
      </c>
      <c r="F9" s="646" t="s">
        <v>394</v>
      </c>
      <c r="G9" s="646" t="s">
        <v>395</v>
      </c>
      <c r="H9" s="646"/>
      <c r="I9" s="646"/>
      <c r="J9" s="646"/>
      <c r="K9" s="646"/>
      <c r="L9" s="646"/>
      <c r="M9" s="646" t="s">
        <v>396</v>
      </c>
      <c r="N9" s="646"/>
      <c r="O9" s="646" t="s">
        <v>397</v>
      </c>
      <c r="P9" s="646"/>
      <c r="Q9" s="646" t="s">
        <v>183</v>
      </c>
      <c r="R9" s="646" t="s">
        <v>327</v>
      </c>
      <c r="S9" s="647" t="s">
        <v>328</v>
      </c>
      <c r="T9" s="646" t="s">
        <v>184</v>
      </c>
      <c r="U9" s="646" t="s">
        <v>185</v>
      </c>
    </row>
    <row r="10" spans="1:21" ht="31.5">
      <c r="A10" s="647"/>
      <c r="B10" s="647"/>
      <c r="C10" s="647"/>
      <c r="D10" s="647"/>
      <c r="E10" s="651"/>
      <c r="F10" s="647"/>
      <c r="G10" s="144" t="s">
        <v>398</v>
      </c>
      <c r="H10" s="144" t="s">
        <v>399</v>
      </c>
      <c r="I10" s="144" t="s">
        <v>400</v>
      </c>
      <c r="J10" s="144" t="s">
        <v>401</v>
      </c>
      <c r="K10" s="144" t="s">
        <v>402</v>
      </c>
      <c r="L10" s="144" t="s">
        <v>403</v>
      </c>
      <c r="M10" s="144" t="s">
        <v>32</v>
      </c>
      <c r="N10" s="144" t="s">
        <v>69</v>
      </c>
      <c r="O10" s="144" t="s">
        <v>5</v>
      </c>
      <c r="P10" s="144" t="s">
        <v>6</v>
      </c>
      <c r="Q10" s="647"/>
      <c r="R10" s="647"/>
      <c r="S10" s="652"/>
      <c r="T10" s="647"/>
      <c r="U10" s="647"/>
    </row>
    <row r="11" spans="1:21" ht="75">
      <c r="A11" s="137">
        <v>1</v>
      </c>
      <c r="B11" s="138"/>
      <c r="C11" s="139" t="s">
        <v>369</v>
      </c>
      <c r="D11" s="139" t="s">
        <v>370</v>
      </c>
      <c r="E11" s="139" t="s">
        <v>30</v>
      </c>
      <c r="F11" s="138">
        <v>12</v>
      </c>
      <c r="G11" s="138">
        <v>12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12</v>
      </c>
      <c r="P11" s="138">
        <v>0</v>
      </c>
      <c r="Q11" s="138">
        <v>285000</v>
      </c>
      <c r="R11" s="140">
        <f t="shared" ref="R11:R17" si="0">Q11*0.9</f>
        <v>256500</v>
      </c>
      <c r="S11" s="116"/>
      <c r="T11" s="138" t="s">
        <v>371</v>
      </c>
      <c r="U11" s="141">
        <v>36</v>
      </c>
    </row>
    <row r="12" spans="1:21" ht="75">
      <c r="A12" s="137">
        <v>2</v>
      </c>
      <c r="B12" s="11"/>
      <c r="C12" s="113" t="s">
        <v>372</v>
      </c>
      <c r="D12" s="113" t="s">
        <v>373</v>
      </c>
      <c r="E12" s="113" t="s">
        <v>30</v>
      </c>
      <c r="F12" s="11">
        <v>12</v>
      </c>
      <c r="G12" s="11">
        <v>12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12</v>
      </c>
      <c r="P12" s="11">
        <v>0</v>
      </c>
      <c r="Q12" s="11">
        <v>285000</v>
      </c>
      <c r="R12" s="28">
        <f t="shared" si="0"/>
        <v>256500</v>
      </c>
      <c r="S12" s="116"/>
      <c r="T12" s="11" t="s">
        <v>374</v>
      </c>
      <c r="U12" s="141">
        <v>36</v>
      </c>
    </row>
    <row r="13" spans="1:21" ht="75">
      <c r="A13" s="137">
        <v>3</v>
      </c>
      <c r="B13" s="11"/>
      <c r="C13" s="113" t="s">
        <v>375</v>
      </c>
      <c r="D13" s="113" t="s">
        <v>376</v>
      </c>
      <c r="E13" s="113" t="s">
        <v>30</v>
      </c>
      <c r="F13" s="11">
        <v>12</v>
      </c>
      <c r="G13" s="11">
        <v>12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</v>
      </c>
      <c r="P13" s="11">
        <v>0</v>
      </c>
      <c r="Q13" s="11">
        <v>285000</v>
      </c>
      <c r="R13" s="28">
        <f t="shared" si="0"/>
        <v>256500</v>
      </c>
      <c r="S13" s="116"/>
      <c r="T13" s="11" t="s">
        <v>377</v>
      </c>
      <c r="U13" s="141">
        <v>36</v>
      </c>
    </row>
    <row r="14" spans="1:21" ht="90">
      <c r="A14" s="137">
        <v>4</v>
      </c>
      <c r="B14" s="11"/>
      <c r="C14" s="113" t="s">
        <v>378</v>
      </c>
      <c r="D14" s="113" t="s">
        <v>379</v>
      </c>
      <c r="E14" s="113" t="s">
        <v>30</v>
      </c>
      <c r="F14" s="11">
        <v>12</v>
      </c>
      <c r="G14" s="11">
        <v>12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12</v>
      </c>
      <c r="P14" s="11">
        <v>0</v>
      </c>
      <c r="Q14" s="11">
        <v>285000</v>
      </c>
      <c r="R14" s="28">
        <f t="shared" si="0"/>
        <v>256500</v>
      </c>
      <c r="S14" s="116"/>
      <c r="T14" s="11" t="s">
        <v>371</v>
      </c>
      <c r="U14" s="141">
        <v>36</v>
      </c>
    </row>
    <row r="15" spans="1:21" ht="75">
      <c r="A15" s="137">
        <v>5</v>
      </c>
      <c r="B15" s="11"/>
      <c r="C15" s="113" t="s">
        <v>380</v>
      </c>
      <c r="D15" s="113" t="s">
        <v>381</v>
      </c>
      <c r="E15" s="113" t="s">
        <v>30</v>
      </c>
      <c r="F15" s="11">
        <v>12</v>
      </c>
      <c r="G15" s="11">
        <v>12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12</v>
      </c>
      <c r="P15" s="11">
        <v>0</v>
      </c>
      <c r="Q15" s="11">
        <v>285000</v>
      </c>
      <c r="R15" s="28">
        <f t="shared" si="0"/>
        <v>256500</v>
      </c>
      <c r="S15" s="116"/>
      <c r="T15" s="11" t="s">
        <v>377</v>
      </c>
      <c r="U15" s="141">
        <v>36</v>
      </c>
    </row>
    <row r="16" spans="1:21" ht="75">
      <c r="A16" s="137">
        <v>6</v>
      </c>
      <c r="B16" s="11"/>
      <c r="C16" s="113" t="s">
        <v>382</v>
      </c>
      <c r="D16" s="113" t="s">
        <v>383</v>
      </c>
      <c r="E16" s="113" t="s">
        <v>30</v>
      </c>
      <c r="F16" s="11">
        <v>12</v>
      </c>
      <c r="G16" s="11">
        <v>12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12</v>
      </c>
      <c r="P16" s="11">
        <v>0</v>
      </c>
      <c r="Q16" s="11">
        <v>285000</v>
      </c>
      <c r="R16" s="28">
        <f t="shared" si="0"/>
        <v>256500</v>
      </c>
      <c r="S16" s="116"/>
      <c r="T16" s="11" t="s">
        <v>384</v>
      </c>
      <c r="U16" s="141">
        <v>36</v>
      </c>
    </row>
    <row r="17" spans="1:21" ht="90">
      <c r="A17" s="137">
        <v>7</v>
      </c>
      <c r="B17" s="11"/>
      <c r="C17" s="113" t="s">
        <v>385</v>
      </c>
      <c r="D17" s="113" t="s">
        <v>386</v>
      </c>
      <c r="E17" s="113" t="s">
        <v>30</v>
      </c>
      <c r="F17" s="11">
        <v>12</v>
      </c>
      <c r="G17" s="11">
        <v>12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12</v>
      </c>
      <c r="P17" s="11">
        <v>0</v>
      </c>
      <c r="Q17" s="11">
        <v>285000</v>
      </c>
      <c r="R17" s="28">
        <f t="shared" si="0"/>
        <v>256500</v>
      </c>
      <c r="S17" s="116"/>
      <c r="T17" s="11" t="s">
        <v>387</v>
      </c>
      <c r="U17" s="141">
        <v>36</v>
      </c>
    </row>
    <row r="18" spans="1:21">
      <c r="Q18">
        <f>SUM(Q11:Q17)</f>
        <v>1995000</v>
      </c>
      <c r="R18" s="145">
        <f>SUM(R11:R17)</f>
        <v>1795500</v>
      </c>
    </row>
    <row r="19" spans="1:21">
      <c r="Q19">
        <f>Q18*0.95</f>
        <v>1895250</v>
      </c>
    </row>
  </sheetData>
  <mergeCells count="16">
    <mergeCell ref="U9:U10"/>
    <mergeCell ref="A1:U1"/>
    <mergeCell ref="A2:U2"/>
    <mergeCell ref="A9:A10"/>
    <mergeCell ref="B9:B10"/>
    <mergeCell ref="C9:C10"/>
    <mergeCell ref="D9:D10"/>
    <mergeCell ref="E9:E10"/>
    <mergeCell ref="F9:F10"/>
    <mergeCell ref="G9:L9"/>
    <mergeCell ref="M9:N9"/>
    <mergeCell ref="O9:P9"/>
    <mergeCell ref="Q9:Q10"/>
    <mergeCell ref="R9:R10"/>
    <mergeCell ref="S9:S10"/>
    <mergeCell ref="T9:T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8"/>
  <sheetViews>
    <sheetView topLeftCell="A24" workbookViewId="0">
      <selection activeCell="N8" sqref="N8:N27"/>
    </sheetView>
  </sheetViews>
  <sheetFormatPr defaultRowHeight="15"/>
  <sheetData>
    <row r="1" spans="1:20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</row>
    <row r="2" spans="1:20" ht="18.75">
      <c r="A2" s="573" t="s">
        <v>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20" ht="18.75">
      <c r="A3" s="573" t="s">
        <v>167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</row>
    <row r="4" spans="1:20" ht="18.75">
      <c r="A4" s="642" t="s">
        <v>510</v>
      </c>
      <c r="B4" s="642"/>
      <c r="C4" s="642"/>
      <c r="D4" s="642"/>
      <c r="E4" s="642"/>
      <c r="F4" s="642"/>
      <c r="G4" s="642"/>
      <c r="H4" s="152"/>
      <c r="I4" s="152"/>
      <c r="J4" s="7"/>
      <c r="K4" s="102"/>
      <c r="L4" s="103"/>
      <c r="M4" s="104"/>
      <c r="N4" s="102"/>
      <c r="O4" s="6"/>
      <c r="P4" s="153"/>
      <c r="Q4" s="9"/>
      <c r="R4" s="119" t="s">
        <v>321</v>
      </c>
    </row>
    <row r="5" spans="1:20" ht="22.5">
      <c r="A5" s="106"/>
      <c r="B5" s="106"/>
      <c r="C5" s="106"/>
      <c r="D5" s="106"/>
      <c r="E5" s="106"/>
      <c r="F5" s="154"/>
      <c r="G5" s="154"/>
      <c r="H5" s="154"/>
      <c r="I5" s="154"/>
      <c r="J5" s="108"/>
      <c r="K5" s="109"/>
      <c r="L5" s="109"/>
      <c r="M5" s="110"/>
      <c r="N5" s="109"/>
      <c r="O5" s="106"/>
      <c r="P5" s="106"/>
      <c r="Q5" s="111" t="s">
        <v>322</v>
      </c>
      <c r="R5" s="155"/>
    </row>
    <row r="6" spans="1:20" ht="22.5">
      <c r="A6" s="643" t="s">
        <v>323</v>
      </c>
      <c r="B6" s="643"/>
      <c r="C6" s="106"/>
      <c r="D6" s="106"/>
      <c r="E6" s="106"/>
      <c r="F6" s="154"/>
      <c r="G6" s="154"/>
      <c r="H6" s="154"/>
      <c r="I6" s="154"/>
      <c r="J6" s="108"/>
      <c r="K6" s="109"/>
      <c r="L6" s="109"/>
      <c r="M6" s="110"/>
      <c r="N6" s="109"/>
      <c r="O6" s="106"/>
      <c r="P6" s="106"/>
      <c r="Q6" s="111" t="s">
        <v>324</v>
      </c>
      <c r="R6" s="155"/>
    </row>
    <row r="7" spans="1:20" ht="63">
      <c r="A7" s="94" t="s">
        <v>169</v>
      </c>
      <c r="B7" s="94" t="s">
        <v>170</v>
      </c>
      <c r="C7" s="94" t="s">
        <v>171</v>
      </c>
      <c r="D7" s="94" t="s">
        <v>172</v>
      </c>
      <c r="E7" s="94" t="s">
        <v>173</v>
      </c>
      <c r="F7" s="94" t="s">
        <v>9</v>
      </c>
      <c r="G7" s="94" t="s">
        <v>174</v>
      </c>
      <c r="H7" s="94" t="s">
        <v>175</v>
      </c>
      <c r="I7" s="94" t="s">
        <v>176</v>
      </c>
      <c r="J7" s="94" t="s">
        <v>325</v>
      </c>
      <c r="K7" s="100" t="s">
        <v>326</v>
      </c>
      <c r="L7" s="100" t="s">
        <v>327</v>
      </c>
      <c r="M7" s="100" t="s">
        <v>184</v>
      </c>
      <c r="N7" s="100" t="s">
        <v>183</v>
      </c>
      <c r="O7" s="94" t="s">
        <v>185</v>
      </c>
      <c r="P7" s="94" t="s">
        <v>183</v>
      </c>
      <c r="Q7" s="94" t="s">
        <v>184</v>
      </c>
      <c r="R7" s="96" t="s">
        <v>185</v>
      </c>
      <c r="S7" s="53" t="s">
        <v>511</v>
      </c>
      <c r="T7" s="53" t="s">
        <v>512</v>
      </c>
    </row>
    <row r="8" spans="1:20" ht="47.25">
      <c r="A8" s="96">
        <v>1</v>
      </c>
      <c r="B8" s="94"/>
      <c r="C8" s="146" t="s">
        <v>404</v>
      </c>
      <c r="D8" s="146" t="s">
        <v>405</v>
      </c>
      <c r="E8" s="147" t="s">
        <v>406</v>
      </c>
      <c r="F8" s="146" t="s">
        <v>30</v>
      </c>
      <c r="G8" s="146" t="s">
        <v>31</v>
      </c>
      <c r="H8" s="88" t="s">
        <v>69</v>
      </c>
      <c r="I8" s="88" t="s">
        <v>5</v>
      </c>
      <c r="J8" s="146" t="s">
        <v>407</v>
      </c>
      <c r="K8" s="94">
        <v>50000</v>
      </c>
      <c r="L8" s="146">
        <v>35000</v>
      </c>
      <c r="M8" s="146" t="s">
        <v>408</v>
      </c>
      <c r="N8" s="146">
        <v>35000</v>
      </c>
      <c r="O8" s="94"/>
      <c r="P8" s="146">
        <v>35000</v>
      </c>
      <c r="Q8" s="94" t="s">
        <v>409</v>
      </c>
      <c r="R8" s="94">
        <v>20</v>
      </c>
      <c r="S8" s="148" t="s">
        <v>410</v>
      </c>
      <c r="T8" s="148" t="s">
        <v>411</v>
      </c>
    </row>
    <row r="9" spans="1:20" ht="47.25">
      <c r="A9" s="96">
        <v>2</v>
      </c>
      <c r="B9" s="94"/>
      <c r="C9" s="146" t="s">
        <v>412</v>
      </c>
      <c r="D9" s="146" t="s">
        <v>413</v>
      </c>
      <c r="E9" s="147" t="s">
        <v>406</v>
      </c>
      <c r="F9" s="146" t="s">
        <v>30</v>
      </c>
      <c r="G9" s="146" t="s">
        <v>31</v>
      </c>
      <c r="H9" s="88" t="s">
        <v>69</v>
      </c>
      <c r="I9" s="88" t="s">
        <v>5</v>
      </c>
      <c r="J9" s="146" t="s">
        <v>414</v>
      </c>
      <c r="K9" s="94">
        <v>50000</v>
      </c>
      <c r="L9" s="146">
        <v>35000</v>
      </c>
      <c r="M9" s="146" t="s">
        <v>408</v>
      </c>
      <c r="N9" s="146">
        <v>35000</v>
      </c>
      <c r="O9" s="94"/>
      <c r="P9" s="146">
        <v>35000</v>
      </c>
      <c r="Q9" s="94" t="s">
        <v>409</v>
      </c>
      <c r="R9" s="94">
        <v>20</v>
      </c>
      <c r="S9" s="148" t="s">
        <v>415</v>
      </c>
      <c r="T9" s="148" t="s">
        <v>416</v>
      </c>
    </row>
    <row r="10" spans="1:20" ht="63.75">
      <c r="A10" s="96">
        <v>3</v>
      </c>
      <c r="B10" s="94"/>
      <c r="C10" s="146" t="s">
        <v>417</v>
      </c>
      <c r="D10" s="146" t="s">
        <v>418</v>
      </c>
      <c r="E10" s="149" t="s">
        <v>419</v>
      </c>
      <c r="F10" s="146" t="s">
        <v>30</v>
      </c>
      <c r="G10" s="146" t="s">
        <v>31</v>
      </c>
      <c r="H10" s="88" t="s">
        <v>69</v>
      </c>
      <c r="I10" s="146" t="s">
        <v>6</v>
      </c>
      <c r="J10" s="146" t="s">
        <v>414</v>
      </c>
      <c r="K10" s="94">
        <v>50000</v>
      </c>
      <c r="L10" s="146">
        <v>35000</v>
      </c>
      <c r="M10" s="146" t="s">
        <v>408</v>
      </c>
      <c r="N10" s="146">
        <v>35000</v>
      </c>
      <c r="O10" s="94"/>
      <c r="P10" s="146">
        <v>35000</v>
      </c>
      <c r="Q10" s="94" t="s">
        <v>409</v>
      </c>
      <c r="R10" s="94">
        <v>20</v>
      </c>
      <c r="S10" s="148" t="s">
        <v>420</v>
      </c>
      <c r="T10" s="148" t="s">
        <v>421</v>
      </c>
    </row>
    <row r="11" spans="1:20" ht="75">
      <c r="A11" s="96">
        <v>4</v>
      </c>
      <c r="B11" s="94"/>
      <c r="C11" s="146" t="s">
        <v>422</v>
      </c>
      <c r="D11" s="146" t="s">
        <v>423</v>
      </c>
      <c r="E11" s="147" t="s">
        <v>424</v>
      </c>
      <c r="F11" s="146" t="s">
        <v>30</v>
      </c>
      <c r="G11" s="146" t="s">
        <v>31</v>
      </c>
      <c r="H11" s="88" t="s">
        <v>32</v>
      </c>
      <c r="I11" s="88" t="s">
        <v>5</v>
      </c>
      <c r="J11" s="150" t="s">
        <v>407</v>
      </c>
      <c r="K11" s="94">
        <v>50000</v>
      </c>
      <c r="L11" s="146">
        <v>35000</v>
      </c>
      <c r="M11" s="146" t="s">
        <v>408</v>
      </c>
      <c r="N11" s="146">
        <v>35000</v>
      </c>
      <c r="O11" s="94"/>
      <c r="P11" s="146">
        <v>35000</v>
      </c>
      <c r="Q11" s="94" t="s">
        <v>409</v>
      </c>
      <c r="R11" s="94">
        <v>20</v>
      </c>
      <c r="S11" s="151" t="s">
        <v>425</v>
      </c>
      <c r="T11" s="151" t="s">
        <v>426</v>
      </c>
    </row>
    <row r="12" spans="1:20" ht="31.5">
      <c r="A12" s="96">
        <v>5</v>
      </c>
      <c r="B12" s="94"/>
      <c r="C12" s="146" t="s">
        <v>427</v>
      </c>
      <c r="D12" s="146" t="s">
        <v>428</v>
      </c>
      <c r="E12" s="147" t="s">
        <v>429</v>
      </c>
      <c r="F12" s="146" t="s">
        <v>30</v>
      </c>
      <c r="G12" s="146" t="s">
        <v>31</v>
      </c>
      <c r="H12" s="88" t="s">
        <v>32</v>
      </c>
      <c r="I12" s="146" t="s">
        <v>6</v>
      </c>
      <c r="J12" s="150" t="s">
        <v>407</v>
      </c>
      <c r="K12" s="94">
        <v>50000</v>
      </c>
      <c r="L12" s="146">
        <v>35000</v>
      </c>
      <c r="M12" s="146" t="s">
        <v>408</v>
      </c>
      <c r="N12" s="146">
        <v>35000</v>
      </c>
      <c r="O12" s="94"/>
      <c r="P12" s="146">
        <v>35000</v>
      </c>
      <c r="Q12" s="94" t="s">
        <v>409</v>
      </c>
      <c r="R12" s="94">
        <v>20</v>
      </c>
      <c r="S12" s="151" t="s">
        <v>430</v>
      </c>
      <c r="T12" s="151" t="s">
        <v>431</v>
      </c>
    </row>
    <row r="13" spans="1:20" ht="105">
      <c r="A13" s="96">
        <v>6</v>
      </c>
      <c r="B13" s="94"/>
      <c r="C13" s="146" t="s">
        <v>432</v>
      </c>
      <c r="D13" s="146" t="s">
        <v>433</v>
      </c>
      <c r="E13" s="147" t="s">
        <v>434</v>
      </c>
      <c r="F13" s="146" t="s">
        <v>30</v>
      </c>
      <c r="G13" s="146" t="s">
        <v>31</v>
      </c>
      <c r="H13" s="88" t="s">
        <v>69</v>
      </c>
      <c r="I13" s="146" t="s">
        <v>6</v>
      </c>
      <c r="J13" s="146" t="s">
        <v>414</v>
      </c>
      <c r="K13" s="94">
        <v>50000</v>
      </c>
      <c r="L13" s="146">
        <v>35000</v>
      </c>
      <c r="M13" s="146" t="s">
        <v>408</v>
      </c>
      <c r="N13" s="146">
        <v>35000</v>
      </c>
      <c r="O13" s="94"/>
      <c r="P13" s="146">
        <v>35000</v>
      </c>
      <c r="Q13" s="94" t="s">
        <v>409</v>
      </c>
      <c r="R13" s="94">
        <v>20</v>
      </c>
      <c r="S13" s="148" t="s">
        <v>435</v>
      </c>
      <c r="T13" s="148" t="s">
        <v>436</v>
      </c>
    </row>
    <row r="14" spans="1:20" ht="105">
      <c r="A14" s="96">
        <v>7</v>
      </c>
      <c r="B14" s="94"/>
      <c r="C14" s="146" t="s">
        <v>437</v>
      </c>
      <c r="D14" s="146" t="s">
        <v>438</v>
      </c>
      <c r="E14" s="147" t="s">
        <v>434</v>
      </c>
      <c r="F14" s="146" t="s">
        <v>30</v>
      </c>
      <c r="G14" s="146" t="s">
        <v>31</v>
      </c>
      <c r="H14" s="88" t="s">
        <v>32</v>
      </c>
      <c r="I14" s="146" t="s">
        <v>6</v>
      </c>
      <c r="J14" s="146" t="s">
        <v>439</v>
      </c>
      <c r="K14" s="94">
        <v>50000</v>
      </c>
      <c r="L14" s="146">
        <v>35000</v>
      </c>
      <c r="M14" s="146" t="s">
        <v>408</v>
      </c>
      <c r="N14" s="146">
        <v>35000</v>
      </c>
      <c r="O14" s="94"/>
      <c r="P14" s="146">
        <v>35000</v>
      </c>
      <c r="Q14" s="94" t="s">
        <v>409</v>
      </c>
      <c r="R14" s="94">
        <v>20</v>
      </c>
      <c r="S14" s="148" t="s">
        <v>440</v>
      </c>
      <c r="T14" s="148" t="s">
        <v>441</v>
      </c>
    </row>
    <row r="15" spans="1:20" ht="45">
      <c r="A15" s="96">
        <v>8</v>
      </c>
      <c r="B15" s="94"/>
      <c r="C15" s="146" t="s">
        <v>442</v>
      </c>
      <c r="D15" s="146" t="s">
        <v>443</v>
      </c>
      <c r="E15" s="147" t="s">
        <v>444</v>
      </c>
      <c r="F15" s="146" t="s">
        <v>30</v>
      </c>
      <c r="G15" s="146" t="s">
        <v>31</v>
      </c>
      <c r="H15" s="88" t="s">
        <v>32</v>
      </c>
      <c r="I15" s="146" t="s">
        <v>6</v>
      </c>
      <c r="J15" s="146" t="s">
        <v>414</v>
      </c>
      <c r="K15" s="94">
        <v>50000</v>
      </c>
      <c r="L15" s="146">
        <v>35000</v>
      </c>
      <c r="M15" s="146" t="s">
        <v>408</v>
      </c>
      <c r="N15" s="146">
        <v>35000</v>
      </c>
      <c r="O15" s="94"/>
      <c r="P15" s="146">
        <v>35000</v>
      </c>
      <c r="Q15" s="94" t="s">
        <v>409</v>
      </c>
      <c r="R15" s="94">
        <v>20</v>
      </c>
      <c r="S15" s="148" t="s">
        <v>445</v>
      </c>
      <c r="T15" s="148" t="s">
        <v>446</v>
      </c>
    </row>
    <row r="16" spans="1:20" ht="105">
      <c r="A16" s="96">
        <v>9</v>
      </c>
      <c r="B16" s="94"/>
      <c r="C16" s="146" t="s">
        <v>447</v>
      </c>
      <c r="D16" s="146" t="s">
        <v>448</v>
      </c>
      <c r="E16" s="147" t="s">
        <v>449</v>
      </c>
      <c r="F16" s="146" t="s">
        <v>30</v>
      </c>
      <c r="G16" s="146" t="s">
        <v>31</v>
      </c>
      <c r="H16" s="88" t="s">
        <v>32</v>
      </c>
      <c r="I16" s="146" t="s">
        <v>6</v>
      </c>
      <c r="J16" s="146" t="s">
        <v>450</v>
      </c>
      <c r="K16" s="94">
        <v>50000</v>
      </c>
      <c r="L16" s="146">
        <v>35000</v>
      </c>
      <c r="M16" s="146" t="s">
        <v>408</v>
      </c>
      <c r="N16" s="146">
        <v>35000</v>
      </c>
      <c r="O16" s="94"/>
      <c r="P16" s="146">
        <v>35000</v>
      </c>
      <c r="Q16" s="94" t="s">
        <v>409</v>
      </c>
      <c r="R16" s="94">
        <v>20</v>
      </c>
      <c r="S16" s="148" t="s">
        <v>451</v>
      </c>
      <c r="T16" s="148" t="s">
        <v>452</v>
      </c>
    </row>
    <row r="17" spans="1:20" ht="75">
      <c r="A17" s="96">
        <v>10</v>
      </c>
      <c r="B17" s="94"/>
      <c r="C17" s="146" t="s">
        <v>453</v>
      </c>
      <c r="D17" s="146" t="s">
        <v>454</v>
      </c>
      <c r="E17" s="147" t="s">
        <v>455</v>
      </c>
      <c r="F17" s="146" t="s">
        <v>30</v>
      </c>
      <c r="G17" s="146" t="s">
        <v>31</v>
      </c>
      <c r="H17" s="88" t="s">
        <v>32</v>
      </c>
      <c r="I17" s="146" t="s">
        <v>6</v>
      </c>
      <c r="J17" s="146" t="s">
        <v>456</v>
      </c>
      <c r="K17" s="94">
        <v>50000</v>
      </c>
      <c r="L17" s="146">
        <v>35000</v>
      </c>
      <c r="M17" s="146" t="s">
        <v>408</v>
      </c>
      <c r="N17" s="146">
        <v>35000</v>
      </c>
      <c r="O17" s="94"/>
      <c r="P17" s="146">
        <v>35000</v>
      </c>
      <c r="Q17" s="94" t="s">
        <v>409</v>
      </c>
      <c r="R17" s="94">
        <v>20</v>
      </c>
      <c r="S17" s="148" t="s">
        <v>457</v>
      </c>
      <c r="T17" s="148" t="s">
        <v>458</v>
      </c>
    </row>
    <row r="18" spans="1:20" ht="75">
      <c r="A18" s="96">
        <v>11</v>
      </c>
      <c r="B18" s="94"/>
      <c r="C18" s="146" t="s">
        <v>459</v>
      </c>
      <c r="D18" s="146" t="s">
        <v>460</v>
      </c>
      <c r="E18" s="147" t="s">
        <v>461</v>
      </c>
      <c r="F18" s="146" t="s">
        <v>30</v>
      </c>
      <c r="G18" s="146" t="s">
        <v>31</v>
      </c>
      <c r="H18" s="88" t="s">
        <v>32</v>
      </c>
      <c r="I18" s="146" t="s">
        <v>6</v>
      </c>
      <c r="J18" s="150" t="s">
        <v>414</v>
      </c>
      <c r="K18" s="94">
        <v>50000</v>
      </c>
      <c r="L18" s="146">
        <v>35000</v>
      </c>
      <c r="M18" s="146" t="s">
        <v>408</v>
      </c>
      <c r="N18" s="146">
        <v>35000</v>
      </c>
      <c r="O18" s="94"/>
      <c r="P18" s="146">
        <v>35000</v>
      </c>
      <c r="Q18" s="94" t="s">
        <v>409</v>
      </c>
      <c r="R18" s="94">
        <v>20</v>
      </c>
      <c r="S18" s="151" t="s">
        <v>462</v>
      </c>
      <c r="T18" s="151" t="s">
        <v>463</v>
      </c>
    </row>
    <row r="19" spans="1:20" ht="45">
      <c r="A19" s="96">
        <v>12</v>
      </c>
      <c r="B19" s="94"/>
      <c r="C19" s="146" t="s">
        <v>464</v>
      </c>
      <c r="D19" s="146" t="s">
        <v>465</v>
      </c>
      <c r="E19" s="147" t="s">
        <v>466</v>
      </c>
      <c r="F19" s="146" t="s">
        <v>30</v>
      </c>
      <c r="G19" s="146" t="s">
        <v>31</v>
      </c>
      <c r="H19" s="88" t="s">
        <v>32</v>
      </c>
      <c r="I19" s="88" t="s">
        <v>5</v>
      </c>
      <c r="J19" s="150" t="s">
        <v>407</v>
      </c>
      <c r="K19" s="94">
        <v>50000</v>
      </c>
      <c r="L19" s="146">
        <v>35000</v>
      </c>
      <c r="M19" s="146" t="s">
        <v>408</v>
      </c>
      <c r="N19" s="146">
        <v>35000</v>
      </c>
      <c r="O19" s="94"/>
      <c r="P19" s="146">
        <v>35000</v>
      </c>
      <c r="Q19" s="94" t="s">
        <v>409</v>
      </c>
      <c r="R19" s="94">
        <v>20</v>
      </c>
      <c r="S19" s="151" t="s">
        <v>467</v>
      </c>
      <c r="T19" s="151" t="s">
        <v>468</v>
      </c>
    </row>
    <row r="20" spans="1:20" ht="47.25">
      <c r="A20" s="96">
        <v>13</v>
      </c>
      <c r="B20" s="94"/>
      <c r="C20" s="146" t="s">
        <v>469</v>
      </c>
      <c r="D20" s="146" t="s">
        <v>470</v>
      </c>
      <c r="E20" s="147" t="s">
        <v>471</v>
      </c>
      <c r="F20" s="146" t="s">
        <v>30</v>
      </c>
      <c r="G20" s="146" t="s">
        <v>31</v>
      </c>
      <c r="H20" s="88" t="s">
        <v>32</v>
      </c>
      <c r="I20" s="88" t="s">
        <v>5</v>
      </c>
      <c r="J20" s="146" t="s">
        <v>407</v>
      </c>
      <c r="K20" s="94">
        <v>50000</v>
      </c>
      <c r="L20" s="146">
        <v>35000</v>
      </c>
      <c r="M20" s="146" t="s">
        <v>408</v>
      </c>
      <c r="N20" s="146">
        <v>35000</v>
      </c>
      <c r="O20" s="94"/>
      <c r="P20" s="146">
        <v>35000</v>
      </c>
      <c r="Q20" s="94" t="s">
        <v>409</v>
      </c>
      <c r="R20" s="94">
        <v>20</v>
      </c>
      <c r="S20" s="148" t="s">
        <v>472</v>
      </c>
      <c r="T20" s="148" t="s">
        <v>473</v>
      </c>
    </row>
    <row r="21" spans="1:20" ht="60">
      <c r="A21" s="96">
        <v>14</v>
      </c>
      <c r="B21" s="94"/>
      <c r="C21" s="146" t="s">
        <v>474</v>
      </c>
      <c r="D21" s="146" t="s">
        <v>475</v>
      </c>
      <c r="E21" s="147" t="s">
        <v>476</v>
      </c>
      <c r="F21" s="146" t="s">
        <v>30</v>
      </c>
      <c r="G21" s="146" t="s">
        <v>31</v>
      </c>
      <c r="H21" s="88" t="s">
        <v>69</v>
      </c>
      <c r="I21" s="146" t="s">
        <v>6</v>
      </c>
      <c r="J21" s="146" t="s">
        <v>407</v>
      </c>
      <c r="K21" s="94">
        <v>50000</v>
      </c>
      <c r="L21" s="146">
        <v>35000</v>
      </c>
      <c r="M21" s="146" t="s">
        <v>408</v>
      </c>
      <c r="N21" s="146">
        <v>35000</v>
      </c>
      <c r="O21" s="94"/>
      <c r="P21" s="146">
        <v>35000</v>
      </c>
      <c r="Q21" s="94" t="s">
        <v>409</v>
      </c>
      <c r="R21" s="94">
        <v>20</v>
      </c>
      <c r="S21" s="148" t="s">
        <v>477</v>
      </c>
      <c r="T21" s="148" t="s">
        <v>478</v>
      </c>
    </row>
    <row r="22" spans="1:20" ht="90">
      <c r="A22" s="96">
        <v>15</v>
      </c>
      <c r="B22" s="94"/>
      <c r="C22" s="146" t="s">
        <v>479</v>
      </c>
      <c r="D22" s="146" t="s">
        <v>480</v>
      </c>
      <c r="E22" s="147" t="s">
        <v>481</v>
      </c>
      <c r="F22" s="146" t="s">
        <v>30</v>
      </c>
      <c r="G22" s="146" t="s">
        <v>31</v>
      </c>
      <c r="H22" s="88" t="s">
        <v>32</v>
      </c>
      <c r="I22" s="146" t="s">
        <v>6</v>
      </c>
      <c r="J22" s="146" t="s">
        <v>482</v>
      </c>
      <c r="K22" s="94">
        <v>50000</v>
      </c>
      <c r="L22" s="146">
        <v>35000</v>
      </c>
      <c r="M22" s="146" t="s">
        <v>408</v>
      </c>
      <c r="N22" s="146">
        <v>35000</v>
      </c>
      <c r="O22" s="94"/>
      <c r="P22" s="146">
        <v>35000</v>
      </c>
      <c r="Q22" s="94" t="s">
        <v>409</v>
      </c>
      <c r="R22" s="94">
        <v>20</v>
      </c>
      <c r="S22" s="148" t="s">
        <v>483</v>
      </c>
      <c r="T22" s="148" t="s">
        <v>484</v>
      </c>
    </row>
    <row r="23" spans="1:20" ht="75">
      <c r="A23" s="96">
        <v>16</v>
      </c>
      <c r="B23" s="94"/>
      <c r="C23" s="146" t="s">
        <v>485</v>
      </c>
      <c r="D23" s="146" t="s">
        <v>486</v>
      </c>
      <c r="E23" s="147" t="s">
        <v>487</v>
      </c>
      <c r="F23" s="146" t="s">
        <v>30</v>
      </c>
      <c r="G23" s="146" t="s">
        <v>31</v>
      </c>
      <c r="H23" s="88" t="s">
        <v>32</v>
      </c>
      <c r="I23" s="146" t="s">
        <v>6</v>
      </c>
      <c r="J23" s="146" t="s">
        <v>407</v>
      </c>
      <c r="K23" s="94">
        <v>50000</v>
      </c>
      <c r="L23" s="146">
        <v>35000</v>
      </c>
      <c r="M23" s="146" t="s">
        <v>408</v>
      </c>
      <c r="N23" s="146">
        <v>35000</v>
      </c>
      <c r="O23" s="94"/>
      <c r="P23" s="146">
        <v>35000</v>
      </c>
      <c r="Q23" s="94" t="s">
        <v>409</v>
      </c>
      <c r="R23" s="94">
        <v>20</v>
      </c>
      <c r="S23" s="148" t="s">
        <v>488</v>
      </c>
      <c r="T23" s="148" t="s">
        <v>489</v>
      </c>
    </row>
    <row r="24" spans="1:20" ht="75">
      <c r="A24" s="96">
        <v>17</v>
      </c>
      <c r="B24" s="94"/>
      <c r="C24" s="146" t="s">
        <v>490</v>
      </c>
      <c r="D24" s="146" t="s">
        <v>491</v>
      </c>
      <c r="E24" s="147" t="s">
        <v>492</v>
      </c>
      <c r="F24" s="146" t="s">
        <v>30</v>
      </c>
      <c r="G24" s="146" t="s">
        <v>31</v>
      </c>
      <c r="H24" s="88" t="s">
        <v>32</v>
      </c>
      <c r="I24" s="146" t="s">
        <v>6</v>
      </c>
      <c r="J24" s="146" t="s">
        <v>407</v>
      </c>
      <c r="K24" s="94">
        <v>50000</v>
      </c>
      <c r="L24" s="146">
        <v>35000</v>
      </c>
      <c r="M24" s="146" t="s">
        <v>408</v>
      </c>
      <c r="N24" s="146">
        <v>35000</v>
      </c>
      <c r="O24" s="94"/>
      <c r="P24" s="146">
        <v>35000</v>
      </c>
      <c r="Q24" s="94" t="s">
        <v>409</v>
      </c>
      <c r="R24" s="94">
        <v>20</v>
      </c>
      <c r="S24" s="148" t="s">
        <v>493</v>
      </c>
      <c r="T24" s="148" t="s">
        <v>494</v>
      </c>
    </row>
    <row r="25" spans="1:20" ht="105">
      <c r="A25" s="96">
        <v>18</v>
      </c>
      <c r="B25" s="94"/>
      <c r="C25" s="146" t="s">
        <v>495</v>
      </c>
      <c r="D25" s="146" t="s">
        <v>496</v>
      </c>
      <c r="E25" s="147" t="s">
        <v>434</v>
      </c>
      <c r="F25" s="146" t="s">
        <v>30</v>
      </c>
      <c r="G25" s="146" t="s">
        <v>31</v>
      </c>
      <c r="H25" s="88" t="s">
        <v>32</v>
      </c>
      <c r="I25" s="146" t="s">
        <v>6</v>
      </c>
      <c r="J25" s="146" t="s">
        <v>407</v>
      </c>
      <c r="K25" s="94">
        <v>50000</v>
      </c>
      <c r="L25" s="146">
        <v>35000</v>
      </c>
      <c r="M25" s="146" t="s">
        <v>408</v>
      </c>
      <c r="N25" s="146">
        <v>35000</v>
      </c>
      <c r="O25" s="94"/>
      <c r="P25" s="146">
        <v>35000</v>
      </c>
      <c r="Q25" s="94" t="s">
        <v>409</v>
      </c>
      <c r="R25" s="94">
        <v>20</v>
      </c>
      <c r="S25" s="148" t="s">
        <v>497</v>
      </c>
      <c r="T25" s="148" t="s">
        <v>498</v>
      </c>
    </row>
    <row r="26" spans="1:20" ht="60">
      <c r="A26" s="96">
        <v>19</v>
      </c>
      <c r="B26" s="94"/>
      <c r="C26" s="146" t="s">
        <v>499</v>
      </c>
      <c r="D26" s="146" t="s">
        <v>500</v>
      </c>
      <c r="E26" s="147" t="s">
        <v>501</v>
      </c>
      <c r="F26" s="146" t="s">
        <v>30</v>
      </c>
      <c r="G26" s="146" t="s">
        <v>31</v>
      </c>
      <c r="H26" s="88" t="s">
        <v>32</v>
      </c>
      <c r="I26" s="146" t="s">
        <v>6</v>
      </c>
      <c r="J26" s="146" t="s">
        <v>407</v>
      </c>
      <c r="K26" s="94">
        <v>50000</v>
      </c>
      <c r="L26" s="146">
        <v>35000</v>
      </c>
      <c r="M26" s="146" t="s">
        <v>408</v>
      </c>
      <c r="N26" s="146">
        <v>35000</v>
      </c>
      <c r="O26" s="94"/>
      <c r="P26" s="146">
        <v>35000</v>
      </c>
      <c r="Q26" s="94" t="s">
        <v>409</v>
      </c>
      <c r="R26" s="94">
        <v>20</v>
      </c>
      <c r="S26" s="148" t="s">
        <v>502</v>
      </c>
      <c r="T26" s="148" t="s">
        <v>503</v>
      </c>
    </row>
    <row r="27" spans="1:20" ht="90">
      <c r="A27" s="96">
        <v>20</v>
      </c>
      <c r="B27" s="94"/>
      <c r="C27" s="146" t="s">
        <v>504</v>
      </c>
      <c r="D27" s="146" t="s">
        <v>505</v>
      </c>
      <c r="E27" s="147" t="s">
        <v>506</v>
      </c>
      <c r="F27" s="146" t="s">
        <v>30</v>
      </c>
      <c r="G27" s="146" t="s">
        <v>31</v>
      </c>
      <c r="H27" s="88" t="s">
        <v>32</v>
      </c>
      <c r="I27" s="146" t="s">
        <v>6</v>
      </c>
      <c r="J27" s="146" t="s">
        <v>507</v>
      </c>
      <c r="K27" s="94">
        <v>50000</v>
      </c>
      <c r="L27" s="146">
        <v>35000</v>
      </c>
      <c r="M27" s="146" t="s">
        <v>408</v>
      </c>
      <c r="N27" s="146">
        <v>35000</v>
      </c>
      <c r="O27" s="94"/>
      <c r="P27" s="146">
        <v>35000</v>
      </c>
      <c r="Q27" s="94" t="s">
        <v>409</v>
      </c>
      <c r="R27" s="94">
        <v>20</v>
      </c>
      <c r="S27" s="148" t="s">
        <v>508</v>
      </c>
      <c r="T27" s="148" t="s">
        <v>509</v>
      </c>
    </row>
    <row r="28" spans="1:20">
      <c r="L28">
        <f>SUM(L8:L27)</f>
        <v>700000</v>
      </c>
      <c r="N28">
        <f>SUM(N8:N27)</f>
        <v>700000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8"/>
  <sheetViews>
    <sheetView workbookViewId="0">
      <selection activeCell="P8" sqref="P8:P17"/>
    </sheetView>
  </sheetViews>
  <sheetFormatPr defaultRowHeight="15"/>
  <sheetData>
    <row r="1" spans="1:22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106"/>
      <c r="T1" s="106"/>
      <c r="U1" s="106"/>
    </row>
    <row r="2" spans="1:22" ht="18.75">
      <c r="A2" s="573" t="s">
        <v>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106"/>
      <c r="T2" s="106"/>
      <c r="U2" s="106"/>
    </row>
    <row r="3" spans="1:22" ht="18.75">
      <c r="A3" s="573" t="s">
        <v>167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106"/>
      <c r="T3" s="106"/>
      <c r="U3" s="106"/>
    </row>
    <row r="4" spans="1:22" ht="18.75">
      <c r="A4" s="642" t="s">
        <v>320</v>
      </c>
      <c r="B4" s="642"/>
      <c r="C4" s="642"/>
      <c r="D4" s="642"/>
      <c r="E4" s="642"/>
      <c r="F4" s="642"/>
      <c r="G4" s="642"/>
      <c r="H4" s="7"/>
      <c r="I4" s="7"/>
      <c r="J4" s="7"/>
      <c r="K4" s="7"/>
      <c r="L4" s="6"/>
      <c r="M4" s="7"/>
      <c r="N4" s="102"/>
      <c r="O4" s="7"/>
      <c r="P4" s="117"/>
      <c r="Q4" s="118"/>
      <c r="R4" s="119" t="s">
        <v>321</v>
      </c>
      <c r="S4" s="106"/>
      <c r="T4" s="106"/>
      <c r="U4" s="169"/>
    </row>
    <row r="5" spans="1:22">
      <c r="A5" s="120"/>
      <c r="B5" s="112"/>
      <c r="C5" s="121"/>
      <c r="D5" s="120"/>
      <c r="E5" s="120"/>
      <c r="F5" s="122"/>
      <c r="G5" s="122"/>
      <c r="H5" s="122"/>
      <c r="I5" s="122"/>
      <c r="J5" s="120"/>
      <c r="K5" s="120"/>
      <c r="L5" s="120"/>
      <c r="M5" s="120"/>
      <c r="N5" s="109"/>
      <c r="O5" s="122"/>
      <c r="P5" s="109"/>
      <c r="Q5" s="645" t="s">
        <v>331</v>
      </c>
      <c r="R5" s="645"/>
      <c r="S5" s="106"/>
      <c r="T5" s="106"/>
      <c r="U5" s="170"/>
    </row>
    <row r="6" spans="1:22">
      <c r="A6" s="643" t="s">
        <v>323</v>
      </c>
      <c r="B6" s="643"/>
      <c r="C6" s="121"/>
      <c r="D6" s="120"/>
      <c r="E6" s="120"/>
      <c r="F6" s="122"/>
      <c r="G6" s="122"/>
      <c r="H6" s="122"/>
      <c r="I6" s="122"/>
      <c r="J6" s="120"/>
      <c r="K6" s="120"/>
      <c r="L6" s="120"/>
      <c r="M6" s="120"/>
      <c r="N6" s="109"/>
      <c r="O6" s="122"/>
      <c r="P6" s="109"/>
      <c r="Q6" s="122"/>
      <c r="R6" s="120"/>
      <c r="S6" s="106"/>
      <c r="T6" s="106"/>
      <c r="U6" s="170"/>
    </row>
    <row r="7" spans="1:22" ht="63">
      <c r="A7" s="96" t="s">
        <v>169</v>
      </c>
      <c r="B7" s="96" t="s">
        <v>170</v>
      </c>
      <c r="C7" s="88" t="s">
        <v>171</v>
      </c>
      <c r="D7" s="96" t="s">
        <v>172</v>
      </c>
      <c r="E7" s="96" t="s">
        <v>173</v>
      </c>
      <c r="F7" s="96" t="s">
        <v>9</v>
      </c>
      <c r="G7" s="96" t="s">
        <v>174</v>
      </c>
      <c r="H7" s="96" t="s">
        <v>175</v>
      </c>
      <c r="I7" s="96" t="s">
        <v>176</v>
      </c>
      <c r="J7" s="165" t="s">
        <v>177</v>
      </c>
      <c r="K7" s="165" t="s">
        <v>178</v>
      </c>
      <c r="L7" s="165" t="s">
        <v>179</v>
      </c>
      <c r="M7" s="165" t="s">
        <v>180</v>
      </c>
      <c r="N7" s="171" t="s">
        <v>181</v>
      </c>
      <c r="O7" s="165" t="s">
        <v>182</v>
      </c>
      <c r="P7" s="171" t="s">
        <v>183</v>
      </c>
      <c r="Q7" s="165" t="s">
        <v>184</v>
      </c>
      <c r="R7" s="165" t="s">
        <v>185</v>
      </c>
      <c r="S7" s="127" t="s">
        <v>511</v>
      </c>
      <c r="T7" s="157" t="s">
        <v>512</v>
      </c>
      <c r="U7" s="172" t="s">
        <v>326</v>
      </c>
    </row>
    <row r="8" spans="1:22" ht="94.5">
      <c r="A8" s="96">
        <v>1</v>
      </c>
      <c r="B8" s="113"/>
      <c r="C8" s="156" t="s">
        <v>513</v>
      </c>
      <c r="D8" s="156" t="s">
        <v>514</v>
      </c>
      <c r="E8" s="94" t="s">
        <v>515</v>
      </c>
      <c r="F8" s="94" t="s">
        <v>30</v>
      </c>
      <c r="G8" s="94" t="s">
        <v>31</v>
      </c>
      <c r="H8" s="94" t="s">
        <v>32</v>
      </c>
      <c r="I8" s="94" t="s">
        <v>6</v>
      </c>
      <c r="J8" s="94" t="s">
        <v>516</v>
      </c>
      <c r="K8" s="94"/>
      <c r="L8" s="94" t="s">
        <v>517</v>
      </c>
      <c r="M8" s="94" t="s">
        <v>518</v>
      </c>
      <c r="N8" s="94">
        <v>150000</v>
      </c>
      <c r="O8" s="94"/>
      <c r="P8" s="94">
        <v>50000</v>
      </c>
      <c r="Q8" s="94" t="s">
        <v>519</v>
      </c>
      <c r="R8" s="94" t="s">
        <v>520</v>
      </c>
      <c r="S8" s="113"/>
      <c r="T8" s="157"/>
      <c r="U8" s="158">
        <v>50000</v>
      </c>
      <c r="V8">
        <f>P8*0.9</f>
        <v>45000</v>
      </c>
    </row>
    <row r="9" spans="1:22" ht="94.5">
      <c r="A9" s="96">
        <v>2</v>
      </c>
      <c r="B9" s="113"/>
      <c r="C9" s="159" t="s">
        <v>521</v>
      </c>
      <c r="D9" s="159" t="s">
        <v>522</v>
      </c>
      <c r="E9" s="94" t="s">
        <v>523</v>
      </c>
      <c r="F9" s="94" t="s">
        <v>30</v>
      </c>
      <c r="G9" s="94" t="s">
        <v>31</v>
      </c>
      <c r="H9" s="94" t="s">
        <v>32</v>
      </c>
      <c r="I9" s="94" t="s">
        <v>5</v>
      </c>
      <c r="J9" s="94" t="s">
        <v>516</v>
      </c>
      <c r="K9" s="94"/>
      <c r="L9" s="94" t="s">
        <v>517</v>
      </c>
      <c r="M9" s="94" t="s">
        <v>518</v>
      </c>
      <c r="N9" s="94">
        <v>150000</v>
      </c>
      <c r="O9" s="94"/>
      <c r="P9" s="94">
        <v>50000</v>
      </c>
      <c r="Q9" s="94" t="s">
        <v>519</v>
      </c>
      <c r="R9" s="94" t="s">
        <v>520</v>
      </c>
      <c r="S9" s="113"/>
      <c r="T9" s="157"/>
      <c r="U9" s="158">
        <v>50000</v>
      </c>
      <c r="V9">
        <f t="shared" ref="V9:V17" si="0">P9*0.9</f>
        <v>45000</v>
      </c>
    </row>
    <row r="10" spans="1:22" ht="94.5">
      <c r="A10" s="96">
        <v>3</v>
      </c>
      <c r="B10" s="113"/>
      <c r="C10" s="159" t="s">
        <v>524</v>
      </c>
      <c r="D10" s="159" t="s">
        <v>525</v>
      </c>
      <c r="E10" s="94" t="s">
        <v>526</v>
      </c>
      <c r="F10" s="94" t="s">
        <v>30</v>
      </c>
      <c r="G10" s="94" t="s">
        <v>31</v>
      </c>
      <c r="H10" s="94" t="s">
        <v>32</v>
      </c>
      <c r="I10" s="94" t="s">
        <v>6</v>
      </c>
      <c r="J10" s="94" t="s">
        <v>516</v>
      </c>
      <c r="K10" s="94"/>
      <c r="L10" s="94" t="s">
        <v>517</v>
      </c>
      <c r="M10" s="94" t="s">
        <v>518</v>
      </c>
      <c r="N10" s="94">
        <v>150000</v>
      </c>
      <c r="O10" s="94"/>
      <c r="P10" s="94">
        <v>50000</v>
      </c>
      <c r="Q10" s="94" t="s">
        <v>519</v>
      </c>
      <c r="R10" s="94" t="s">
        <v>520</v>
      </c>
      <c r="S10" s="113"/>
      <c r="T10" s="157"/>
      <c r="U10" s="158">
        <v>50000</v>
      </c>
      <c r="V10">
        <f t="shared" si="0"/>
        <v>45000</v>
      </c>
    </row>
    <row r="11" spans="1:22" ht="126">
      <c r="A11" s="96">
        <v>4</v>
      </c>
      <c r="B11" s="113"/>
      <c r="C11" s="160" t="s">
        <v>340</v>
      </c>
      <c r="D11" s="160" t="s">
        <v>341</v>
      </c>
      <c r="E11" s="135" t="s">
        <v>527</v>
      </c>
      <c r="F11" s="135" t="s">
        <v>30</v>
      </c>
      <c r="G11" s="135" t="s">
        <v>31</v>
      </c>
      <c r="H11" s="135" t="s">
        <v>32</v>
      </c>
      <c r="I11" s="135" t="s">
        <v>6</v>
      </c>
      <c r="J11" s="135" t="s">
        <v>528</v>
      </c>
      <c r="K11" s="94"/>
      <c r="L11" s="94"/>
      <c r="M11" s="135" t="s">
        <v>518</v>
      </c>
      <c r="N11" s="135">
        <v>200000</v>
      </c>
      <c r="O11" s="94"/>
      <c r="P11" s="135">
        <v>50000</v>
      </c>
      <c r="Q11" s="135" t="s">
        <v>529</v>
      </c>
      <c r="R11" s="135" t="s">
        <v>520</v>
      </c>
      <c r="S11" s="113"/>
      <c r="T11" s="157"/>
      <c r="U11" s="158">
        <v>50000</v>
      </c>
      <c r="V11">
        <f t="shared" si="0"/>
        <v>45000</v>
      </c>
    </row>
    <row r="12" spans="1:22" ht="78.75">
      <c r="A12" s="96">
        <v>5</v>
      </c>
      <c r="B12" s="113"/>
      <c r="C12" s="88" t="s">
        <v>530</v>
      </c>
      <c r="D12" s="88" t="s">
        <v>531</v>
      </c>
      <c r="E12" s="135" t="s">
        <v>532</v>
      </c>
      <c r="F12" s="135" t="s">
        <v>30</v>
      </c>
      <c r="G12" s="135" t="s">
        <v>31</v>
      </c>
      <c r="H12" s="135" t="s">
        <v>32</v>
      </c>
      <c r="I12" s="135" t="s">
        <v>6</v>
      </c>
      <c r="J12" s="135" t="s">
        <v>533</v>
      </c>
      <c r="K12" s="94"/>
      <c r="L12" s="94" t="s">
        <v>517</v>
      </c>
      <c r="M12" s="135" t="s">
        <v>518</v>
      </c>
      <c r="N12" s="135">
        <v>150000</v>
      </c>
      <c r="O12" s="94"/>
      <c r="P12" s="135">
        <v>50000</v>
      </c>
      <c r="Q12" s="135" t="s">
        <v>529</v>
      </c>
      <c r="R12" s="135" t="s">
        <v>534</v>
      </c>
      <c r="S12" s="113"/>
      <c r="T12" s="157"/>
      <c r="U12" s="158">
        <v>50000</v>
      </c>
      <c r="V12">
        <f t="shared" si="0"/>
        <v>45000</v>
      </c>
    </row>
    <row r="13" spans="1:22" ht="94.5">
      <c r="A13" s="96">
        <v>6</v>
      </c>
      <c r="B13" s="84"/>
      <c r="C13" s="159" t="s">
        <v>535</v>
      </c>
      <c r="D13" s="159" t="s">
        <v>536</v>
      </c>
      <c r="E13" s="161" t="s">
        <v>537</v>
      </c>
      <c r="F13" s="84" t="s">
        <v>30</v>
      </c>
      <c r="G13" s="161" t="s">
        <v>31</v>
      </c>
      <c r="H13" s="159" t="s">
        <v>32</v>
      </c>
      <c r="I13" s="159" t="s">
        <v>5</v>
      </c>
      <c r="J13" s="94" t="s">
        <v>538</v>
      </c>
      <c r="K13" s="94" t="s">
        <v>539</v>
      </c>
      <c r="L13" s="94" t="s">
        <v>335</v>
      </c>
      <c r="M13" s="84" t="s">
        <v>518</v>
      </c>
      <c r="N13" s="84">
        <v>150000</v>
      </c>
      <c r="O13" s="162" t="s">
        <v>540</v>
      </c>
      <c r="P13" s="84">
        <v>50000</v>
      </c>
      <c r="Q13" s="163" t="s">
        <v>541</v>
      </c>
      <c r="R13" s="84" t="s">
        <v>520</v>
      </c>
      <c r="S13" s="113"/>
      <c r="T13" s="157"/>
      <c r="U13" s="164">
        <v>50000</v>
      </c>
      <c r="V13">
        <f t="shared" si="0"/>
        <v>45000</v>
      </c>
    </row>
    <row r="14" spans="1:22" ht="110.25">
      <c r="A14" s="96">
        <v>7</v>
      </c>
      <c r="B14" s="84"/>
      <c r="C14" s="159" t="s">
        <v>361</v>
      </c>
      <c r="D14" s="159" t="s">
        <v>542</v>
      </c>
      <c r="E14" s="161" t="s">
        <v>543</v>
      </c>
      <c r="F14" s="84" t="s">
        <v>30</v>
      </c>
      <c r="G14" s="161" t="s">
        <v>31</v>
      </c>
      <c r="H14" s="159" t="s">
        <v>32</v>
      </c>
      <c r="I14" s="159" t="s">
        <v>5</v>
      </c>
      <c r="J14" s="94" t="s">
        <v>544</v>
      </c>
      <c r="K14" s="94" t="s">
        <v>539</v>
      </c>
      <c r="L14" s="94" t="s">
        <v>335</v>
      </c>
      <c r="M14" s="84" t="s">
        <v>518</v>
      </c>
      <c r="N14" s="84">
        <v>150000</v>
      </c>
      <c r="O14" s="162" t="s">
        <v>540</v>
      </c>
      <c r="P14" s="84">
        <v>50000</v>
      </c>
      <c r="Q14" s="163" t="s">
        <v>541</v>
      </c>
      <c r="R14" s="84" t="s">
        <v>545</v>
      </c>
      <c r="S14" s="113"/>
      <c r="T14" s="157"/>
      <c r="U14" s="164">
        <v>50000</v>
      </c>
      <c r="V14">
        <f t="shared" si="0"/>
        <v>45000</v>
      </c>
    </row>
    <row r="15" spans="1:22" ht="110.25">
      <c r="A15" s="96">
        <v>8</v>
      </c>
      <c r="B15" s="84"/>
      <c r="C15" s="159" t="s">
        <v>546</v>
      </c>
      <c r="D15" s="159" t="s">
        <v>333</v>
      </c>
      <c r="E15" s="161" t="s">
        <v>547</v>
      </c>
      <c r="F15" s="84" t="s">
        <v>30</v>
      </c>
      <c r="G15" s="161" t="s">
        <v>31</v>
      </c>
      <c r="H15" s="159" t="s">
        <v>32</v>
      </c>
      <c r="I15" s="159" t="s">
        <v>5</v>
      </c>
      <c r="J15" s="94" t="s">
        <v>548</v>
      </c>
      <c r="K15" s="94" t="s">
        <v>549</v>
      </c>
      <c r="L15" s="94" t="s">
        <v>335</v>
      </c>
      <c r="M15" s="84" t="s">
        <v>518</v>
      </c>
      <c r="N15" s="84">
        <v>200000</v>
      </c>
      <c r="O15" s="162" t="s">
        <v>540</v>
      </c>
      <c r="P15" s="84">
        <v>50000</v>
      </c>
      <c r="Q15" s="163" t="s">
        <v>541</v>
      </c>
      <c r="R15" s="84" t="s">
        <v>520</v>
      </c>
      <c r="S15" s="113"/>
      <c r="T15" s="157"/>
      <c r="U15" s="164">
        <v>50000</v>
      </c>
      <c r="V15">
        <f t="shared" si="0"/>
        <v>45000</v>
      </c>
    </row>
    <row r="16" spans="1:22" ht="94.5">
      <c r="A16" s="96">
        <v>9</v>
      </c>
      <c r="B16" s="84"/>
      <c r="C16" s="96" t="s">
        <v>550</v>
      </c>
      <c r="D16" s="96" t="s">
        <v>551</v>
      </c>
      <c r="E16" s="96" t="s">
        <v>552</v>
      </c>
      <c r="F16" s="165" t="s">
        <v>30</v>
      </c>
      <c r="G16" s="96" t="s">
        <v>31</v>
      </c>
      <c r="H16" s="96" t="s">
        <v>32</v>
      </c>
      <c r="I16" s="96" t="s">
        <v>6</v>
      </c>
      <c r="J16" s="96" t="s">
        <v>553</v>
      </c>
      <c r="K16" s="165" t="s">
        <v>554</v>
      </c>
      <c r="L16" s="165" t="s">
        <v>517</v>
      </c>
      <c r="M16" s="165" t="s">
        <v>518</v>
      </c>
      <c r="N16" s="84">
        <v>200000</v>
      </c>
      <c r="O16" s="165" t="s">
        <v>555</v>
      </c>
      <c r="P16" s="84">
        <v>50000</v>
      </c>
      <c r="Q16" s="165" t="s">
        <v>556</v>
      </c>
      <c r="R16" s="84" t="s">
        <v>557</v>
      </c>
      <c r="S16" s="113"/>
      <c r="T16" s="157"/>
      <c r="U16" s="164">
        <v>50000</v>
      </c>
      <c r="V16">
        <f t="shared" si="0"/>
        <v>45000</v>
      </c>
    </row>
    <row r="17" spans="1:22" ht="126">
      <c r="A17" s="96">
        <v>10</v>
      </c>
      <c r="B17" s="94"/>
      <c r="C17" s="146" t="s">
        <v>558</v>
      </c>
      <c r="D17" s="146" t="s">
        <v>559</v>
      </c>
      <c r="E17" s="166" t="s">
        <v>560</v>
      </c>
      <c r="F17" s="166" t="s">
        <v>30</v>
      </c>
      <c r="G17" s="146" t="s">
        <v>31</v>
      </c>
      <c r="H17" s="166" t="s">
        <v>32</v>
      </c>
      <c r="I17" s="146" t="s">
        <v>5</v>
      </c>
      <c r="J17" s="146" t="s">
        <v>561</v>
      </c>
      <c r="K17" s="146" t="s">
        <v>562</v>
      </c>
      <c r="L17" s="146" t="s">
        <v>563</v>
      </c>
      <c r="M17" s="167" t="s">
        <v>518</v>
      </c>
      <c r="N17" s="94">
        <v>50000</v>
      </c>
      <c r="O17" s="167" t="s">
        <v>408</v>
      </c>
      <c r="P17" s="94">
        <v>50000</v>
      </c>
      <c r="Q17" s="167" t="s">
        <v>409</v>
      </c>
      <c r="R17" s="94" t="s">
        <v>564</v>
      </c>
      <c r="S17" s="151" t="s">
        <v>565</v>
      </c>
      <c r="T17" s="168" t="s">
        <v>566</v>
      </c>
      <c r="U17" s="158">
        <v>50000</v>
      </c>
      <c r="V17">
        <f t="shared" si="0"/>
        <v>45000</v>
      </c>
    </row>
    <row r="18" spans="1:22">
      <c r="P18">
        <f>SUM(P8:P17)</f>
        <v>500000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7"/>
  <sheetViews>
    <sheetView topLeftCell="F13" workbookViewId="0">
      <selection activeCell="S10" sqref="S10:S16"/>
    </sheetView>
  </sheetViews>
  <sheetFormatPr defaultRowHeight="15"/>
  <sheetData>
    <row r="1" spans="1:25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</row>
    <row r="2" spans="1:25" ht="18.75">
      <c r="A2" s="573" t="s">
        <v>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</row>
    <row r="3" spans="1:25" ht="18.75">
      <c r="A3" s="573" t="s">
        <v>167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</row>
    <row r="4" spans="1:25" ht="26.25">
      <c r="A4" s="642" t="s">
        <v>510</v>
      </c>
      <c r="B4" s="642"/>
      <c r="C4" s="642"/>
      <c r="D4" s="642"/>
      <c r="E4" s="642"/>
      <c r="F4" s="642"/>
      <c r="G4" s="642"/>
      <c r="H4" s="7"/>
      <c r="I4" s="7"/>
      <c r="J4" s="7"/>
      <c r="K4" s="7"/>
      <c r="L4" s="7"/>
      <c r="M4" s="6"/>
      <c r="N4" s="7"/>
      <c r="O4" s="102"/>
      <c r="P4" s="7"/>
      <c r="Q4" s="117"/>
      <c r="R4" s="118"/>
      <c r="S4" s="116"/>
      <c r="T4" s="174"/>
      <c r="U4" s="174"/>
      <c r="V4" s="174"/>
      <c r="W4" s="119" t="s">
        <v>321</v>
      </c>
      <c r="X4" s="174"/>
      <c r="Y4" s="174"/>
    </row>
    <row r="5" spans="1:25">
      <c r="A5" s="142" t="s">
        <v>391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06"/>
      <c r="U5" s="116"/>
      <c r="V5" s="116"/>
      <c r="W5" s="116"/>
      <c r="X5" s="106"/>
      <c r="Y5" s="116"/>
    </row>
    <row r="6" spans="1: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06"/>
      <c r="U6" s="116"/>
      <c r="V6" s="116"/>
      <c r="W6" s="116" t="s">
        <v>567</v>
      </c>
      <c r="X6" s="106"/>
      <c r="Y6" s="116"/>
    </row>
    <row r="7" spans="1:25">
      <c r="A7" s="143" t="s">
        <v>323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75"/>
      <c r="U7" s="143"/>
      <c r="V7" s="143"/>
      <c r="W7" s="143"/>
      <c r="X7" s="175"/>
      <c r="Y7" s="143"/>
    </row>
    <row r="8" spans="1:25" ht="15.75">
      <c r="A8" s="646" t="s">
        <v>169</v>
      </c>
      <c r="B8" s="646" t="s">
        <v>170</v>
      </c>
      <c r="C8" s="646" t="s">
        <v>392</v>
      </c>
      <c r="D8" s="646" t="s">
        <v>393</v>
      </c>
      <c r="E8" s="646" t="s">
        <v>9</v>
      </c>
      <c r="F8" s="646" t="s">
        <v>394</v>
      </c>
      <c r="G8" s="646" t="s">
        <v>395</v>
      </c>
      <c r="H8" s="646"/>
      <c r="I8" s="646"/>
      <c r="J8" s="646"/>
      <c r="K8" s="646"/>
      <c r="L8" s="646"/>
      <c r="M8" s="646"/>
      <c r="N8" s="646" t="s">
        <v>396</v>
      </c>
      <c r="O8" s="646"/>
      <c r="P8" s="646" t="s">
        <v>397</v>
      </c>
      <c r="Q8" s="646"/>
      <c r="R8" s="646" t="s">
        <v>183</v>
      </c>
      <c r="S8" s="646" t="s">
        <v>568</v>
      </c>
      <c r="T8" s="646" t="s">
        <v>184</v>
      </c>
      <c r="U8" s="646" t="s">
        <v>185</v>
      </c>
      <c r="V8" s="646" t="s">
        <v>183</v>
      </c>
      <c r="W8" s="646" t="s">
        <v>327</v>
      </c>
      <c r="X8" s="646" t="s">
        <v>184</v>
      </c>
      <c r="Y8" s="646" t="s">
        <v>185</v>
      </c>
    </row>
    <row r="9" spans="1:25" ht="31.5">
      <c r="A9" s="646"/>
      <c r="B9" s="646"/>
      <c r="C9" s="646"/>
      <c r="D9" s="646"/>
      <c r="E9" s="646"/>
      <c r="F9" s="646"/>
      <c r="G9" s="176" t="s">
        <v>398</v>
      </c>
      <c r="H9" s="176" t="s">
        <v>399</v>
      </c>
      <c r="I9" s="176" t="s">
        <v>400</v>
      </c>
      <c r="J9" s="176" t="s">
        <v>401</v>
      </c>
      <c r="K9" s="176" t="s">
        <v>402</v>
      </c>
      <c r="L9" s="176" t="s">
        <v>569</v>
      </c>
      <c r="M9" s="176" t="s">
        <v>403</v>
      </c>
      <c r="N9" s="176" t="s">
        <v>32</v>
      </c>
      <c r="O9" s="176" t="s">
        <v>69</v>
      </c>
      <c r="P9" s="176" t="s">
        <v>5</v>
      </c>
      <c r="Q9" s="176" t="s">
        <v>6</v>
      </c>
      <c r="R9" s="646"/>
      <c r="S9" s="646"/>
      <c r="T9" s="646"/>
      <c r="U9" s="646"/>
      <c r="V9" s="646"/>
      <c r="W9" s="646"/>
      <c r="X9" s="646"/>
      <c r="Y9" s="653"/>
    </row>
    <row r="10" spans="1:25" ht="75">
      <c r="A10" s="113">
        <v>1</v>
      </c>
      <c r="B10" s="11"/>
      <c r="C10" s="113" t="s">
        <v>369</v>
      </c>
      <c r="D10" s="113" t="s">
        <v>370</v>
      </c>
      <c r="E10" s="113" t="s">
        <v>30</v>
      </c>
      <c r="F10" s="11">
        <v>12</v>
      </c>
      <c r="G10" s="11">
        <v>12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12</v>
      </c>
      <c r="P10" s="11">
        <v>0</v>
      </c>
      <c r="Q10" s="11">
        <v>12</v>
      </c>
      <c r="R10" s="11">
        <v>285000</v>
      </c>
      <c r="S10" s="11">
        <f t="shared" ref="S10:S16" si="0">R10*0.9</f>
        <v>256500</v>
      </c>
      <c r="T10" s="11" t="s">
        <v>371</v>
      </c>
      <c r="U10" s="11">
        <v>20</v>
      </c>
      <c r="V10" s="11">
        <v>285000</v>
      </c>
      <c r="W10" s="11">
        <f t="shared" ref="W10:W16" si="1">V10*0.9</f>
        <v>256500</v>
      </c>
      <c r="X10" s="11" t="s">
        <v>371</v>
      </c>
      <c r="Y10" s="173">
        <v>20</v>
      </c>
    </row>
    <row r="11" spans="1:25" ht="75">
      <c r="A11" s="113">
        <v>2</v>
      </c>
      <c r="B11" s="11"/>
      <c r="C11" s="113" t="s">
        <v>372</v>
      </c>
      <c r="D11" s="113" t="s">
        <v>373</v>
      </c>
      <c r="E11" s="113" t="s">
        <v>30</v>
      </c>
      <c r="F11" s="11">
        <v>12</v>
      </c>
      <c r="G11" s="11">
        <v>12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12</v>
      </c>
      <c r="P11" s="11">
        <v>0</v>
      </c>
      <c r="Q11" s="11">
        <v>12</v>
      </c>
      <c r="R11" s="11">
        <v>285000</v>
      </c>
      <c r="S11" s="11">
        <f t="shared" si="0"/>
        <v>256500</v>
      </c>
      <c r="T11" s="11" t="s">
        <v>374</v>
      </c>
      <c r="U11" s="11">
        <v>20</v>
      </c>
      <c r="V11" s="11">
        <v>285000</v>
      </c>
      <c r="W11" s="11">
        <f t="shared" si="1"/>
        <v>256500</v>
      </c>
      <c r="X11" s="11" t="s">
        <v>374</v>
      </c>
      <c r="Y11" s="173">
        <v>20</v>
      </c>
    </row>
    <row r="12" spans="1:25" ht="75">
      <c r="A12" s="113">
        <v>3</v>
      </c>
      <c r="B12" s="11"/>
      <c r="C12" s="113" t="s">
        <v>375</v>
      </c>
      <c r="D12" s="113" t="s">
        <v>376</v>
      </c>
      <c r="E12" s="113" t="s">
        <v>30</v>
      </c>
      <c r="F12" s="11">
        <v>12</v>
      </c>
      <c r="G12" s="11">
        <v>12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12</v>
      </c>
      <c r="P12" s="11">
        <v>0</v>
      </c>
      <c r="Q12" s="11">
        <v>12</v>
      </c>
      <c r="R12" s="11">
        <v>285000</v>
      </c>
      <c r="S12" s="11">
        <f t="shared" si="0"/>
        <v>256500</v>
      </c>
      <c r="T12" s="11" t="s">
        <v>377</v>
      </c>
      <c r="U12" s="11">
        <v>20</v>
      </c>
      <c r="V12" s="11">
        <v>285000</v>
      </c>
      <c r="W12" s="11">
        <f t="shared" si="1"/>
        <v>256500</v>
      </c>
      <c r="X12" s="11" t="s">
        <v>377</v>
      </c>
      <c r="Y12" s="173">
        <v>20</v>
      </c>
    </row>
    <row r="13" spans="1:25" ht="90">
      <c r="A13" s="113">
        <v>4</v>
      </c>
      <c r="B13" s="11"/>
      <c r="C13" s="113" t="s">
        <v>378</v>
      </c>
      <c r="D13" s="113" t="s">
        <v>379</v>
      </c>
      <c r="E13" s="113" t="s">
        <v>30</v>
      </c>
      <c r="F13" s="11">
        <v>12</v>
      </c>
      <c r="G13" s="11">
        <v>12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</v>
      </c>
      <c r="P13" s="11">
        <v>0</v>
      </c>
      <c r="Q13" s="11">
        <v>12</v>
      </c>
      <c r="R13" s="11">
        <v>285000</v>
      </c>
      <c r="S13" s="11">
        <f t="shared" si="0"/>
        <v>256500</v>
      </c>
      <c r="T13" s="11" t="s">
        <v>371</v>
      </c>
      <c r="U13" s="11">
        <v>20</v>
      </c>
      <c r="V13" s="11">
        <v>285000</v>
      </c>
      <c r="W13" s="11">
        <f t="shared" si="1"/>
        <v>256500</v>
      </c>
      <c r="X13" s="11" t="s">
        <v>371</v>
      </c>
      <c r="Y13" s="173">
        <v>20</v>
      </c>
    </row>
    <row r="14" spans="1:25" ht="75">
      <c r="A14" s="113">
        <v>5</v>
      </c>
      <c r="B14" s="11"/>
      <c r="C14" s="113" t="s">
        <v>380</v>
      </c>
      <c r="D14" s="113" t="s">
        <v>381</v>
      </c>
      <c r="E14" s="113" t="s">
        <v>30</v>
      </c>
      <c r="F14" s="11">
        <v>12</v>
      </c>
      <c r="G14" s="11">
        <v>12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12</v>
      </c>
      <c r="P14" s="11">
        <v>0</v>
      </c>
      <c r="Q14" s="11">
        <v>12</v>
      </c>
      <c r="R14" s="11">
        <v>285000</v>
      </c>
      <c r="S14" s="11">
        <f t="shared" si="0"/>
        <v>256500</v>
      </c>
      <c r="T14" s="11" t="s">
        <v>377</v>
      </c>
      <c r="U14" s="11">
        <v>20</v>
      </c>
      <c r="V14" s="11">
        <v>285000</v>
      </c>
      <c r="W14" s="11">
        <f t="shared" si="1"/>
        <v>256500</v>
      </c>
      <c r="X14" s="11" t="s">
        <v>377</v>
      </c>
      <c r="Y14" s="173">
        <v>20</v>
      </c>
    </row>
    <row r="15" spans="1:25" ht="75">
      <c r="A15" s="113">
        <v>6</v>
      </c>
      <c r="B15" s="11"/>
      <c r="C15" s="113" t="s">
        <v>382</v>
      </c>
      <c r="D15" s="113" t="s">
        <v>383</v>
      </c>
      <c r="E15" s="113" t="s">
        <v>30</v>
      </c>
      <c r="F15" s="11">
        <v>12</v>
      </c>
      <c r="G15" s="11">
        <v>12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12</v>
      </c>
      <c r="P15" s="11">
        <v>0</v>
      </c>
      <c r="Q15" s="11">
        <v>12</v>
      </c>
      <c r="R15" s="11">
        <v>285000</v>
      </c>
      <c r="S15" s="11">
        <f t="shared" si="0"/>
        <v>256500</v>
      </c>
      <c r="T15" s="11" t="s">
        <v>384</v>
      </c>
      <c r="U15" s="11">
        <v>20</v>
      </c>
      <c r="V15" s="11">
        <v>285000</v>
      </c>
      <c r="W15" s="11">
        <f t="shared" si="1"/>
        <v>256500</v>
      </c>
      <c r="X15" s="11" t="s">
        <v>384</v>
      </c>
      <c r="Y15" s="173">
        <v>20</v>
      </c>
    </row>
    <row r="16" spans="1:25" ht="90">
      <c r="A16" s="113">
        <v>7</v>
      </c>
      <c r="B16" s="11"/>
      <c r="C16" s="113" t="s">
        <v>385</v>
      </c>
      <c r="D16" s="113" t="s">
        <v>386</v>
      </c>
      <c r="E16" s="113" t="s">
        <v>30</v>
      </c>
      <c r="F16" s="11">
        <v>12</v>
      </c>
      <c r="G16" s="11">
        <v>12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12</v>
      </c>
      <c r="P16" s="11">
        <v>0</v>
      </c>
      <c r="Q16" s="11">
        <v>12</v>
      </c>
      <c r="R16" s="11">
        <v>285000</v>
      </c>
      <c r="S16" s="11">
        <f t="shared" si="0"/>
        <v>256500</v>
      </c>
      <c r="T16" s="11" t="s">
        <v>387</v>
      </c>
      <c r="U16" s="11">
        <v>20</v>
      </c>
      <c r="V16" s="11">
        <v>285000</v>
      </c>
      <c r="W16" s="11">
        <f t="shared" si="1"/>
        <v>256500</v>
      </c>
      <c r="X16" s="11" t="s">
        <v>387</v>
      </c>
      <c r="Y16" s="173">
        <v>20</v>
      </c>
    </row>
    <row r="17" spans="19:19">
      <c r="S17" s="177">
        <f>SUM(S10:S16)</f>
        <v>1795500</v>
      </c>
    </row>
  </sheetData>
  <mergeCells count="21">
    <mergeCell ref="U8:U9"/>
    <mergeCell ref="V8:V9"/>
    <mergeCell ref="W8:W9"/>
    <mergeCell ref="X8:X9"/>
    <mergeCell ref="Y8:Y9"/>
    <mergeCell ref="T8:T9"/>
    <mergeCell ref="A1:Y1"/>
    <mergeCell ref="A2:Y2"/>
    <mergeCell ref="A3:Y3"/>
    <mergeCell ref="A4:G4"/>
    <mergeCell ref="A8:A9"/>
    <mergeCell ref="B8:B9"/>
    <mergeCell ref="C8:C9"/>
    <mergeCell ref="D8:D9"/>
    <mergeCell ref="E8:E9"/>
    <mergeCell ref="F8:F9"/>
    <mergeCell ref="G8:M8"/>
    <mergeCell ref="N8:O8"/>
    <mergeCell ref="P8:Q8"/>
    <mergeCell ref="R8:R9"/>
    <mergeCell ref="S8:S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40"/>
  <sheetViews>
    <sheetView topLeftCell="A136" workbookViewId="0">
      <selection activeCell="J139" sqref="J139"/>
    </sheetView>
  </sheetViews>
  <sheetFormatPr defaultRowHeight="15"/>
  <cols>
    <col min="19" max="19" width="11.85546875" customWidth="1"/>
    <col min="21" max="21" width="11.7109375" customWidth="1"/>
  </cols>
  <sheetData>
    <row r="1" spans="1:21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182"/>
      <c r="T1" s="182"/>
    </row>
    <row r="2" spans="1:21" ht="18.75">
      <c r="A2" s="573" t="s">
        <v>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182"/>
      <c r="T2" s="182"/>
    </row>
    <row r="3" spans="1:21" ht="18.75">
      <c r="A3" s="573" t="s">
        <v>167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182"/>
      <c r="T3" s="182"/>
    </row>
    <row r="4" spans="1:21" ht="18.75">
      <c r="A4" s="642" t="s">
        <v>510</v>
      </c>
      <c r="B4" s="642"/>
      <c r="C4" s="642"/>
      <c r="D4" s="642"/>
      <c r="E4" s="642"/>
      <c r="F4" s="642"/>
      <c r="G4" s="642"/>
      <c r="H4" s="152"/>
      <c r="I4" s="152"/>
      <c r="J4" s="183"/>
      <c r="K4" s="102"/>
      <c r="L4" s="103"/>
      <c r="M4" s="184"/>
      <c r="N4" s="102"/>
      <c r="O4" s="6"/>
      <c r="P4" s="153"/>
      <c r="Q4" s="185"/>
      <c r="R4" s="119" t="s">
        <v>321</v>
      </c>
      <c r="S4" s="182"/>
      <c r="T4" s="182"/>
    </row>
    <row r="5" spans="1:21" ht="15.75">
      <c r="A5" s="109"/>
      <c r="B5" s="106"/>
      <c r="C5" s="106"/>
      <c r="D5" s="106"/>
      <c r="E5" s="44"/>
      <c r="F5" s="154"/>
      <c r="G5" s="154"/>
      <c r="H5" s="154"/>
      <c r="I5" s="154"/>
      <c r="J5" s="44"/>
      <c r="K5" s="109"/>
      <c r="L5" s="109"/>
      <c r="M5" s="186"/>
      <c r="N5" s="109"/>
      <c r="O5" s="106"/>
      <c r="P5" s="106"/>
      <c r="Q5" s="655" t="s">
        <v>322</v>
      </c>
      <c r="R5" s="655"/>
      <c r="S5" s="182"/>
      <c r="T5" s="182"/>
    </row>
    <row r="6" spans="1:21" ht="15.75">
      <c r="A6" s="643" t="s">
        <v>323</v>
      </c>
      <c r="B6" s="643"/>
      <c r="C6" s="643"/>
      <c r="D6" s="106"/>
      <c r="E6" s="44"/>
      <c r="F6" s="154"/>
      <c r="G6" s="154"/>
      <c r="H6" s="154"/>
      <c r="I6" s="154"/>
      <c r="J6" s="44"/>
      <c r="K6" s="109"/>
      <c r="L6" s="109"/>
      <c r="M6" s="186"/>
      <c r="N6" s="109"/>
      <c r="O6" s="106"/>
      <c r="P6" s="654" t="s">
        <v>324</v>
      </c>
      <c r="Q6" s="654"/>
      <c r="R6" s="654"/>
      <c r="S6" s="182"/>
      <c r="T6" s="182"/>
    </row>
    <row r="7" spans="1:21" ht="63">
      <c r="A7" s="187" t="s">
        <v>169</v>
      </c>
      <c r="B7" s="156" t="s">
        <v>170</v>
      </c>
      <c r="C7" s="156" t="s">
        <v>171</v>
      </c>
      <c r="D7" s="156" t="s">
        <v>172</v>
      </c>
      <c r="E7" s="156" t="s">
        <v>173</v>
      </c>
      <c r="F7" s="156" t="s">
        <v>9</v>
      </c>
      <c r="G7" s="156" t="s">
        <v>174</v>
      </c>
      <c r="H7" s="156" t="s">
        <v>175</v>
      </c>
      <c r="I7" s="156" t="s">
        <v>176</v>
      </c>
      <c r="J7" s="156" t="s">
        <v>325</v>
      </c>
      <c r="K7" s="156" t="s">
        <v>326</v>
      </c>
      <c r="L7" s="172" t="s">
        <v>754</v>
      </c>
      <c r="M7" s="156" t="s">
        <v>184</v>
      </c>
      <c r="N7" s="156" t="s">
        <v>183</v>
      </c>
      <c r="O7" s="156" t="s">
        <v>185</v>
      </c>
      <c r="P7" s="156" t="s">
        <v>183</v>
      </c>
      <c r="Q7" s="156" t="s">
        <v>184</v>
      </c>
      <c r="R7" s="156" t="s">
        <v>185</v>
      </c>
      <c r="S7" s="188" t="s">
        <v>511</v>
      </c>
      <c r="T7" s="188" t="s">
        <v>512</v>
      </c>
      <c r="U7" s="189" t="s">
        <v>755</v>
      </c>
    </row>
    <row r="8" spans="1:21" ht="90">
      <c r="A8" s="88">
        <v>1</v>
      </c>
      <c r="B8" s="28"/>
      <c r="C8" s="53" t="s">
        <v>570</v>
      </c>
      <c r="D8" s="53" t="s">
        <v>571</v>
      </c>
      <c r="E8" s="53" t="s">
        <v>572</v>
      </c>
      <c r="F8" s="76" t="s">
        <v>30</v>
      </c>
      <c r="G8" s="53" t="s">
        <v>31</v>
      </c>
      <c r="H8" s="128" t="s">
        <v>69</v>
      </c>
      <c r="I8" s="82" t="s">
        <v>5</v>
      </c>
      <c r="J8" s="53" t="s">
        <v>225</v>
      </c>
      <c r="K8" s="28">
        <v>50000</v>
      </c>
      <c r="L8" s="28">
        <v>31500</v>
      </c>
      <c r="M8" s="76" t="s">
        <v>408</v>
      </c>
      <c r="N8" s="53">
        <v>35000</v>
      </c>
      <c r="O8" s="28">
        <v>20</v>
      </c>
      <c r="P8" s="53">
        <v>35000</v>
      </c>
      <c r="Q8" s="28" t="s">
        <v>573</v>
      </c>
      <c r="R8" s="28">
        <v>20</v>
      </c>
      <c r="S8" s="178" t="s">
        <v>574</v>
      </c>
      <c r="T8" s="178" t="s">
        <v>575</v>
      </c>
      <c r="U8" s="53">
        <v>188697514</v>
      </c>
    </row>
    <row r="9" spans="1:21" ht="150">
      <c r="A9" s="88">
        <v>2</v>
      </c>
      <c r="B9" s="28"/>
      <c r="C9" s="53" t="s">
        <v>576</v>
      </c>
      <c r="D9" s="53" t="s">
        <v>577</v>
      </c>
      <c r="E9" s="53" t="s">
        <v>578</v>
      </c>
      <c r="F9" s="76" t="s">
        <v>30</v>
      </c>
      <c r="G9" s="53" t="s">
        <v>31</v>
      </c>
      <c r="H9" s="82" t="s">
        <v>32</v>
      </c>
      <c r="I9" s="179" t="s">
        <v>6</v>
      </c>
      <c r="J9" s="53" t="s">
        <v>579</v>
      </c>
      <c r="K9" s="28">
        <v>50000</v>
      </c>
      <c r="L9" s="28">
        <v>31500</v>
      </c>
      <c r="M9" s="76" t="s">
        <v>408</v>
      </c>
      <c r="N9" s="53">
        <v>35000</v>
      </c>
      <c r="O9" s="28">
        <v>20</v>
      </c>
      <c r="P9" s="53">
        <v>35000</v>
      </c>
      <c r="Q9" s="28" t="s">
        <v>573</v>
      </c>
      <c r="R9" s="28">
        <v>20</v>
      </c>
      <c r="S9" s="178" t="s">
        <v>580</v>
      </c>
      <c r="T9" s="178" t="s">
        <v>581</v>
      </c>
      <c r="U9" s="53">
        <v>188697674</v>
      </c>
    </row>
    <row r="10" spans="1:21" ht="105">
      <c r="A10" s="88">
        <v>3</v>
      </c>
      <c r="B10" s="28"/>
      <c r="C10" s="53" t="s">
        <v>582</v>
      </c>
      <c r="D10" s="53" t="s">
        <v>583</v>
      </c>
      <c r="E10" s="53" t="s">
        <v>584</v>
      </c>
      <c r="F10" s="76" t="s">
        <v>30</v>
      </c>
      <c r="G10" s="53" t="s">
        <v>31</v>
      </c>
      <c r="H10" s="82" t="s">
        <v>32</v>
      </c>
      <c r="I10" s="179" t="s">
        <v>6</v>
      </c>
      <c r="J10" s="53" t="s">
        <v>585</v>
      </c>
      <c r="K10" s="28">
        <v>50000</v>
      </c>
      <c r="L10" s="28">
        <v>31500</v>
      </c>
      <c r="M10" s="76" t="s">
        <v>408</v>
      </c>
      <c r="N10" s="53">
        <v>35000</v>
      </c>
      <c r="O10" s="28">
        <v>20</v>
      </c>
      <c r="P10" s="53">
        <v>35000</v>
      </c>
      <c r="Q10" s="28" t="s">
        <v>573</v>
      </c>
      <c r="R10" s="28">
        <v>20</v>
      </c>
      <c r="S10" s="178" t="s">
        <v>586</v>
      </c>
      <c r="T10" s="178" t="s">
        <v>587</v>
      </c>
      <c r="U10" s="53">
        <v>188697691</v>
      </c>
    </row>
    <row r="11" spans="1:21" ht="90">
      <c r="A11" s="88">
        <v>4</v>
      </c>
      <c r="B11" s="28"/>
      <c r="C11" s="28" t="s">
        <v>588</v>
      </c>
      <c r="D11" s="28" t="s">
        <v>589</v>
      </c>
      <c r="E11" s="53" t="s">
        <v>590</v>
      </c>
      <c r="F11" s="76" t="s">
        <v>30</v>
      </c>
      <c r="G11" s="28" t="s">
        <v>31</v>
      </c>
      <c r="H11" s="82" t="s">
        <v>32</v>
      </c>
      <c r="I11" s="179" t="s">
        <v>6</v>
      </c>
      <c r="J11" s="28" t="s">
        <v>591</v>
      </c>
      <c r="K11" s="28">
        <v>50000</v>
      </c>
      <c r="L11" s="28">
        <v>31500</v>
      </c>
      <c r="M11" s="76" t="s">
        <v>408</v>
      </c>
      <c r="N11" s="28">
        <v>35000</v>
      </c>
      <c r="O11" s="28">
        <v>20</v>
      </c>
      <c r="P11" s="28">
        <v>35000</v>
      </c>
      <c r="Q11" s="28" t="s">
        <v>573</v>
      </c>
      <c r="R11" s="28">
        <v>20</v>
      </c>
      <c r="S11" s="180" t="s">
        <v>592</v>
      </c>
      <c r="T11" s="180" t="s">
        <v>593</v>
      </c>
      <c r="U11" s="28">
        <v>188697673</v>
      </c>
    </row>
    <row r="12" spans="1:21" ht="90">
      <c r="A12" s="88">
        <v>5</v>
      </c>
      <c r="B12" s="28"/>
      <c r="C12" s="28" t="s">
        <v>594</v>
      </c>
      <c r="D12" s="28" t="s">
        <v>595</v>
      </c>
      <c r="E12" s="53" t="s">
        <v>572</v>
      </c>
      <c r="F12" s="76" t="s">
        <v>30</v>
      </c>
      <c r="G12" s="53" t="s">
        <v>31</v>
      </c>
      <c r="H12" s="128" t="s">
        <v>69</v>
      </c>
      <c r="I12" s="82" t="s">
        <v>5</v>
      </c>
      <c r="J12" s="28" t="s">
        <v>596</v>
      </c>
      <c r="K12" s="28">
        <v>50000</v>
      </c>
      <c r="L12" s="28">
        <v>31500</v>
      </c>
      <c r="M12" s="76" t="s">
        <v>408</v>
      </c>
      <c r="N12" s="53">
        <v>35000</v>
      </c>
      <c r="O12" s="28">
        <v>20</v>
      </c>
      <c r="P12" s="53">
        <v>35000</v>
      </c>
      <c r="Q12" s="28" t="s">
        <v>573</v>
      </c>
      <c r="R12" s="28">
        <v>20</v>
      </c>
      <c r="S12" s="178" t="s">
        <v>597</v>
      </c>
      <c r="T12" s="180" t="s">
        <v>598</v>
      </c>
      <c r="U12" s="28">
        <v>188697513</v>
      </c>
    </row>
    <row r="13" spans="1:21" ht="90">
      <c r="A13" s="88">
        <v>6</v>
      </c>
      <c r="B13" s="28"/>
      <c r="C13" s="28" t="s">
        <v>599</v>
      </c>
      <c r="D13" s="28" t="s">
        <v>600</v>
      </c>
      <c r="E13" s="53" t="s">
        <v>572</v>
      </c>
      <c r="F13" s="76" t="s">
        <v>30</v>
      </c>
      <c r="G13" s="53" t="s">
        <v>31</v>
      </c>
      <c r="H13" s="128" t="s">
        <v>69</v>
      </c>
      <c r="I13" s="82" t="s">
        <v>5</v>
      </c>
      <c r="J13" s="28" t="s">
        <v>601</v>
      </c>
      <c r="K13" s="28">
        <v>50000</v>
      </c>
      <c r="L13" s="28">
        <v>31500</v>
      </c>
      <c r="M13" s="76" t="s">
        <v>408</v>
      </c>
      <c r="N13" s="28">
        <v>35000</v>
      </c>
      <c r="O13" s="28">
        <v>20</v>
      </c>
      <c r="P13" s="28">
        <v>35000</v>
      </c>
      <c r="Q13" s="28" t="s">
        <v>573</v>
      </c>
      <c r="R13" s="28">
        <v>20</v>
      </c>
      <c r="S13" s="180" t="s">
        <v>602</v>
      </c>
      <c r="T13" s="180" t="s">
        <v>603</v>
      </c>
      <c r="U13" s="28">
        <v>188697458</v>
      </c>
    </row>
    <row r="14" spans="1:21" ht="120">
      <c r="A14" s="88">
        <v>7</v>
      </c>
      <c r="B14" s="28"/>
      <c r="C14" s="53" t="s">
        <v>604</v>
      </c>
      <c r="D14" s="53" t="s">
        <v>605</v>
      </c>
      <c r="E14" s="53" t="s">
        <v>606</v>
      </c>
      <c r="F14" s="76" t="s">
        <v>30</v>
      </c>
      <c r="G14" s="28" t="s">
        <v>31</v>
      </c>
      <c r="H14" s="82" t="s">
        <v>32</v>
      </c>
      <c r="I14" s="179" t="s">
        <v>6</v>
      </c>
      <c r="J14" s="28" t="s">
        <v>607</v>
      </c>
      <c r="K14" s="28">
        <v>50000</v>
      </c>
      <c r="L14" s="28">
        <v>31500</v>
      </c>
      <c r="M14" s="76" t="s">
        <v>408</v>
      </c>
      <c r="N14" s="28">
        <v>35000</v>
      </c>
      <c r="O14" s="28">
        <v>20</v>
      </c>
      <c r="P14" s="28">
        <v>35000</v>
      </c>
      <c r="Q14" s="28" t="s">
        <v>573</v>
      </c>
      <c r="R14" s="28">
        <v>20</v>
      </c>
      <c r="S14" s="180" t="s">
        <v>608</v>
      </c>
      <c r="T14" s="180" t="s">
        <v>609</v>
      </c>
      <c r="U14" s="28">
        <v>188697547</v>
      </c>
    </row>
    <row r="15" spans="1:21" ht="135">
      <c r="A15" s="88">
        <v>8</v>
      </c>
      <c r="B15" s="28"/>
      <c r="C15" s="53" t="s">
        <v>610</v>
      </c>
      <c r="D15" s="53" t="s">
        <v>611</v>
      </c>
      <c r="E15" s="53" t="s">
        <v>612</v>
      </c>
      <c r="F15" s="76" t="s">
        <v>30</v>
      </c>
      <c r="G15" s="28" t="s">
        <v>31</v>
      </c>
      <c r="H15" s="82" t="s">
        <v>32</v>
      </c>
      <c r="I15" s="82" t="s">
        <v>5</v>
      </c>
      <c r="J15" s="28" t="s">
        <v>613</v>
      </c>
      <c r="K15" s="28">
        <v>50000</v>
      </c>
      <c r="L15" s="28">
        <v>31500</v>
      </c>
      <c r="M15" s="76" t="s">
        <v>408</v>
      </c>
      <c r="N15" s="28">
        <v>35000</v>
      </c>
      <c r="O15" s="28">
        <v>20</v>
      </c>
      <c r="P15" s="28">
        <v>35000</v>
      </c>
      <c r="Q15" s="28" t="s">
        <v>573</v>
      </c>
      <c r="R15" s="28">
        <v>20</v>
      </c>
      <c r="S15" s="180" t="s">
        <v>614</v>
      </c>
      <c r="T15" s="180" t="s">
        <v>615</v>
      </c>
      <c r="U15" s="28">
        <v>188697690</v>
      </c>
    </row>
    <row r="16" spans="1:21" ht="75">
      <c r="A16" s="88">
        <v>9</v>
      </c>
      <c r="B16" s="28"/>
      <c r="C16" s="53" t="s">
        <v>616</v>
      </c>
      <c r="D16" s="53" t="s">
        <v>617</v>
      </c>
      <c r="E16" s="53" t="s">
        <v>618</v>
      </c>
      <c r="F16" s="76" t="s">
        <v>30</v>
      </c>
      <c r="G16" s="53" t="s">
        <v>31</v>
      </c>
      <c r="H16" s="82" t="s">
        <v>32</v>
      </c>
      <c r="I16" s="82" t="s">
        <v>5</v>
      </c>
      <c r="J16" s="53" t="s">
        <v>225</v>
      </c>
      <c r="K16" s="28">
        <v>50000</v>
      </c>
      <c r="L16" s="28">
        <v>31500</v>
      </c>
      <c r="M16" s="76" t="s">
        <v>408</v>
      </c>
      <c r="N16" s="53">
        <v>35000</v>
      </c>
      <c r="O16" s="28">
        <v>20</v>
      </c>
      <c r="P16" s="53">
        <v>35000</v>
      </c>
      <c r="Q16" s="28" t="s">
        <v>573</v>
      </c>
      <c r="R16" s="28">
        <v>20</v>
      </c>
      <c r="S16" s="178" t="s">
        <v>619</v>
      </c>
      <c r="T16" s="178" t="s">
        <v>620</v>
      </c>
      <c r="U16" s="53">
        <v>188697488</v>
      </c>
    </row>
    <row r="17" spans="1:21" ht="75">
      <c r="A17" s="88">
        <v>10</v>
      </c>
      <c r="B17" s="28"/>
      <c r="C17" s="53" t="s">
        <v>621</v>
      </c>
      <c r="D17" s="53" t="s">
        <v>622</v>
      </c>
      <c r="E17" s="53" t="s">
        <v>623</v>
      </c>
      <c r="F17" s="76" t="s">
        <v>30</v>
      </c>
      <c r="G17" s="53" t="s">
        <v>31</v>
      </c>
      <c r="H17" s="128" t="s">
        <v>69</v>
      </c>
      <c r="I17" s="82" t="s">
        <v>5</v>
      </c>
      <c r="J17" s="53" t="s">
        <v>624</v>
      </c>
      <c r="K17" s="28">
        <v>50000</v>
      </c>
      <c r="L17" s="28">
        <v>31500</v>
      </c>
      <c r="M17" s="76" t="s">
        <v>408</v>
      </c>
      <c r="N17" s="53">
        <v>35000</v>
      </c>
      <c r="O17" s="28">
        <v>20</v>
      </c>
      <c r="P17" s="53">
        <v>35000</v>
      </c>
      <c r="Q17" s="28" t="s">
        <v>573</v>
      </c>
      <c r="R17" s="28">
        <v>20</v>
      </c>
      <c r="S17" s="178" t="s">
        <v>625</v>
      </c>
      <c r="T17" s="178" t="s">
        <v>626</v>
      </c>
      <c r="U17" s="53">
        <v>188697476</v>
      </c>
    </row>
    <row r="18" spans="1:21" ht="105">
      <c r="A18" s="88">
        <v>11</v>
      </c>
      <c r="B18" s="28"/>
      <c r="C18" s="53" t="s">
        <v>627</v>
      </c>
      <c r="D18" s="53" t="s">
        <v>628</v>
      </c>
      <c r="E18" s="53" t="s">
        <v>629</v>
      </c>
      <c r="F18" s="76" t="s">
        <v>30</v>
      </c>
      <c r="G18" s="53" t="s">
        <v>31</v>
      </c>
      <c r="H18" s="82" t="s">
        <v>32</v>
      </c>
      <c r="I18" s="82" t="s">
        <v>5</v>
      </c>
      <c r="J18" s="53" t="s">
        <v>630</v>
      </c>
      <c r="K18" s="28">
        <v>50000</v>
      </c>
      <c r="L18" s="28">
        <v>31500</v>
      </c>
      <c r="M18" s="76" t="s">
        <v>408</v>
      </c>
      <c r="N18" s="53">
        <v>35000</v>
      </c>
      <c r="O18" s="28">
        <v>20</v>
      </c>
      <c r="P18" s="53">
        <v>35000</v>
      </c>
      <c r="Q18" s="28" t="s">
        <v>573</v>
      </c>
      <c r="R18" s="28">
        <v>20</v>
      </c>
      <c r="S18" s="178" t="s">
        <v>631</v>
      </c>
      <c r="T18" s="181" t="s">
        <v>632</v>
      </c>
      <c r="U18" s="53">
        <v>188697485</v>
      </c>
    </row>
    <row r="19" spans="1:21" ht="30">
      <c r="A19" s="88">
        <v>12</v>
      </c>
      <c r="B19" s="28"/>
      <c r="C19" s="28" t="s">
        <v>633</v>
      </c>
      <c r="D19" s="28" t="s">
        <v>634</v>
      </c>
      <c r="E19" s="28" t="s">
        <v>635</v>
      </c>
      <c r="F19" s="76" t="s">
        <v>30</v>
      </c>
      <c r="G19" s="28" t="s">
        <v>31</v>
      </c>
      <c r="H19" s="128" t="s">
        <v>69</v>
      </c>
      <c r="I19" s="82" t="s">
        <v>5</v>
      </c>
      <c r="J19" s="28" t="s">
        <v>596</v>
      </c>
      <c r="K19" s="28">
        <v>50000</v>
      </c>
      <c r="L19" s="28">
        <v>31500</v>
      </c>
      <c r="M19" s="76" t="s">
        <v>408</v>
      </c>
      <c r="N19" s="28">
        <v>35000</v>
      </c>
      <c r="O19" s="28">
        <v>20</v>
      </c>
      <c r="P19" s="28">
        <v>35000</v>
      </c>
      <c r="Q19" s="28" t="s">
        <v>573</v>
      </c>
      <c r="R19" s="28">
        <v>20</v>
      </c>
      <c r="S19" s="180" t="s">
        <v>636</v>
      </c>
      <c r="T19" s="181" t="s">
        <v>637</v>
      </c>
      <c r="U19" s="28">
        <v>188697783</v>
      </c>
    </row>
    <row r="20" spans="1:21" ht="120">
      <c r="A20" s="88">
        <v>13</v>
      </c>
      <c r="B20" s="28"/>
      <c r="C20" s="28" t="s">
        <v>638</v>
      </c>
      <c r="D20" s="28" t="s">
        <v>639</v>
      </c>
      <c r="E20" s="53" t="s">
        <v>640</v>
      </c>
      <c r="F20" s="76" t="s">
        <v>30</v>
      </c>
      <c r="G20" s="53" t="s">
        <v>31</v>
      </c>
      <c r="H20" s="82" t="s">
        <v>32</v>
      </c>
      <c r="I20" s="82" t="s">
        <v>5</v>
      </c>
      <c r="J20" s="28" t="s">
        <v>641</v>
      </c>
      <c r="K20" s="28">
        <v>50000</v>
      </c>
      <c r="L20" s="28">
        <v>31500</v>
      </c>
      <c r="M20" s="76" t="s">
        <v>408</v>
      </c>
      <c r="N20" s="53">
        <v>35000</v>
      </c>
      <c r="O20" s="28">
        <v>20</v>
      </c>
      <c r="P20" s="53">
        <v>35000</v>
      </c>
      <c r="Q20" s="28" t="s">
        <v>573</v>
      </c>
      <c r="R20" s="28">
        <v>20</v>
      </c>
      <c r="S20" s="178" t="s">
        <v>642</v>
      </c>
      <c r="T20" s="180" t="s">
        <v>643</v>
      </c>
      <c r="U20" s="28">
        <v>188697461</v>
      </c>
    </row>
    <row r="21" spans="1:21" ht="90">
      <c r="A21" s="88">
        <v>14</v>
      </c>
      <c r="B21" s="28"/>
      <c r="C21" s="53" t="s">
        <v>644</v>
      </c>
      <c r="D21" s="53" t="s">
        <v>645</v>
      </c>
      <c r="E21" s="53" t="s">
        <v>646</v>
      </c>
      <c r="F21" s="76" t="s">
        <v>30</v>
      </c>
      <c r="G21" s="28" t="s">
        <v>31</v>
      </c>
      <c r="H21" s="128" t="s">
        <v>69</v>
      </c>
      <c r="I21" s="82" t="s">
        <v>5</v>
      </c>
      <c r="J21" s="28" t="s">
        <v>225</v>
      </c>
      <c r="K21" s="28">
        <v>50000</v>
      </c>
      <c r="L21" s="28">
        <v>31500</v>
      </c>
      <c r="M21" s="76" t="s">
        <v>408</v>
      </c>
      <c r="N21" s="28">
        <v>35000</v>
      </c>
      <c r="O21" s="28">
        <v>20</v>
      </c>
      <c r="P21" s="28">
        <v>35000</v>
      </c>
      <c r="Q21" s="28" t="s">
        <v>573</v>
      </c>
      <c r="R21" s="28">
        <v>20</v>
      </c>
      <c r="S21" s="180" t="s">
        <v>647</v>
      </c>
      <c r="T21" s="180" t="s">
        <v>648</v>
      </c>
      <c r="U21" s="28">
        <v>188697735</v>
      </c>
    </row>
    <row r="22" spans="1:21" ht="75">
      <c r="A22" s="88">
        <v>15</v>
      </c>
      <c r="B22" s="28"/>
      <c r="C22" s="53" t="s">
        <v>649</v>
      </c>
      <c r="D22" s="53" t="s">
        <v>650</v>
      </c>
      <c r="E22" s="53" t="s">
        <v>618</v>
      </c>
      <c r="F22" s="76" t="s">
        <v>30</v>
      </c>
      <c r="G22" s="28" t="s">
        <v>31</v>
      </c>
      <c r="H22" s="82" t="s">
        <v>32</v>
      </c>
      <c r="I22" s="82" t="s">
        <v>5</v>
      </c>
      <c r="J22" s="28" t="s">
        <v>651</v>
      </c>
      <c r="K22" s="28">
        <v>50000</v>
      </c>
      <c r="L22" s="28">
        <v>31500</v>
      </c>
      <c r="M22" s="76" t="s">
        <v>408</v>
      </c>
      <c r="N22" s="28">
        <v>35000</v>
      </c>
      <c r="O22" s="28">
        <v>20</v>
      </c>
      <c r="P22" s="28">
        <v>35000</v>
      </c>
      <c r="Q22" s="28" t="s">
        <v>573</v>
      </c>
      <c r="R22" s="28">
        <v>20</v>
      </c>
      <c r="S22" s="178" t="s">
        <v>652</v>
      </c>
      <c r="T22" s="180" t="s">
        <v>653</v>
      </c>
      <c r="U22" s="28">
        <v>188697543</v>
      </c>
    </row>
    <row r="23" spans="1:21" ht="75">
      <c r="A23" s="88">
        <v>16</v>
      </c>
      <c r="B23" s="28"/>
      <c r="C23" s="53" t="s">
        <v>654</v>
      </c>
      <c r="D23" s="53" t="s">
        <v>650</v>
      </c>
      <c r="E23" s="53" t="s">
        <v>618</v>
      </c>
      <c r="F23" s="76" t="s">
        <v>30</v>
      </c>
      <c r="G23" s="28" t="s">
        <v>31</v>
      </c>
      <c r="H23" s="82" t="s">
        <v>32</v>
      </c>
      <c r="I23" s="82" t="s">
        <v>5</v>
      </c>
      <c r="J23" s="28" t="s">
        <v>655</v>
      </c>
      <c r="K23" s="28">
        <v>50000</v>
      </c>
      <c r="L23" s="28">
        <v>31500</v>
      </c>
      <c r="M23" s="76" t="s">
        <v>408</v>
      </c>
      <c r="N23" s="28">
        <v>35000</v>
      </c>
      <c r="O23" s="28">
        <v>20</v>
      </c>
      <c r="P23" s="28">
        <v>35000</v>
      </c>
      <c r="Q23" s="28" t="s">
        <v>573</v>
      </c>
      <c r="R23" s="28">
        <v>20</v>
      </c>
      <c r="S23" s="180" t="s">
        <v>656</v>
      </c>
      <c r="T23" s="180" t="s">
        <v>657</v>
      </c>
      <c r="U23" s="28">
        <v>188697544</v>
      </c>
    </row>
    <row r="24" spans="1:21" ht="75">
      <c r="A24" s="88">
        <v>17</v>
      </c>
      <c r="B24" s="28"/>
      <c r="C24" s="53" t="s">
        <v>658</v>
      </c>
      <c r="D24" s="53" t="s">
        <v>659</v>
      </c>
      <c r="E24" s="53" t="s">
        <v>660</v>
      </c>
      <c r="F24" s="76" t="s">
        <v>30</v>
      </c>
      <c r="G24" s="28" t="s">
        <v>31</v>
      </c>
      <c r="H24" s="128" t="s">
        <v>69</v>
      </c>
      <c r="I24" s="179" t="s">
        <v>6</v>
      </c>
      <c r="J24" s="28" t="s">
        <v>225</v>
      </c>
      <c r="K24" s="28">
        <v>50000</v>
      </c>
      <c r="L24" s="28">
        <v>31500</v>
      </c>
      <c r="M24" s="76" t="s">
        <v>408</v>
      </c>
      <c r="N24" s="28">
        <v>35000</v>
      </c>
      <c r="O24" s="28">
        <v>20</v>
      </c>
      <c r="P24" s="28">
        <v>35000</v>
      </c>
      <c r="Q24" s="28" t="s">
        <v>573</v>
      </c>
      <c r="R24" s="28">
        <v>20</v>
      </c>
      <c r="S24" s="180" t="s">
        <v>661</v>
      </c>
      <c r="T24" s="180" t="s">
        <v>662</v>
      </c>
      <c r="U24" s="28">
        <v>188697459</v>
      </c>
    </row>
    <row r="25" spans="1:21" ht="120">
      <c r="A25" s="88">
        <v>18</v>
      </c>
      <c r="B25" s="28"/>
      <c r="C25" s="53" t="s">
        <v>305</v>
      </c>
      <c r="D25" s="53" t="s">
        <v>663</v>
      </c>
      <c r="E25" s="53" t="s">
        <v>664</v>
      </c>
      <c r="F25" s="76" t="s">
        <v>30</v>
      </c>
      <c r="G25" s="28" t="s">
        <v>31</v>
      </c>
      <c r="H25" s="82" t="s">
        <v>32</v>
      </c>
      <c r="I25" s="82" t="s">
        <v>5</v>
      </c>
      <c r="J25" s="28" t="s">
        <v>225</v>
      </c>
      <c r="K25" s="28">
        <v>50000</v>
      </c>
      <c r="L25" s="28">
        <v>31500</v>
      </c>
      <c r="M25" s="76" t="s">
        <v>408</v>
      </c>
      <c r="N25" s="28">
        <v>35000</v>
      </c>
      <c r="O25" s="28">
        <v>20</v>
      </c>
      <c r="P25" s="28">
        <v>35000</v>
      </c>
      <c r="Q25" s="28" t="s">
        <v>573</v>
      </c>
      <c r="R25" s="28">
        <v>20</v>
      </c>
      <c r="S25" s="180" t="s">
        <v>665</v>
      </c>
      <c r="T25" s="181" t="s">
        <v>666</v>
      </c>
      <c r="U25" s="28">
        <v>188697477</v>
      </c>
    </row>
    <row r="26" spans="1:21" ht="75">
      <c r="A26" s="88">
        <v>19</v>
      </c>
      <c r="B26" s="28"/>
      <c r="C26" s="53" t="s">
        <v>667</v>
      </c>
      <c r="D26" s="53" t="s">
        <v>668</v>
      </c>
      <c r="E26" s="53" t="s">
        <v>669</v>
      </c>
      <c r="F26" s="76" t="s">
        <v>30</v>
      </c>
      <c r="G26" s="28" t="s">
        <v>31</v>
      </c>
      <c r="H26" s="128" t="s">
        <v>69</v>
      </c>
      <c r="I26" s="179" t="s">
        <v>6</v>
      </c>
      <c r="J26" s="28" t="s">
        <v>225</v>
      </c>
      <c r="K26" s="28">
        <v>50000</v>
      </c>
      <c r="L26" s="28">
        <v>31500</v>
      </c>
      <c r="M26" s="76" t="s">
        <v>408</v>
      </c>
      <c r="N26" s="28">
        <v>35000</v>
      </c>
      <c r="O26" s="28">
        <v>20</v>
      </c>
      <c r="P26" s="28">
        <v>35000</v>
      </c>
      <c r="Q26" s="28" t="s">
        <v>573</v>
      </c>
      <c r="R26" s="28">
        <v>20</v>
      </c>
      <c r="S26" s="180" t="s">
        <v>670</v>
      </c>
      <c r="T26" s="180" t="s">
        <v>671</v>
      </c>
      <c r="U26" s="28">
        <v>188697716</v>
      </c>
    </row>
    <row r="27" spans="1:21" ht="120">
      <c r="A27" s="88">
        <v>20</v>
      </c>
      <c r="B27" s="28"/>
      <c r="C27" s="53" t="s">
        <v>672</v>
      </c>
      <c r="D27" s="53" t="s">
        <v>673</v>
      </c>
      <c r="E27" s="53" t="s">
        <v>674</v>
      </c>
      <c r="F27" s="76" t="s">
        <v>30</v>
      </c>
      <c r="G27" s="28" t="s">
        <v>31</v>
      </c>
      <c r="H27" s="82" t="s">
        <v>32</v>
      </c>
      <c r="I27" s="82" t="s">
        <v>5</v>
      </c>
      <c r="J27" s="28" t="s">
        <v>225</v>
      </c>
      <c r="K27" s="28">
        <v>50000</v>
      </c>
      <c r="L27" s="28">
        <v>31500</v>
      </c>
      <c r="M27" s="76" t="s">
        <v>408</v>
      </c>
      <c r="N27" s="28">
        <v>35000</v>
      </c>
      <c r="O27" s="28">
        <v>20</v>
      </c>
      <c r="P27" s="28">
        <v>35000</v>
      </c>
      <c r="Q27" s="28" t="s">
        <v>573</v>
      </c>
      <c r="R27" s="28">
        <v>20</v>
      </c>
      <c r="S27" s="180" t="s">
        <v>675</v>
      </c>
      <c r="T27" s="180" t="s">
        <v>676</v>
      </c>
      <c r="U27" s="28">
        <v>188697537</v>
      </c>
    </row>
    <row r="28" spans="1:21" ht="90">
      <c r="A28" s="88">
        <v>21</v>
      </c>
      <c r="B28" s="28"/>
      <c r="C28" s="53" t="s">
        <v>677</v>
      </c>
      <c r="D28" s="53" t="s">
        <v>678</v>
      </c>
      <c r="E28" s="53" t="s">
        <v>646</v>
      </c>
      <c r="F28" s="76" t="s">
        <v>30</v>
      </c>
      <c r="G28" s="28" t="s">
        <v>31</v>
      </c>
      <c r="H28" s="128" t="s">
        <v>69</v>
      </c>
      <c r="I28" s="82" t="s">
        <v>5</v>
      </c>
      <c r="J28" s="28" t="s">
        <v>596</v>
      </c>
      <c r="K28" s="28">
        <v>50000</v>
      </c>
      <c r="L28" s="28">
        <v>31500</v>
      </c>
      <c r="M28" s="76" t="s">
        <v>408</v>
      </c>
      <c r="N28" s="28">
        <v>35000</v>
      </c>
      <c r="O28" s="28">
        <v>20</v>
      </c>
      <c r="P28" s="28">
        <v>35000</v>
      </c>
      <c r="Q28" s="28" t="s">
        <v>573</v>
      </c>
      <c r="R28" s="28">
        <v>20</v>
      </c>
      <c r="S28" s="180" t="s">
        <v>679</v>
      </c>
      <c r="T28" s="180" t="s">
        <v>680</v>
      </c>
      <c r="U28" s="28">
        <v>188697538</v>
      </c>
    </row>
    <row r="29" spans="1:21" ht="60">
      <c r="A29" s="88">
        <v>22</v>
      </c>
      <c r="B29" s="28"/>
      <c r="C29" s="53" t="s">
        <v>681</v>
      </c>
      <c r="D29" s="53" t="s">
        <v>682</v>
      </c>
      <c r="E29" s="53" t="s">
        <v>683</v>
      </c>
      <c r="F29" s="76" t="s">
        <v>30</v>
      </c>
      <c r="G29" s="28" t="s">
        <v>31</v>
      </c>
      <c r="H29" s="82" t="s">
        <v>32</v>
      </c>
      <c r="I29" s="179" t="s">
        <v>6</v>
      </c>
      <c r="J29" s="28" t="s">
        <v>596</v>
      </c>
      <c r="K29" s="28">
        <v>50000</v>
      </c>
      <c r="L29" s="28">
        <v>31500</v>
      </c>
      <c r="M29" s="76" t="s">
        <v>408</v>
      </c>
      <c r="N29" s="28">
        <v>35000</v>
      </c>
      <c r="O29" s="28">
        <v>20</v>
      </c>
      <c r="P29" s="28">
        <v>35000</v>
      </c>
      <c r="Q29" s="28" t="s">
        <v>573</v>
      </c>
      <c r="R29" s="28">
        <v>20</v>
      </c>
      <c r="S29" s="180" t="s">
        <v>684</v>
      </c>
      <c r="T29" s="180" t="s">
        <v>685</v>
      </c>
      <c r="U29" s="28">
        <v>188697782</v>
      </c>
    </row>
    <row r="30" spans="1:21" ht="90">
      <c r="A30" s="88">
        <v>23</v>
      </c>
      <c r="B30" s="28"/>
      <c r="C30" s="53" t="s">
        <v>686</v>
      </c>
      <c r="D30" s="53" t="s">
        <v>687</v>
      </c>
      <c r="E30" s="53" t="s">
        <v>688</v>
      </c>
      <c r="F30" s="76" t="s">
        <v>30</v>
      </c>
      <c r="G30" s="28" t="s">
        <v>31</v>
      </c>
      <c r="H30" s="128" t="s">
        <v>69</v>
      </c>
      <c r="I30" s="179" t="s">
        <v>6</v>
      </c>
      <c r="J30" s="28" t="s">
        <v>601</v>
      </c>
      <c r="K30" s="28">
        <v>50000</v>
      </c>
      <c r="L30" s="28">
        <v>31500</v>
      </c>
      <c r="M30" s="76" t="s">
        <v>408</v>
      </c>
      <c r="N30" s="28">
        <v>35000</v>
      </c>
      <c r="O30" s="28">
        <v>20</v>
      </c>
      <c r="P30" s="28">
        <v>35000</v>
      </c>
      <c r="Q30" s="28" t="s">
        <v>573</v>
      </c>
      <c r="R30" s="28">
        <v>20</v>
      </c>
      <c r="S30" s="180" t="s">
        <v>689</v>
      </c>
      <c r="T30" s="180" t="s">
        <v>690</v>
      </c>
      <c r="U30" s="28">
        <v>188697531</v>
      </c>
    </row>
    <row r="31" spans="1:21" ht="75">
      <c r="A31" s="88">
        <v>24</v>
      </c>
      <c r="B31" s="28"/>
      <c r="C31" s="53" t="s">
        <v>691</v>
      </c>
      <c r="D31" s="53" t="s">
        <v>692</v>
      </c>
      <c r="E31" s="53" t="s">
        <v>669</v>
      </c>
      <c r="F31" s="76" t="s">
        <v>30</v>
      </c>
      <c r="G31" s="28" t="s">
        <v>31</v>
      </c>
      <c r="H31" s="128" t="s">
        <v>69</v>
      </c>
      <c r="I31" s="179" t="s">
        <v>6</v>
      </c>
      <c r="J31" s="28" t="s">
        <v>225</v>
      </c>
      <c r="K31" s="28">
        <v>50000</v>
      </c>
      <c r="L31" s="28">
        <v>31500</v>
      </c>
      <c r="M31" s="76" t="s">
        <v>408</v>
      </c>
      <c r="N31" s="28">
        <v>35000</v>
      </c>
      <c r="O31" s="28">
        <v>20</v>
      </c>
      <c r="P31" s="28">
        <v>35000</v>
      </c>
      <c r="Q31" s="28" t="s">
        <v>573</v>
      </c>
      <c r="R31" s="28">
        <v>20</v>
      </c>
      <c r="S31" s="180" t="s">
        <v>693</v>
      </c>
      <c r="T31" s="180" t="s">
        <v>694</v>
      </c>
      <c r="U31" s="28">
        <v>188697532</v>
      </c>
    </row>
    <row r="32" spans="1:21" ht="90">
      <c r="A32" s="88">
        <v>25</v>
      </c>
      <c r="B32" s="28"/>
      <c r="C32" s="53" t="s">
        <v>695</v>
      </c>
      <c r="D32" s="53" t="s">
        <v>696</v>
      </c>
      <c r="E32" s="53" t="s">
        <v>697</v>
      </c>
      <c r="F32" s="76" t="s">
        <v>30</v>
      </c>
      <c r="G32" s="28" t="s">
        <v>31</v>
      </c>
      <c r="H32" s="82" t="s">
        <v>32</v>
      </c>
      <c r="I32" s="82" t="s">
        <v>5</v>
      </c>
      <c r="J32" s="28" t="s">
        <v>601</v>
      </c>
      <c r="K32" s="28">
        <v>50000</v>
      </c>
      <c r="L32" s="28">
        <v>31500</v>
      </c>
      <c r="M32" s="76" t="s">
        <v>408</v>
      </c>
      <c r="N32" s="28">
        <v>35000</v>
      </c>
      <c r="O32" s="28">
        <v>20</v>
      </c>
      <c r="P32" s="28">
        <v>35000</v>
      </c>
      <c r="Q32" s="28" t="s">
        <v>573</v>
      </c>
      <c r="R32" s="28">
        <v>20</v>
      </c>
      <c r="S32" s="180" t="s">
        <v>698</v>
      </c>
      <c r="T32" s="180" t="s">
        <v>699</v>
      </c>
      <c r="U32" s="28">
        <v>188697446</v>
      </c>
    </row>
    <row r="33" spans="1:21" ht="75">
      <c r="A33" s="88">
        <v>26</v>
      </c>
      <c r="B33" s="28"/>
      <c r="C33" s="28" t="s">
        <v>700</v>
      </c>
      <c r="D33" s="28" t="s">
        <v>696</v>
      </c>
      <c r="E33" s="53" t="s">
        <v>701</v>
      </c>
      <c r="F33" s="76" t="s">
        <v>30</v>
      </c>
      <c r="G33" s="28" t="s">
        <v>31</v>
      </c>
      <c r="H33" s="82" t="s">
        <v>32</v>
      </c>
      <c r="I33" s="82" t="s">
        <v>5</v>
      </c>
      <c r="J33" s="28" t="s">
        <v>702</v>
      </c>
      <c r="K33" s="28">
        <v>50000</v>
      </c>
      <c r="L33" s="28">
        <v>31500</v>
      </c>
      <c r="M33" s="76" t="s">
        <v>408</v>
      </c>
      <c r="N33" s="28">
        <v>35000</v>
      </c>
      <c r="O33" s="28">
        <v>20</v>
      </c>
      <c r="P33" s="28">
        <v>35000</v>
      </c>
      <c r="Q33" s="28" t="s">
        <v>573</v>
      </c>
      <c r="R33" s="28">
        <v>20</v>
      </c>
      <c r="S33" s="180" t="s">
        <v>703</v>
      </c>
      <c r="T33" s="180" t="s">
        <v>704</v>
      </c>
      <c r="U33" s="28">
        <v>188697445</v>
      </c>
    </row>
    <row r="34" spans="1:21" ht="105">
      <c r="A34" s="88">
        <v>27</v>
      </c>
      <c r="B34" s="28"/>
      <c r="C34" s="53" t="s">
        <v>705</v>
      </c>
      <c r="D34" s="53" t="s">
        <v>706</v>
      </c>
      <c r="E34" s="53" t="s">
        <v>707</v>
      </c>
      <c r="F34" s="76" t="s">
        <v>30</v>
      </c>
      <c r="G34" s="28" t="s">
        <v>31</v>
      </c>
      <c r="H34" s="82" t="s">
        <v>32</v>
      </c>
      <c r="I34" s="82" t="s">
        <v>5</v>
      </c>
      <c r="J34" s="28" t="s">
        <v>702</v>
      </c>
      <c r="K34" s="28">
        <v>50000</v>
      </c>
      <c r="L34" s="28">
        <v>31500</v>
      </c>
      <c r="M34" s="76" t="s">
        <v>408</v>
      </c>
      <c r="N34" s="28">
        <v>35000</v>
      </c>
      <c r="O34" s="28">
        <v>20</v>
      </c>
      <c r="P34" s="28">
        <v>35000</v>
      </c>
      <c r="Q34" s="28" t="s">
        <v>573</v>
      </c>
      <c r="R34" s="28">
        <v>20</v>
      </c>
      <c r="S34" s="180" t="s">
        <v>708</v>
      </c>
      <c r="T34" s="180" t="s">
        <v>709</v>
      </c>
      <c r="U34" s="28">
        <v>188697475</v>
      </c>
    </row>
    <row r="35" spans="1:21" ht="90">
      <c r="A35" s="88">
        <v>28</v>
      </c>
      <c r="B35" s="28"/>
      <c r="C35" s="53" t="s">
        <v>710</v>
      </c>
      <c r="D35" s="53" t="s">
        <v>711</v>
      </c>
      <c r="E35" s="53" t="s">
        <v>712</v>
      </c>
      <c r="F35" s="76" t="s">
        <v>30</v>
      </c>
      <c r="G35" s="28" t="s">
        <v>31</v>
      </c>
      <c r="H35" s="128" t="s">
        <v>69</v>
      </c>
      <c r="I35" s="179" t="s">
        <v>6</v>
      </c>
      <c r="J35" s="28" t="s">
        <v>225</v>
      </c>
      <c r="K35" s="28">
        <v>50000</v>
      </c>
      <c r="L35" s="28">
        <v>31500</v>
      </c>
      <c r="M35" s="76" t="s">
        <v>408</v>
      </c>
      <c r="N35" s="28">
        <v>35000</v>
      </c>
      <c r="O35" s="28">
        <v>20</v>
      </c>
      <c r="P35" s="28">
        <v>35000</v>
      </c>
      <c r="Q35" s="28" t="s">
        <v>573</v>
      </c>
      <c r="R35" s="28">
        <v>20</v>
      </c>
      <c r="S35" s="180" t="s">
        <v>713</v>
      </c>
      <c r="T35" s="180" t="s">
        <v>714</v>
      </c>
      <c r="U35" s="28">
        <v>188697533</v>
      </c>
    </row>
    <row r="36" spans="1:21" ht="75">
      <c r="A36" s="88">
        <v>29</v>
      </c>
      <c r="B36" s="28"/>
      <c r="C36" s="53" t="s">
        <v>715</v>
      </c>
      <c r="D36" s="53" t="s">
        <v>716</v>
      </c>
      <c r="E36" s="53" t="s">
        <v>717</v>
      </c>
      <c r="F36" s="76" t="s">
        <v>30</v>
      </c>
      <c r="G36" s="28" t="s">
        <v>31</v>
      </c>
      <c r="H36" s="128" t="s">
        <v>69</v>
      </c>
      <c r="I36" s="179" t="s">
        <v>6</v>
      </c>
      <c r="J36" s="28" t="s">
        <v>596</v>
      </c>
      <c r="K36" s="28">
        <v>50000</v>
      </c>
      <c r="L36" s="28">
        <v>31500</v>
      </c>
      <c r="M36" s="76" t="s">
        <v>408</v>
      </c>
      <c r="N36" s="28">
        <v>35000</v>
      </c>
      <c r="O36" s="28">
        <v>20</v>
      </c>
      <c r="P36" s="28">
        <v>35000</v>
      </c>
      <c r="Q36" s="28" t="s">
        <v>573</v>
      </c>
      <c r="R36" s="28">
        <v>20</v>
      </c>
      <c r="S36" s="180" t="s">
        <v>718</v>
      </c>
      <c r="T36" s="180" t="s">
        <v>719</v>
      </c>
      <c r="U36" s="28">
        <v>188697583</v>
      </c>
    </row>
    <row r="37" spans="1:21" ht="120">
      <c r="A37" s="88">
        <v>30</v>
      </c>
      <c r="B37" s="28"/>
      <c r="C37" s="53" t="s">
        <v>720</v>
      </c>
      <c r="D37" s="53" t="s">
        <v>721</v>
      </c>
      <c r="E37" s="53" t="s">
        <v>722</v>
      </c>
      <c r="F37" s="76" t="s">
        <v>30</v>
      </c>
      <c r="G37" s="28" t="s">
        <v>31</v>
      </c>
      <c r="H37" s="82" t="s">
        <v>32</v>
      </c>
      <c r="I37" s="82" t="s">
        <v>5</v>
      </c>
      <c r="J37" s="28" t="s">
        <v>225</v>
      </c>
      <c r="K37" s="28">
        <v>50000</v>
      </c>
      <c r="L37" s="28">
        <v>31500</v>
      </c>
      <c r="M37" s="76" t="s">
        <v>408</v>
      </c>
      <c r="N37" s="28">
        <v>35000</v>
      </c>
      <c r="O37" s="28">
        <v>20</v>
      </c>
      <c r="P37" s="28">
        <v>35000</v>
      </c>
      <c r="Q37" s="28" t="s">
        <v>573</v>
      </c>
      <c r="R37" s="28">
        <v>20</v>
      </c>
      <c r="S37" s="180" t="s">
        <v>723</v>
      </c>
      <c r="T37" s="180" t="s">
        <v>724</v>
      </c>
      <c r="U37" s="28">
        <v>188697486</v>
      </c>
    </row>
    <row r="38" spans="1:21" ht="75">
      <c r="A38" s="88">
        <v>31</v>
      </c>
      <c r="B38" s="28"/>
      <c r="C38" s="53" t="s">
        <v>725</v>
      </c>
      <c r="D38" s="53" t="s">
        <v>726</v>
      </c>
      <c r="E38" s="53" t="s">
        <v>727</v>
      </c>
      <c r="F38" s="76" t="s">
        <v>30</v>
      </c>
      <c r="G38" s="28" t="s">
        <v>31</v>
      </c>
      <c r="H38" s="82" t="s">
        <v>32</v>
      </c>
      <c r="I38" s="82" t="s">
        <v>5</v>
      </c>
      <c r="J38" s="28" t="s">
        <v>225</v>
      </c>
      <c r="K38" s="28">
        <v>50000</v>
      </c>
      <c r="L38" s="28">
        <v>31500</v>
      </c>
      <c r="M38" s="76" t="s">
        <v>408</v>
      </c>
      <c r="N38" s="28">
        <v>35000</v>
      </c>
      <c r="O38" s="28">
        <v>20</v>
      </c>
      <c r="P38" s="28">
        <v>35000</v>
      </c>
      <c r="Q38" s="28" t="s">
        <v>573</v>
      </c>
      <c r="R38" s="28">
        <v>20</v>
      </c>
      <c r="S38" s="180" t="s">
        <v>728</v>
      </c>
      <c r="T38" s="180" t="s">
        <v>729</v>
      </c>
      <c r="U38" s="28">
        <v>188697484</v>
      </c>
    </row>
    <row r="39" spans="1:21" ht="60">
      <c r="A39" s="88">
        <v>32</v>
      </c>
      <c r="B39" s="28"/>
      <c r="C39" s="53" t="s">
        <v>730</v>
      </c>
      <c r="D39" s="53" t="s">
        <v>731</v>
      </c>
      <c r="E39" s="53" t="s">
        <v>732</v>
      </c>
      <c r="F39" s="76" t="s">
        <v>30</v>
      </c>
      <c r="G39" s="28" t="s">
        <v>31</v>
      </c>
      <c r="H39" s="82" t="s">
        <v>32</v>
      </c>
      <c r="I39" s="82" t="s">
        <v>5</v>
      </c>
      <c r="J39" s="28" t="s">
        <v>733</v>
      </c>
      <c r="K39" s="28">
        <v>50000</v>
      </c>
      <c r="L39" s="28">
        <v>31500</v>
      </c>
      <c r="M39" s="76" t="s">
        <v>408</v>
      </c>
      <c r="N39" s="28">
        <v>35000</v>
      </c>
      <c r="O39" s="28">
        <v>20</v>
      </c>
      <c r="P39" s="28">
        <v>35000</v>
      </c>
      <c r="Q39" s="28" t="s">
        <v>573</v>
      </c>
      <c r="R39" s="28">
        <v>20</v>
      </c>
      <c r="S39" s="180" t="s">
        <v>734</v>
      </c>
      <c r="T39" s="180" t="s">
        <v>735</v>
      </c>
      <c r="U39" s="28">
        <v>188697481</v>
      </c>
    </row>
    <row r="40" spans="1:21" ht="75">
      <c r="A40" s="88">
        <v>33</v>
      </c>
      <c r="B40" s="28"/>
      <c r="C40" s="52" t="s">
        <v>736</v>
      </c>
      <c r="D40" s="53" t="s">
        <v>725</v>
      </c>
      <c r="E40" s="53" t="s">
        <v>727</v>
      </c>
      <c r="F40" s="76" t="s">
        <v>30</v>
      </c>
      <c r="G40" s="28" t="s">
        <v>31</v>
      </c>
      <c r="H40" s="82" t="s">
        <v>32</v>
      </c>
      <c r="I40" s="82" t="s">
        <v>5</v>
      </c>
      <c r="J40" s="28" t="s">
        <v>225</v>
      </c>
      <c r="K40" s="28">
        <v>50000</v>
      </c>
      <c r="L40" s="28">
        <v>31500</v>
      </c>
      <c r="M40" s="76" t="s">
        <v>408</v>
      </c>
      <c r="N40" s="28">
        <v>35000</v>
      </c>
      <c r="O40" s="28">
        <v>20</v>
      </c>
      <c r="P40" s="28">
        <v>35000</v>
      </c>
      <c r="Q40" s="28" t="s">
        <v>573</v>
      </c>
      <c r="R40" s="28">
        <v>20</v>
      </c>
      <c r="S40" s="180" t="s">
        <v>737</v>
      </c>
      <c r="T40" s="180" t="s">
        <v>738</v>
      </c>
      <c r="U40" s="28">
        <v>188697482</v>
      </c>
    </row>
    <row r="41" spans="1:21" ht="105">
      <c r="A41" s="88">
        <v>34</v>
      </c>
      <c r="B41" s="28"/>
      <c r="C41" s="53" t="s">
        <v>739</v>
      </c>
      <c r="D41" s="53" t="s">
        <v>740</v>
      </c>
      <c r="E41" s="53" t="s">
        <v>741</v>
      </c>
      <c r="F41" s="76" t="s">
        <v>30</v>
      </c>
      <c r="G41" s="28" t="s">
        <v>31</v>
      </c>
      <c r="H41" s="82" t="s">
        <v>32</v>
      </c>
      <c r="I41" s="82" t="s">
        <v>5</v>
      </c>
      <c r="J41" s="28" t="s">
        <v>742</v>
      </c>
      <c r="K41" s="28">
        <v>50000</v>
      </c>
      <c r="L41" s="28">
        <v>31500</v>
      </c>
      <c r="M41" s="76" t="s">
        <v>408</v>
      </c>
      <c r="N41" s="28">
        <v>35000</v>
      </c>
      <c r="O41" s="28">
        <v>20</v>
      </c>
      <c r="P41" s="28">
        <v>35000</v>
      </c>
      <c r="Q41" s="28" t="s">
        <v>573</v>
      </c>
      <c r="R41" s="28">
        <v>20</v>
      </c>
      <c r="S41" s="180" t="s">
        <v>743</v>
      </c>
      <c r="T41" s="181" t="s">
        <v>744</v>
      </c>
      <c r="U41" s="28">
        <v>188697483</v>
      </c>
    </row>
    <row r="42" spans="1:21" ht="75">
      <c r="A42" s="88">
        <v>35</v>
      </c>
      <c r="B42" s="28"/>
      <c r="C42" s="53" t="s">
        <v>745</v>
      </c>
      <c r="D42" s="53" t="s">
        <v>746</v>
      </c>
      <c r="E42" s="53" t="s">
        <v>727</v>
      </c>
      <c r="F42" s="76" t="s">
        <v>30</v>
      </c>
      <c r="G42" s="28" t="s">
        <v>31</v>
      </c>
      <c r="H42" s="82" t="s">
        <v>32</v>
      </c>
      <c r="I42" s="82" t="s">
        <v>5</v>
      </c>
      <c r="J42" s="28" t="s">
        <v>747</v>
      </c>
      <c r="K42" s="28">
        <v>50000</v>
      </c>
      <c r="L42" s="28">
        <v>31500</v>
      </c>
      <c r="M42" s="76" t="s">
        <v>408</v>
      </c>
      <c r="N42" s="28">
        <v>35000</v>
      </c>
      <c r="O42" s="28">
        <v>20</v>
      </c>
      <c r="P42" s="28">
        <v>35000</v>
      </c>
      <c r="Q42" s="28" t="s">
        <v>573</v>
      </c>
      <c r="R42" s="28">
        <v>20</v>
      </c>
      <c r="S42" s="180" t="s">
        <v>748</v>
      </c>
      <c r="T42" s="180" t="s">
        <v>749</v>
      </c>
      <c r="U42" s="28">
        <v>188697480</v>
      </c>
    </row>
    <row r="43" spans="1:21" ht="105">
      <c r="A43" s="88">
        <v>36</v>
      </c>
      <c r="B43" s="28"/>
      <c r="C43" s="53" t="s">
        <v>750</v>
      </c>
      <c r="D43" s="53" t="s">
        <v>740</v>
      </c>
      <c r="E43" s="53" t="s">
        <v>751</v>
      </c>
      <c r="F43" s="76" t="s">
        <v>30</v>
      </c>
      <c r="G43" s="28" t="s">
        <v>31</v>
      </c>
      <c r="H43" s="128" t="s">
        <v>69</v>
      </c>
      <c r="I43" s="179" t="s">
        <v>6</v>
      </c>
      <c r="J43" s="28" t="s">
        <v>596</v>
      </c>
      <c r="K43" s="28">
        <v>50000</v>
      </c>
      <c r="L43" s="28">
        <v>31500</v>
      </c>
      <c r="M43" s="76" t="s">
        <v>408</v>
      </c>
      <c r="N43" s="28">
        <v>35000</v>
      </c>
      <c r="O43" s="28">
        <v>20</v>
      </c>
      <c r="P43" s="28">
        <v>35000</v>
      </c>
      <c r="Q43" s="28" t="s">
        <v>573</v>
      </c>
      <c r="R43" s="28">
        <v>20</v>
      </c>
      <c r="S43" s="180" t="s">
        <v>752</v>
      </c>
      <c r="T43" s="180" t="s">
        <v>753</v>
      </c>
      <c r="U43" s="28">
        <v>188697672</v>
      </c>
    </row>
    <row r="44" spans="1:21" ht="51">
      <c r="A44" s="88">
        <v>37</v>
      </c>
      <c r="B44" s="28"/>
      <c r="C44" s="55" t="s">
        <v>765</v>
      </c>
      <c r="D44" s="55" t="s">
        <v>766</v>
      </c>
      <c r="E44" s="192" t="s">
        <v>767</v>
      </c>
      <c r="F44" s="77" t="s">
        <v>30</v>
      </c>
      <c r="G44" s="55" t="s">
        <v>31</v>
      </c>
      <c r="H44" s="55" t="s">
        <v>32</v>
      </c>
      <c r="I44" s="55" t="s">
        <v>6</v>
      </c>
      <c r="J44" s="55" t="s">
        <v>768</v>
      </c>
      <c r="K44" s="83">
        <v>50000</v>
      </c>
      <c r="L44" s="83">
        <v>31500</v>
      </c>
      <c r="M44" s="77" t="s">
        <v>408</v>
      </c>
      <c r="N44" s="55">
        <v>35000</v>
      </c>
      <c r="O44" s="77">
        <v>20</v>
      </c>
      <c r="P44" s="55">
        <v>35000</v>
      </c>
      <c r="Q44" s="114" t="s">
        <v>769</v>
      </c>
      <c r="R44" s="77">
        <v>20</v>
      </c>
      <c r="S44" s="198" t="s">
        <v>770</v>
      </c>
      <c r="T44" s="198" t="s">
        <v>771</v>
      </c>
      <c r="U44" s="55">
        <v>188719370</v>
      </c>
    </row>
    <row r="45" spans="1:21" ht="63.75">
      <c r="A45" s="88">
        <v>38</v>
      </c>
      <c r="B45" s="28"/>
      <c r="C45" s="55" t="s">
        <v>772</v>
      </c>
      <c r="D45" s="55" t="s">
        <v>773</v>
      </c>
      <c r="E45" s="192" t="s">
        <v>774</v>
      </c>
      <c r="F45" s="77" t="s">
        <v>30</v>
      </c>
      <c r="G45" s="55" t="s">
        <v>31</v>
      </c>
      <c r="H45" s="55" t="s">
        <v>32</v>
      </c>
      <c r="I45" s="55" t="s">
        <v>6</v>
      </c>
      <c r="J45" s="55" t="s">
        <v>775</v>
      </c>
      <c r="K45" s="83">
        <v>50000</v>
      </c>
      <c r="L45" s="83">
        <v>31500</v>
      </c>
      <c r="M45" s="77" t="s">
        <v>408</v>
      </c>
      <c r="N45" s="55">
        <v>35000</v>
      </c>
      <c r="O45" s="77">
        <v>20</v>
      </c>
      <c r="P45" s="55">
        <v>35000</v>
      </c>
      <c r="Q45" s="114" t="s">
        <v>769</v>
      </c>
      <c r="R45" s="77">
        <v>20</v>
      </c>
      <c r="S45" s="198" t="s">
        <v>776</v>
      </c>
      <c r="T45" s="198" t="s">
        <v>777</v>
      </c>
      <c r="U45" s="55">
        <v>188697460</v>
      </c>
    </row>
    <row r="46" spans="1:21" ht="51">
      <c r="A46" s="88">
        <v>39</v>
      </c>
      <c r="B46" s="28"/>
      <c r="C46" s="55" t="s">
        <v>778</v>
      </c>
      <c r="D46" s="55" t="s">
        <v>779</v>
      </c>
      <c r="E46" s="192" t="s">
        <v>780</v>
      </c>
      <c r="F46" s="77" t="s">
        <v>30</v>
      </c>
      <c r="G46" s="55" t="s">
        <v>31</v>
      </c>
      <c r="H46" s="55" t="s">
        <v>32</v>
      </c>
      <c r="I46" s="55" t="s">
        <v>6</v>
      </c>
      <c r="J46" s="55" t="s">
        <v>133</v>
      </c>
      <c r="K46" s="83">
        <v>50000</v>
      </c>
      <c r="L46" s="83">
        <v>31500</v>
      </c>
      <c r="M46" s="77" t="s">
        <v>408</v>
      </c>
      <c r="N46" s="55">
        <v>35000</v>
      </c>
      <c r="O46" s="77">
        <v>20</v>
      </c>
      <c r="P46" s="55">
        <v>35000</v>
      </c>
      <c r="Q46" s="114" t="s">
        <v>769</v>
      </c>
      <c r="R46" s="77">
        <v>20</v>
      </c>
      <c r="S46" s="198" t="s">
        <v>781</v>
      </c>
      <c r="T46" s="198" t="s">
        <v>782</v>
      </c>
      <c r="U46" s="55">
        <v>188697479</v>
      </c>
    </row>
    <row r="47" spans="1:21" ht="51">
      <c r="A47" s="88">
        <v>40</v>
      </c>
      <c r="B47" s="28"/>
      <c r="C47" s="55" t="s">
        <v>783</v>
      </c>
      <c r="D47" s="55" t="s">
        <v>784</v>
      </c>
      <c r="E47" s="192" t="s">
        <v>780</v>
      </c>
      <c r="F47" s="77" t="s">
        <v>30</v>
      </c>
      <c r="G47" s="55" t="s">
        <v>31</v>
      </c>
      <c r="H47" s="55" t="s">
        <v>32</v>
      </c>
      <c r="I47" s="55" t="s">
        <v>6</v>
      </c>
      <c r="J47" s="55" t="s">
        <v>785</v>
      </c>
      <c r="K47" s="83">
        <v>50000</v>
      </c>
      <c r="L47" s="83">
        <v>31500</v>
      </c>
      <c r="M47" s="77" t="s">
        <v>408</v>
      </c>
      <c r="N47" s="55">
        <v>35000</v>
      </c>
      <c r="O47" s="77">
        <v>20</v>
      </c>
      <c r="P47" s="55">
        <v>35000</v>
      </c>
      <c r="Q47" s="114" t="s">
        <v>769</v>
      </c>
      <c r="R47" s="77">
        <v>20</v>
      </c>
      <c r="S47" s="198" t="s">
        <v>786</v>
      </c>
      <c r="T47" s="198" t="s">
        <v>787</v>
      </c>
      <c r="U47" s="55">
        <v>188697487</v>
      </c>
    </row>
    <row r="48" spans="1:21" ht="127.5">
      <c r="A48" s="88">
        <v>41</v>
      </c>
      <c r="B48" s="136"/>
      <c r="C48" s="192" t="s">
        <v>1082</v>
      </c>
      <c r="D48" s="192" t="s">
        <v>1083</v>
      </c>
      <c r="E48" s="192" t="s">
        <v>1084</v>
      </c>
      <c r="F48" s="136" t="s">
        <v>30</v>
      </c>
      <c r="G48" s="191" t="s">
        <v>31</v>
      </c>
      <c r="H48" s="191" t="s">
        <v>32</v>
      </c>
      <c r="I48" s="191" t="s">
        <v>6</v>
      </c>
      <c r="J48" s="191" t="s">
        <v>775</v>
      </c>
      <c r="K48" s="136">
        <v>50000</v>
      </c>
      <c r="L48" s="136">
        <f t="shared" ref="L48:L49" si="0">N48*0.9</f>
        <v>31500</v>
      </c>
      <c r="M48" s="136" t="s">
        <v>408</v>
      </c>
      <c r="N48" s="192">
        <v>35000</v>
      </c>
      <c r="O48" s="136">
        <v>20</v>
      </c>
      <c r="P48" s="192">
        <v>35000</v>
      </c>
      <c r="Q48" s="136" t="s">
        <v>1085</v>
      </c>
      <c r="R48" s="84">
        <v>20</v>
      </c>
      <c r="S48" s="437" t="s">
        <v>1086</v>
      </c>
      <c r="T48" s="437" t="s">
        <v>1087</v>
      </c>
      <c r="U48" s="437" t="s">
        <v>1088</v>
      </c>
    </row>
    <row r="49" spans="1:21" ht="63.75">
      <c r="A49" s="88">
        <v>42</v>
      </c>
      <c r="B49" s="136"/>
      <c r="C49" s="192" t="s">
        <v>1089</v>
      </c>
      <c r="D49" s="192" t="s">
        <v>1090</v>
      </c>
      <c r="E49" s="192" t="s">
        <v>1091</v>
      </c>
      <c r="F49" s="136" t="s">
        <v>30</v>
      </c>
      <c r="G49" s="191" t="s">
        <v>1092</v>
      </c>
      <c r="H49" s="191" t="s">
        <v>32</v>
      </c>
      <c r="I49" s="191" t="s">
        <v>6</v>
      </c>
      <c r="J49" s="191" t="s">
        <v>225</v>
      </c>
      <c r="K49" s="136">
        <v>50000</v>
      </c>
      <c r="L49" s="136">
        <f t="shared" si="0"/>
        <v>31500</v>
      </c>
      <c r="M49" s="136" t="s">
        <v>408</v>
      </c>
      <c r="N49" s="191">
        <v>35000</v>
      </c>
      <c r="O49" s="136">
        <v>20</v>
      </c>
      <c r="P49" s="191">
        <v>35000</v>
      </c>
      <c r="Q49" s="136" t="s">
        <v>1085</v>
      </c>
      <c r="R49" s="84">
        <v>20</v>
      </c>
      <c r="S49" s="437" t="s">
        <v>1093</v>
      </c>
      <c r="T49" s="437" t="s">
        <v>1094</v>
      </c>
      <c r="U49" s="437" t="s">
        <v>1095</v>
      </c>
    </row>
    <row r="50" spans="1:21" ht="45">
      <c r="A50" s="88">
        <v>43</v>
      </c>
      <c r="B50" s="28"/>
      <c r="C50" s="55" t="s">
        <v>1096</v>
      </c>
      <c r="D50" s="55" t="s">
        <v>1097</v>
      </c>
      <c r="E50" s="55" t="s">
        <v>1098</v>
      </c>
      <c r="F50" s="77" t="s">
        <v>30</v>
      </c>
      <c r="G50" s="55" t="s">
        <v>31</v>
      </c>
      <c r="H50" s="126" t="s">
        <v>32</v>
      </c>
      <c r="I50" s="126" t="s">
        <v>6</v>
      </c>
      <c r="J50" s="55" t="s">
        <v>641</v>
      </c>
      <c r="K50" s="28">
        <v>50000</v>
      </c>
      <c r="L50" s="28">
        <v>31500</v>
      </c>
      <c r="M50" s="77" t="s">
        <v>408</v>
      </c>
      <c r="N50" s="55">
        <v>35000</v>
      </c>
      <c r="O50" s="77">
        <v>20</v>
      </c>
      <c r="P50" s="55">
        <v>35000</v>
      </c>
      <c r="Q50" s="11" t="s">
        <v>1099</v>
      </c>
      <c r="R50" s="28">
        <v>20</v>
      </c>
      <c r="S50" s="198" t="s">
        <v>1100</v>
      </c>
      <c r="T50" s="198" t="s">
        <v>1101</v>
      </c>
      <c r="U50" s="438" t="s">
        <v>1102</v>
      </c>
    </row>
    <row r="51" spans="1:21" ht="45">
      <c r="A51" s="88">
        <v>44</v>
      </c>
      <c r="B51" s="28"/>
      <c r="C51" s="55" t="s">
        <v>1103</v>
      </c>
      <c r="D51" s="55" t="s">
        <v>309</v>
      </c>
      <c r="E51" s="55" t="s">
        <v>1104</v>
      </c>
      <c r="F51" s="77" t="s">
        <v>30</v>
      </c>
      <c r="G51" s="55" t="s">
        <v>31</v>
      </c>
      <c r="H51" s="126" t="s">
        <v>32</v>
      </c>
      <c r="I51" s="126" t="s">
        <v>6</v>
      </c>
      <c r="J51" s="55" t="s">
        <v>1105</v>
      </c>
      <c r="K51" s="28">
        <v>50000</v>
      </c>
      <c r="L51" s="28">
        <v>31500</v>
      </c>
      <c r="M51" s="77" t="s">
        <v>408</v>
      </c>
      <c r="N51" s="55">
        <v>35000</v>
      </c>
      <c r="O51" s="77">
        <v>20</v>
      </c>
      <c r="P51" s="55">
        <v>35000</v>
      </c>
      <c r="Q51" s="11" t="s">
        <v>1099</v>
      </c>
      <c r="R51" s="28">
        <v>20</v>
      </c>
      <c r="S51" s="198" t="s">
        <v>1106</v>
      </c>
      <c r="T51" s="198" t="s">
        <v>1107</v>
      </c>
      <c r="U51" s="438" t="s">
        <v>1108</v>
      </c>
    </row>
    <row r="52" spans="1:21" ht="60">
      <c r="A52" s="88">
        <v>45</v>
      </c>
      <c r="B52" s="28"/>
      <c r="C52" s="55" t="s">
        <v>1109</v>
      </c>
      <c r="D52" s="55" t="s">
        <v>1110</v>
      </c>
      <c r="E52" s="55" t="s">
        <v>1111</v>
      </c>
      <c r="F52" s="77" t="s">
        <v>30</v>
      </c>
      <c r="G52" s="55" t="s">
        <v>31</v>
      </c>
      <c r="H52" s="439" t="s">
        <v>1112</v>
      </c>
      <c r="I52" s="126" t="s">
        <v>6</v>
      </c>
      <c r="J52" s="55" t="s">
        <v>1113</v>
      </c>
      <c r="K52" s="28">
        <v>50000</v>
      </c>
      <c r="L52" s="28">
        <v>31500</v>
      </c>
      <c r="M52" s="77" t="s">
        <v>408</v>
      </c>
      <c r="N52" s="55">
        <v>35000</v>
      </c>
      <c r="O52" s="77">
        <v>20</v>
      </c>
      <c r="P52" s="55">
        <v>35000</v>
      </c>
      <c r="Q52" s="11" t="s">
        <v>1099</v>
      </c>
      <c r="R52" s="28">
        <v>20</v>
      </c>
      <c r="S52" s="198" t="s">
        <v>1114</v>
      </c>
      <c r="T52" s="198" t="s">
        <v>1115</v>
      </c>
      <c r="U52" s="438" t="s">
        <v>1116</v>
      </c>
    </row>
    <row r="53" spans="1:21" ht="90">
      <c r="A53" s="88">
        <v>46</v>
      </c>
      <c r="B53" s="28"/>
      <c r="C53" s="55" t="s">
        <v>1117</v>
      </c>
      <c r="D53" s="55" t="s">
        <v>1118</v>
      </c>
      <c r="E53" s="55" t="s">
        <v>1119</v>
      </c>
      <c r="F53" s="77" t="s">
        <v>30</v>
      </c>
      <c r="G53" s="55" t="s">
        <v>31</v>
      </c>
      <c r="H53" s="126" t="s">
        <v>32</v>
      </c>
      <c r="I53" s="126" t="s">
        <v>6</v>
      </c>
      <c r="J53" s="55" t="s">
        <v>1120</v>
      </c>
      <c r="K53" s="28">
        <v>50000</v>
      </c>
      <c r="L53" s="28">
        <v>31500</v>
      </c>
      <c r="M53" s="77" t="s">
        <v>408</v>
      </c>
      <c r="N53" s="55">
        <v>35000</v>
      </c>
      <c r="O53" s="77">
        <v>20</v>
      </c>
      <c r="P53" s="55">
        <v>35000</v>
      </c>
      <c r="Q53" s="11" t="s">
        <v>1099</v>
      </c>
      <c r="R53" s="28">
        <v>20</v>
      </c>
      <c r="S53" s="198" t="s">
        <v>1121</v>
      </c>
      <c r="T53" s="198" t="s">
        <v>1122</v>
      </c>
      <c r="U53" s="438" t="s">
        <v>1123</v>
      </c>
    </row>
    <row r="54" spans="1:21" ht="45">
      <c r="A54" s="88">
        <v>47</v>
      </c>
      <c r="B54" s="28"/>
      <c r="C54" s="55" t="s">
        <v>1124</v>
      </c>
      <c r="D54" s="55" t="s">
        <v>1125</v>
      </c>
      <c r="E54" s="55" t="s">
        <v>1126</v>
      </c>
      <c r="F54" s="77" t="s">
        <v>30</v>
      </c>
      <c r="G54" s="55" t="s">
        <v>31</v>
      </c>
      <c r="H54" s="126" t="s">
        <v>32</v>
      </c>
      <c r="I54" s="126" t="s">
        <v>6</v>
      </c>
      <c r="J54" s="55" t="s">
        <v>1127</v>
      </c>
      <c r="K54" s="28">
        <v>50000</v>
      </c>
      <c r="L54" s="28">
        <v>31500</v>
      </c>
      <c r="M54" s="77" t="s">
        <v>408</v>
      </c>
      <c r="N54" s="55">
        <v>35000</v>
      </c>
      <c r="O54" s="77">
        <v>20</v>
      </c>
      <c r="P54" s="55">
        <v>35000</v>
      </c>
      <c r="Q54" s="11" t="s">
        <v>1099</v>
      </c>
      <c r="R54" s="28">
        <v>20</v>
      </c>
      <c r="S54" s="198" t="s">
        <v>1128</v>
      </c>
      <c r="T54" s="198" t="s">
        <v>1129</v>
      </c>
      <c r="U54" s="438" t="s">
        <v>1130</v>
      </c>
    </row>
    <row r="55" spans="1:21" ht="90">
      <c r="A55" s="88">
        <v>48</v>
      </c>
      <c r="B55" s="28"/>
      <c r="C55" s="55" t="s">
        <v>1131</v>
      </c>
      <c r="D55" s="55" t="s">
        <v>1132</v>
      </c>
      <c r="E55" s="55" t="s">
        <v>1133</v>
      </c>
      <c r="F55" s="77" t="s">
        <v>30</v>
      </c>
      <c r="G55" s="55" t="s">
        <v>31</v>
      </c>
      <c r="H55" s="439" t="s">
        <v>1112</v>
      </c>
      <c r="I55" s="126" t="s">
        <v>6</v>
      </c>
      <c r="J55" s="55" t="s">
        <v>775</v>
      </c>
      <c r="K55" s="28">
        <v>50000</v>
      </c>
      <c r="L55" s="28">
        <v>31500</v>
      </c>
      <c r="M55" s="77" t="s">
        <v>408</v>
      </c>
      <c r="N55" s="55">
        <v>35000</v>
      </c>
      <c r="O55" s="77">
        <v>20</v>
      </c>
      <c r="P55" s="55">
        <v>35000</v>
      </c>
      <c r="Q55" s="11" t="s">
        <v>1099</v>
      </c>
      <c r="R55" s="28">
        <v>20</v>
      </c>
      <c r="S55" s="438" t="s">
        <v>1134</v>
      </c>
      <c r="T55" s="198" t="s">
        <v>1135</v>
      </c>
      <c r="U55" s="438" t="s">
        <v>1136</v>
      </c>
    </row>
    <row r="56" spans="1:21" ht="45">
      <c r="A56" s="88">
        <v>49</v>
      </c>
      <c r="B56" s="28"/>
      <c r="C56" s="55" t="s">
        <v>1137</v>
      </c>
      <c r="D56" s="55" t="s">
        <v>1138</v>
      </c>
      <c r="E56" s="55" t="s">
        <v>1139</v>
      </c>
      <c r="F56" s="77" t="s">
        <v>30</v>
      </c>
      <c r="G56" s="82" t="s">
        <v>31</v>
      </c>
      <c r="H56" s="126" t="s">
        <v>32</v>
      </c>
      <c r="I56" s="126" t="s">
        <v>6</v>
      </c>
      <c r="J56" s="55" t="s">
        <v>1140</v>
      </c>
      <c r="K56" s="28">
        <v>50000</v>
      </c>
      <c r="L56" s="28">
        <v>31500</v>
      </c>
      <c r="M56" s="28" t="s">
        <v>408</v>
      </c>
      <c r="N56" s="28">
        <v>35000</v>
      </c>
      <c r="O56" s="28">
        <v>20</v>
      </c>
      <c r="P56" s="28">
        <v>35000</v>
      </c>
      <c r="Q56" s="28" t="s">
        <v>1141</v>
      </c>
      <c r="R56" s="28">
        <v>20</v>
      </c>
      <c r="S56" s="198" t="s">
        <v>1142</v>
      </c>
      <c r="T56" s="198" t="s">
        <v>1143</v>
      </c>
      <c r="U56" s="438" t="s">
        <v>1144</v>
      </c>
    </row>
    <row r="57" spans="1:21" ht="105">
      <c r="A57" s="88">
        <v>50</v>
      </c>
      <c r="B57" s="28"/>
      <c r="C57" s="55" t="s">
        <v>1145</v>
      </c>
      <c r="D57" s="55" t="s">
        <v>1146</v>
      </c>
      <c r="E57" s="55" t="s">
        <v>1147</v>
      </c>
      <c r="F57" s="77" t="s">
        <v>30</v>
      </c>
      <c r="G57" s="82" t="s">
        <v>31</v>
      </c>
      <c r="H57" s="55" t="s">
        <v>32</v>
      </c>
      <c r="I57" s="55" t="s">
        <v>1148</v>
      </c>
      <c r="J57" s="55" t="s">
        <v>1149</v>
      </c>
      <c r="K57" s="28">
        <v>50000</v>
      </c>
      <c r="L57" s="28">
        <v>31500</v>
      </c>
      <c r="M57" s="28" t="s">
        <v>408</v>
      </c>
      <c r="N57" s="28">
        <v>35000</v>
      </c>
      <c r="O57" s="28">
        <v>20</v>
      </c>
      <c r="P57" s="28">
        <v>35000</v>
      </c>
      <c r="Q57" s="28" t="s">
        <v>1150</v>
      </c>
      <c r="R57" s="28">
        <v>20</v>
      </c>
      <c r="S57" s="198" t="s">
        <v>1151</v>
      </c>
      <c r="T57" s="198" t="s">
        <v>1152</v>
      </c>
      <c r="U57" s="198" t="s">
        <v>1153</v>
      </c>
    </row>
    <row r="58" spans="1:21" ht="105">
      <c r="A58" s="88">
        <v>51</v>
      </c>
      <c r="B58" s="28"/>
      <c r="C58" s="79" t="s">
        <v>1154</v>
      </c>
      <c r="D58" s="79" t="s">
        <v>1155</v>
      </c>
      <c r="E58" s="79" t="s">
        <v>1156</v>
      </c>
      <c r="F58" s="77" t="s">
        <v>30</v>
      </c>
      <c r="G58" s="440" t="s">
        <v>31</v>
      </c>
      <c r="H58" s="55" t="s">
        <v>32</v>
      </c>
      <c r="I58" s="55" t="s">
        <v>1148</v>
      </c>
      <c r="J58" s="79" t="s">
        <v>1157</v>
      </c>
      <c r="K58" s="28">
        <v>70000</v>
      </c>
      <c r="L58" s="28">
        <v>44100</v>
      </c>
      <c r="M58" s="28" t="s">
        <v>1158</v>
      </c>
      <c r="N58" s="79">
        <v>49000</v>
      </c>
      <c r="O58" s="28">
        <v>20</v>
      </c>
      <c r="P58" s="79">
        <v>49000</v>
      </c>
      <c r="Q58" s="28" t="s">
        <v>1159</v>
      </c>
      <c r="R58" s="28">
        <v>20</v>
      </c>
      <c r="S58" s="441" t="s">
        <v>1160</v>
      </c>
      <c r="T58" s="441" t="s">
        <v>1161</v>
      </c>
      <c r="U58" s="441" t="s">
        <v>1162</v>
      </c>
    </row>
    <row r="59" spans="1:21" ht="180">
      <c r="A59" s="88">
        <v>52</v>
      </c>
      <c r="B59" s="28"/>
      <c r="C59" s="79" t="s">
        <v>1163</v>
      </c>
      <c r="D59" s="79" t="s">
        <v>1164</v>
      </c>
      <c r="E59" s="79" t="s">
        <v>1165</v>
      </c>
      <c r="F59" s="77" t="s">
        <v>30</v>
      </c>
      <c r="G59" s="440" t="s">
        <v>31</v>
      </c>
      <c r="H59" s="82" t="s">
        <v>69</v>
      </c>
      <c r="I59" s="442" t="s">
        <v>5</v>
      </c>
      <c r="J59" s="79" t="s">
        <v>407</v>
      </c>
      <c r="K59" s="28">
        <v>70000</v>
      </c>
      <c r="L59" s="28">
        <v>44100</v>
      </c>
      <c r="M59" s="28" t="s">
        <v>1158</v>
      </c>
      <c r="N59" s="79">
        <v>49000</v>
      </c>
      <c r="O59" s="28">
        <v>20</v>
      </c>
      <c r="P59" s="79">
        <v>49000</v>
      </c>
      <c r="Q59" s="28" t="s">
        <v>1159</v>
      </c>
      <c r="R59" s="28">
        <v>20</v>
      </c>
      <c r="S59" s="441" t="s">
        <v>1166</v>
      </c>
      <c r="T59" s="441" t="s">
        <v>1167</v>
      </c>
      <c r="U59" s="441" t="s">
        <v>1168</v>
      </c>
    </row>
    <row r="60" spans="1:21" ht="120">
      <c r="A60" s="88">
        <v>53</v>
      </c>
      <c r="B60" s="28"/>
      <c r="C60" s="79" t="s">
        <v>1169</v>
      </c>
      <c r="D60" s="79" t="s">
        <v>1170</v>
      </c>
      <c r="E60" s="79" t="s">
        <v>1171</v>
      </c>
      <c r="F60" s="77" t="s">
        <v>30</v>
      </c>
      <c r="G60" s="440" t="s">
        <v>31</v>
      </c>
      <c r="H60" s="443" t="s">
        <v>69</v>
      </c>
      <c r="I60" s="55" t="s">
        <v>1148</v>
      </c>
      <c r="J60" s="79" t="s">
        <v>407</v>
      </c>
      <c r="K60" s="28">
        <v>50000</v>
      </c>
      <c r="L60" s="28">
        <v>31500</v>
      </c>
      <c r="M60" s="28" t="s">
        <v>1158</v>
      </c>
      <c r="N60" s="137">
        <v>35000</v>
      </c>
      <c r="O60" s="28">
        <v>20</v>
      </c>
      <c r="P60" s="137">
        <v>35000</v>
      </c>
      <c r="Q60" s="28" t="s">
        <v>1159</v>
      </c>
      <c r="R60" s="28">
        <v>20</v>
      </c>
      <c r="S60" s="441" t="s">
        <v>1172</v>
      </c>
      <c r="T60" s="441" t="s">
        <v>1173</v>
      </c>
      <c r="U60" s="441" t="s">
        <v>1174</v>
      </c>
    </row>
    <row r="61" spans="1:21" ht="180">
      <c r="A61" s="88">
        <v>54</v>
      </c>
      <c r="B61" s="28"/>
      <c r="C61" s="79" t="s">
        <v>1175</v>
      </c>
      <c r="D61" s="79" t="s">
        <v>448</v>
      </c>
      <c r="E61" s="79" t="s">
        <v>1176</v>
      </c>
      <c r="F61" s="77" t="s">
        <v>30</v>
      </c>
      <c r="G61" s="440" t="s">
        <v>31</v>
      </c>
      <c r="H61" s="55" t="s">
        <v>32</v>
      </c>
      <c r="I61" s="55" t="s">
        <v>1148</v>
      </c>
      <c r="J61" s="79" t="s">
        <v>414</v>
      </c>
      <c r="K61" s="28">
        <v>100000</v>
      </c>
      <c r="L61" s="28">
        <v>63000</v>
      </c>
      <c r="M61" s="28" t="s">
        <v>1158</v>
      </c>
      <c r="N61" s="137">
        <v>70000</v>
      </c>
      <c r="O61" s="28">
        <v>20</v>
      </c>
      <c r="P61" s="137">
        <v>70000</v>
      </c>
      <c r="Q61" s="28" t="s">
        <v>1159</v>
      </c>
      <c r="R61" s="28">
        <v>20</v>
      </c>
      <c r="S61" s="441" t="s">
        <v>1177</v>
      </c>
      <c r="T61" s="441" t="s">
        <v>1178</v>
      </c>
      <c r="U61" s="441" t="s">
        <v>1179</v>
      </c>
    </row>
    <row r="62" spans="1:21" ht="120">
      <c r="A62" s="88">
        <v>55</v>
      </c>
      <c r="B62" s="28"/>
      <c r="C62" s="79" t="s">
        <v>1180</v>
      </c>
      <c r="D62" s="79" t="s">
        <v>1181</v>
      </c>
      <c r="E62" s="79" t="s">
        <v>1182</v>
      </c>
      <c r="F62" s="77" t="s">
        <v>30</v>
      </c>
      <c r="G62" s="440" t="s">
        <v>31</v>
      </c>
      <c r="H62" s="443" t="s">
        <v>32</v>
      </c>
      <c r="I62" s="55" t="s">
        <v>1148</v>
      </c>
      <c r="J62" s="79" t="s">
        <v>407</v>
      </c>
      <c r="K62" s="28">
        <v>100000</v>
      </c>
      <c r="L62" s="28">
        <v>63000</v>
      </c>
      <c r="M62" s="28" t="s">
        <v>1158</v>
      </c>
      <c r="N62" s="137">
        <v>70000</v>
      </c>
      <c r="O62" s="28">
        <v>20</v>
      </c>
      <c r="P62" s="137">
        <v>70000</v>
      </c>
      <c r="Q62" s="28" t="s">
        <v>1159</v>
      </c>
      <c r="R62" s="28">
        <v>20</v>
      </c>
      <c r="S62" s="441" t="s">
        <v>1183</v>
      </c>
      <c r="T62" s="441" t="s">
        <v>1184</v>
      </c>
      <c r="U62" s="441" t="s">
        <v>1185</v>
      </c>
    </row>
    <row r="63" spans="1:21" ht="120">
      <c r="A63" s="88">
        <v>56</v>
      </c>
      <c r="B63" s="28"/>
      <c r="C63" s="79" t="s">
        <v>1186</v>
      </c>
      <c r="D63" s="79" t="s">
        <v>1187</v>
      </c>
      <c r="E63" s="79" t="s">
        <v>1188</v>
      </c>
      <c r="F63" s="77" t="s">
        <v>30</v>
      </c>
      <c r="G63" s="440" t="s">
        <v>31</v>
      </c>
      <c r="H63" s="55" t="s">
        <v>32</v>
      </c>
      <c r="I63" s="55" t="s">
        <v>1148</v>
      </c>
      <c r="J63" s="79" t="s">
        <v>1189</v>
      </c>
      <c r="K63" s="28">
        <v>100000</v>
      </c>
      <c r="L63" s="28">
        <v>63000</v>
      </c>
      <c r="M63" s="28" t="s">
        <v>1158</v>
      </c>
      <c r="N63" s="137">
        <v>70000</v>
      </c>
      <c r="O63" s="28">
        <v>20</v>
      </c>
      <c r="P63" s="137">
        <v>70000</v>
      </c>
      <c r="Q63" s="28" t="s">
        <v>1159</v>
      </c>
      <c r="R63" s="28">
        <v>20</v>
      </c>
      <c r="S63" s="441" t="s">
        <v>1190</v>
      </c>
      <c r="T63" s="441" t="s">
        <v>1191</v>
      </c>
      <c r="U63" s="441" t="s">
        <v>1192</v>
      </c>
    </row>
    <row r="64" spans="1:21" ht="105">
      <c r="A64" s="88">
        <v>57</v>
      </c>
      <c r="B64" s="28"/>
      <c r="C64" s="79" t="s">
        <v>1193</v>
      </c>
      <c r="D64" s="79" t="s">
        <v>1194</v>
      </c>
      <c r="E64" s="79" t="s">
        <v>1195</v>
      </c>
      <c r="F64" s="77" t="s">
        <v>30</v>
      </c>
      <c r="G64" s="440" t="s">
        <v>31</v>
      </c>
      <c r="H64" s="55" t="s">
        <v>32</v>
      </c>
      <c r="I64" s="55" t="s">
        <v>1148</v>
      </c>
      <c r="J64" s="79" t="s">
        <v>1196</v>
      </c>
      <c r="K64" s="28">
        <v>100000</v>
      </c>
      <c r="L64" s="28">
        <v>63000</v>
      </c>
      <c r="M64" s="28" t="s">
        <v>1158</v>
      </c>
      <c r="N64" s="137">
        <v>70000</v>
      </c>
      <c r="O64" s="28">
        <v>20</v>
      </c>
      <c r="P64" s="137">
        <v>70000</v>
      </c>
      <c r="Q64" s="28" t="s">
        <v>1159</v>
      </c>
      <c r="R64" s="28">
        <v>20</v>
      </c>
      <c r="S64" s="441" t="s">
        <v>1197</v>
      </c>
      <c r="T64" s="441" t="s">
        <v>1198</v>
      </c>
      <c r="U64" s="441">
        <v>188740028</v>
      </c>
    </row>
    <row r="65" spans="1:21" ht="150">
      <c r="A65" s="88">
        <v>58</v>
      </c>
      <c r="B65" s="28"/>
      <c r="C65" s="79" t="s">
        <v>1199</v>
      </c>
      <c r="D65" s="79" t="s">
        <v>1200</v>
      </c>
      <c r="E65" s="79" t="s">
        <v>1201</v>
      </c>
      <c r="F65" s="77" t="s">
        <v>30</v>
      </c>
      <c r="G65" s="440" t="s">
        <v>31</v>
      </c>
      <c r="H65" s="55" t="s">
        <v>32</v>
      </c>
      <c r="I65" s="55" t="s">
        <v>1148</v>
      </c>
      <c r="J65" s="79" t="s">
        <v>414</v>
      </c>
      <c r="K65" s="28">
        <v>100000</v>
      </c>
      <c r="L65" s="28">
        <v>63000</v>
      </c>
      <c r="M65" s="28" t="s">
        <v>1158</v>
      </c>
      <c r="N65" s="137">
        <v>70000</v>
      </c>
      <c r="O65" s="28">
        <v>20</v>
      </c>
      <c r="P65" s="137">
        <v>70000</v>
      </c>
      <c r="Q65" s="28" t="s">
        <v>1159</v>
      </c>
      <c r="R65" s="28">
        <v>20</v>
      </c>
      <c r="S65" s="441" t="s">
        <v>1202</v>
      </c>
      <c r="T65" s="441" t="s">
        <v>1203</v>
      </c>
      <c r="U65" s="441" t="s">
        <v>1204</v>
      </c>
    </row>
    <row r="66" spans="1:21" ht="120">
      <c r="A66" s="88">
        <v>59</v>
      </c>
      <c r="B66" s="28"/>
      <c r="C66" s="79" t="s">
        <v>1205</v>
      </c>
      <c r="D66" s="79" t="s">
        <v>1206</v>
      </c>
      <c r="E66" s="79" t="s">
        <v>1207</v>
      </c>
      <c r="F66" s="77" t="s">
        <v>30</v>
      </c>
      <c r="G66" s="440" t="s">
        <v>31</v>
      </c>
      <c r="H66" s="82" t="s">
        <v>69</v>
      </c>
      <c r="I66" s="442" t="s">
        <v>5</v>
      </c>
      <c r="J66" s="79" t="s">
        <v>407</v>
      </c>
      <c r="K66" s="28">
        <v>50000</v>
      </c>
      <c r="L66" s="28">
        <v>31500</v>
      </c>
      <c r="M66" s="28" t="s">
        <v>1158</v>
      </c>
      <c r="N66" s="137">
        <v>35000</v>
      </c>
      <c r="O66" s="28">
        <v>20</v>
      </c>
      <c r="P66" s="137">
        <v>35000</v>
      </c>
      <c r="Q66" s="28" t="s">
        <v>1159</v>
      </c>
      <c r="R66" s="28">
        <v>20</v>
      </c>
      <c r="S66" s="441" t="s">
        <v>1208</v>
      </c>
      <c r="T66" s="441" t="s">
        <v>1209</v>
      </c>
      <c r="U66" s="441" t="s">
        <v>1210</v>
      </c>
    </row>
    <row r="67" spans="1:21" ht="135">
      <c r="A67" s="88">
        <v>60</v>
      </c>
      <c r="B67" s="28"/>
      <c r="C67" s="79" t="s">
        <v>1211</v>
      </c>
      <c r="D67" s="79" t="s">
        <v>1212</v>
      </c>
      <c r="E67" s="79" t="s">
        <v>1213</v>
      </c>
      <c r="F67" s="77" t="s">
        <v>30</v>
      </c>
      <c r="G67" s="440" t="s">
        <v>31</v>
      </c>
      <c r="H67" s="82" t="s">
        <v>69</v>
      </c>
      <c r="I67" s="55" t="s">
        <v>1148</v>
      </c>
      <c r="J67" s="79" t="s">
        <v>414</v>
      </c>
      <c r="K67" s="28">
        <v>300000</v>
      </c>
      <c r="L67" s="28">
        <v>189000</v>
      </c>
      <c r="M67" s="28" t="s">
        <v>1158</v>
      </c>
      <c r="N67" s="137">
        <v>210000</v>
      </c>
      <c r="O67" s="28">
        <v>20</v>
      </c>
      <c r="P67" s="137">
        <v>210000</v>
      </c>
      <c r="Q67" s="28" t="s">
        <v>1159</v>
      </c>
      <c r="R67" s="28">
        <v>20</v>
      </c>
      <c r="S67" s="441" t="s">
        <v>1214</v>
      </c>
      <c r="T67" s="441" t="s">
        <v>1215</v>
      </c>
      <c r="U67" s="441" t="s">
        <v>1216</v>
      </c>
    </row>
    <row r="68" spans="1:21" ht="180">
      <c r="A68" s="88">
        <v>61</v>
      </c>
      <c r="B68" s="28"/>
      <c r="C68" s="79" t="s">
        <v>1217</v>
      </c>
      <c r="D68" s="79" t="s">
        <v>448</v>
      </c>
      <c r="E68" s="79" t="s">
        <v>1176</v>
      </c>
      <c r="F68" s="77" t="s">
        <v>30</v>
      </c>
      <c r="G68" s="440" t="s">
        <v>31</v>
      </c>
      <c r="H68" s="55" t="s">
        <v>32</v>
      </c>
      <c r="I68" s="55" t="s">
        <v>1148</v>
      </c>
      <c r="J68" s="79" t="s">
        <v>1218</v>
      </c>
      <c r="K68" s="28">
        <v>100000</v>
      </c>
      <c r="L68" s="28">
        <v>63000</v>
      </c>
      <c r="M68" s="28" t="s">
        <v>1158</v>
      </c>
      <c r="N68" s="137">
        <v>70000</v>
      </c>
      <c r="O68" s="28">
        <v>20</v>
      </c>
      <c r="P68" s="137">
        <v>70000</v>
      </c>
      <c r="Q68" s="28" t="s">
        <v>1159</v>
      </c>
      <c r="R68" s="28">
        <v>20</v>
      </c>
      <c r="S68" s="441" t="s">
        <v>1219</v>
      </c>
      <c r="T68" s="441" t="s">
        <v>1220</v>
      </c>
      <c r="U68" s="441" t="s">
        <v>1221</v>
      </c>
    </row>
    <row r="69" spans="1:21" ht="90">
      <c r="A69" s="88">
        <v>62</v>
      </c>
      <c r="B69" s="28"/>
      <c r="C69" s="79" t="s">
        <v>1222</v>
      </c>
      <c r="D69" s="79" t="s">
        <v>1223</v>
      </c>
      <c r="E69" s="79" t="s">
        <v>1224</v>
      </c>
      <c r="F69" s="77" t="s">
        <v>30</v>
      </c>
      <c r="G69" s="440" t="s">
        <v>31</v>
      </c>
      <c r="H69" s="55" t="s">
        <v>32</v>
      </c>
      <c r="I69" s="55" t="s">
        <v>1148</v>
      </c>
      <c r="J69" s="79" t="s">
        <v>1225</v>
      </c>
      <c r="K69" s="28">
        <v>100000</v>
      </c>
      <c r="L69" s="28">
        <v>63000</v>
      </c>
      <c r="M69" s="28" t="s">
        <v>1158</v>
      </c>
      <c r="N69" s="137">
        <v>70000</v>
      </c>
      <c r="O69" s="28">
        <v>20</v>
      </c>
      <c r="P69" s="137">
        <v>70000</v>
      </c>
      <c r="Q69" s="28" t="s">
        <v>1159</v>
      </c>
      <c r="R69" s="28">
        <v>20</v>
      </c>
      <c r="S69" s="441" t="s">
        <v>1226</v>
      </c>
      <c r="T69" s="441" t="s">
        <v>1227</v>
      </c>
      <c r="U69" s="441" t="s">
        <v>1228</v>
      </c>
    </row>
    <row r="70" spans="1:21" ht="90">
      <c r="A70" s="88">
        <v>63</v>
      </c>
      <c r="B70" s="28"/>
      <c r="C70" s="79" t="s">
        <v>1229</v>
      </c>
      <c r="D70" s="79" t="s">
        <v>1230</v>
      </c>
      <c r="E70" s="79" t="s">
        <v>1231</v>
      </c>
      <c r="F70" s="77" t="s">
        <v>30</v>
      </c>
      <c r="G70" s="440" t="s">
        <v>31</v>
      </c>
      <c r="H70" s="55" t="s">
        <v>32</v>
      </c>
      <c r="I70" s="55" t="s">
        <v>1148</v>
      </c>
      <c r="J70" s="79" t="s">
        <v>407</v>
      </c>
      <c r="K70" s="28">
        <v>300000</v>
      </c>
      <c r="L70" s="28">
        <v>189000</v>
      </c>
      <c r="M70" s="28" t="s">
        <v>1158</v>
      </c>
      <c r="N70" s="137">
        <v>210000</v>
      </c>
      <c r="O70" s="28">
        <v>20</v>
      </c>
      <c r="P70" s="137">
        <v>210000</v>
      </c>
      <c r="Q70" s="28" t="s">
        <v>1159</v>
      </c>
      <c r="R70" s="28">
        <v>20</v>
      </c>
      <c r="S70" s="441" t="s">
        <v>1232</v>
      </c>
      <c r="T70" s="441" t="s">
        <v>1233</v>
      </c>
      <c r="U70" s="441" t="s">
        <v>1234</v>
      </c>
    </row>
    <row r="71" spans="1:21" ht="180">
      <c r="A71" s="88">
        <v>64</v>
      </c>
      <c r="B71" s="28"/>
      <c r="C71" s="79" t="s">
        <v>1235</v>
      </c>
      <c r="D71" s="79" t="s">
        <v>1236</v>
      </c>
      <c r="E71" s="79" t="s">
        <v>1237</v>
      </c>
      <c r="F71" s="77" t="s">
        <v>30</v>
      </c>
      <c r="G71" s="440" t="s">
        <v>31</v>
      </c>
      <c r="H71" s="55" t="s">
        <v>32</v>
      </c>
      <c r="I71" s="55" t="s">
        <v>1148</v>
      </c>
      <c r="J71" s="79" t="s">
        <v>407</v>
      </c>
      <c r="K71" s="28">
        <v>70000</v>
      </c>
      <c r="L71" s="28">
        <v>44100</v>
      </c>
      <c r="M71" s="28" t="s">
        <v>1158</v>
      </c>
      <c r="N71" s="137">
        <v>49000</v>
      </c>
      <c r="O71" s="28">
        <v>20</v>
      </c>
      <c r="P71" s="137">
        <v>49000</v>
      </c>
      <c r="Q71" s="28" t="s">
        <v>1159</v>
      </c>
      <c r="R71" s="28">
        <v>20</v>
      </c>
      <c r="S71" s="441" t="s">
        <v>1238</v>
      </c>
      <c r="T71" s="441" t="s">
        <v>1239</v>
      </c>
      <c r="U71" s="441" t="s">
        <v>1240</v>
      </c>
    </row>
    <row r="72" spans="1:21" ht="180">
      <c r="A72" s="88">
        <v>65</v>
      </c>
      <c r="B72" s="28"/>
      <c r="C72" s="79" t="s">
        <v>1241</v>
      </c>
      <c r="D72" s="79" t="s">
        <v>1242</v>
      </c>
      <c r="E72" s="79" t="s">
        <v>1243</v>
      </c>
      <c r="F72" s="77" t="s">
        <v>30</v>
      </c>
      <c r="G72" s="440" t="s">
        <v>31</v>
      </c>
      <c r="H72" s="55" t="s">
        <v>32</v>
      </c>
      <c r="I72" s="55" t="s">
        <v>1148</v>
      </c>
      <c r="J72" s="79" t="s">
        <v>414</v>
      </c>
      <c r="K72" s="28">
        <v>50000</v>
      </c>
      <c r="L72" s="28">
        <v>31500</v>
      </c>
      <c r="M72" s="28" t="s">
        <v>1158</v>
      </c>
      <c r="N72" s="137">
        <v>35000</v>
      </c>
      <c r="O72" s="28">
        <v>20</v>
      </c>
      <c r="P72" s="137">
        <v>35000</v>
      </c>
      <c r="Q72" s="28" t="s">
        <v>1159</v>
      </c>
      <c r="R72" s="28">
        <v>20</v>
      </c>
      <c r="S72" s="441" t="s">
        <v>1244</v>
      </c>
      <c r="T72" s="441" t="s">
        <v>1245</v>
      </c>
      <c r="U72" s="441" t="s">
        <v>1246</v>
      </c>
    </row>
    <row r="73" spans="1:21" ht="180">
      <c r="A73" s="88">
        <v>66</v>
      </c>
      <c r="B73" s="28"/>
      <c r="C73" s="79" t="s">
        <v>1247</v>
      </c>
      <c r="D73" s="79" t="s">
        <v>1248</v>
      </c>
      <c r="E73" s="79" t="s">
        <v>1237</v>
      </c>
      <c r="F73" s="77" t="s">
        <v>30</v>
      </c>
      <c r="G73" s="440" t="s">
        <v>31</v>
      </c>
      <c r="H73" s="55" t="s">
        <v>32</v>
      </c>
      <c r="I73" s="442" t="s">
        <v>5</v>
      </c>
      <c r="J73" s="79" t="s">
        <v>407</v>
      </c>
      <c r="K73" s="28">
        <v>70000</v>
      </c>
      <c r="L73" s="28">
        <v>44100</v>
      </c>
      <c r="M73" s="28" t="s">
        <v>1158</v>
      </c>
      <c r="N73" s="137">
        <v>49000</v>
      </c>
      <c r="O73" s="28">
        <v>20</v>
      </c>
      <c r="P73" s="137">
        <v>49000</v>
      </c>
      <c r="Q73" s="28" t="s">
        <v>1159</v>
      </c>
      <c r="R73" s="28">
        <v>20</v>
      </c>
      <c r="S73" s="441" t="s">
        <v>1249</v>
      </c>
      <c r="T73" s="441" t="s">
        <v>1250</v>
      </c>
      <c r="U73" s="441" t="s">
        <v>1251</v>
      </c>
    </row>
    <row r="74" spans="1:21" ht="150">
      <c r="A74" s="88">
        <v>67</v>
      </c>
      <c r="B74" s="28"/>
      <c r="C74" s="79" t="s">
        <v>1252</v>
      </c>
      <c r="D74" s="79" t="s">
        <v>1186</v>
      </c>
      <c r="E74" s="79" t="s">
        <v>1253</v>
      </c>
      <c r="F74" s="77" t="s">
        <v>30</v>
      </c>
      <c r="G74" s="440" t="s">
        <v>31</v>
      </c>
      <c r="H74" s="82" t="s">
        <v>69</v>
      </c>
      <c r="I74" s="55" t="s">
        <v>1148</v>
      </c>
      <c r="J74" s="79" t="s">
        <v>1254</v>
      </c>
      <c r="K74" s="28">
        <v>100000</v>
      </c>
      <c r="L74" s="28">
        <v>63000</v>
      </c>
      <c r="M74" s="28" t="s">
        <v>1158</v>
      </c>
      <c r="N74" s="137">
        <v>70000</v>
      </c>
      <c r="O74" s="28">
        <v>20</v>
      </c>
      <c r="P74" s="137">
        <v>70000</v>
      </c>
      <c r="Q74" s="28" t="s">
        <v>1159</v>
      </c>
      <c r="R74" s="28">
        <v>20</v>
      </c>
      <c r="S74" s="441" t="s">
        <v>1255</v>
      </c>
      <c r="T74" s="441" t="s">
        <v>1256</v>
      </c>
      <c r="U74" s="441" t="s">
        <v>1257</v>
      </c>
    </row>
    <row r="75" spans="1:21" ht="180">
      <c r="A75" s="88">
        <v>68</v>
      </c>
      <c r="B75" s="28"/>
      <c r="C75" s="79" t="s">
        <v>1258</v>
      </c>
      <c r="D75" s="79" t="s">
        <v>1259</v>
      </c>
      <c r="E75" s="79" t="s">
        <v>1176</v>
      </c>
      <c r="F75" s="77" t="s">
        <v>30</v>
      </c>
      <c r="G75" s="440" t="s">
        <v>31</v>
      </c>
      <c r="H75" s="55" t="s">
        <v>32</v>
      </c>
      <c r="I75" s="55" t="s">
        <v>1148</v>
      </c>
      <c r="J75" s="79" t="s">
        <v>439</v>
      </c>
      <c r="K75" s="28">
        <v>100000</v>
      </c>
      <c r="L75" s="28">
        <v>63000</v>
      </c>
      <c r="M75" s="28" t="s">
        <v>1158</v>
      </c>
      <c r="N75" s="137">
        <v>70000</v>
      </c>
      <c r="O75" s="28">
        <v>20</v>
      </c>
      <c r="P75" s="137">
        <v>70000</v>
      </c>
      <c r="Q75" s="28" t="s">
        <v>1159</v>
      </c>
      <c r="R75" s="28">
        <v>20</v>
      </c>
      <c r="S75" s="441" t="s">
        <v>1260</v>
      </c>
      <c r="T75" s="441" t="s">
        <v>1261</v>
      </c>
      <c r="U75" s="441" t="s">
        <v>1262</v>
      </c>
    </row>
    <row r="76" spans="1:21" ht="180">
      <c r="A76" s="88">
        <v>69</v>
      </c>
      <c r="B76" s="28"/>
      <c r="C76" s="79" t="s">
        <v>1263</v>
      </c>
      <c r="D76" s="79" t="s">
        <v>1264</v>
      </c>
      <c r="E76" s="79" t="s">
        <v>1265</v>
      </c>
      <c r="F76" s="77" t="s">
        <v>30</v>
      </c>
      <c r="G76" s="440" t="s">
        <v>31</v>
      </c>
      <c r="H76" s="82" t="s">
        <v>69</v>
      </c>
      <c r="I76" s="55" t="s">
        <v>1148</v>
      </c>
      <c r="J76" s="79" t="s">
        <v>407</v>
      </c>
      <c r="K76" s="28">
        <v>300000</v>
      </c>
      <c r="L76" s="28">
        <v>189000</v>
      </c>
      <c r="M76" s="28" t="s">
        <v>1158</v>
      </c>
      <c r="N76" s="137">
        <v>210000</v>
      </c>
      <c r="O76" s="28">
        <v>20</v>
      </c>
      <c r="P76" s="137">
        <v>210000</v>
      </c>
      <c r="Q76" s="28" t="s">
        <v>1159</v>
      </c>
      <c r="R76" s="28">
        <v>20</v>
      </c>
      <c r="S76" s="441" t="s">
        <v>1266</v>
      </c>
      <c r="T76" s="441" t="s">
        <v>1267</v>
      </c>
      <c r="U76" s="441" t="s">
        <v>1268</v>
      </c>
    </row>
    <row r="77" spans="1:21" ht="180">
      <c r="A77" s="88">
        <v>70</v>
      </c>
      <c r="B77" s="28"/>
      <c r="C77" s="79" t="s">
        <v>1269</v>
      </c>
      <c r="D77" s="79" t="s">
        <v>1270</v>
      </c>
      <c r="E77" s="79" t="s">
        <v>1271</v>
      </c>
      <c r="F77" s="77" t="s">
        <v>30</v>
      </c>
      <c r="G77" s="440" t="s">
        <v>31</v>
      </c>
      <c r="H77" s="55" t="s">
        <v>32</v>
      </c>
      <c r="I77" s="55" t="s">
        <v>1148</v>
      </c>
      <c r="J77" s="79" t="s">
        <v>414</v>
      </c>
      <c r="K77" s="28">
        <v>100000</v>
      </c>
      <c r="L77" s="28">
        <v>63000</v>
      </c>
      <c r="M77" s="28" t="s">
        <v>1158</v>
      </c>
      <c r="N77" s="137">
        <v>70000</v>
      </c>
      <c r="O77" s="28">
        <v>20</v>
      </c>
      <c r="P77" s="137">
        <v>70000</v>
      </c>
      <c r="Q77" s="28" t="s">
        <v>1159</v>
      </c>
      <c r="R77" s="28">
        <v>20</v>
      </c>
      <c r="S77" s="441" t="s">
        <v>1272</v>
      </c>
      <c r="T77" s="441" t="s">
        <v>1273</v>
      </c>
      <c r="U77" s="441" t="s">
        <v>1274</v>
      </c>
    </row>
    <row r="78" spans="1:21" ht="135">
      <c r="A78" s="88">
        <v>71</v>
      </c>
      <c r="B78" s="28"/>
      <c r="C78" s="79" t="s">
        <v>1275</v>
      </c>
      <c r="D78" s="79" t="s">
        <v>1276</v>
      </c>
      <c r="E78" s="79" t="s">
        <v>1213</v>
      </c>
      <c r="F78" s="77" t="s">
        <v>30</v>
      </c>
      <c r="G78" s="440" t="s">
        <v>31</v>
      </c>
      <c r="H78" s="55" t="s">
        <v>32</v>
      </c>
      <c r="I78" s="55" t="s">
        <v>1148</v>
      </c>
      <c r="J78" s="79" t="s">
        <v>1277</v>
      </c>
      <c r="K78" s="28">
        <v>100000</v>
      </c>
      <c r="L78" s="28">
        <v>63000</v>
      </c>
      <c r="M78" s="28" t="s">
        <v>1158</v>
      </c>
      <c r="N78" s="137">
        <v>70000</v>
      </c>
      <c r="O78" s="28">
        <v>20</v>
      </c>
      <c r="P78" s="137">
        <v>70000</v>
      </c>
      <c r="Q78" s="28" t="s">
        <v>1159</v>
      </c>
      <c r="R78" s="28">
        <v>20</v>
      </c>
      <c r="S78" s="441" t="s">
        <v>1278</v>
      </c>
      <c r="T78" s="441" t="s">
        <v>1279</v>
      </c>
      <c r="U78" s="441" t="s">
        <v>1280</v>
      </c>
    </row>
    <row r="79" spans="1:21" ht="150">
      <c r="A79" s="88">
        <v>72</v>
      </c>
      <c r="B79" s="28"/>
      <c r="C79" s="79" t="s">
        <v>1281</v>
      </c>
      <c r="D79" s="79" t="s">
        <v>1282</v>
      </c>
      <c r="E79" s="79" t="s">
        <v>1201</v>
      </c>
      <c r="F79" s="77" t="s">
        <v>30</v>
      </c>
      <c r="G79" s="440" t="s">
        <v>31</v>
      </c>
      <c r="H79" s="55" t="s">
        <v>32</v>
      </c>
      <c r="I79" s="55" t="s">
        <v>1148</v>
      </c>
      <c r="J79" s="79" t="s">
        <v>414</v>
      </c>
      <c r="K79" s="28">
        <v>300000</v>
      </c>
      <c r="L79" s="28">
        <v>189000</v>
      </c>
      <c r="M79" s="28" t="s">
        <v>1158</v>
      </c>
      <c r="N79" s="137">
        <v>210000</v>
      </c>
      <c r="O79" s="28">
        <v>20</v>
      </c>
      <c r="P79" s="137">
        <v>210000</v>
      </c>
      <c r="Q79" s="28" t="s">
        <v>1159</v>
      </c>
      <c r="R79" s="28">
        <v>20</v>
      </c>
      <c r="S79" s="441" t="s">
        <v>1283</v>
      </c>
      <c r="T79" s="441" t="s">
        <v>1284</v>
      </c>
      <c r="U79" s="441" t="s">
        <v>1285</v>
      </c>
    </row>
    <row r="80" spans="1:21" ht="180">
      <c r="A80" s="88">
        <v>73</v>
      </c>
      <c r="B80" s="28"/>
      <c r="C80" s="79" t="s">
        <v>490</v>
      </c>
      <c r="D80" s="79" t="s">
        <v>1286</v>
      </c>
      <c r="E80" s="79" t="s">
        <v>1176</v>
      </c>
      <c r="F80" s="77" t="s">
        <v>30</v>
      </c>
      <c r="G80" s="440" t="s">
        <v>31</v>
      </c>
      <c r="H80" s="55" t="s">
        <v>32</v>
      </c>
      <c r="I80" s="55" t="s">
        <v>1148</v>
      </c>
      <c r="J80" s="79" t="s">
        <v>1287</v>
      </c>
      <c r="K80" s="28">
        <v>100000</v>
      </c>
      <c r="L80" s="28">
        <v>63000</v>
      </c>
      <c r="M80" s="28" t="s">
        <v>1158</v>
      </c>
      <c r="N80" s="137">
        <v>70000</v>
      </c>
      <c r="O80" s="28">
        <v>20</v>
      </c>
      <c r="P80" s="137">
        <v>70000</v>
      </c>
      <c r="Q80" s="28" t="s">
        <v>1159</v>
      </c>
      <c r="R80" s="28">
        <v>20</v>
      </c>
      <c r="S80" s="441" t="s">
        <v>1288</v>
      </c>
      <c r="T80" s="441" t="s">
        <v>1289</v>
      </c>
      <c r="U80" s="441" t="s">
        <v>1290</v>
      </c>
    </row>
    <row r="81" spans="1:21" ht="135">
      <c r="A81" s="88">
        <v>74</v>
      </c>
      <c r="B81" s="28"/>
      <c r="C81" s="79" t="s">
        <v>1291</v>
      </c>
      <c r="D81" s="79" t="s">
        <v>1200</v>
      </c>
      <c r="E81" s="79" t="s">
        <v>1292</v>
      </c>
      <c r="F81" s="77" t="s">
        <v>30</v>
      </c>
      <c r="G81" s="440" t="s">
        <v>31</v>
      </c>
      <c r="H81" s="55" t="s">
        <v>32</v>
      </c>
      <c r="I81" s="55" t="s">
        <v>1148</v>
      </c>
      <c r="J81" s="79" t="s">
        <v>1293</v>
      </c>
      <c r="K81" s="28">
        <v>100000</v>
      </c>
      <c r="L81" s="28">
        <v>63000</v>
      </c>
      <c r="M81" s="28" t="s">
        <v>1158</v>
      </c>
      <c r="N81" s="137">
        <v>70000</v>
      </c>
      <c r="O81" s="28">
        <v>20</v>
      </c>
      <c r="P81" s="137">
        <v>70000</v>
      </c>
      <c r="Q81" s="28" t="s">
        <v>1159</v>
      </c>
      <c r="R81" s="28">
        <v>20</v>
      </c>
      <c r="S81" s="441" t="s">
        <v>1294</v>
      </c>
      <c r="T81" s="441" t="s">
        <v>1295</v>
      </c>
      <c r="U81" s="441" t="s">
        <v>1296</v>
      </c>
    </row>
    <row r="82" spans="1:21" ht="120">
      <c r="A82" s="88">
        <v>75</v>
      </c>
      <c r="B82" s="28"/>
      <c r="C82" s="79" t="s">
        <v>1297</v>
      </c>
      <c r="D82" s="79" t="s">
        <v>1298</v>
      </c>
      <c r="E82" s="79" t="s">
        <v>1299</v>
      </c>
      <c r="F82" s="77" t="s">
        <v>30</v>
      </c>
      <c r="G82" s="440" t="s">
        <v>31</v>
      </c>
      <c r="H82" s="55" t="s">
        <v>32</v>
      </c>
      <c r="I82" s="55" t="s">
        <v>1148</v>
      </c>
      <c r="J82" s="79" t="s">
        <v>1300</v>
      </c>
      <c r="K82" s="28">
        <v>100000</v>
      </c>
      <c r="L82" s="28">
        <v>63000</v>
      </c>
      <c r="M82" s="28" t="s">
        <v>1158</v>
      </c>
      <c r="N82" s="137">
        <v>70000</v>
      </c>
      <c r="O82" s="28">
        <v>20</v>
      </c>
      <c r="P82" s="137">
        <v>70000</v>
      </c>
      <c r="Q82" s="28" t="s">
        <v>1159</v>
      </c>
      <c r="R82" s="28">
        <v>20</v>
      </c>
      <c r="S82" s="441" t="s">
        <v>1301</v>
      </c>
      <c r="T82" s="441" t="s">
        <v>1302</v>
      </c>
      <c r="U82" s="441" t="s">
        <v>1303</v>
      </c>
    </row>
    <row r="83" spans="1:21" ht="120">
      <c r="A83" s="88">
        <v>76</v>
      </c>
      <c r="B83" s="28"/>
      <c r="C83" s="79" t="s">
        <v>1304</v>
      </c>
      <c r="D83" s="79" t="s">
        <v>1305</v>
      </c>
      <c r="E83" s="79" t="s">
        <v>1306</v>
      </c>
      <c r="F83" s="77" t="s">
        <v>30</v>
      </c>
      <c r="G83" s="440" t="s">
        <v>31</v>
      </c>
      <c r="H83" s="55" t="s">
        <v>32</v>
      </c>
      <c r="I83" s="55" t="s">
        <v>1148</v>
      </c>
      <c r="J83" s="79" t="s">
        <v>1307</v>
      </c>
      <c r="K83" s="28">
        <v>70000</v>
      </c>
      <c r="L83" s="28">
        <v>44100</v>
      </c>
      <c r="M83" s="28" t="s">
        <v>1158</v>
      </c>
      <c r="N83" s="137">
        <v>49000</v>
      </c>
      <c r="O83" s="28">
        <v>20</v>
      </c>
      <c r="P83" s="137">
        <v>49000</v>
      </c>
      <c r="Q83" s="28" t="s">
        <v>1159</v>
      </c>
      <c r="R83" s="28">
        <v>20</v>
      </c>
      <c r="S83" s="441" t="s">
        <v>1308</v>
      </c>
      <c r="T83" s="441" t="s">
        <v>1309</v>
      </c>
      <c r="U83" s="441" t="s">
        <v>1310</v>
      </c>
    </row>
    <row r="84" spans="1:21" ht="105">
      <c r="A84" s="88">
        <v>77</v>
      </c>
      <c r="B84" s="28"/>
      <c r="C84" s="79" t="s">
        <v>1311</v>
      </c>
      <c r="D84" s="79" t="s">
        <v>1312</v>
      </c>
      <c r="E84" s="79" t="s">
        <v>1313</v>
      </c>
      <c r="F84" s="77" t="s">
        <v>30</v>
      </c>
      <c r="G84" s="440" t="s">
        <v>31</v>
      </c>
      <c r="H84" s="55" t="s">
        <v>32</v>
      </c>
      <c r="I84" s="442" t="s">
        <v>5</v>
      </c>
      <c r="J84" s="79" t="s">
        <v>407</v>
      </c>
      <c r="K84" s="28">
        <v>100000</v>
      </c>
      <c r="L84" s="28">
        <v>63000</v>
      </c>
      <c r="M84" s="28" t="s">
        <v>1158</v>
      </c>
      <c r="N84" s="137">
        <v>70000</v>
      </c>
      <c r="O84" s="28">
        <v>20</v>
      </c>
      <c r="P84" s="137">
        <v>70000</v>
      </c>
      <c r="Q84" s="28" t="s">
        <v>1159</v>
      </c>
      <c r="R84" s="28">
        <v>20</v>
      </c>
      <c r="S84" s="441" t="s">
        <v>1314</v>
      </c>
      <c r="T84" s="441" t="s">
        <v>1315</v>
      </c>
      <c r="U84" s="444" t="s">
        <v>1316</v>
      </c>
    </row>
    <row r="85" spans="1:21" ht="135">
      <c r="A85" s="88">
        <v>78</v>
      </c>
      <c r="B85" s="28"/>
      <c r="C85" s="79" t="s">
        <v>1317</v>
      </c>
      <c r="D85" s="79" t="s">
        <v>1318</v>
      </c>
      <c r="E85" s="79" t="s">
        <v>1319</v>
      </c>
      <c r="F85" s="77" t="s">
        <v>30</v>
      </c>
      <c r="G85" s="440" t="s">
        <v>31</v>
      </c>
      <c r="H85" s="55" t="s">
        <v>32</v>
      </c>
      <c r="I85" s="55" t="s">
        <v>1148</v>
      </c>
      <c r="J85" s="79" t="s">
        <v>1320</v>
      </c>
      <c r="K85" s="28">
        <v>75000</v>
      </c>
      <c r="L85" s="28">
        <v>47250</v>
      </c>
      <c r="M85" s="28" t="s">
        <v>1158</v>
      </c>
      <c r="N85" s="137">
        <v>52500</v>
      </c>
      <c r="O85" s="28">
        <v>20</v>
      </c>
      <c r="P85" s="137">
        <v>52500</v>
      </c>
      <c r="Q85" s="28" t="s">
        <v>1159</v>
      </c>
      <c r="R85" s="28">
        <v>20</v>
      </c>
      <c r="S85" s="441" t="s">
        <v>1321</v>
      </c>
      <c r="T85" s="444" t="s">
        <v>1322</v>
      </c>
      <c r="U85" s="441" t="s">
        <v>1323</v>
      </c>
    </row>
    <row r="86" spans="1:21" ht="180">
      <c r="A86" s="88">
        <v>79</v>
      </c>
      <c r="B86" s="28"/>
      <c r="C86" s="79" t="s">
        <v>1324</v>
      </c>
      <c r="D86" s="79" t="s">
        <v>1325</v>
      </c>
      <c r="E86" s="79" t="s">
        <v>1326</v>
      </c>
      <c r="F86" s="77" t="s">
        <v>30</v>
      </c>
      <c r="G86" s="440" t="s">
        <v>31</v>
      </c>
      <c r="H86" s="55" t="s">
        <v>32</v>
      </c>
      <c r="I86" s="55" t="s">
        <v>1148</v>
      </c>
      <c r="J86" s="79" t="s">
        <v>1327</v>
      </c>
      <c r="K86" s="28">
        <v>50000</v>
      </c>
      <c r="L86" s="28">
        <v>31500</v>
      </c>
      <c r="M86" s="28" t="s">
        <v>1158</v>
      </c>
      <c r="N86" s="137">
        <v>35000</v>
      </c>
      <c r="O86" s="28">
        <v>20</v>
      </c>
      <c r="P86" s="137">
        <v>35000</v>
      </c>
      <c r="Q86" s="28" t="s">
        <v>1159</v>
      </c>
      <c r="R86" s="28">
        <v>20</v>
      </c>
      <c r="S86" s="441" t="s">
        <v>1328</v>
      </c>
      <c r="T86" s="441" t="s">
        <v>1329</v>
      </c>
      <c r="U86" s="441" t="s">
        <v>1330</v>
      </c>
    </row>
    <row r="87" spans="1:21" ht="165">
      <c r="A87" s="88">
        <v>80</v>
      </c>
      <c r="B87" s="28"/>
      <c r="C87" s="79" t="s">
        <v>1331</v>
      </c>
      <c r="D87" s="79" t="s">
        <v>1332</v>
      </c>
      <c r="E87" s="79" t="s">
        <v>1333</v>
      </c>
      <c r="F87" s="77" t="s">
        <v>30</v>
      </c>
      <c r="G87" s="440" t="s">
        <v>31</v>
      </c>
      <c r="H87" s="55" t="s">
        <v>32</v>
      </c>
      <c r="I87" s="55" t="s">
        <v>1148</v>
      </c>
      <c r="J87" s="79" t="s">
        <v>407</v>
      </c>
      <c r="K87" s="28">
        <v>70000</v>
      </c>
      <c r="L87" s="28">
        <v>44100</v>
      </c>
      <c r="M87" s="28" t="s">
        <v>1158</v>
      </c>
      <c r="N87" s="137">
        <v>49000</v>
      </c>
      <c r="O87" s="28">
        <v>20</v>
      </c>
      <c r="P87" s="137">
        <v>49000</v>
      </c>
      <c r="Q87" s="28" t="s">
        <v>1159</v>
      </c>
      <c r="R87" s="28">
        <v>20</v>
      </c>
      <c r="S87" s="441" t="s">
        <v>1334</v>
      </c>
      <c r="T87" s="441" t="s">
        <v>1335</v>
      </c>
      <c r="U87" s="441" t="s">
        <v>1336</v>
      </c>
    </row>
    <row r="88" spans="1:21" ht="120">
      <c r="A88" s="88">
        <v>81</v>
      </c>
      <c r="B88" s="28"/>
      <c r="C88" s="79" t="s">
        <v>1337</v>
      </c>
      <c r="D88" s="79" t="s">
        <v>1338</v>
      </c>
      <c r="E88" s="79" t="s">
        <v>1339</v>
      </c>
      <c r="F88" s="77" t="s">
        <v>30</v>
      </c>
      <c r="G88" s="440" t="s">
        <v>31</v>
      </c>
      <c r="H88" s="82" t="s">
        <v>69</v>
      </c>
      <c r="I88" s="55" t="s">
        <v>1148</v>
      </c>
      <c r="J88" s="79" t="s">
        <v>414</v>
      </c>
      <c r="K88" s="28">
        <v>100000</v>
      </c>
      <c r="L88" s="28">
        <v>63000</v>
      </c>
      <c r="M88" s="28" t="s">
        <v>1158</v>
      </c>
      <c r="N88" s="137">
        <v>70000</v>
      </c>
      <c r="O88" s="28">
        <v>20</v>
      </c>
      <c r="P88" s="137">
        <v>70000</v>
      </c>
      <c r="Q88" s="28" t="s">
        <v>1159</v>
      </c>
      <c r="R88" s="28">
        <v>20</v>
      </c>
      <c r="S88" s="441" t="s">
        <v>1340</v>
      </c>
      <c r="T88" s="441" t="s">
        <v>1341</v>
      </c>
      <c r="U88" s="441" t="s">
        <v>1342</v>
      </c>
    </row>
    <row r="89" spans="1:21" ht="135">
      <c r="A89" s="88">
        <v>82</v>
      </c>
      <c r="B89" s="28"/>
      <c r="C89" s="79" t="s">
        <v>1343</v>
      </c>
      <c r="D89" s="79" t="s">
        <v>1344</v>
      </c>
      <c r="E89" s="79" t="s">
        <v>1345</v>
      </c>
      <c r="F89" s="77" t="s">
        <v>30</v>
      </c>
      <c r="G89" s="440" t="s">
        <v>31</v>
      </c>
      <c r="H89" s="82" t="s">
        <v>69</v>
      </c>
      <c r="I89" s="55" t="s">
        <v>1148</v>
      </c>
      <c r="J89" s="79" t="s">
        <v>407</v>
      </c>
      <c r="K89" s="28">
        <v>70000</v>
      </c>
      <c r="L89" s="28">
        <v>44100</v>
      </c>
      <c r="M89" s="28" t="s">
        <v>1158</v>
      </c>
      <c r="N89" s="137">
        <v>49000</v>
      </c>
      <c r="O89" s="28">
        <v>20</v>
      </c>
      <c r="P89" s="137">
        <v>49000</v>
      </c>
      <c r="Q89" s="28" t="s">
        <v>1159</v>
      </c>
      <c r="R89" s="28">
        <v>20</v>
      </c>
      <c r="S89" s="441" t="s">
        <v>1346</v>
      </c>
      <c r="T89" s="441" t="s">
        <v>1347</v>
      </c>
      <c r="U89" s="441" t="s">
        <v>1348</v>
      </c>
    </row>
    <row r="90" spans="1:21" ht="180">
      <c r="A90" s="88">
        <v>83</v>
      </c>
      <c r="B90" s="28"/>
      <c r="C90" s="79" t="s">
        <v>1349</v>
      </c>
      <c r="D90" s="79" t="s">
        <v>1350</v>
      </c>
      <c r="E90" s="79" t="s">
        <v>1351</v>
      </c>
      <c r="F90" s="77" t="s">
        <v>30</v>
      </c>
      <c r="G90" s="440" t="s">
        <v>31</v>
      </c>
      <c r="H90" s="82" t="s">
        <v>69</v>
      </c>
      <c r="I90" s="55" t="s">
        <v>1148</v>
      </c>
      <c r="J90" s="79" t="s">
        <v>414</v>
      </c>
      <c r="K90" s="28">
        <v>70000</v>
      </c>
      <c r="L90" s="28">
        <v>44100</v>
      </c>
      <c r="M90" s="28" t="s">
        <v>1158</v>
      </c>
      <c r="N90" s="79">
        <v>49000</v>
      </c>
      <c r="O90" s="28">
        <v>20</v>
      </c>
      <c r="P90" s="79">
        <v>49000</v>
      </c>
      <c r="Q90" s="28" t="s">
        <v>1159</v>
      </c>
      <c r="R90" s="28">
        <v>20</v>
      </c>
      <c r="S90" s="441" t="s">
        <v>1352</v>
      </c>
      <c r="T90" s="441" t="s">
        <v>1353</v>
      </c>
      <c r="U90" s="441" t="s">
        <v>1354</v>
      </c>
    </row>
    <row r="91" spans="1:21" ht="225">
      <c r="A91" s="88">
        <v>84</v>
      </c>
      <c r="B91" s="28"/>
      <c r="C91" s="79" t="s">
        <v>1355</v>
      </c>
      <c r="D91" s="79" t="s">
        <v>1356</v>
      </c>
      <c r="E91" s="79" t="s">
        <v>1357</v>
      </c>
      <c r="F91" s="77" t="s">
        <v>30</v>
      </c>
      <c r="G91" s="440" t="s">
        <v>31</v>
      </c>
      <c r="H91" s="82" t="s">
        <v>69</v>
      </c>
      <c r="I91" s="55" t="s">
        <v>1148</v>
      </c>
      <c r="J91" s="79" t="s">
        <v>414</v>
      </c>
      <c r="K91" s="28">
        <v>70000</v>
      </c>
      <c r="L91" s="28">
        <v>44100</v>
      </c>
      <c r="M91" s="28" t="s">
        <v>1158</v>
      </c>
      <c r="N91" s="79">
        <v>49000</v>
      </c>
      <c r="O91" s="28">
        <v>20</v>
      </c>
      <c r="P91" s="79">
        <v>49000</v>
      </c>
      <c r="Q91" s="28" t="s">
        <v>1159</v>
      </c>
      <c r="R91" s="28">
        <v>20</v>
      </c>
      <c r="S91" s="441" t="s">
        <v>1358</v>
      </c>
      <c r="T91" s="441" t="s">
        <v>1359</v>
      </c>
      <c r="U91" s="441" t="s">
        <v>1360</v>
      </c>
    </row>
    <row r="92" spans="1:21" ht="180">
      <c r="A92" s="88">
        <v>85</v>
      </c>
      <c r="B92" s="28"/>
      <c r="C92" s="79" t="s">
        <v>1361</v>
      </c>
      <c r="D92" s="79" t="s">
        <v>1362</v>
      </c>
      <c r="E92" s="79" t="s">
        <v>1351</v>
      </c>
      <c r="F92" s="77" t="s">
        <v>30</v>
      </c>
      <c r="G92" s="440" t="s">
        <v>31</v>
      </c>
      <c r="H92" s="82" t="s">
        <v>69</v>
      </c>
      <c r="I92" s="55" t="s">
        <v>1148</v>
      </c>
      <c r="J92" s="79" t="s">
        <v>414</v>
      </c>
      <c r="K92" s="28">
        <v>70000</v>
      </c>
      <c r="L92" s="28">
        <v>44100</v>
      </c>
      <c r="M92" s="28" t="s">
        <v>1158</v>
      </c>
      <c r="N92" s="79">
        <v>49000</v>
      </c>
      <c r="O92" s="28">
        <v>20</v>
      </c>
      <c r="P92" s="79">
        <v>49000</v>
      </c>
      <c r="Q92" s="28" t="s">
        <v>1159</v>
      </c>
      <c r="R92" s="28">
        <v>20</v>
      </c>
      <c r="S92" s="441" t="s">
        <v>1363</v>
      </c>
      <c r="T92" s="441" t="s">
        <v>1364</v>
      </c>
      <c r="U92" s="441" t="s">
        <v>1365</v>
      </c>
    </row>
    <row r="93" spans="1:21" ht="135">
      <c r="A93" s="88">
        <v>86</v>
      </c>
      <c r="B93" s="28"/>
      <c r="C93" s="79" t="s">
        <v>1366</v>
      </c>
      <c r="D93" s="79" t="s">
        <v>1367</v>
      </c>
      <c r="E93" s="79" t="s">
        <v>1345</v>
      </c>
      <c r="F93" s="77" t="s">
        <v>30</v>
      </c>
      <c r="G93" s="440" t="s">
        <v>31</v>
      </c>
      <c r="H93" s="82" t="s">
        <v>69</v>
      </c>
      <c r="I93" s="55" t="s">
        <v>1148</v>
      </c>
      <c r="J93" s="79" t="s">
        <v>407</v>
      </c>
      <c r="K93" s="28">
        <v>70000</v>
      </c>
      <c r="L93" s="28">
        <v>44100</v>
      </c>
      <c r="M93" s="28" t="s">
        <v>1158</v>
      </c>
      <c r="N93" s="79">
        <v>49000</v>
      </c>
      <c r="O93" s="28">
        <v>20</v>
      </c>
      <c r="P93" s="79">
        <v>49000</v>
      </c>
      <c r="Q93" s="28" t="s">
        <v>1159</v>
      </c>
      <c r="R93" s="28">
        <v>20</v>
      </c>
      <c r="S93" s="441" t="s">
        <v>1368</v>
      </c>
      <c r="T93" s="441">
        <v>605602176819</v>
      </c>
      <c r="U93" s="441">
        <v>188740073</v>
      </c>
    </row>
    <row r="94" spans="1:21" ht="135">
      <c r="A94" s="88">
        <v>87</v>
      </c>
      <c r="B94" s="28"/>
      <c r="C94" s="79" t="s">
        <v>1369</v>
      </c>
      <c r="D94" s="79" t="s">
        <v>1370</v>
      </c>
      <c r="E94" s="79" t="s">
        <v>1345</v>
      </c>
      <c r="F94" s="77" t="s">
        <v>30</v>
      </c>
      <c r="G94" s="440" t="s">
        <v>31</v>
      </c>
      <c r="H94" s="82" t="s">
        <v>69</v>
      </c>
      <c r="I94" s="55" t="s">
        <v>1148</v>
      </c>
      <c r="J94" s="79" t="s">
        <v>414</v>
      </c>
      <c r="K94" s="28">
        <v>70000</v>
      </c>
      <c r="L94" s="28">
        <v>44100</v>
      </c>
      <c r="M94" s="28" t="s">
        <v>1158</v>
      </c>
      <c r="N94" s="79">
        <v>49000</v>
      </c>
      <c r="O94" s="28">
        <v>20</v>
      </c>
      <c r="P94" s="79">
        <v>49000</v>
      </c>
      <c r="Q94" s="28" t="s">
        <v>1159</v>
      </c>
      <c r="R94" s="28">
        <v>20</v>
      </c>
      <c r="S94" s="441" t="s">
        <v>1371</v>
      </c>
      <c r="T94" s="441" t="s">
        <v>1364</v>
      </c>
      <c r="U94" s="441" t="s">
        <v>1372</v>
      </c>
    </row>
    <row r="95" spans="1:21" ht="135">
      <c r="A95" s="88">
        <v>88</v>
      </c>
      <c r="B95" s="28"/>
      <c r="C95" s="79" t="s">
        <v>1373</v>
      </c>
      <c r="D95" s="79" t="s">
        <v>1374</v>
      </c>
      <c r="E95" s="79" t="s">
        <v>1375</v>
      </c>
      <c r="F95" s="77" t="s">
        <v>30</v>
      </c>
      <c r="G95" s="440" t="s">
        <v>31</v>
      </c>
      <c r="H95" s="82" t="s">
        <v>69</v>
      </c>
      <c r="I95" s="55" t="s">
        <v>1148</v>
      </c>
      <c r="J95" s="79" t="s">
        <v>407</v>
      </c>
      <c r="K95" s="28">
        <v>70000</v>
      </c>
      <c r="L95" s="28">
        <v>44100</v>
      </c>
      <c r="M95" s="28" t="s">
        <v>1158</v>
      </c>
      <c r="N95" s="79">
        <v>49000</v>
      </c>
      <c r="O95" s="28">
        <v>20</v>
      </c>
      <c r="P95" s="79">
        <v>49000</v>
      </c>
      <c r="Q95" s="28" t="s">
        <v>1159</v>
      </c>
      <c r="R95" s="28">
        <v>20</v>
      </c>
      <c r="S95" s="441" t="s">
        <v>1376</v>
      </c>
      <c r="T95" s="441" t="s">
        <v>1377</v>
      </c>
      <c r="U95" s="441" t="s">
        <v>1378</v>
      </c>
    </row>
    <row r="96" spans="1:21" ht="90">
      <c r="A96" s="88">
        <v>89</v>
      </c>
      <c r="B96" s="28"/>
      <c r="C96" s="79" t="s">
        <v>1379</v>
      </c>
      <c r="D96" s="79" t="s">
        <v>1380</v>
      </c>
      <c r="E96" s="79" t="s">
        <v>1381</v>
      </c>
      <c r="F96" s="77" t="s">
        <v>30</v>
      </c>
      <c r="G96" s="440" t="s">
        <v>31</v>
      </c>
      <c r="H96" s="55" t="s">
        <v>32</v>
      </c>
      <c r="I96" s="55" t="s">
        <v>1148</v>
      </c>
      <c r="J96" s="79" t="s">
        <v>407</v>
      </c>
      <c r="K96" s="28">
        <v>75000</v>
      </c>
      <c r="L96" s="28">
        <v>47250</v>
      </c>
      <c r="M96" s="28" t="s">
        <v>1158</v>
      </c>
      <c r="N96" s="79">
        <v>52500</v>
      </c>
      <c r="O96" s="28">
        <v>20</v>
      </c>
      <c r="P96" s="79">
        <v>52500</v>
      </c>
      <c r="Q96" s="28" t="s">
        <v>1159</v>
      </c>
      <c r="R96" s="28">
        <v>20</v>
      </c>
      <c r="S96" s="441" t="s">
        <v>1382</v>
      </c>
      <c r="T96" s="441" t="s">
        <v>1383</v>
      </c>
      <c r="U96" s="441" t="s">
        <v>1384</v>
      </c>
    </row>
    <row r="97" spans="1:21" ht="180">
      <c r="A97" s="88">
        <v>90</v>
      </c>
      <c r="B97" s="28"/>
      <c r="C97" s="79" t="s">
        <v>1385</v>
      </c>
      <c r="D97" s="79" t="s">
        <v>1386</v>
      </c>
      <c r="E97" s="79" t="s">
        <v>1237</v>
      </c>
      <c r="F97" s="77" t="s">
        <v>30</v>
      </c>
      <c r="G97" s="440" t="s">
        <v>31</v>
      </c>
      <c r="H97" s="82" t="s">
        <v>69</v>
      </c>
      <c r="I97" s="442" t="s">
        <v>5</v>
      </c>
      <c r="J97" s="79" t="s">
        <v>414</v>
      </c>
      <c r="K97" s="28">
        <v>70000</v>
      </c>
      <c r="L97" s="28">
        <v>44100</v>
      </c>
      <c r="M97" s="28" t="s">
        <v>1158</v>
      </c>
      <c r="N97" s="79">
        <v>49000</v>
      </c>
      <c r="O97" s="28">
        <v>20</v>
      </c>
      <c r="P97" s="79">
        <v>49000</v>
      </c>
      <c r="Q97" s="28" t="s">
        <v>1159</v>
      </c>
      <c r="R97" s="28">
        <v>20</v>
      </c>
      <c r="S97" s="441" t="s">
        <v>1387</v>
      </c>
      <c r="T97" s="441" t="s">
        <v>1388</v>
      </c>
      <c r="U97" s="441" t="s">
        <v>1389</v>
      </c>
    </row>
    <row r="98" spans="1:21" ht="120">
      <c r="A98" s="88">
        <v>91</v>
      </c>
      <c r="B98" s="28"/>
      <c r="C98" s="79" t="s">
        <v>1390</v>
      </c>
      <c r="D98" s="79" t="s">
        <v>1391</v>
      </c>
      <c r="E98" s="79" t="s">
        <v>1392</v>
      </c>
      <c r="F98" s="77" t="s">
        <v>30</v>
      </c>
      <c r="G98" s="440" t="s">
        <v>31</v>
      </c>
      <c r="H98" s="55" t="s">
        <v>32</v>
      </c>
      <c r="I98" s="55" t="s">
        <v>1148</v>
      </c>
      <c r="J98" s="79" t="s">
        <v>407</v>
      </c>
      <c r="K98" s="28">
        <v>70000</v>
      </c>
      <c r="L98" s="28">
        <v>44100</v>
      </c>
      <c r="M98" s="28" t="s">
        <v>1158</v>
      </c>
      <c r="N98" s="79">
        <v>49000</v>
      </c>
      <c r="O98" s="28">
        <v>20</v>
      </c>
      <c r="P98" s="79">
        <v>49000</v>
      </c>
      <c r="Q98" s="28" t="s">
        <v>1159</v>
      </c>
      <c r="R98" s="28">
        <v>20</v>
      </c>
      <c r="S98" s="441" t="s">
        <v>1393</v>
      </c>
      <c r="T98" s="441" t="s">
        <v>1394</v>
      </c>
      <c r="U98" s="441" t="s">
        <v>1395</v>
      </c>
    </row>
    <row r="99" spans="1:21" ht="105">
      <c r="A99" s="88">
        <v>92</v>
      </c>
      <c r="B99" s="28"/>
      <c r="C99" s="79" t="s">
        <v>1396</v>
      </c>
      <c r="D99" s="79" t="s">
        <v>1397</v>
      </c>
      <c r="E99" s="79" t="s">
        <v>1398</v>
      </c>
      <c r="F99" s="77" t="s">
        <v>30</v>
      </c>
      <c r="G99" s="440" t="s">
        <v>31</v>
      </c>
      <c r="H99" s="82" t="s">
        <v>69</v>
      </c>
      <c r="I99" s="442" t="s">
        <v>5</v>
      </c>
      <c r="J99" s="79" t="s">
        <v>1320</v>
      </c>
      <c r="K99" s="28">
        <v>50000</v>
      </c>
      <c r="L99" s="28">
        <v>31500</v>
      </c>
      <c r="M99" s="28" t="s">
        <v>1158</v>
      </c>
      <c r="N99" s="79">
        <v>35000</v>
      </c>
      <c r="O99" s="28">
        <v>20</v>
      </c>
      <c r="P99" s="79">
        <v>35000</v>
      </c>
      <c r="Q99" s="28" t="s">
        <v>1159</v>
      </c>
      <c r="R99" s="28">
        <v>20</v>
      </c>
      <c r="S99" s="441" t="s">
        <v>1399</v>
      </c>
      <c r="T99" s="441" t="s">
        <v>1400</v>
      </c>
      <c r="U99" s="441" t="s">
        <v>1401</v>
      </c>
    </row>
    <row r="100" spans="1:21" ht="120">
      <c r="A100" s="88">
        <v>93</v>
      </c>
      <c r="B100" s="28"/>
      <c r="C100" s="79" t="s">
        <v>1402</v>
      </c>
      <c r="D100" s="79" t="s">
        <v>1403</v>
      </c>
      <c r="E100" s="79" t="s">
        <v>1404</v>
      </c>
      <c r="F100" s="77" t="s">
        <v>30</v>
      </c>
      <c r="G100" s="440" t="s">
        <v>31</v>
      </c>
      <c r="H100" s="82" t="s">
        <v>69</v>
      </c>
      <c r="I100" s="55" t="s">
        <v>1148</v>
      </c>
      <c r="J100" s="79" t="s">
        <v>1405</v>
      </c>
      <c r="K100" s="28">
        <v>70000</v>
      </c>
      <c r="L100" s="28">
        <v>44100</v>
      </c>
      <c r="M100" s="28" t="s">
        <v>1158</v>
      </c>
      <c r="N100" s="79">
        <v>49000</v>
      </c>
      <c r="O100" s="28">
        <v>20</v>
      </c>
      <c r="P100" s="79">
        <v>49000</v>
      </c>
      <c r="Q100" s="28" t="s">
        <v>1159</v>
      </c>
      <c r="R100" s="28">
        <v>20</v>
      </c>
      <c r="S100" s="441" t="s">
        <v>1406</v>
      </c>
      <c r="T100" s="441" t="s">
        <v>1407</v>
      </c>
      <c r="U100" s="441" t="s">
        <v>1408</v>
      </c>
    </row>
    <row r="101" spans="1:21" ht="120">
      <c r="A101" s="88">
        <v>94</v>
      </c>
      <c r="B101" s="28"/>
      <c r="C101" s="79" t="s">
        <v>1409</v>
      </c>
      <c r="D101" s="79" t="s">
        <v>1410</v>
      </c>
      <c r="E101" s="79" t="s">
        <v>1404</v>
      </c>
      <c r="F101" s="77" t="s">
        <v>30</v>
      </c>
      <c r="G101" s="440" t="s">
        <v>31</v>
      </c>
      <c r="H101" s="82" t="s">
        <v>69</v>
      </c>
      <c r="I101" s="55" t="s">
        <v>1148</v>
      </c>
      <c r="J101" s="79" t="s">
        <v>407</v>
      </c>
      <c r="K101" s="28">
        <v>70000</v>
      </c>
      <c r="L101" s="28">
        <v>44100</v>
      </c>
      <c r="M101" s="28" t="s">
        <v>1158</v>
      </c>
      <c r="N101" s="79">
        <v>49000</v>
      </c>
      <c r="O101" s="28">
        <v>20</v>
      </c>
      <c r="P101" s="79">
        <v>49000</v>
      </c>
      <c r="Q101" s="28" t="s">
        <v>1159</v>
      </c>
      <c r="R101" s="28">
        <v>20</v>
      </c>
      <c r="S101" s="441" t="s">
        <v>1411</v>
      </c>
      <c r="T101" s="441" t="s">
        <v>1412</v>
      </c>
      <c r="U101" s="441" t="s">
        <v>1413</v>
      </c>
    </row>
    <row r="102" spans="1:21" ht="135">
      <c r="A102" s="88">
        <v>95</v>
      </c>
      <c r="B102" s="28"/>
      <c r="C102" s="79" t="s">
        <v>1414</v>
      </c>
      <c r="D102" s="79" t="s">
        <v>1415</v>
      </c>
      <c r="E102" s="79" t="s">
        <v>1416</v>
      </c>
      <c r="F102" s="77" t="s">
        <v>30</v>
      </c>
      <c r="G102" s="440" t="s">
        <v>31</v>
      </c>
      <c r="H102" s="82" t="s">
        <v>69</v>
      </c>
      <c r="I102" s="55" t="s">
        <v>1148</v>
      </c>
      <c r="J102" s="79" t="s">
        <v>407</v>
      </c>
      <c r="K102" s="28">
        <v>70000</v>
      </c>
      <c r="L102" s="28">
        <v>44100</v>
      </c>
      <c r="M102" s="28" t="s">
        <v>1158</v>
      </c>
      <c r="N102" s="79">
        <v>49000</v>
      </c>
      <c r="O102" s="28">
        <v>20</v>
      </c>
      <c r="P102" s="79">
        <v>49000</v>
      </c>
      <c r="Q102" s="28" t="s">
        <v>1159</v>
      </c>
      <c r="R102" s="28">
        <v>20</v>
      </c>
      <c r="S102" s="441" t="s">
        <v>1417</v>
      </c>
      <c r="T102" s="441" t="s">
        <v>1418</v>
      </c>
      <c r="U102" s="441" t="s">
        <v>1419</v>
      </c>
    </row>
    <row r="103" spans="1:21" ht="165">
      <c r="A103" s="88">
        <v>96</v>
      </c>
      <c r="B103" s="28"/>
      <c r="C103" s="79" t="s">
        <v>1420</v>
      </c>
      <c r="D103" s="79" t="s">
        <v>1421</v>
      </c>
      <c r="E103" s="79" t="s">
        <v>1422</v>
      </c>
      <c r="F103" s="77" t="s">
        <v>30</v>
      </c>
      <c r="G103" s="440" t="s">
        <v>31</v>
      </c>
      <c r="H103" s="82" t="s">
        <v>69</v>
      </c>
      <c r="I103" s="55" t="s">
        <v>1148</v>
      </c>
      <c r="J103" s="79" t="s">
        <v>414</v>
      </c>
      <c r="K103" s="28">
        <v>100000</v>
      </c>
      <c r="L103" s="28">
        <v>63000</v>
      </c>
      <c r="M103" s="28" t="s">
        <v>1158</v>
      </c>
      <c r="N103" s="137">
        <v>70000</v>
      </c>
      <c r="O103" s="28">
        <v>20</v>
      </c>
      <c r="P103" s="137">
        <v>70000</v>
      </c>
      <c r="Q103" s="28" t="s">
        <v>1159</v>
      </c>
      <c r="R103" s="28">
        <v>20</v>
      </c>
      <c r="S103" s="441" t="s">
        <v>1423</v>
      </c>
      <c r="T103" s="441" t="s">
        <v>1424</v>
      </c>
      <c r="U103" s="441" t="s">
        <v>1425</v>
      </c>
    </row>
    <row r="104" spans="1:21" ht="180">
      <c r="A104" s="88">
        <v>97</v>
      </c>
      <c r="B104" s="28"/>
      <c r="C104" s="79" t="s">
        <v>1426</v>
      </c>
      <c r="D104" s="79" t="s">
        <v>1427</v>
      </c>
      <c r="E104" s="79" t="s">
        <v>1176</v>
      </c>
      <c r="F104" s="77" t="s">
        <v>30</v>
      </c>
      <c r="G104" s="440" t="s">
        <v>31</v>
      </c>
      <c r="H104" s="55" t="s">
        <v>32</v>
      </c>
      <c r="I104" s="55" t="s">
        <v>1148</v>
      </c>
      <c r="J104" s="79" t="s">
        <v>414</v>
      </c>
      <c r="K104" s="28">
        <v>70000</v>
      </c>
      <c r="L104" s="28">
        <v>44100</v>
      </c>
      <c r="M104" s="28" t="s">
        <v>1158</v>
      </c>
      <c r="N104" s="79">
        <v>49000</v>
      </c>
      <c r="O104" s="28">
        <v>20</v>
      </c>
      <c r="P104" s="79">
        <v>49000</v>
      </c>
      <c r="Q104" s="28" t="s">
        <v>1159</v>
      </c>
      <c r="R104" s="28">
        <v>20</v>
      </c>
      <c r="S104" s="441" t="s">
        <v>1428</v>
      </c>
      <c r="T104" s="441" t="s">
        <v>1429</v>
      </c>
      <c r="U104" s="441" t="s">
        <v>1430</v>
      </c>
    </row>
    <row r="105" spans="1:21" ht="150">
      <c r="A105" s="88">
        <v>98</v>
      </c>
      <c r="B105" s="28"/>
      <c r="C105" s="79" t="s">
        <v>1431</v>
      </c>
      <c r="D105" s="79" t="s">
        <v>1432</v>
      </c>
      <c r="E105" s="79" t="s">
        <v>1433</v>
      </c>
      <c r="F105" s="77" t="s">
        <v>30</v>
      </c>
      <c r="G105" s="440" t="s">
        <v>31</v>
      </c>
      <c r="H105" s="55" t="s">
        <v>32</v>
      </c>
      <c r="I105" s="442" t="s">
        <v>5</v>
      </c>
      <c r="J105" s="79" t="s">
        <v>407</v>
      </c>
      <c r="K105" s="28">
        <v>50000</v>
      </c>
      <c r="L105" s="28">
        <v>31500</v>
      </c>
      <c r="M105" s="28" t="s">
        <v>1158</v>
      </c>
      <c r="N105" s="79">
        <v>35000</v>
      </c>
      <c r="O105" s="28">
        <v>20</v>
      </c>
      <c r="P105" s="79">
        <v>35000</v>
      </c>
      <c r="Q105" s="28" t="s">
        <v>1159</v>
      </c>
      <c r="R105" s="28">
        <v>20</v>
      </c>
      <c r="S105" s="441" t="s">
        <v>1434</v>
      </c>
      <c r="T105" s="441" t="s">
        <v>1435</v>
      </c>
      <c r="U105" s="441" t="s">
        <v>1436</v>
      </c>
    </row>
    <row r="106" spans="1:21" ht="120">
      <c r="A106" s="88">
        <v>99</v>
      </c>
      <c r="B106" s="28"/>
      <c r="C106" s="79" t="s">
        <v>1437</v>
      </c>
      <c r="D106" s="79" t="s">
        <v>1438</v>
      </c>
      <c r="E106" s="79" t="s">
        <v>1171</v>
      </c>
      <c r="F106" s="77" t="s">
        <v>30</v>
      </c>
      <c r="G106" s="440" t="s">
        <v>31</v>
      </c>
      <c r="H106" s="55" t="s">
        <v>32</v>
      </c>
      <c r="I106" s="55" t="s">
        <v>1148</v>
      </c>
      <c r="J106" s="79" t="s">
        <v>439</v>
      </c>
      <c r="K106" s="28">
        <v>70000</v>
      </c>
      <c r="L106" s="28">
        <v>44100</v>
      </c>
      <c r="M106" s="28" t="s">
        <v>1158</v>
      </c>
      <c r="N106" s="79">
        <v>49000</v>
      </c>
      <c r="O106" s="28">
        <v>20</v>
      </c>
      <c r="P106" s="79">
        <v>49000</v>
      </c>
      <c r="Q106" s="28" t="s">
        <v>1159</v>
      </c>
      <c r="R106" s="28">
        <v>20</v>
      </c>
      <c r="S106" s="441" t="s">
        <v>1439</v>
      </c>
      <c r="T106" s="441" t="s">
        <v>1440</v>
      </c>
      <c r="U106" s="441" t="s">
        <v>1441</v>
      </c>
    </row>
    <row r="107" spans="1:21" ht="150">
      <c r="A107" s="88">
        <v>100</v>
      </c>
      <c r="B107" s="28"/>
      <c r="C107" s="79" t="s">
        <v>1442</v>
      </c>
      <c r="D107" s="79" t="s">
        <v>1443</v>
      </c>
      <c r="E107" s="79" t="s">
        <v>1444</v>
      </c>
      <c r="F107" s="77" t="s">
        <v>30</v>
      </c>
      <c r="G107" s="440" t="s">
        <v>31</v>
      </c>
      <c r="H107" s="55" t="s">
        <v>32</v>
      </c>
      <c r="I107" s="55" t="s">
        <v>1148</v>
      </c>
      <c r="J107" s="79" t="s">
        <v>1445</v>
      </c>
      <c r="K107" s="28">
        <v>100000</v>
      </c>
      <c r="L107" s="28">
        <v>63000</v>
      </c>
      <c r="M107" s="28" t="s">
        <v>1158</v>
      </c>
      <c r="N107" s="137">
        <v>70000</v>
      </c>
      <c r="O107" s="28">
        <v>20</v>
      </c>
      <c r="P107" s="137">
        <v>70000</v>
      </c>
      <c r="Q107" s="28" t="s">
        <v>1159</v>
      </c>
      <c r="R107" s="28">
        <v>20</v>
      </c>
      <c r="S107" s="441" t="s">
        <v>1446</v>
      </c>
      <c r="T107" s="441" t="s">
        <v>1447</v>
      </c>
      <c r="U107" s="441" t="s">
        <v>1448</v>
      </c>
    </row>
    <row r="108" spans="1:21" ht="120">
      <c r="A108" s="88">
        <v>101</v>
      </c>
      <c r="B108" s="28"/>
      <c r="C108" s="79" t="s">
        <v>1449</v>
      </c>
      <c r="D108" s="79" t="s">
        <v>1450</v>
      </c>
      <c r="E108" s="79" t="s">
        <v>1451</v>
      </c>
      <c r="F108" s="77" t="s">
        <v>30</v>
      </c>
      <c r="G108" s="440" t="s">
        <v>31</v>
      </c>
      <c r="H108" s="55" t="s">
        <v>32</v>
      </c>
      <c r="I108" s="55" t="s">
        <v>1148</v>
      </c>
      <c r="J108" s="79" t="s">
        <v>414</v>
      </c>
      <c r="K108" s="28">
        <v>100000</v>
      </c>
      <c r="L108" s="28">
        <v>63000</v>
      </c>
      <c r="M108" s="28" t="s">
        <v>1158</v>
      </c>
      <c r="N108" s="137">
        <v>70000</v>
      </c>
      <c r="O108" s="28">
        <v>20</v>
      </c>
      <c r="P108" s="137">
        <v>70000</v>
      </c>
      <c r="Q108" s="28" t="s">
        <v>1159</v>
      </c>
      <c r="R108" s="28">
        <v>20</v>
      </c>
      <c r="S108" s="441" t="s">
        <v>1452</v>
      </c>
      <c r="T108" s="441" t="s">
        <v>1453</v>
      </c>
      <c r="U108" s="441" t="s">
        <v>1454</v>
      </c>
    </row>
    <row r="109" spans="1:21" ht="120">
      <c r="A109" s="88">
        <v>102</v>
      </c>
      <c r="B109" s="28"/>
      <c r="C109" s="79" t="s">
        <v>1455</v>
      </c>
      <c r="D109" s="79" t="s">
        <v>1186</v>
      </c>
      <c r="E109" s="79" t="s">
        <v>1188</v>
      </c>
      <c r="F109" s="77" t="s">
        <v>30</v>
      </c>
      <c r="G109" s="440" t="s">
        <v>31</v>
      </c>
      <c r="H109" s="55" t="s">
        <v>32</v>
      </c>
      <c r="I109" s="55" t="s">
        <v>1148</v>
      </c>
      <c r="J109" s="79" t="s">
        <v>1320</v>
      </c>
      <c r="K109" s="28">
        <v>50000</v>
      </c>
      <c r="L109" s="28">
        <v>31500</v>
      </c>
      <c r="M109" s="28" t="s">
        <v>1158</v>
      </c>
      <c r="N109" s="79">
        <v>35000</v>
      </c>
      <c r="O109" s="28">
        <v>20</v>
      </c>
      <c r="P109" s="79">
        <v>35000</v>
      </c>
      <c r="Q109" s="28" t="s">
        <v>1159</v>
      </c>
      <c r="R109" s="28">
        <v>20</v>
      </c>
      <c r="S109" s="198" t="s">
        <v>1456</v>
      </c>
      <c r="T109" s="198" t="s">
        <v>1457</v>
      </c>
      <c r="U109" s="441" t="s">
        <v>1458</v>
      </c>
    </row>
    <row r="110" spans="1:21" ht="120">
      <c r="A110" s="88">
        <v>103</v>
      </c>
      <c r="B110" s="28"/>
      <c r="C110" s="79" t="s">
        <v>1459</v>
      </c>
      <c r="D110" s="79" t="s">
        <v>1460</v>
      </c>
      <c r="E110" s="79" t="s">
        <v>1461</v>
      </c>
      <c r="F110" s="77" t="s">
        <v>30</v>
      </c>
      <c r="G110" s="440" t="s">
        <v>31</v>
      </c>
      <c r="H110" s="82" t="s">
        <v>69</v>
      </c>
      <c r="I110" s="55" t="s">
        <v>1148</v>
      </c>
      <c r="J110" s="79" t="s">
        <v>1462</v>
      </c>
      <c r="K110" s="28">
        <v>300000</v>
      </c>
      <c r="L110" s="28">
        <v>189000</v>
      </c>
      <c r="M110" s="28" t="s">
        <v>1158</v>
      </c>
      <c r="N110" s="79">
        <v>210000</v>
      </c>
      <c r="O110" s="28">
        <v>20</v>
      </c>
      <c r="P110" s="79">
        <v>210000</v>
      </c>
      <c r="Q110" s="28" t="s">
        <v>1159</v>
      </c>
      <c r="R110" s="28">
        <v>20</v>
      </c>
      <c r="S110" s="441" t="s">
        <v>1463</v>
      </c>
      <c r="T110" s="441" t="s">
        <v>1464</v>
      </c>
      <c r="U110" s="441" t="s">
        <v>1465</v>
      </c>
    </row>
    <row r="111" spans="1:21" ht="165">
      <c r="A111" s="88">
        <v>104</v>
      </c>
      <c r="B111" s="28"/>
      <c r="C111" s="79" t="s">
        <v>1466</v>
      </c>
      <c r="D111" s="79" t="s">
        <v>1467</v>
      </c>
      <c r="E111" s="79" t="s">
        <v>1468</v>
      </c>
      <c r="F111" s="77" t="s">
        <v>30</v>
      </c>
      <c r="G111" s="440" t="s">
        <v>31</v>
      </c>
      <c r="H111" s="55" t="s">
        <v>32</v>
      </c>
      <c r="I111" s="55" t="s">
        <v>1148</v>
      </c>
      <c r="J111" s="79" t="s">
        <v>1469</v>
      </c>
      <c r="K111" s="28">
        <v>200000</v>
      </c>
      <c r="L111" s="28">
        <v>126000</v>
      </c>
      <c r="M111" s="28" t="s">
        <v>1158</v>
      </c>
      <c r="N111" s="79">
        <v>140000</v>
      </c>
      <c r="O111" s="28">
        <v>20</v>
      </c>
      <c r="P111" s="79">
        <v>140000</v>
      </c>
      <c r="Q111" s="28" t="s">
        <v>1159</v>
      </c>
      <c r="R111" s="28">
        <v>20</v>
      </c>
      <c r="S111" s="441" t="s">
        <v>1470</v>
      </c>
      <c r="T111" s="441" t="s">
        <v>1471</v>
      </c>
      <c r="U111" s="441" t="s">
        <v>1472</v>
      </c>
    </row>
    <row r="112" spans="1:21" ht="210">
      <c r="A112" s="88">
        <v>105</v>
      </c>
      <c r="B112" s="28"/>
      <c r="C112" s="79" t="s">
        <v>1473</v>
      </c>
      <c r="D112" s="79" t="s">
        <v>1474</v>
      </c>
      <c r="E112" s="79" t="s">
        <v>1475</v>
      </c>
      <c r="F112" s="77" t="s">
        <v>30</v>
      </c>
      <c r="G112" s="440" t="s">
        <v>31</v>
      </c>
      <c r="H112" s="55" t="s">
        <v>32</v>
      </c>
      <c r="I112" s="55" t="s">
        <v>1148</v>
      </c>
      <c r="J112" s="79" t="s">
        <v>1476</v>
      </c>
      <c r="K112" s="28">
        <v>200000</v>
      </c>
      <c r="L112" s="28">
        <v>126000</v>
      </c>
      <c r="M112" s="28" t="s">
        <v>1158</v>
      </c>
      <c r="N112" s="79">
        <v>140000</v>
      </c>
      <c r="O112" s="28">
        <v>20</v>
      </c>
      <c r="P112" s="79">
        <v>140000</v>
      </c>
      <c r="Q112" s="28" t="s">
        <v>1159</v>
      </c>
      <c r="R112" s="28">
        <v>20</v>
      </c>
      <c r="S112" s="198" t="s">
        <v>1477</v>
      </c>
      <c r="T112" s="198" t="s">
        <v>1478</v>
      </c>
      <c r="U112" s="441" t="s">
        <v>1479</v>
      </c>
    </row>
    <row r="113" spans="1:21" ht="75">
      <c r="A113" s="88">
        <v>106</v>
      </c>
      <c r="B113" s="28"/>
      <c r="C113" s="79" t="s">
        <v>1480</v>
      </c>
      <c r="D113" s="79" t="s">
        <v>1481</v>
      </c>
      <c r="E113" s="79" t="s">
        <v>1482</v>
      </c>
      <c r="F113" s="77" t="s">
        <v>30</v>
      </c>
      <c r="G113" s="440" t="s">
        <v>31</v>
      </c>
      <c r="H113" s="55" t="s">
        <v>32</v>
      </c>
      <c r="I113" s="442" t="s">
        <v>5</v>
      </c>
      <c r="J113" s="79" t="s">
        <v>414</v>
      </c>
      <c r="K113" s="28">
        <v>300000</v>
      </c>
      <c r="L113" s="28">
        <v>189000</v>
      </c>
      <c r="M113" s="28" t="s">
        <v>1158</v>
      </c>
      <c r="N113" s="79">
        <v>210000</v>
      </c>
      <c r="O113" s="28">
        <v>20</v>
      </c>
      <c r="P113" s="79">
        <v>210000</v>
      </c>
      <c r="Q113" s="28" t="s">
        <v>1159</v>
      </c>
      <c r="R113" s="28">
        <v>20</v>
      </c>
      <c r="S113" s="444" t="s">
        <v>1483</v>
      </c>
      <c r="T113" s="441" t="s">
        <v>1484</v>
      </c>
      <c r="U113" s="438" t="s">
        <v>1485</v>
      </c>
    </row>
    <row r="114" spans="1:21" ht="45">
      <c r="A114" s="88">
        <v>107</v>
      </c>
      <c r="B114" s="28"/>
      <c r="C114" s="445" t="s">
        <v>1486</v>
      </c>
      <c r="D114" s="445" t="s">
        <v>1487</v>
      </c>
      <c r="E114" s="445" t="s">
        <v>1488</v>
      </c>
      <c r="F114" s="445" t="s">
        <v>30</v>
      </c>
      <c r="G114" s="137" t="s">
        <v>31</v>
      </c>
      <c r="H114" s="55" t="s">
        <v>32</v>
      </c>
      <c r="I114" s="55" t="s">
        <v>6</v>
      </c>
      <c r="J114" s="445" t="s">
        <v>1489</v>
      </c>
      <c r="K114" s="28">
        <v>0</v>
      </c>
      <c r="L114" s="28">
        <v>13500</v>
      </c>
      <c r="M114" s="445" t="s">
        <v>408</v>
      </c>
      <c r="N114" s="28">
        <v>15000</v>
      </c>
      <c r="O114" s="28">
        <v>20</v>
      </c>
      <c r="P114" s="28">
        <v>15000</v>
      </c>
      <c r="Q114" s="28" t="s">
        <v>1150</v>
      </c>
      <c r="R114" s="28">
        <v>20</v>
      </c>
      <c r="S114" s="446" t="s">
        <v>1490</v>
      </c>
      <c r="T114" s="446" t="s">
        <v>1491</v>
      </c>
      <c r="U114" s="444" t="s">
        <v>1492</v>
      </c>
    </row>
    <row r="115" spans="1:21" ht="105">
      <c r="A115" s="88">
        <v>108</v>
      </c>
      <c r="B115" s="28"/>
      <c r="C115" s="55" t="s">
        <v>582</v>
      </c>
      <c r="D115" s="55" t="s">
        <v>583</v>
      </c>
      <c r="E115" s="55" t="s">
        <v>584</v>
      </c>
      <c r="F115" s="445" t="s">
        <v>30</v>
      </c>
      <c r="G115" s="55" t="s">
        <v>31</v>
      </c>
      <c r="H115" s="55" t="s">
        <v>32</v>
      </c>
      <c r="I115" s="55" t="s">
        <v>6</v>
      </c>
      <c r="J115" s="55" t="s">
        <v>585</v>
      </c>
      <c r="K115" s="28">
        <v>0</v>
      </c>
      <c r="L115" s="28">
        <v>13500</v>
      </c>
      <c r="M115" s="445" t="s">
        <v>408</v>
      </c>
      <c r="N115" s="28">
        <v>15000</v>
      </c>
      <c r="O115" s="28">
        <v>20</v>
      </c>
      <c r="P115" s="28">
        <v>15000</v>
      </c>
      <c r="Q115" s="28" t="s">
        <v>1150</v>
      </c>
      <c r="R115" s="28">
        <v>20</v>
      </c>
      <c r="S115" s="198" t="s">
        <v>586</v>
      </c>
      <c r="T115" s="198" t="s">
        <v>587</v>
      </c>
      <c r="U115" s="438" t="s">
        <v>1493</v>
      </c>
    </row>
    <row r="116" spans="1:21" ht="89.25">
      <c r="A116" s="88">
        <v>109</v>
      </c>
      <c r="B116" s="72"/>
      <c r="C116" s="79" t="s">
        <v>1501</v>
      </c>
      <c r="D116" s="79" t="s">
        <v>1502</v>
      </c>
      <c r="E116" s="447" t="s">
        <v>1503</v>
      </c>
      <c r="F116" s="79" t="s">
        <v>30</v>
      </c>
      <c r="G116" s="448" t="s">
        <v>31</v>
      </c>
      <c r="H116" s="79" t="s">
        <v>32</v>
      </c>
      <c r="I116" s="79" t="s">
        <v>6</v>
      </c>
      <c r="J116" s="445" t="s">
        <v>1504</v>
      </c>
      <c r="K116" s="449">
        <v>300000</v>
      </c>
      <c r="L116" s="72">
        <v>189000</v>
      </c>
      <c r="M116" s="72" t="s">
        <v>1158</v>
      </c>
      <c r="N116" s="450">
        <v>210000</v>
      </c>
      <c r="O116" s="72">
        <v>20</v>
      </c>
      <c r="P116" s="450">
        <v>210000</v>
      </c>
      <c r="Q116" s="72" t="s">
        <v>1505</v>
      </c>
      <c r="R116" s="72">
        <v>20</v>
      </c>
      <c r="S116" s="441" t="s">
        <v>1506</v>
      </c>
      <c r="T116" s="441" t="s">
        <v>1507</v>
      </c>
      <c r="U116" s="446">
        <v>188741981</v>
      </c>
    </row>
    <row r="117" spans="1:21" ht="63.75">
      <c r="A117" s="88">
        <v>110</v>
      </c>
      <c r="B117" s="72"/>
      <c r="C117" s="79" t="s">
        <v>1508</v>
      </c>
      <c r="D117" s="79" t="s">
        <v>1509</v>
      </c>
      <c r="E117" s="447" t="s">
        <v>1510</v>
      </c>
      <c r="F117" s="79" t="s">
        <v>30</v>
      </c>
      <c r="G117" s="448" t="s">
        <v>31</v>
      </c>
      <c r="H117" s="79" t="s">
        <v>32</v>
      </c>
      <c r="I117" s="79" t="s">
        <v>6</v>
      </c>
      <c r="J117" s="52" t="s">
        <v>407</v>
      </c>
      <c r="K117" s="449">
        <v>50000</v>
      </c>
      <c r="L117" s="72">
        <v>31500</v>
      </c>
      <c r="M117" s="72" t="s">
        <v>1158</v>
      </c>
      <c r="N117" s="450">
        <v>35000</v>
      </c>
      <c r="O117" s="72">
        <v>20</v>
      </c>
      <c r="P117" s="450">
        <v>35000</v>
      </c>
      <c r="Q117" s="72" t="s">
        <v>1505</v>
      </c>
      <c r="R117" s="72">
        <v>20</v>
      </c>
      <c r="S117" s="441" t="s">
        <v>1511</v>
      </c>
      <c r="T117" s="441" t="s">
        <v>1512</v>
      </c>
      <c r="U117" s="446">
        <v>188719737</v>
      </c>
    </row>
    <row r="118" spans="1:21" ht="114.75">
      <c r="A118" s="88">
        <v>111</v>
      </c>
      <c r="B118" s="72"/>
      <c r="C118" s="79" t="s">
        <v>1513</v>
      </c>
      <c r="D118" s="79" t="s">
        <v>1514</v>
      </c>
      <c r="E118" s="447" t="s">
        <v>1515</v>
      </c>
      <c r="F118" s="79" t="s">
        <v>30</v>
      </c>
      <c r="G118" s="448" t="s">
        <v>31</v>
      </c>
      <c r="H118" s="79" t="s">
        <v>32</v>
      </c>
      <c r="I118" s="79" t="s">
        <v>6</v>
      </c>
      <c r="J118" s="52" t="s">
        <v>414</v>
      </c>
      <c r="K118" s="449">
        <v>300000</v>
      </c>
      <c r="L118" s="72">
        <v>189000</v>
      </c>
      <c r="M118" s="72" t="s">
        <v>1158</v>
      </c>
      <c r="N118" s="450">
        <v>210000</v>
      </c>
      <c r="O118" s="72">
        <v>20</v>
      </c>
      <c r="P118" s="450">
        <v>210000</v>
      </c>
      <c r="Q118" s="72" t="s">
        <v>1505</v>
      </c>
      <c r="R118" s="72">
        <v>20</v>
      </c>
      <c r="S118" s="441" t="s">
        <v>1516</v>
      </c>
      <c r="T118" s="441" t="s">
        <v>1517</v>
      </c>
      <c r="U118" s="446">
        <v>188741984</v>
      </c>
    </row>
    <row r="119" spans="1:21" ht="63.75">
      <c r="A119" s="88">
        <v>112</v>
      </c>
      <c r="B119" s="72"/>
      <c r="C119" s="79" t="s">
        <v>1518</v>
      </c>
      <c r="D119" s="79" t="s">
        <v>1519</v>
      </c>
      <c r="E119" s="447" t="s">
        <v>1510</v>
      </c>
      <c r="F119" s="79" t="s">
        <v>30</v>
      </c>
      <c r="G119" s="448" t="s">
        <v>31</v>
      </c>
      <c r="H119" s="79" t="s">
        <v>32</v>
      </c>
      <c r="I119" s="79" t="s">
        <v>6</v>
      </c>
      <c r="J119" s="52" t="s">
        <v>407</v>
      </c>
      <c r="K119" s="449">
        <v>50000</v>
      </c>
      <c r="L119" s="72">
        <v>31500</v>
      </c>
      <c r="M119" s="72" t="s">
        <v>1158</v>
      </c>
      <c r="N119" s="450">
        <v>35000</v>
      </c>
      <c r="O119" s="72">
        <v>20</v>
      </c>
      <c r="P119" s="450">
        <v>35000</v>
      </c>
      <c r="Q119" s="72" t="s">
        <v>1505</v>
      </c>
      <c r="R119" s="72">
        <v>20</v>
      </c>
      <c r="S119" s="441" t="s">
        <v>1520</v>
      </c>
      <c r="T119" s="441" t="s">
        <v>1521</v>
      </c>
      <c r="U119" s="446">
        <v>188719734</v>
      </c>
    </row>
    <row r="120" spans="1:21" ht="102">
      <c r="A120" s="88">
        <v>113</v>
      </c>
      <c r="B120" s="72"/>
      <c r="C120" s="79" t="s">
        <v>1522</v>
      </c>
      <c r="D120" s="79" t="s">
        <v>1523</v>
      </c>
      <c r="E120" s="447" t="s">
        <v>1213</v>
      </c>
      <c r="F120" s="79" t="s">
        <v>30</v>
      </c>
      <c r="G120" s="448" t="s">
        <v>31</v>
      </c>
      <c r="H120" s="79" t="s">
        <v>32</v>
      </c>
      <c r="I120" s="79" t="s">
        <v>6</v>
      </c>
      <c r="J120" s="52" t="s">
        <v>1524</v>
      </c>
      <c r="K120" s="449">
        <v>200000</v>
      </c>
      <c r="L120" s="72">
        <v>126000</v>
      </c>
      <c r="M120" s="72" t="s">
        <v>1158</v>
      </c>
      <c r="N120" s="450">
        <v>140000</v>
      </c>
      <c r="O120" s="72">
        <v>20</v>
      </c>
      <c r="P120" s="450">
        <v>140000</v>
      </c>
      <c r="Q120" s="72" t="s">
        <v>1505</v>
      </c>
      <c r="R120" s="72">
        <v>20</v>
      </c>
      <c r="S120" s="441" t="s">
        <v>1525</v>
      </c>
      <c r="T120" s="441" t="s">
        <v>1526</v>
      </c>
      <c r="U120" s="446">
        <v>188741982</v>
      </c>
    </row>
    <row r="121" spans="1:21" ht="102">
      <c r="A121" s="88">
        <v>114</v>
      </c>
      <c r="B121" s="72"/>
      <c r="C121" s="79" t="s">
        <v>1373</v>
      </c>
      <c r="D121" s="79" t="s">
        <v>1527</v>
      </c>
      <c r="E121" s="447" t="s">
        <v>1528</v>
      </c>
      <c r="F121" s="79" t="s">
        <v>30</v>
      </c>
      <c r="G121" s="448" t="s">
        <v>31</v>
      </c>
      <c r="H121" s="79" t="s">
        <v>69</v>
      </c>
      <c r="I121" s="79" t="s">
        <v>6</v>
      </c>
      <c r="J121" s="52" t="s">
        <v>407</v>
      </c>
      <c r="K121" s="449">
        <v>70000</v>
      </c>
      <c r="L121" s="72">
        <v>44100</v>
      </c>
      <c r="M121" s="72" t="s">
        <v>1158</v>
      </c>
      <c r="N121" s="450">
        <v>49000</v>
      </c>
      <c r="O121" s="72">
        <v>20</v>
      </c>
      <c r="P121" s="450">
        <v>49000</v>
      </c>
      <c r="Q121" s="72" t="s">
        <v>1505</v>
      </c>
      <c r="R121" s="72">
        <v>20</v>
      </c>
      <c r="S121" s="441" t="s">
        <v>1529</v>
      </c>
      <c r="T121" s="441" t="s">
        <v>1530</v>
      </c>
      <c r="U121" s="446">
        <v>188720013</v>
      </c>
    </row>
    <row r="122" spans="1:21" ht="76.5">
      <c r="A122" s="88">
        <v>115</v>
      </c>
      <c r="B122" s="72"/>
      <c r="C122" s="79" t="s">
        <v>1466</v>
      </c>
      <c r="D122" s="79" t="s">
        <v>1531</v>
      </c>
      <c r="E122" s="447" t="s">
        <v>1532</v>
      </c>
      <c r="F122" s="79" t="s">
        <v>30</v>
      </c>
      <c r="G122" s="448" t="s">
        <v>31</v>
      </c>
      <c r="H122" s="79" t="s">
        <v>32</v>
      </c>
      <c r="I122" s="79" t="s">
        <v>6</v>
      </c>
      <c r="J122" s="52" t="s">
        <v>407</v>
      </c>
      <c r="K122" s="449">
        <v>50000</v>
      </c>
      <c r="L122" s="72">
        <v>31500</v>
      </c>
      <c r="M122" s="72" t="s">
        <v>1158</v>
      </c>
      <c r="N122" s="450">
        <v>35000</v>
      </c>
      <c r="O122" s="72">
        <v>20</v>
      </c>
      <c r="P122" s="450">
        <v>35000</v>
      </c>
      <c r="Q122" s="72" t="s">
        <v>1505</v>
      </c>
      <c r="R122" s="72">
        <v>20</v>
      </c>
      <c r="S122" s="441" t="s">
        <v>1533</v>
      </c>
      <c r="T122" s="441" t="s">
        <v>1534</v>
      </c>
      <c r="U122" s="446">
        <v>188719907</v>
      </c>
    </row>
    <row r="123" spans="1:21" ht="127.5">
      <c r="A123" s="88">
        <v>116</v>
      </c>
      <c r="B123" s="72"/>
      <c r="C123" s="79" t="s">
        <v>1154</v>
      </c>
      <c r="D123" s="79" t="s">
        <v>1535</v>
      </c>
      <c r="E123" s="447" t="s">
        <v>1536</v>
      </c>
      <c r="F123" s="79" t="s">
        <v>30</v>
      </c>
      <c r="G123" s="448" t="s">
        <v>31</v>
      </c>
      <c r="H123" s="79" t="s">
        <v>32</v>
      </c>
      <c r="I123" s="79" t="s">
        <v>6</v>
      </c>
      <c r="J123" s="52" t="s">
        <v>1537</v>
      </c>
      <c r="K123" s="449">
        <v>50000</v>
      </c>
      <c r="L123" s="72">
        <v>31500</v>
      </c>
      <c r="M123" s="72" t="s">
        <v>1158</v>
      </c>
      <c r="N123" s="450">
        <v>35000</v>
      </c>
      <c r="O123" s="72">
        <v>20</v>
      </c>
      <c r="P123" s="450">
        <v>35000</v>
      </c>
      <c r="Q123" s="72" t="s">
        <v>1505</v>
      </c>
      <c r="R123" s="72">
        <v>20</v>
      </c>
      <c r="S123" s="441" t="s">
        <v>1538</v>
      </c>
      <c r="T123" s="441" t="s">
        <v>1539</v>
      </c>
      <c r="U123" s="446">
        <v>188741850</v>
      </c>
    </row>
    <row r="124" spans="1:21" ht="63.75">
      <c r="A124" s="88">
        <v>117</v>
      </c>
      <c r="B124" s="72"/>
      <c r="C124" s="79" t="s">
        <v>1540</v>
      </c>
      <c r="D124" s="79" t="s">
        <v>1541</v>
      </c>
      <c r="E124" s="447" t="s">
        <v>1542</v>
      </c>
      <c r="F124" s="79" t="s">
        <v>30</v>
      </c>
      <c r="G124" s="448" t="s">
        <v>31</v>
      </c>
      <c r="H124" s="79" t="s">
        <v>32</v>
      </c>
      <c r="I124" s="79" t="s">
        <v>6</v>
      </c>
      <c r="J124" s="52" t="s">
        <v>414</v>
      </c>
      <c r="K124" s="449">
        <v>100000</v>
      </c>
      <c r="L124" s="72">
        <v>63000</v>
      </c>
      <c r="M124" s="72" t="s">
        <v>1158</v>
      </c>
      <c r="N124" s="450">
        <v>70000</v>
      </c>
      <c r="O124" s="72">
        <v>20</v>
      </c>
      <c r="P124" s="450">
        <v>70000</v>
      </c>
      <c r="Q124" s="72" t="s">
        <v>1505</v>
      </c>
      <c r="R124" s="72">
        <v>20</v>
      </c>
      <c r="S124" s="441" t="s">
        <v>1543</v>
      </c>
      <c r="T124" s="441" t="s">
        <v>1544</v>
      </c>
      <c r="U124" s="446">
        <v>188741983</v>
      </c>
    </row>
    <row r="125" spans="1:21" ht="51">
      <c r="A125" s="88">
        <v>118</v>
      </c>
      <c r="B125" s="72"/>
      <c r="C125" s="79" t="s">
        <v>1545</v>
      </c>
      <c r="D125" s="79" t="s">
        <v>1546</v>
      </c>
      <c r="E125" s="447" t="s">
        <v>1547</v>
      </c>
      <c r="F125" s="79" t="s">
        <v>30</v>
      </c>
      <c r="G125" s="448" t="s">
        <v>31</v>
      </c>
      <c r="H125" s="79" t="s">
        <v>32</v>
      </c>
      <c r="I125" s="79" t="s">
        <v>6</v>
      </c>
      <c r="J125" s="52" t="s">
        <v>439</v>
      </c>
      <c r="K125" s="449">
        <v>100000</v>
      </c>
      <c r="L125" s="72">
        <v>63000</v>
      </c>
      <c r="M125" s="72" t="s">
        <v>1158</v>
      </c>
      <c r="N125" s="450">
        <v>70000</v>
      </c>
      <c r="O125" s="72">
        <v>20</v>
      </c>
      <c r="P125" s="450">
        <v>70000</v>
      </c>
      <c r="Q125" s="72" t="s">
        <v>1505</v>
      </c>
      <c r="R125" s="72">
        <v>20</v>
      </c>
      <c r="S125" s="441" t="s">
        <v>1548</v>
      </c>
      <c r="T125" s="441" t="s">
        <v>1549</v>
      </c>
      <c r="U125" s="446">
        <v>188719906</v>
      </c>
    </row>
    <row r="126" spans="1:21" ht="76.5">
      <c r="A126" s="88">
        <v>119</v>
      </c>
      <c r="B126" s="72"/>
      <c r="C126" s="79" t="s">
        <v>1550</v>
      </c>
      <c r="D126" s="79" t="s">
        <v>1551</v>
      </c>
      <c r="E126" s="447" t="s">
        <v>1552</v>
      </c>
      <c r="F126" s="79" t="s">
        <v>30</v>
      </c>
      <c r="G126" s="448" t="s">
        <v>31</v>
      </c>
      <c r="H126" s="79" t="s">
        <v>69</v>
      </c>
      <c r="I126" s="79" t="s">
        <v>6</v>
      </c>
      <c r="J126" s="52" t="s">
        <v>1320</v>
      </c>
      <c r="K126" s="449">
        <v>50000</v>
      </c>
      <c r="L126" s="72">
        <v>31500</v>
      </c>
      <c r="M126" s="72" t="s">
        <v>1158</v>
      </c>
      <c r="N126" s="450">
        <v>35000</v>
      </c>
      <c r="O126" s="72">
        <v>20</v>
      </c>
      <c r="P126" s="450">
        <v>35000</v>
      </c>
      <c r="Q126" s="72" t="s">
        <v>1505</v>
      </c>
      <c r="R126" s="72">
        <v>20</v>
      </c>
      <c r="S126" s="441" t="s">
        <v>1553</v>
      </c>
      <c r="T126" s="441" t="s">
        <v>1554</v>
      </c>
      <c r="U126" s="446">
        <v>188740857</v>
      </c>
    </row>
    <row r="127" spans="1:21" ht="89.25">
      <c r="A127" s="88">
        <v>120</v>
      </c>
      <c r="B127" s="72"/>
      <c r="C127" s="79" t="s">
        <v>1555</v>
      </c>
      <c r="D127" s="79" t="s">
        <v>1556</v>
      </c>
      <c r="E127" s="447" t="s">
        <v>1557</v>
      </c>
      <c r="F127" s="79" t="s">
        <v>30</v>
      </c>
      <c r="G127" s="448" t="s">
        <v>31</v>
      </c>
      <c r="H127" s="79" t="s">
        <v>32</v>
      </c>
      <c r="I127" s="79" t="s">
        <v>6</v>
      </c>
      <c r="J127" s="79" t="s">
        <v>407</v>
      </c>
      <c r="K127" s="449">
        <v>70000</v>
      </c>
      <c r="L127" s="72">
        <v>44100</v>
      </c>
      <c r="M127" s="72" t="s">
        <v>1158</v>
      </c>
      <c r="N127" s="79">
        <v>49000</v>
      </c>
      <c r="O127" s="72">
        <v>20</v>
      </c>
      <c r="P127" s="79">
        <v>49000</v>
      </c>
      <c r="Q127" s="72" t="s">
        <v>1505</v>
      </c>
      <c r="R127" s="72">
        <v>20</v>
      </c>
      <c r="S127" s="441" t="s">
        <v>1558</v>
      </c>
      <c r="T127" s="441" t="s">
        <v>1559</v>
      </c>
      <c r="U127" s="441">
        <v>188719591</v>
      </c>
    </row>
    <row r="128" spans="1:21" ht="76.5">
      <c r="A128" s="88">
        <v>121</v>
      </c>
      <c r="B128" s="72"/>
      <c r="C128" s="79" t="s">
        <v>1560</v>
      </c>
      <c r="D128" s="79" t="s">
        <v>1466</v>
      </c>
      <c r="E128" s="447" t="s">
        <v>1561</v>
      </c>
      <c r="F128" s="79" t="s">
        <v>30</v>
      </c>
      <c r="G128" s="448" t="s">
        <v>31</v>
      </c>
      <c r="H128" s="79" t="s">
        <v>32</v>
      </c>
      <c r="I128" s="79" t="s">
        <v>6</v>
      </c>
      <c r="J128" s="79" t="s">
        <v>407</v>
      </c>
      <c r="K128" s="449">
        <v>70000</v>
      </c>
      <c r="L128" s="72">
        <v>44100</v>
      </c>
      <c r="M128" s="72" t="s">
        <v>1158</v>
      </c>
      <c r="N128" s="79">
        <v>49000</v>
      </c>
      <c r="O128" s="72">
        <v>20</v>
      </c>
      <c r="P128" s="79">
        <v>49000</v>
      </c>
      <c r="Q128" s="72" t="s">
        <v>1505</v>
      </c>
      <c r="R128" s="72">
        <v>20</v>
      </c>
      <c r="S128" s="441" t="s">
        <v>1562</v>
      </c>
      <c r="T128" s="441" t="s">
        <v>1563</v>
      </c>
      <c r="U128" s="441">
        <v>188741460</v>
      </c>
    </row>
    <row r="129" spans="1:21" ht="127.5">
      <c r="A129" s="88">
        <v>122</v>
      </c>
      <c r="B129" s="72"/>
      <c r="C129" s="79" t="s">
        <v>1564</v>
      </c>
      <c r="D129" s="79" t="s">
        <v>1565</v>
      </c>
      <c r="E129" s="447" t="s">
        <v>1566</v>
      </c>
      <c r="F129" s="79" t="s">
        <v>30</v>
      </c>
      <c r="G129" s="448" t="s">
        <v>31</v>
      </c>
      <c r="H129" s="79" t="s">
        <v>32</v>
      </c>
      <c r="I129" s="79" t="s">
        <v>6</v>
      </c>
      <c r="J129" s="451" t="s">
        <v>407</v>
      </c>
      <c r="K129" s="449">
        <v>50000</v>
      </c>
      <c r="L129" s="72">
        <v>31500</v>
      </c>
      <c r="M129" s="72" t="s">
        <v>1158</v>
      </c>
      <c r="N129" s="452">
        <v>35000</v>
      </c>
      <c r="O129" s="72">
        <v>20</v>
      </c>
      <c r="P129" s="452">
        <v>35000</v>
      </c>
      <c r="Q129" s="72" t="s">
        <v>1505</v>
      </c>
      <c r="R129" s="72">
        <v>20</v>
      </c>
      <c r="S129" s="441" t="s">
        <v>1567</v>
      </c>
      <c r="T129" s="441" t="s">
        <v>1568</v>
      </c>
      <c r="U129" s="441">
        <v>188697585</v>
      </c>
    </row>
    <row r="130" spans="1:21" ht="114.75">
      <c r="A130" s="88">
        <v>123</v>
      </c>
      <c r="B130" s="72"/>
      <c r="C130" s="79" t="s">
        <v>1569</v>
      </c>
      <c r="D130" s="79" t="s">
        <v>1570</v>
      </c>
      <c r="E130" s="447" t="s">
        <v>1571</v>
      </c>
      <c r="F130" s="79" t="s">
        <v>30</v>
      </c>
      <c r="G130" s="448" t="s">
        <v>31</v>
      </c>
      <c r="H130" s="79" t="s">
        <v>69</v>
      </c>
      <c r="I130" s="79" t="s">
        <v>6</v>
      </c>
      <c r="J130" s="451" t="s">
        <v>407</v>
      </c>
      <c r="K130" s="449">
        <v>100000</v>
      </c>
      <c r="L130" s="72">
        <v>63000</v>
      </c>
      <c r="M130" s="72" t="s">
        <v>1158</v>
      </c>
      <c r="N130" s="452">
        <v>70000</v>
      </c>
      <c r="O130" s="72">
        <v>20</v>
      </c>
      <c r="P130" s="452">
        <v>70000</v>
      </c>
      <c r="Q130" s="72" t="s">
        <v>1505</v>
      </c>
      <c r="R130" s="72">
        <v>20</v>
      </c>
      <c r="S130" s="441" t="s">
        <v>1572</v>
      </c>
      <c r="T130" s="441" t="s">
        <v>1573</v>
      </c>
      <c r="U130" s="441">
        <v>188697614</v>
      </c>
    </row>
    <row r="131" spans="1:21" ht="127.5">
      <c r="A131" s="88">
        <v>124</v>
      </c>
      <c r="B131" s="72"/>
      <c r="C131" s="79" t="s">
        <v>1574</v>
      </c>
      <c r="D131" s="79" t="s">
        <v>1575</v>
      </c>
      <c r="E131" s="447" t="s">
        <v>1576</v>
      </c>
      <c r="F131" s="79" t="s">
        <v>30</v>
      </c>
      <c r="G131" s="448" t="s">
        <v>31</v>
      </c>
      <c r="H131" s="79" t="s">
        <v>32</v>
      </c>
      <c r="I131" s="79" t="s">
        <v>6</v>
      </c>
      <c r="J131" s="52" t="s">
        <v>407</v>
      </c>
      <c r="K131" s="449">
        <v>300000</v>
      </c>
      <c r="L131" s="72">
        <v>189000</v>
      </c>
      <c r="M131" s="72" t="s">
        <v>1158</v>
      </c>
      <c r="N131" s="452">
        <v>210000</v>
      </c>
      <c r="O131" s="72">
        <v>20</v>
      </c>
      <c r="P131" s="452">
        <v>210000</v>
      </c>
      <c r="Q131" s="72" t="s">
        <v>1505</v>
      </c>
      <c r="R131" s="72">
        <v>20</v>
      </c>
      <c r="S131" s="441" t="s">
        <v>1577</v>
      </c>
      <c r="T131" s="441" t="s">
        <v>1578</v>
      </c>
      <c r="U131" s="441">
        <v>188719736</v>
      </c>
    </row>
    <row r="132" spans="1:21" ht="127.5">
      <c r="A132" s="88">
        <v>125</v>
      </c>
      <c r="B132" s="72"/>
      <c r="C132" s="79" t="s">
        <v>1579</v>
      </c>
      <c r="D132" s="79" t="s">
        <v>1580</v>
      </c>
      <c r="E132" s="447" t="s">
        <v>1237</v>
      </c>
      <c r="F132" s="79" t="s">
        <v>30</v>
      </c>
      <c r="G132" s="448" t="s">
        <v>31</v>
      </c>
      <c r="H132" s="79" t="s">
        <v>69</v>
      </c>
      <c r="I132" s="79" t="s">
        <v>6</v>
      </c>
      <c r="J132" s="52" t="s">
        <v>1320</v>
      </c>
      <c r="K132" s="449">
        <v>70000</v>
      </c>
      <c r="L132" s="72">
        <v>44100</v>
      </c>
      <c r="M132" s="72" t="s">
        <v>1158</v>
      </c>
      <c r="N132" s="79">
        <v>49000</v>
      </c>
      <c r="O132" s="72">
        <v>20</v>
      </c>
      <c r="P132" s="79">
        <v>49000</v>
      </c>
      <c r="Q132" s="72" t="s">
        <v>1505</v>
      </c>
      <c r="R132" s="72">
        <v>20</v>
      </c>
      <c r="S132" s="441" t="s">
        <v>1581</v>
      </c>
      <c r="T132" s="441" t="s">
        <v>1582</v>
      </c>
      <c r="U132" s="441">
        <v>188697791</v>
      </c>
    </row>
    <row r="133" spans="1:21" ht="127.5">
      <c r="A133" s="88">
        <v>126</v>
      </c>
      <c r="B133" s="72"/>
      <c r="C133" s="79" t="s">
        <v>1583</v>
      </c>
      <c r="D133" s="79" t="s">
        <v>1584</v>
      </c>
      <c r="E133" s="447" t="s">
        <v>1237</v>
      </c>
      <c r="F133" s="79" t="s">
        <v>30</v>
      </c>
      <c r="G133" s="448" t="s">
        <v>31</v>
      </c>
      <c r="H133" s="79" t="s">
        <v>69</v>
      </c>
      <c r="I133" s="79" t="s">
        <v>6</v>
      </c>
      <c r="J133" s="52" t="s">
        <v>407</v>
      </c>
      <c r="K133" s="449">
        <v>70000</v>
      </c>
      <c r="L133" s="72">
        <v>44100</v>
      </c>
      <c r="M133" s="72" t="s">
        <v>1158</v>
      </c>
      <c r="N133" s="79">
        <v>49000</v>
      </c>
      <c r="O133" s="72">
        <v>20</v>
      </c>
      <c r="P133" s="79">
        <v>49000</v>
      </c>
      <c r="Q133" s="72" t="s">
        <v>1505</v>
      </c>
      <c r="R133" s="72">
        <v>20</v>
      </c>
      <c r="S133" s="441" t="s">
        <v>1585</v>
      </c>
      <c r="T133" s="441" t="s">
        <v>1586</v>
      </c>
      <c r="U133" s="441">
        <v>188697785</v>
      </c>
    </row>
    <row r="134" spans="1:21" ht="89.25">
      <c r="A134" s="88">
        <v>127</v>
      </c>
      <c r="B134" s="72"/>
      <c r="C134" s="79" t="s">
        <v>1587</v>
      </c>
      <c r="D134" s="79" t="s">
        <v>1514</v>
      </c>
      <c r="E134" s="447" t="s">
        <v>1588</v>
      </c>
      <c r="F134" s="79" t="s">
        <v>30</v>
      </c>
      <c r="G134" s="448" t="s">
        <v>31</v>
      </c>
      <c r="H134" s="79" t="s">
        <v>69</v>
      </c>
      <c r="I134" s="79" t="s">
        <v>6</v>
      </c>
      <c r="J134" s="52" t="s">
        <v>407</v>
      </c>
      <c r="K134" s="449">
        <v>50000</v>
      </c>
      <c r="L134" s="72">
        <v>31500</v>
      </c>
      <c r="M134" s="72" t="s">
        <v>1158</v>
      </c>
      <c r="N134" s="452">
        <v>35000</v>
      </c>
      <c r="O134" s="72">
        <v>20</v>
      </c>
      <c r="P134" s="452">
        <v>35000</v>
      </c>
      <c r="Q134" s="72" t="s">
        <v>1505</v>
      </c>
      <c r="R134" s="72">
        <v>20</v>
      </c>
      <c r="S134" s="441" t="s">
        <v>1589</v>
      </c>
      <c r="T134" s="441" t="s">
        <v>1590</v>
      </c>
      <c r="U134" s="441">
        <v>188719844</v>
      </c>
    </row>
    <row r="135" spans="1:21" ht="127.5">
      <c r="A135" s="88">
        <v>128</v>
      </c>
      <c r="B135" s="72"/>
      <c r="C135" s="79" t="s">
        <v>1591</v>
      </c>
      <c r="D135" s="79" t="s">
        <v>1592</v>
      </c>
      <c r="E135" s="447" t="s">
        <v>1475</v>
      </c>
      <c r="F135" s="79" t="s">
        <v>30</v>
      </c>
      <c r="G135" s="448" t="s">
        <v>31</v>
      </c>
      <c r="H135" s="79" t="s">
        <v>69</v>
      </c>
      <c r="I135" s="79" t="s">
        <v>6</v>
      </c>
      <c r="J135" s="52" t="s">
        <v>414</v>
      </c>
      <c r="K135" s="449">
        <v>50000</v>
      </c>
      <c r="L135" s="72">
        <v>31500</v>
      </c>
      <c r="M135" s="72" t="s">
        <v>1158</v>
      </c>
      <c r="N135" s="452">
        <v>35000</v>
      </c>
      <c r="O135" s="72">
        <v>20</v>
      </c>
      <c r="P135" s="452">
        <v>35000</v>
      </c>
      <c r="Q135" s="72" t="s">
        <v>1505</v>
      </c>
      <c r="R135" s="72">
        <v>20</v>
      </c>
      <c r="S135" s="441" t="s">
        <v>1593</v>
      </c>
      <c r="T135" s="441" t="s">
        <v>1594</v>
      </c>
      <c r="U135" s="441">
        <v>188697790</v>
      </c>
    </row>
    <row r="136" spans="1:21" ht="76.5">
      <c r="A136" s="88">
        <v>129</v>
      </c>
      <c r="B136" s="72"/>
      <c r="C136" s="79" t="s">
        <v>1595</v>
      </c>
      <c r="D136" s="79" t="s">
        <v>1596</v>
      </c>
      <c r="E136" s="447" t="s">
        <v>1597</v>
      </c>
      <c r="F136" s="79" t="s">
        <v>30</v>
      </c>
      <c r="G136" s="448" t="s">
        <v>31</v>
      </c>
      <c r="H136" s="79" t="s">
        <v>69</v>
      </c>
      <c r="I136" s="79" t="s">
        <v>6</v>
      </c>
      <c r="J136" s="52" t="s">
        <v>1524</v>
      </c>
      <c r="K136" s="449">
        <v>70000</v>
      </c>
      <c r="L136" s="72">
        <v>44100</v>
      </c>
      <c r="M136" s="72" t="s">
        <v>1158</v>
      </c>
      <c r="N136" s="79">
        <v>49000</v>
      </c>
      <c r="O136" s="72">
        <v>20</v>
      </c>
      <c r="P136" s="79">
        <v>49000</v>
      </c>
      <c r="Q136" s="72" t="s">
        <v>1505</v>
      </c>
      <c r="R136" s="72">
        <v>20</v>
      </c>
      <c r="S136" s="441" t="s">
        <v>1598</v>
      </c>
      <c r="T136" s="441" t="s">
        <v>1599</v>
      </c>
      <c r="U136" s="441">
        <v>188741671</v>
      </c>
    </row>
    <row r="137" spans="1:21" ht="76.5">
      <c r="A137" s="88">
        <v>130</v>
      </c>
      <c r="B137" s="72"/>
      <c r="C137" s="79" t="s">
        <v>1600</v>
      </c>
      <c r="D137" s="79" t="s">
        <v>1601</v>
      </c>
      <c r="E137" s="447" t="s">
        <v>1345</v>
      </c>
      <c r="F137" s="79" t="s">
        <v>30</v>
      </c>
      <c r="G137" s="448" t="s">
        <v>31</v>
      </c>
      <c r="H137" s="79" t="s">
        <v>69</v>
      </c>
      <c r="I137" s="79" t="s">
        <v>6</v>
      </c>
      <c r="J137" s="451" t="s">
        <v>414</v>
      </c>
      <c r="K137" s="449">
        <v>100000</v>
      </c>
      <c r="L137" s="72">
        <v>63000</v>
      </c>
      <c r="M137" s="72" t="s">
        <v>1158</v>
      </c>
      <c r="N137" s="452">
        <v>70000</v>
      </c>
      <c r="O137" s="72">
        <v>20</v>
      </c>
      <c r="P137" s="452">
        <v>70000</v>
      </c>
      <c r="Q137" s="72" t="s">
        <v>1505</v>
      </c>
      <c r="R137" s="72">
        <v>20</v>
      </c>
      <c r="S137" s="441" t="s">
        <v>1602</v>
      </c>
      <c r="T137" s="441" t="s">
        <v>1603</v>
      </c>
      <c r="U137" s="441">
        <v>188740063</v>
      </c>
    </row>
    <row r="138" spans="1:21" ht="63.75">
      <c r="A138" s="88">
        <v>131</v>
      </c>
      <c r="B138" s="72"/>
      <c r="C138" s="79" t="s">
        <v>1604</v>
      </c>
      <c r="D138" s="79" t="s">
        <v>1311</v>
      </c>
      <c r="E138" s="447" t="s">
        <v>1605</v>
      </c>
      <c r="F138" s="79" t="s">
        <v>30</v>
      </c>
      <c r="G138" s="448" t="s">
        <v>31</v>
      </c>
      <c r="H138" s="79" t="s">
        <v>69</v>
      </c>
      <c r="I138" s="79" t="s">
        <v>6</v>
      </c>
      <c r="J138" s="79" t="s">
        <v>407</v>
      </c>
      <c r="K138" s="449">
        <v>100000</v>
      </c>
      <c r="L138" s="72">
        <v>63000</v>
      </c>
      <c r="M138" s="72" t="s">
        <v>1158</v>
      </c>
      <c r="N138" s="452">
        <v>70000</v>
      </c>
      <c r="O138" s="72">
        <v>20</v>
      </c>
      <c r="P138" s="452">
        <v>70000</v>
      </c>
      <c r="Q138" s="72" t="s">
        <v>1505</v>
      </c>
      <c r="R138" s="72">
        <v>20</v>
      </c>
      <c r="S138" s="441" t="s">
        <v>1606</v>
      </c>
      <c r="T138" s="441" t="s">
        <v>1607</v>
      </c>
      <c r="U138" s="441">
        <v>188720011</v>
      </c>
    </row>
    <row r="139" spans="1:21" ht="38.25">
      <c r="A139" s="88">
        <v>132</v>
      </c>
      <c r="B139" s="28"/>
      <c r="C139" s="55" t="s">
        <v>1137</v>
      </c>
      <c r="D139" s="55" t="s">
        <v>1138</v>
      </c>
      <c r="E139" s="192" t="s">
        <v>1139</v>
      </c>
      <c r="F139" s="77" t="s">
        <v>30</v>
      </c>
      <c r="G139" s="82" t="s">
        <v>31</v>
      </c>
      <c r="H139" s="55" t="s">
        <v>32</v>
      </c>
      <c r="I139" s="77" t="s">
        <v>6</v>
      </c>
      <c r="J139" s="55" t="s">
        <v>1140</v>
      </c>
      <c r="K139" s="28">
        <v>0</v>
      </c>
      <c r="L139" s="28">
        <v>13500</v>
      </c>
      <c r="M139" s="28" t="s">
        <v>408</v>
      </c>
      <c r="N139" s="72">
        <v>15000</v>
      </c>
      <c r="O139" s="28">
        <v>20</v>
      </c>
      <c r="P139" s="28">
        <v>15000</v>
      </c>
      <c r="Q139" s="28" t="s">
        <v>1608</v>
      </c>
      <c r="R139" s="28">
        <v>20</v>
      </c>
      <c r="S139" s="198" t="s">
        <v>1142</v>
      </c>
      <c r="T139" s="198" t="s">
        <v>1143</v>
      </c>
      <c r="U139" s="198">
        <v>188698185</v>
      </c>
    </row>
    <row r="140" spans="1:21" ht="63.75">
      <c r="A140" s="88">
        <v>133</v>
      </c>
      <c r="B140" s="28"/>
      <c r="C140" s="443" t="s">
        <v>1609</v>
      </c>
      <c r="D140" s="443" t="s">
        <v>1610</v>
      </c>
      <c r="E140" s="453" t="s">
        <v>1611</v>
      </c>
      <c r="F140" s="77" t="s">
        <v>30</v>
      </c>
      <c r="G140" s="440" t="s">
        <v>31</v>
      </c>
      <c r="H140" s="55" t="s">
        <v>32</v>
      </c>
      <c r="I140" s="77" t="s">
        <v>6</v>
      </c>
      <c r="J140" s="443" t="s">
        <v>1612</v>
      </c>
      <c r="K140" s="28">
        <v>0</v>
      </c>
      <c r="L140" s="28">
        <v>13500</v>
      </c>
      <c r="M140" s="28" t="s">
        <v>408</v>
      </c>
      <c r="N140" s="72">
        <v>15000</v>
      </c>
      <c r="O140" s="28">
        <v>20</v>
      </c>
      <c r="P140" s="28">
        <v>15000</v>
      </c>
      <c r="Q140" s="28" t="s">
        <v>1613</v>
      </c>
      <c r="R140" s="28">
        <v>20</v>
      </c>
      <c r="S140" s="454" t="s">
        <v>1614</v>
      </c>
      <c r="T140" s="455" t="s">
        <v>1615</v>
      </c>
      <c r="U140" s="198">
        <v>188741468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33"/>
  <sheetViews>
    <sheetView topLeftCell="A23" workbookViewId="0">
      <selection activeCell="F33" sqref="F33"/>
    </sheetView>
  </sheetViews>
  <sheetFormatPr defaultRowHeight="15"/>
  <sheetData>
    <row r="1" spans="1:117" ht="26.25">
      <c r="A1" s="526" t="s">
        <v>818</v>
      </c>
      <c r="B1" s="526"/>
      <c r="C1" s="526"/>
      <c r="D1" s="526"/>
      <c r="E1" s="526"/>
      <c r="F1" s="526"/>
      <c r="G1" s="526"/>
      <c r="H1" s="526"/>
      <c r="I1" s="526"/>
      <c r="J1" s="271"/>
      <c r="K1" s="271"/>
      <c r="L1" s="271"/>
      <c r="M1" s="271"/>
      <c r="N1" s="271"/>
      <c r="O1" s="271"/>
      <c r="P1" s="272"/>
      <c r="Q1" s="271"/>
      <c r="R1" s="271"/>
      <c r="S1" s="271"/>
      <c r="T1" s="271"/>
      <c r="U1" s="273"/>
      <c r="V1" s="273"/>
      <c r="W1" s="273"/>
      <c r="X1" s="273"/>
      <c r="Y1" s="273"/>
      <c r="Z1" s="273"/>
      <c r="AA1" s="273"/>
      <c r="AB1" s="273"/>
      <c r="AC1" s="273"/>
      <c r="AD1" s="274"/>
      <c r="AE1" s="273"/>
      <c r="AF1" s="273"/>
      <c r="AG1" s="273"/>
      <c r="AH1" s="273"/>
      <c r="AI1" s="273"/>
      <c r="AJ1" s="273"/>
      <c r="AK1" s="27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504" t="s">
        <v>819</v>
      </c>
      <c r="CY1" s="505"/>
      <c r="CZ1" s="503"/>
      <c r="DA1" s="503"/>
      <c r="DB1" s="503"/>
      <c r="DC1" s="503"/>
      <c r="DD1" s="503"/>
      <c r="DE1" s="503"/>
      <c r="DF1" s="503"/>
      <c r="DG1" s="503"/>
      <c r="DH1" s="503"/>
      <c r="DI1" s="503"/>
      <c r="DJ1" s="503"/>
      <c r="DK1" s="503"/>
      <c r="DL1" s="503"/>
      <c r="DM1" s="233"/>
    </row>
    <row r="2" spans="1:117" ht="19.5" thickBot="1">
      <c r="A2" s="527" t="s">
        <v>929</v>
      </c>
      <c r="B2" s="506"/>
      <c r="C2" s="506"/>
      <c r="D2" s="506"/>
      <c r="E2" s="506"/>
      <c r="F2" s="506"/>
      <c r="G2" s="506"/>
      <c r="H2" s="506"/>
      <c r="I2" s="506"/>
      <c r="J2" s="275"/>
      <c r="K2" s="275"/>
      <c r="L2" s="275"/>
      <c r="M2" s="275"/>
      <c r="N2" s="275"/>
      <c r="O2" s="275"/>
      <c r="P2" s="276"/>
      <c r="Q2" s="275"/>
      <c r="R2" s="275"/>
      <c r="S2" s="275"/>
      <c r="T2" s="275"/>
      <c r="U2" s="277"/>
      <c r="V2" s="277"/>
      <c r="W2" s="277"/>
      <c r="X2" s="277"/>
      <c r="Y2" s="277"/>
      <c r="Z2" s="277"/>
      <c r="AA2" s="277"/>
      <c r="AB2" s="277"/>
      <c r="AC2" s="277"/>
      <c r="AD2" s="227"/>
      <c r="AE2" s="277"/>
      <c r="AF2" s="277"/>
      <c r="AG2" s="277"/>
      <c r="AH2" s="277"/>
      <c r="AI2" s="277"/>
      <c r="AJ2" s="277"/>
      <c r="AK2" s="277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78"/>
      <c r="CY2" s="279"/>
      <c r="CZ2" s="228"/>
      <c r="DA2" s="228"/>
      <c r="DB2" s="235" t="s">
        <v>821</v>
      </c>
      <c r="DC2" s="235"/>
      <c r="DD2" s="228"/>
      <c r="DE2" s="228"/>
      <c r="DF2" s="228"/>
      <c r="DG2" s="228"/>
      <c r="DH2" s="228"/>
      <c r="DI2" s="228"/>
      <c r="DJ2" s="228"/>
      <c r="DK2" s="228"/>
      <c r="DL2" s="228"/>
      <c r="DM2" s="233"/>
    </row>
    <row r="3" spans="1:117" ht="16.5" thickBot="1">
      <c r="A3" s="528" t="s">
        <v>822</v>
      </c>
      <c r="B3" s="529" t="s">
        <v>822</v>
      </c>
      <c r="C3" s="509" t="s">
        <v>930</v>
      </c>
      <c r="D3" s="498" t="s">
        <v>823</v>
      </c>
      <c r="E3" s="509" t="s">
        <v>824</v>
      </c>
      <c r="F3" s="509" t="s">
        <v>931</v>
      </c>
      <c r="G3" s="509" t="s">
        <v>828</v>
      </c>
      <c r="H3" s="532" t="s">
        <v>932</v>
      </c>
      <c r="I3" s="532" t="s">
        <v>933</v>
      </c>
      <c r="J3" s="532" t="s">
        <v>934</v>
      </c>
      <c r="K3" s="509" t="s">
        <v>935</v>
      </c>
      <c r="L3" s="534" t="s">
        <v>827</v>
      </c>
      <c r="M3" s="523" t="s">
        <v>828</v>
      </c>
      <c r="N3" s="498" t="s">
        <v>936</v>
      </c>
      <c r="O3" s="498" t="s">
        <v>830</v>
      </c>
      <c r="P3" s="514" t="s">
        <v>937</v>
      </c>
      <c r="Q3" s="517" t="s">
        <v>832</v>
      </c>
      <c r="R3" s="518"/>
      <c r="S3" s="519"/>
      <c r="T3" s="498" t="s">
        <v>833</v>
      </c>
      <c r="U3" s="501" t="s">
        <v>834</v>
      </c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2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80"/>
      <c r="CY3" s="237"/>
    </row>
    <row r="4" spans="1:117" ht="15.75" thickBot="1">
      <c r="A4" s="528"/>
      <c r="B4" s="530"/>
      <c r="C4" s="531"/>
      <c r="D4" s="499"/>
      <c r="E4" s="531"/>
      <c r="F4" s="531"/>
      <c r="G4" s="531"/>
      <c r="H4" s="533"/>
      <c r="I4" s="533"/>
      <c r="J4" s="533"/>
      <c r="K4" s="531"/>
      <c r="L4" s="535"/>
      <c r="M4" s="524"/>
      <c r="N4" s="499"/>
      <c r="O4" s="499"/>
      <c r="P4" s="515"/>
      <c r="Q4" s="520"/>
      <c r="R4" s="521"/>
      <c r="S4" s="522"/>
      <c r="T4" s="499"/>
      <c r="U4" s="491" t="s">
        <v>209</v>
      </c>
      <c r="V4" s="491"/>
      <c r="W4" s="491"/>
      <c r="X4" s="491"/>
      <c r="Y4" s="491"/>
      <c r="Z4" s="491" t="s">
        <v>835</v>
      </c>
      <c r="AA4" s="491"/>
      <c r="AB4" s="491"/>
      <c r="AC4" s="491"/>
      <c r="AD4" s="491" t="s">
        <v>836</v>
      </c>
      <c r="AE4" s="491"/>
      <c r="AF4" s="491"/>
      <c r="AG4" s="491"/>
      <c r="AH4" s="491" t="s">
        <v>545</v>
      </c>
      <c r="AI4" s="491"/>
      <c r="AJ4" s="491"/>
      <c r="AK4" s="492"/>
      <c r="AL4" s="491" t="s">
        <v>837</v>
      </c>
      <c r="AM4" s="491"/>
      <c r="AN4" s="491"/>
      <c r="AO4" s="492"/>
      <c r="AP4" s="491" t="s">
        <v>838</v>
      </c>
      <c r="AQ4" s="491"/>
      <c r="AR4" s="491"/>
      <c r="AS4" s="492"/>
      <c r="AT4" s="491" t="s">
        <v>839</v>
      </c>
      <c r="AU4" s="491"/>
      <c r="AV4" s="491"/>
      <c r="AW4" s="492"/>
      <c r="AX4" s="491" t="s">
        <v>840</v>
      </c>
      <c r="AY4" s="491"/>
      <c r="AZ4" s="491"/>
      <c r="BA4" s="492"/>
      <c r="BB4" s="491" t="s">
        <v>841</v>
      </c>
      <c r="BC4" s="491"/>
      <c r="BD4" s="491"/>
      <c r="BE4" s="492"/>
      <c r="BF4" s="491" t="s">
        <v>842</v>
      </c>
      <c r="BG4" s="491"/>
      <c r="BH4" s="491"/>
      <c r="BI4" s="492"/>
      <c r="BJ4" s="491" t="s">
        <v>843</v>
      </c>
      <c r="BK4" s="491"/>
      <c r="BL4" s="491"/>
      <c r="BM4" s="492"/>
      <c r="BN4" s="491" t="s">
        <v>844</v>
      </c>
      <c r="BO4" s="491"/>
      <c r="BP4" s="491"/>
      <c r="BQ4" s="492"/>
      <c r="BR4" s="491" t="s">
        <v>845</v>
      </c>
      <c r="BS4" s="491"/>
      <c r="BT4" s="491"/>
      <c r="BU4" s="492"/>
      <c r="BV4" s="491" t="s">
        <v>846</v>
      </c>
      <c r="BW4" s="491"/>
      <c r="BX4" s="491"/>
      <c r="BY4" s="492"/>
      <c r="BZ4" s="491" t="s">
        <v>847</v>
      </c>
      <c r="CA4" s="491"/>
      <c r="CB4" s="491"/>
      <c r="CC4" s="492"/>
      <c r="CD4" s="491" t="s">
        <v>848</v>
      </c>
      <c r="CE4" s="491"/>
      <c r="CF4" s="491"/>
      <c r="CG4" s="492"/>
      <c r="CH4" s="491" t="s">
        <v>849</v>
      </c>
      <c r="CI4" s="491"/>
      <c r="CJ4" s="491"/>
      <c r="CK4" s="492"/>
      <c r="CL4" s="491" t="s">
        <v>850</v>
      </c>
      <c r="CM4" s="491"/>
      <c r="CN4" s="491"/>
      <c r="CO4" s="492"/>
      <c r="CP4" s="491" t="s">
        <v>851</v>
      </c>
      <c r="CQ4" s="491"/>
      <c r="CR4" s="491"/>
      <c r="CS4" s="492"/>
      <c r="CT4" s="491" t="s">
        <v>852</v>
      </c>
      <c r="CU4" s="491"/>
      <c r="CV4" s="491"/>
      <c r="CW4" s="492"/>
      <c r="CX4" s="493" t="s">
        <v>853</v>
      </c>
      <c r="CY4" s="494"/>
      <c r="CZ4" s="494"/>
      <c r="DA4" s="495"/>
      <c r="DB4" s="496" t="s">
        <v>854</v>
      </c>
      <c r="DC4" s="494"/>
      <c r="DD4" s="494"/>
      <c r="DE4" s="494"/>
      <c r="DF4" s="494"/>
      <c r="DG4" s="494"/>
      <c r="DH4" s="494"/>
      <c r="DI4" s="494"/>
      <c r="DJ4" s="494"/>
      <c r="DK4" s="494"/>
      <c r="DL4" s="494"/>
      <c r="DM4" s="497"/>
    </row>
    <row r="5" spans="1:117">
      <c r="A5" s="528"/>
      <c r="B5" s="530"/>
      <c r="C5" s="531"/>
      <c r="D5" s="500"/>
      <c r="E5" s="531"/>
      <c r="F5" s="531"/>
      <c r="G5" s="531"/>
      <c r="H5" s="533"/>
      <c r="I5" s="533"/>
      <c r="J5" s="533"/>
      <c r="K5" s="531"/>
      <c r="L5" s="535"/>
      <c r="M5" s="525"/>
      <c r="N5" s="500"/>
      <c r="O5" s="500"/>
      <c r="P5" s="516"/>
      <c r="Q5" s="240" t="s">
        <v>817</v>
      </c>
      <c r="R5" s="241" t="s">
        <v>855</v>
      </c>
      <c r="S5" s="241" t="s">
        <v>856</v>
      </c>
      <c r="T5" s="500"/>
      <c r="U5" s="242" t="s">
        <v>857</v>
      </c>
      <c r="V5" s="242" t="s">
        <v>858</v>
      </c>
      <c r="W5" s="243" t="s">
        <v>855</v>
      </c>
      <c r="X5" s="243" t="s">
        <v>856</v>
      </c>
      <c r="Y5" s="241" t="s">
        <v>817</v>
      </c>
      <c r="Z5" s="242" t="s">
        <v>858</v>
      </c>
      <c r="AA5" s="243" t="s">
        <v>859</v>
      </c>
      <c r="AB5" s="243" t="s">
        <v>856</v>
      </c>
      <c r="AC5" s="241" t="s">
        <v>817</v>
      </c>
      <c r="AD5" s="242" t="s">
        <v>858</v>
      </c>
      <c r="AE5" s="243" t="s">
        <v>859</v>
      </c>
      <c r="AF5" s="243" t="s">
        <v>856</v>
      </c>
      <c r="AG5" s="241" t="s">
        <v>817</v>
      </c>
      <c r="AH5" s="242" t="s">
        <v>858</v>
      </c>
      <c r="AI5" s="243" t="s">
        <v>859</v>
      </c>
      <c r="AJ5" s="243" t="s">
        <v>856</v>
      </c>
      <c r="AK5" s="244" t="s">
        <v>817</v>
      </c>
      <c r="AL5" s="242" t="s">
        <v>858</v>
      </c>
      <c r="AM5" s="243" t="s">
        <v>859</v>
      </c>
      <c r="AN5" s="243" t="s">
        <v>856</v>
      </c>
      <c r="AO5" s="244" t="s">
        <v>817</v>
      </c>
      <c r="AP5" s="242" t="s">
        <v>858</v>
      </c>
      <c r="AQ5" s="243" t="s">
        <v>859</v>
      </c>
      <c r="AR5" s="243" t="s">
        <v>856</v>
      </c>
      <c r="AS5" s="244" t="s">
        <v>817</v>
      </c>
      <c r="AT5" s="242" t="s">
        <v>858</v>
      </c>
      <c r="AU5" s="243" t="s">
        <v>859</v>
      </c>
      <c r="AV5" s="243" t="s">
        <v>856</v>
      </c>
      <c r="AW5" s="244" t="s">
        <v>817</v>
      </c>
      <c r="AX5" s="242" t="s">
        <v>858</v>
      </c>
      <c r="AY5" s="243" t="s">
        <v>859</v>
      </c>
      <c r="AZ5" s="243" t="s">
        <v>856</v>
      </c>
      <c r="BA5" s="244" t="s">
        <v>817</v>
      </c>
      <c r="BB5" s="242" t="s">
        <v>858</v>
      </c>
      <c r="BC5" s="243" t="s">
        <v>859</v>
      </c>
      <c r="BD5" s="243" t="s">
        <v>856</v>
      </c>
      <c r="BE5" s="244" t="s">
        <v>817</v>
      </c>
      <c r="BF5" s="242" t="s">
        <v>858</v>
      </c>
      <c r="BG5" s="243" t="s">
        <v>859</v>
      </c>
      <c r="BH5" s="243" t="s">
        <v>856</v>
      </c>
      <c r="BI5" s="244" t="s">
        <v>817</v>
      </c>
      <c r="BJ5" s="242" t="s">
        <v>858</v>
      </c>
      <c r="BK5" s="243" t="s">
        <v>859</v>
      </c>
      <c r="BL5" s="243" t="s">
        <v>856</v>
      </c>
      <c r="BM5" s="244" t="s">
        <v>817</v>
      </c>
      <c r="BN5" s="242" t="s">
        <v>858</v>
      </c>
      <c r="BO5" s="243" t="s">
        <v>859</v>
      </c>
      <c r="BP5" s="243" t="s">
        <v>856</v>
      </c>
      <c r="BQ5" s="244" t="s">
        <v>817</v>
      </c>
      <c r="BR5" s="242" t="s">
        <v>858</v>
      </c>
      <c r="BS5" s="243" t="s">
        <v>859</v>
      </c>
      <c r="BT5" s="243" t="s">
        <v>856</v>
      </c>
      <c r="BU5" s="244" t="s">
        <v>817</v>
      </c>
      <c r="BV5" s="242" t="s">
        <v>858</v>
      </c>
      <c r="BW5" s="243" t="s">
        <v>859</v>
      </c>
      <c r="BX5" s="243" t="s">
        <v>856</v>
      </c>
      <c r="BY5" s="244" t="s">
        <v>817</v>
      </c>
      <c r="BZ5" s="242" t="s">
        <v>858</v>
      </c>
      <c r="CA5" s="243" t="s">
        <v>859</v>
      </c>
      <c r="CB5" s="243" t="s">
        <v>856</v>
      </c>
      <c r="CC5" s="244" t="s">
        <v>817</v>
      </c>
      <c r="CD5" s="242" t="s">
        <v>858</v>
      </c>
      <c r="CE5" s="243" t="s">
        <v>859</v>
      </c>
      <c r="CF5" s="243" t="s">
        <v>856</v>
      </c>
      <c r="CG5" s="244" t="s">
        <v>817</v>
      </c>
      <c r="CH5" s="242" t="s">
        <v>858</v>
      </c>
      <c r="CI5" s="243" t="s">
        <v>859</v>
      </c>
      <c r="CJ5" s="243" t="s">
        <v>856</v>
      </c>
      <c r="CK5" s="244" t="s">
        <v>817</v>
      </c>
      <c r="CL5" s="242" t="s">
        <v>858</v>
      </c>
      <c r="CM5" s="243" t="s">
        <v>859</v>
      </c>
      <c r="CN5" s="243" t="s">
        <v>856</v>
      </c>
      <c r="CO5" s="244" t="s">
        <v>817</v>
      </c>
      <c r="CP5" s="242" t="s">
        <v>858</v>
      </c>
      <c r="CQ5" s="243" t="s">
        <v>859</v>
      </c>
      <c r="CR5" s="243" t="s">
        <v>856</v>
      </c>
      <c r="CS5" s="244" t="s">
        <v>817</v>
      </c>
      <c r="CT5" s="242" t="s">
        <v>858</v>
      </c>
      <c r="CU5" s="243" t="s">
        <v>859</v>
      </c>
      <c r="CV5" s="243" t="s">
        <v>856</v>
      </c>
      <c r="CW5" s="245" t="s">
        <v>817</v>
      </c>
      <c r="CX5" s="281" t="s">
        <v>32</v>
      </c>
      <c r="CY5" s="248" t="s">
        <v>860</v>
      </c>
      <c r="CZ5" s="248" t="s">
        <v>69</v>
      </c>
      <c r="DA5" s="248" t="s">
        <v>860</v>
      </c>
      <c r="DB5" s="249" t="s">
        <v>861</v>
      </c>
      <c r="DC5" s="248" t="s">
        <v>860</v>
      </c>
      <c r="DD5" s="249" t="s">
        <v>862</v>
      </c>
      <c r="DE5" s="248" t="s">
        <v>860</v>
      </c>
      <c r="DF5" s="249" t="s">
        <v>863</v>
      </c>
      <c r="DG5" s="248" t="s">
        <v>860</v>
      </c>
      <c r="DH5" s="249" t="s">
        <v>864</v>
      </c>
      <c r="DI5" s="248" t="s">
        <v>860</v>
      </c>
      <c r="DJ5" s="249" t="s">
        <v>865</v>
      </c>
      <c r="DK5" s="248" t="s">
        <v>860</v>
      </c>
      <c r="DL5" s="249" t="s">
        <v>866</v>
      </c>
      <c r="DM5" s="250" t="s">
        <v>860</v>
      </c>
    </row>
    <row r="6" spans="1:117">
      <c r="A6" s="528"/>
      <c r="B6" s="282">
        <v>1</v>
      </c>
      <c r="C6" s="283">
        <v>2</v>
      </c>
      <c r="D6" s="283"/>
      <c r="E6" s="283">
        <v>3</v>
      </c>
      <c r="F6" s="284">
        <v>4</v>
      </c>
      <c r="G6" s="284">
        <v>5</v>
      </c>
      <c r="H6" s="284">
        <v>6</v>
      </c>
      <c r="I6" s="284">
        <v>7</v>
      </c>
      <c r="J6" s="284">
        <v>8</v>
      </c>
      <c r="K6" s="284">
        <v>9</v>
      </c>
      <c r="L6" s="285">
        <v>10</v>
      </c>
      <c r="M6" s="286">
        <v>7</v>
      </c>
      <c r="N6" s="284">
        <v>8</v>
      </c>
      <c r="O6" s="284"/>
      <c r="P6" s="287">
        <v>9</v>
      </c>
      <c r="Q6" s="284">
        <v>10</v>
      </c>
      <c r="R6" s="284"/>
      <c r="S6" s="284"/>
      <c r="T6" s="284">
        <v>11</v>
      </c>
      <c r="U6" s="284">
        <v>6</v>
      </c>
      <c r="V6" s="284">
        <v>7</v>
      </c>
      <c r="W6" s="284">
        <v>8</v>
      </c>
      <c r="X6" s="284">
        <v>9</v>
      </c>
      <c r="Y6" s="284">
        <v>10</v>
      </c>
      <c r="Z6" s="284">
        <v>11</v>
      </c>
      <c r="AA6" s="284">
        <v>12</v>
      </c>
      <c r="AB6" s="284">
        <v>13</v>
      </c>
      <c r="AC6" s="284">
        <v>14</v>
      </c>
      <c r="AD6" s="284">
        <v>15</v>
      </c>
      <c r="AE6" s="284">
        <v>16</v>
      </c>
      <c r="AF6" s="284">
        <v>17</v>
      </c>
      <c r="AG6" s="284">
        <v>18</v>
      </c>
      <c r="AH6" s="284">
        <v>19</v>
      </c>
      <c r="AI6" s="284">
        <v>20</v>
      </c>
      <c r="AJ6" s="284">
        <v>21</v>
      </c>
      <c r="AK6" s="285">
        <v>22</v>
      </c>
      <c r="AL6" s="284">
        <v>19</v>
      </c>
      <c r="AM6" s="284">
        <v>20</v>
      </c>
      <c r="AN6" s="284">
        <v>21</v>
      </c>
      <c r="AO6" s="285">
        <v>22</v>
      </c>
      <c r="AP6" s="284">
        <v>19</v>
      </c>
      <c r="AQ6" s="284">
        <v>20</v>
      </c>
      <c r="AR6" s="284">
        <v>21</v>
      </c>
      <c r="AS6" s="285">
        <v>22</v>
      </c>
      <c r="AT6" s="284">
        <v>19</v>
      </c>
      <c r="AU6" s="284">
        <v>20</v>
      </c>
      <c r="AV6" s="284">
        <v>21</v>
      </c>
      <c r="AW6" s="285">
        <v>22</v>
      </c>
      <c r="AX6" s="284">
        <v>19</v>
      </c>
      <c r="AY6" s="284">
        <v>20</v>
      </c>
      <c r="AZ6" s="284">
        <v>21</v>
      </c>
      <c r="BA6" s="285">
        <v>22</v>
      </c>
      <c r="BB6" s="284">
        <v>19</v>
      </c>
      <c r="BC6" s="284">
        <v>20</v>
      </c>
      <c r="BD6" s="284">
        <v>21</v>
      </c>
      <c r="BE6" s="285">
        <v>22</v>
      </c>
      <c r="BF6" s="284">
        <v>19</v>
      </c>
      <c r="BG6" s="284">
        <v>20</v>
      </c>
      <c r="BH6" s="284">
        <v>21</v>
      </c>
      <c r="BI6" s="285">
        <v>22</v>
      </c>
      <c r="BJ6" s="284">
        <v>19</v>
      </c>
      <c r="BK6" s="284">
        <v>20</v>
      </c>
      <c r="BL6" s="284">
        <v>21</v>
      </c>
      <c r="BM6" s="285">
        <v>22</v>
      </c>
      <c r="BN6" s="284">
        <v>19</v>
      </c>
      <c r="BO6" s="284">
        <v>20</v>
      </c>
      <c r="BP6" s="284">
        <v>21</v>
      </c>
      <c r="BQ6" s="285">
        <v>22</v>
      </c>
      <c r="BR6" s="284">
        <v>19</v>
      </c>
      <c r="BS6" s="284">
        <v>20</v>
      </c>
      <c r="BT6" s="284">
        <v>21</v>
      </c>
      <c r="BU6" s="285">
        <v>22</v>
      </c>
      <c r="BV6" s="284">
        <v>19</v>
      </c>
      <c r="BW6" s="284">
        <v>20</v>
      </c>
      <c r="BX6" s="284">
        <v>21</v>
      </c>
      <c r="BY6" s="285">
        <v>22</v>
      </c>
      <c r="BZ6" s="284">
        <v>19</v>
      </c>
      <c r="CA6" s="284">
        <v>20</v>
      </c>
      <c r="CB6" s="284">
        <v>21</v>
      </c>
      <c r="CC6" s="285">
        <v>22</v>
      </c>
      <c r="CD6" s="284">
        <v>19</v>
      </c>
      <c r="CE6" s="284">
        <v>20</v>
      </c>
      <c r="CF6" s="284">
        <v>21</v>
      </c>
      <c r="CG6" s="285">
        <v>22</v>
      </c>
      <c r="CH6" s="284">
        <v>19</v>
      </c>
      <c r="CI6" s="284">
        <v>20</v>
      </c>
      <c r="CJ6" s="284">
        <v>21</v>
      </c>
      <c r="CK6" s="285">
        <v>22</v>
      </c>
      <c r="CL6" s="284">
        <v>19</v>
      </c>
      <c r="CM6" s="284">
        <v>20</v>
      </c>
      <c r="CN6" s="284">
        <v>21</v>
      </c>
      <c r="CO6" s="285">
        <v>22</v>
      </c>
      <c r="CP6" s="284">
        <v>19</v>
      </c>
      <c r="CQ6" s="284">
        <v>20</v>
      </c>
      <c r="CR6" s="284">
        <v>21</v>
      </c>
      <c r="CS6" s="285">
        <v>22</v>
      </c>
      <c r="CT6" s="284">
        <v>19</v>
      </c>
      <c r="CU6" s="284">
        <v>20</v>
      </c>
      <c r="CV6" s="284">
        <v>21</v>
      </c>
      <c r="CW6" s="288">
        <v>22</v>
      </c>
      <c r="CX6" s="289">
        <v>8</v>
      </c>
      <c r="CY6" s="290">
        <v>9</v>
      </c>
      <c r="CZ6" s="290">
        <v>10</v>
      </c>
      <c r="DA6" s="290">
        <v>11</v>
      </c>
      <c r="DB6" s="290">
        <v>12</v>
      </c>
      <c r="DC6" s="290">
        <v>13</v>
      </c>
      <c r="DD6" s="290">
        <v>14</v>
      </c>
      <c r="DE6" s="290">
        <v>15</v>
      </c>
      <c r="DF6" s="290">
        <v>16</v>
      </c>
      <c r="DG6" s="290">
        <v>17</v>
      </c>
      <c r="DH6" s="290">
        <v>18</v>
      </c>
      <c r="DI6" s="290">
        <v>19</v>
      </c>
      <c r="DJ6" s="290">
        <v>20</v>
      </c>
      <c r="DK6" s="290">
        <v>21</v>
      </c>
      <c r="DL6" s="290">
        <v>22</v>
      </c>
      <c r="DM6" s="291">
        <v>23</v>
      </c>
    </row>
    <row r="7" spans="1:117" ht="25.5">
      <c r="A7" s="259"/>
      <c r="B7" s="260" t="s">
        <v>789</v>
      </c>
      <c r="C7" s="200" t="s">
        <v>867</v>
      </c>
      <c r="D7" s="200"/>
      <c r="E7" s="201"/>
      <c r="F7" s="202"/>
      <c r="G7" s="202"/>
      <c r="H7" s="204"/>
      <c r="I7" s="204"/>
      <c r="J7" s="203"/>
      <c r="K7" s="202"/>
      <c r="L7" s="261"/>
      <c r="M7" s="209"/>
      <c r="N7" s="204" t="s">
        <v>789</v>
      </c>
      <c r="O7" s="204"/>
      <c r="P7" s="262" t="s">
        <v>789</v>
      </c>
      <c r="Q7" s="204" t="s">
        <v>789</v>
      </c>
      <c r="R7" s="204"/>
      <c r="S7" s="204"/>
      <c r="T7" s="203" t="s">
        <v>789</v>
      </c>
      <c r="U7" s="202"/>
      <c r="V7" s="202"/>
      <c r="W7" s="202"/>
      <c r="X7" s="202"/>
      <c r="Y7" s="205"/>
      <c r="Z7" s="202"/>
      <c r="AA7" s="202"/>
      <c r="AB7" s="202"/>
      <c r="AC7" s="205"/>
      <c r="AD7" s="202"/>
      <c r="AE7" s="202"/>
      <c r="AF7" s="202"/>
      <c r="AG7" s="205"/>
      <c r="AH7" s="202"/>
      <c r="AI7" s="202"/>
      <c r="AJ7" s="202"/>
      <c r="AK7" s="206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63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10"/>
    </row>
    <row r="8" spans="1:117" ht="38.25">
      <c r="A8" s="264">
        <v>1</v>
      </c>
      <c r="B8" s="265">
        <v>1</v>
      </c>
      <c r="C8" s="212" t="s">
        <v>868</v>
      </c>
      <c r="D8" s="212"/>
      <c r="E8" s="212" t="s">
        <v>869</v>
      </c>
      <c r="F8" s="204">
        <v>25500</v>
      </c>
      <c r="G8" s="204" t="s">
        <v>870</v>
      </c>
      <c r="H8" s="203">
        <f t="shared" ref="H8:H27" si="0">SUM(100/85*F8)-F8</f>
        <v>4500</v>
      </c>
      <c r="I8" s="204">
        <v>5</v>
      </c>
      <c r="J8" s="203">
        <f t="shared" ref="J8:J27" si="1">SUM((L8-F8/20))</f>
        <v>234.28125</v>
      </c>
      <c r="K8" s="204">
        <v>20</v>
      </c>
      <c r="L8" s="261">
        <f>SUM((F8*7*21)/(8*20*100))+(F8/20)</f>
        <v>1509.28125</v>
      </c>
      <c r="M8" s="218" t="s">
        <v>870</v>
      </c>
      <c r="N8" s="204">
        <v>20</v>
      </c>
      <c r="O8" s="203">
        <f t="shared" ref="O8:O27" si="2">SUM(N8*J8)</f>
        <v>4685.625</v>
      </c>
      <c r="P8" s="262">
        <f t="shared" ref="P8:P27" si="3">SUM(N8*L8)</f>
        <v>30185.625</v>
      </c>
      <c r="Q8" s="204">
        <f t="shared" ref="Q8:Q27" si="4">SUM(R8:S8)</f>
        <v>1100</v>
      </c>
      <c r="R8" s="204">
        <f t="shared" ref="R8:S27" si="5">SUM(W8,AA8,AE8,AI8,AM8,AQ8,AU8,AY8,BC8,BG8,BK8,BO8,BS8,BW8,CA8,CE8,CI8,CM8,CQ8,CU8)</f>
        <v>1100</v>
      </c>
      <c r="S8" s="204">
        <f t="shared" si="5"/>
        <v>0</v>
      </c>
      <c r="T8" s="203">
        <f>SUM(P8-Q8)</f>
        <v>29085.625</v>
      </c>
      <c r="U8" s="213" t="s">
        <v>871</v>
      </c>
      <c r="V8" s="214" t="s">
        <v>795</v>
      </c>
      <c r="W8" s="204">
        <v>1100</v>
      </c>
      <c r="X8" s="204"/>
      <c r="Y8" s="215">
        <f>SUM(W8:X8)</f>
        <v>1100</v>
      </c>
      <c r="Z8" s="214"/>
      <c r="AA8" s="204"/>
      <c r="AB8" s="204"/>
      <c r="AC8" s="215">
        <f t="shared" ref="AC8:AC27" si="6">SUM(AA8:AB8)</f>
        <v>0</v>
      </c>
      <c r="AD8" s="214"/>
      <c r="AE8" s="204"/>
      <c r="AF8" s="204"/>
      <c r="AG8" s="215"/>
      <c r="AH8" s="214"/>
      <c r="AI8" s="204"/>
      <c r="AJ8" s="204"/>
      <c r="AK8" s="216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66">
        <v>1</v>
      </c>
      <c r="CY8" s="204">
        <v>25500</v>
      </c>
      <c r="CZ8" s="202"/>
      <c r="DA8" s="202"/>
      <c r="DB8" s="202"/>
      <c r="DC8" s="202"/>
      <c r="DD8" s="202">
        <v>1</v>
      </c>
      <c r="DE8" s="202">
        <v>25500</v>
      </c>
      <c r="DF8" s="202"/>
      <c r="DG8" s="202"/>
      <c r="DH8" s="202"/>
      <c r="DI8" s="202"/>
      <c r="DJ8" s="202"/>
      <c r="DK8" s="202"/>
      <c r="DL8" s="202"/>
      <c r="DM8" s="210"/>
    </row>
    <row r="9" spans="1:117" ht="38.25">
      <c r="A9" s="264">
        <v>2</v>
      </c>
      <c r="B9" s="265">
        <v>2</v>
      </c>
      <c r="C9" s="212" t="s">
        <v>872</v>
      </c>
      <c r="D9" s="212"/>
      <c r="E9" s="212" t="s">
        <v>814</v>
      </c>
      <c r="F9" s="204">
        <v>25500</v>
      </c>
      <c r="G9" s="204" t="s">
        <v>873</v>
      </c>
      <c r="H9" s="203">
        <f t="shared" si="0"/>
        <v>4500</v>
      </c>
      <c r="I9" s="204">
        <v>5</v>
      </c>
      <c r="J9" s="203">
        <f t="shared" si="1"/>
        <v>234.28125</v>
      </c>
      <c r="K9" s="204">
        <v>20</v>
      </c>
      <c r="L9" s="261">
        <f>SUM((F9*7*21)/(8*20*100))+(F9/20)</f>
        <v>1509.28125</v>
      </c>
      <c r="M9" s="218" t="s">
        <v>873</v>
      </c>
      <c r="N9" s="204">
        <v>20</v>
      </c>
      <c r="O9" s="203">
        <f t="shared" si="2"/>
        <v>4685.625</v>
      </c>
      <c r="P9" s="262">
        <f t="shared" si="3"/>
        <v>30185.625</v>
      </c>
      <c r="Q9" s="204">
        <f t="shared" si="4"/>
        <v>1100</v>
      </c>
      <c r="R9" s="204">
        <f t="shared" si="5"/>
        <v>1100</v>
      </c>
      <c r="S9" s="204">
        <f t="shared" si="5"/>
        <v>0</v>
      </c>
      <c r="T9" s="203">
        <f>SUM(P9-Q9)</f>
        <v>29085.625</v>
      </c>
      <c r="U9" s="213" t="s">
        <v>874</v>
      </c>
      <c r="V9" s="214" t="s">
        <v>795</v>
      </c>
      <c r="W9" s="204">
        <v>1100</v>
      </c>
      <c r="X9" s="204"/>
      <c r="Y9" s="215">
        <f>SUM(W9:X9)</f>
        <v>1100</v>
      </c>
      <c r="Z9" s="214"/>
      <c r="AA9" s="204"/>
      <c r="AB9" s="204"/>
      <c r="AC9" s="215">
        <f t="shared" si="6"/>
        <v>0</v>
      </c>
      <c r="AD9" s="214"/>
      <c r="AE9" s="204"/>
      <c r="AF9" s="204"/>
      <c r="AG9" s="215"/>
      <c r="AH9" s="214"/>
      <c r="AI9" s="204"/>
      <c r="AJ9" s="204"/>
      <c r="AK9" s="216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66">
        <v>1</v>
      </c>
      <c r="CY9" s="204">
        <v>25500</v>
      </c>
      <c r="CZ9" s="202"/>
      <c r="DA9" s="202"/>
      <c r="DB9" s="202"/>
      <c r="DC9" s="202"/>
      <c r="DD9" s="202">
        <v>1</v>
      </c>
      <c r="DE9" s="202">
        <v>25500</v>
      </c>
      <c r="DF9" s="202"/>
      <c r="DG9" s="202"/>
      <c r="DH9" s="202"/>
      <c r="DI9" s="202"/>
      <c r="DJ9" s="202"/>
      <c r="DK9" s="202"/>
      <c r="DL9" s="202"/>
      <c r="DM9" s="210"/>
    </row>
    <row r="10" spans="1:117" ht="51">
      <c r="A10" s="264">
        <v>3</v>
      </c>
      <c r="B10" s="265">
        <v>3</v>
      </c>
      <c r="C10" s="212" t="s">
        <v>875</v>
      </c>
      <c r="D10" s="212" t="s">
        <v>876</v>
      </c>
      <c r="E10" s="212" t="s">
        <v>877</v>
      </c>
      <c r="F10" s="204">
        <v>24000</v>
      </c>
      <c r="G10" s="204" t="s">
        <v>878</v>
      </c>
      <c r="H10" s="203">
        <f t="shared" si="0"/>
        <v>4235.2941176470595</v>
      </c>
      <c r="I10" s="204">
        <v>5</v>
      </c>
      <c r="J10" s="203">
        <f t="shared" si="1"/>
        <v>189</v>
      </c>
      <c r="K10" s="204">
        <v>20</v>
      </c>
      <c r="L10" s="261">
        <f t="shared" ref="L10:L27" si="7">SUM((F10*6*21)/(8*20*100))+(F10/20)</f>
        <v>1389</v>
      </c>
      <c r="M10" s="218" t="s">
        <v>878</v>
      </c>
      <c r="N10" s="204">
        <v>20</v>
      </c>
      <c r="O10" s="203">
        <f t="shared" si="2"/>
        <v>3780</v>
      </c>
      <c r="P10" s="203">
        <f t="shared" si="3"/>
        <v>27780</v>
      </c>
      <c r="Q10" s="204">
        <f t="shared" si="4"/>
        <v>0</v>
      </c>
      <c r="R10" s="204">
        <f t="shared" si="5"/>
        <v>0</v>
      </c>
      <c r="S10" s="204">
        <f t="shared" si="5"/>
        <v>0</v>
      </c>
      <c r="T10" s="203">
        <f t="shared" ref="T10:T27" si="8">SUM(P10-Q10)</f>
        <v>27780</v>
      </c>
      <c r="U10" s="204" t="s">
        <v>879</v>
      </c>
      <c r="V10" s="219"/>
      <c r="W10" s="204"/>
      <c r="X10" s="204"/>
      <c r="Y10" s="215">
        <f t="shared" ref="Y10:Y27" si="9">SUM(W10:X10)</f>
        <v>0</v>
      </c>
      <c r="Z10" s="214"/>
      <c r="AA10" s="204"/>
      <c r="AB10" s="204"/>
      <c r="AC10" s="215">
        <f t="shared" si="6"/>
        <v>0</v>
      </c>
      <c r="AD10" s="214"/>
      <c r="AE10" s="204"/>
      <c r="AF10" s="204"/>
      <c r="AG10" s="215"/>
      <c r="AH10" s="214"/>
      <c r="AI10" s="204"/>
      <c r="AJ10" s="204"/>
      <c r="AK10" s="216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6">
        <v>1</v>
      </c>
      <c r="CY10" s="204">
        <v>24000</v>
      </c>
      <c r="CZ10" s="204"/>
      <c r="DA10" s="204"/>
      <c r="DB10" s="204">
        <v>1</v>
      </c>
      <c r="DC10" s="204">
        <v>24000</v>
      </c>
      <c r="DD10" s="204"/>
      <c r="DE10" s="204"/>
      <c r="DF10" s="204"/>
      <c r="DG10" s="204"/>
      <c r="DH10" s="204"/>
      <c r="DI10" s="204"/>
      <c r="DJ10" s="204"/>
      <c r="DK10" s="204"/>
      <c r="DL10" s="204"/>
      <c r="DM10" s="268"/>
    </row>
    <row r="11" spans="1:117" ht="38.25">
      <c r="A11" s="264">
        <v>4</v>
      </c>
      <c r="B11" s="265">
        <v>4</v>
      </c>
      <c r="C11" s="212" t="s">
        <v>880</v>
      </c>
      <c r="D11" s="212" t="s">
        <v>881</v>
      </c>
      <c r="E11" s="212" t="s">
        <v>29</v>
      </c>
      <c r="F11" s="204">
        <v>16000</v>
      </c>
      <c r="G11" s="204" t="s">
        <v>882</v>
      </c>
      <c r="H11" s="203">
        <f t="shared" si="0"/>
        <v>2823.5294117647063</v>
      </c>
      <c r="I11" s="204">
        <v>5</v>
      </c>
      <c r="J11" s="203">
        <f t="shared" si="1"/>
        <v>126</v>
      </c>
      <c r="K11" s="204">
        <v>20</v>
      </c>
      <c r="L11" s="261">
        <f t="shared" si="7"/>
        <v>926</v>
      </c>
      <c r="M11" s="218" t="s">
        <v>882</v>
      </c>
      <c r="N11" s="204">
        <v>20</v>
      </c>
      <c r="O11" s="203">
        <f t="shared" si="2"/>
        <v>2520</v>
      </c>
      <c r="P11" s="203">
        <f t="shared" si="3"/>
        <v>18520</v>
      </c>
      <c r="Q11" s="204">
        <f t="shared" si="4"/>
        <v>0</v>
      </c>
      <c r="R11" s="204">
        <f t="shared" si="5"/>
        <v>0</v>
      </c>
      <c r="S11" s="204">
        <f t="shared" si="5"/>
        <v>0</v>
      </c>
      <c r="T11" s="203">
        <f t="shared" si="8"/>
        <v>18520</v>
      </c>
      <c r="U11" s="204" t="s">
        <v>879</v>
      </c>
      <c r="V11" s="214"/>
      <c r="W11" s="204"/>
      <c r="X11" s="204"/>
      <c r="Y11" s="215">
        <f t="shared" si="9"/>
        <v>0</v>
      </c>
      <c r="Z11" s="214"/>
      <c r="AA11" s="204"/>
      <c r="AB11" s="204"/>
      <c r="AC11" s="215">
        <f t="shared" si="6"/>
        <v>0</v>
      </c>
      <c r="AD11" s="214"/>
      <c r="AE11" s="204"/>
      <c r="AF11" s="204"/>
      <c r="AG11" s="215"/>
      <c r="AH11" s="214"/>
      <c r="AI11" s="204"/>
      <c r="AJ11" s="204"/>
      <c r="AK11" s="216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6">
        <v>1</v>
      </c>
      <c r="CY11" s="204">
        <v>16000</v>
      </c>
      <c r="CZ11" s="204"/>
      <c r="DA11" s="204"/>
      <c r="DB11" s="204"/>
      <c r="DC11" s="204"/>
      <c r="DD11" s="204">
        <v>1</v>
      </c>
      <c r="DE11" s="204">
        <v>16000</v>
      </c>
      <c r="DF11" s="204"/>
      <c r="DG11" s="204"/>
      <c r="DH11" s="204"/>
      <c r="DI11" s="204"/>
      <c r="DJ11" s="204"/>
      <c r="DK11" s="204"/>
      <c r="DL11" s="204"/>
      <c r="DM11" s="268"/>
    </row>
    <row r="12" spans="1:117" ht="38.25">
      <c r="A12" s="264">
        <v>5</v>
      </c>
      <c r="B12" s="265">
        <v>5</v>
      </c>
      <c r="C12" s="212" t="s">
        <v>883</v>
      </c>
      <c r="D12" s="212" t="s">
        <v>884</v>
      </c>
      <c r="E12" s="212" t="s">
        <v>29</v>
      </c>
      <c r="F12" s="204">
        <v>17000</v>
      </c>
      <c r="G12" s="204" t="s">
        <v>885</v>
      </c>
      <c r="H12" s="203">
        <f t="shared" si="0"/>
        <v>3000</v>
      </c>
      <c r="I12" s="204">
        <v>5</v>
      </c>
      <c r="J12" s="203">
        <f t="shared" si="1"/>
        <v>133.875</v>
      </c>
      <c r="K12" s="204">
        <v>20</v>
      </c>
      <c r="L12" s="261">
        <f t="shared" si="7"/>
        <v>983.875</v>
      </c>
      <c r="M12" s="218" t="s">
        <v>885</v>
      </c>
      <c r="N12" s="204">
        <v>20</v>
      </c>
      <c r="O12" s="203">
        <f t="shared" si="2"/>
        <v>2677.5</v>
      </c>
      <c r="P12" s="203">
        <f t="shared" si="3"/>
        <v>19677.5</v>
      </c>
      <c r="Q12" s="204">
        <f t="shared" si="4"/>
        <v>0</v>
      </c>
      <c r="R12" s="204">
        <f t="shared" si="5"/>
        <v>0</v>
      </c>
      <c r="S12" s="204">
        <f t="shared" si="5"/>
        <v>0</v>
      </c>
      <c r="T12" s="203">
        <f t="shared" si="8"/>
        <v>19677.5</v>
      </c>
      <c r="U12" s="204" t="s">
        <v>879</v>
      </c>
      <c r="V12" s="219"/>
      <c r="W12" s="204"/>
      <c r="X12" s="204"/>
      <c r="Y12" s="215">
        <f t="shared" si="9"/>
        <v>0</v>
      </c>
      <c r="Z12" s="219"/>
      <c r="AA12" s="204"/>
      <c r="AB12" s="204"/>
      <c r="AC12" s="215">
        <f t="shared" si="6"/>
        <v>0</v>
      </c>
      <c r="AD12" s="214"/>
      <c r="AE12" s="204"/>
      <c r="AF12" s="204"/>
      <c r="AG12" s="215"/>
      <c r="AH12" s="214"/>
      <c r="AI12" s="204"/>
      <c r="AJ12" s="204"/>
      <c r="AK12" s="216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6">
        <v>1</v>
      </c>
      <c r="CY12" s="204">
        <v>17000</v>
      </c>
      <c r="CZ12" s="204"/>
      <c r="DA12" s="204"/>
      <c r="DB12" s="204"/>
      <c r="DC12" s="204"/>
      <c r="DD12" s="204">
        <v>1</v>
      </c>
      <c r="DE12" s="204">
        <v>17000</v>
      </c>
      <c r="DF12" s="204"/>
      <c r="DG12" s="204"/>
      <c r="DH12" s="204"/>
      <c r="DI12" s="204"/>
      <c r="DJ12" s="204"/>
      <c r="DK12" s="204"/>
      <c r="DL12" s="204"/>
      <c r="DM12" s="268"/>
    </row>
    <row r="13" spans="1:117" ht="51">
      <c r="A13" s="264">
        <v>6</v>
      </c>
      <c r="B13" s="265">
        <v>6</v>
      </c>
      <c r="C13" s="212" t="s">
        <v>886</v>
      </c>
      <c r="D13" s="212" t="s">
        <v>887</v>
      </c>
      <c r="E13" s="212" t="s">
        <v>888</v>
      </c>
      <c r="F13" s="204">
        <v>25500</v>
      </c>
      <c r="G13" s="204" t="s">
        <v>889</v>
      </c>
      <c r="H13" s="203">
        <f t="shared" si="0"/>
        <v>4500</v>
      </c>
      <c r="I13" s="204">
        <v>5</v>
      </c>
      <c r="J13" s="203">
        <f t="shared" si="1"/>
        <v>200.8125</v>
      </c>
      <c r="K13" s="204">
        <v>20</v>
      </c>
      <c r="L13" s="261">
        <f t="shared" si="7"/>
        <v>1475.8125</v>
      </c>
      <c r="M13" s="218" t="s">
        <v>889</v>
      </c>
      <c r="N13" s="204">
        <v>20</v>
      </c>
      <c r="O13" s="203">
        <f t="shared" si="2"/>
        <v>4016.25</v>
      </c>
      <c r="P13" s="203">
        <f t="shared" si="3"/>
        <v>29516.25</v>
      </c>
      <c r="Q13" s="204">
        <f t="shared" si="4"/>
        <v>0</v>
      </c>
      <c r="R13" s="204">
        <f t="shared" si="5"/>
        <v>0</v>
      </c>
      <c r="S13" s="204">
        <f t="shared" si="5"/>
        <v>0</v>
      </c>
      <c r="T13" s="203">
        <f t="shared" si="8"/>
        <v>29516.25</v>
      </c>
      <c r="U13" s="204" t="s">
        <v>879</v>
      </c>
      <c r="V13" s="214"/>
      <c r="W13" s="204"/>
      <c r="X13" s="204"/>
      <c r="Y13" s="215">
        <f t="shared" si="9"/>
        <v>0</v>
      </c>
      <c r="Z13" s="214"/>
      <c r="AA13" s="204"/>
      <c r="AB13" s="204"/>
      <c r="AC13" s="215">
        <f t="shared" si="6"/>
        <v>0</v>
      </c>
      <c r="AD13" s="214"/>
      <c r="AE13" s="204"/>
      <c r="AF13" s="204"/>
      <c r="AG13" s="215"/>
      <c r="AH13" s="214"/>
      <c r="AI13" s="204"/>
      <c r="AJ13" s="204"/>
      <c r="AK13" s="216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6">
        <v>1</v>
      </c>
      <c r="CY13" s="204">
        <v>25500</v>
      </c>
      <c r="CZ13" s="204"/>
      <c r="DA13" s="204"/>
      <c r="DB13" s="204"/>
      <c r="DC13" s="204"/>
      <c r="DD13" s="204">
        <v>1</v>
      </c>
      <c r="DE13" s="204">
        <v>25500</v>
      </c>
      <c r="DF13" s="204"/>
      <c r="DG13" s="204"/>
      <c r="DH13" s="204"/>
      <c r="DI13" s="204"/>
      <c r="DJ13" s="204"/>
      <c r="DK13" s="204"/>
      <c r="DL13" s="204"/>
      <c r="DM13" s="268"/>
    </row>
    <row r="14" spans="1:117" ht="38.25">
      <c r="A14" s="264">
        <v>7</v>
      </c>
      <c r="B14" s="265">
        <v>7</v>
      </c>
      <c r="C14" s="212" t="s">
        <v>890</v>
      </c>
      <c r="D14" s="212" t="s">
        <v>891</v>
      </c>
      <c r="E14" s="212" t="s">
        <v>892</v>
      </c>
      <c r="F14" s="204">
        <v>21250</v>
      </c>
      <c r="G14" s="204" t="s">
        <v>893</v>
      </c>
      <c r="H14" s="203">
        <f t="shared" si="0"/>
        <v>3750</v>
      </c>
      <c r="I14" s="204">
        <v>5</v>
      </c>
      <c r="J14" s="203">
        <f t="shared" si="1"/>
        <v>167.34375</v>
      </c>
      <c r="K14" s="204">
        <v>20</v>
      </c>
      <c r="L14" s="261">
        <f t="shared" si="7"/>
        <v>1229.84375</v>
      </c>
      <c r="M14" s="218" t="s">
        <v>893</v>
      </c>
      <c r="N14" s="204">
        <v>20</v>
      </c>
      <c r="O14" s="203">
        <f t="shared" si="2"/>
        <v>3346.875</v>
      </c>
      <c r="P14" s="203">
        <f t="shared" si="3"/>
        <v>24596.875</v>
      </c>
      <c r="Q14" s="204">
        <f t="shared" si="4"/>
        <v>0</v>
      </c>
      <c r="R14" s="204">
        <f t="shared" si="5"/>
        <v>0</v>
      </c>
      <c r="S14" s="204">
        <f t="shared" si="5"/>
        <v>0</v>
      </c>
      <c r="T14" s="203">
        <f t="shared" si="8"/>
        <v>24596.875</v>
      </c>
      <c r="U14" s="204" t="s">
        <v>879</v>
      </c>
      <c r="V14" s="219"/>
      <c r="W14" s="204"/>
      <c r="X14" s="204"/>
      <c r="Y14" s="215">
        <f t="shared" si="9"/>
        <v>0</v>
      </c>
      <c r="Z14" s="219"/>
      <c r="AA14" s="204"/>
      <c r="AB14" s="204"/>
      <c r="AC14" s="215">
        <f t="shared" si="6"/>
        <v>0</v>
      </c>
      <c r="AD14" s="214"/>
      <c r="AE14" s="204"/>
      <c r="AF14" s="204"/>
      <c r="AG14" s="215"/>
      <c r="AH14" s="214"/>
      <c r="AI14" s="204"/>
      <c r="AJ14" s="204"/>
      <c r="AK14" s="216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6">
        <v>1</v>
      </c>
      <c r="CY14" s="204">
        <v>21250</v>
      </c>
      <c r="CZ14" s="204"/>
      <c r="DA14" s="204"/>
      <c r="DB14" s="204"/>
      <c r="DC14" s="204"/>
      <c r="DD14" s="204">
        <v>1</v>
      </c>
      <c r="DE14" s="204">
        <v>21250</v>
      </c>
      <c r="DF14" s="204"/>
      <c r="DG14" s="204"/>
      <c r="DH14" s="204"/>
      <c r="DI14" s="204"/>
      <c r="DJ14" s="204"/>
      <c r="DK14" s="204"/>
      <c r="DL14" s="204"/>
      <c r="DM14" s="268"/>
    </row>
    <row r="15" spans="1:117" ht="38.25">
      <c r="A15" s="264">
        <v>8</v>
      </c>
      <c r="B15" s="265">
        <v>8</v>
      </c>
      <c r="C15" s="212" t="s">
        <v>894</v>
      </c>
      <c r="D15" s="212" t="s">
        <v>891</v>
      </c>
      <c r="E15" s="212" t="s">
        <v>895</v>
      </c>
      <c r="F15" s="204">
        <v>21250</v>
      </c>
      <c r="G15" s="204" t="s">
        <v>896</v>
      </c>
      <c r="H15" s="203">
        <f t="shared" si="0"/>
        <v>3750</v>
      </c>
      <c r="I15" s="204">
        <v>5</v>
      </c>
      <c r="J15" s="203">
        <f t="shared" si="1"/>
        <v>167.34375</v>
      </c>
      <c r="K15" s="204">
        <v>20</v>
      </c>
      <c r="L15" s="261">
        <f t="shared" si="7"/>
        <v>1229.84375</v>
      </c>
      <c r="M15" s="218" t="s">
        <v>896</v>
      </c>
      <c r="N15" s="204">
        <v>20</v>
      </c>
      <c r="O15" s="203">
        <f t="shared" si="2"/>
        <v>3346.875</v>
      </c>
      <c r="P15" s="203">
        <f t="shared" si="3"/>
        <v>24596.875</v>
      </c>
      <c r="Q15" s="204">
        <f t="shared" si="4"/>
        <v>0</v>
      </c>
      <c r="R15" s="204">
        <f t="shared" si="5"/>
        <v>0</v>
      </c>
      <c r="S15" s="204">
        <f t="shared" si="5"/>
        <v>0</v>
      </c>
      <c r="T15" s="203">
        <f t="shared" si="8"/>
        <v>24596.875</v>
      </c>
      <c r="U15" s="204" t="s">
        <v>879</v>
      </c>
      <c r="V15" s="219"/>
      <c r="W15" s="204"/>
      <c r="X15" s="204"/>
      <c r="Y15" s="215">
        <f t="shared" si="9"/>
        <v>0</v>
      </c>
      <c r="Z15" s="219"/>
      <c r="AA15" s="204"/>
      <c r="AB15" s="204"/>
      <c r="AC15" s="215">
        <f t="shared" si="6"/>
        <v>0</v>
      </c>
      <c r="AD15" s="214"/>
      <c r="AE15" s="204"/>
      <c r="AF15" s="204"/>
      <c r="AG15" s="215"/>
      <c r="AH15" s="214"/>
      <c r="AI15" s="204"/>
      <c r="AJ15" s="204"/>
      <c r="AK15" s="216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6">
        <v>1</v>
      </c>
      <c r="CY15" s="204">
        <v>21250</v>
      </c>
      <c r="CZ15" s="204"/>
      <c r="DA15" s="204"/>
      <c r="DB15" s="204"/>
      <c r="DC15" s="204"/>
      <c r="DD15" s="204">
        <v>1</v>
      </c>
      <c r="DE15" s="204">
        <v>21250</v>
      </c>
      <c r="DF15" s="204"/>
      <c r="DG15" s="204"/>
      <c r="DH15" s="204"/>
      <c r="DI15" s="204"/>
      <c r="DJ15" s="204"/>
      <c r="DK15" s="204"/>
      <c r="DL15" s="204"/>
      <c r="DM15" s="268"/>
    </row>
    <row r="16" spans="1:117" ht="38.25">
      <c r="A16" s="264">
        <v>9</v>
      </c>
      <c r="B16" s="265">
        <v>9</v>
      </c>
      <c r="C16" s="212" t="s">
        <v>897</v>
      </c>
      <c r="D16" s="212" t="s">
        <v>891</v>
      </c>
      <c r="E16" s="212" t="s">
        <v>898</v>
      </c>
      <c r="F16" s="204">
        <v>17000</v>
      </c>
      <c r="G16" s="204" t="s">
        <v>899</v>
      </c>
      <c r="H16" s="203">
        <f t="shared" si="0"/>
        <v>3000</v>
      </c>
      <c r="I16" s="204">
        <v>5</v>
      </c>
      <c r="J16" s="203">
        <f t="shared" si="1"/>
        <v>133.875</v>
      </c>
      <c r="K16" s="204">
        <v>20</v>
      </c>
      <c r="L16" s="261">
        <f t="shared" si="7"/>
        <v>983.875</v>
      </c>
      <c r="M16" s="218" t="s">
        <v>899</v>
      </c>
      <c r="N16" s="204">
        <v>20</v>
      </c>
      <c r="O16" s="203">
        <f t="shared" si="2"/>
        <v>2677.5</v>
      </c>
      <c r="P16" s="203">
        <f t="shared" si="3"/>
        <v>19677.5</v>
      </c>
      <c r="Q16" s="204">
        <f t="shared" si="4"/>
        <v>0</v>
      </c>
      <c r="R16" s="204">
        <f t="shared" si="5"/>
        <v>0</v>
      </c>
      <c r="S16" s="204">
        <f t="shared" si="5"/>
        <v>0</v>
      </c>
      <c r="T16" s="203">
        <f t="shared" si="8"/>
        <v>19677.5</v>
      </c>
      <c r="U16" s="204" t="s">
        <v>879</v>
      </c>
      <c r="V16" s="219"/>
      <c r="W16" s="204"/>
      <c r="X16" s="204"/>
      <c r="Y16" s="215">
        <f t="shared" si="9"/>
        <v>0</v>
      </c>
      <c r="Z16" s="219"/>
      <c r="AA16" s="204"/>
      <c r="AB16" s="204"/>
      <c r="AC16" s="215">
        <f t="shared" si="6"/>
        <v>0</v>
      </c>
      <c r="AD16" s="214"/>
      <c r="AE16" s="204"/>
      <c r="AF16" s="204"/>
      <c r="AG16" s="215"/>
      <c r="AH16" s="214"/>
      <c r="AI16" s="204"/>
      <c r="AJ16" s="204"/>
      <c r="AK16" s="216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6">
        <v>1</v>
      </c>
      <c r="CY16" s="204">
        <v>17000</v>
      </c>
      <c r="CZ16" s="204"/>
      <c r="DA16" s="204"/>
      <c r="DB16" s="204"/>
      <c r="DC16" s="204"/>
      <c r="DD16" s="204"/>
      <c r="DE16" s="204"/>
      <c r="DF16" s="204">
        <v>1</v>
      </c>
      <c r="DG16" s="204">
        <v>17000</v>
      </c>
      <c r="DH16" s="204"/>
      <c r="DI16" s="204"/>
      <c r="DJ16" s="204"/>
      <c r="DK16" s="204"/>
      <c r="DL16" s="204"/>
      <c r="DM16" s="268"/>
    </row>
    <row r="17" spans="1:117" ht="38.25">
      <c r="A17" s="264">
        <v>10</v>
      </c>
      <c r="B17" s="265">
        <v>10</v>
      </c>
      <c r="C17" s="212" t="s">
        <v>900</v>
      </c>
      <c r="D17" s="212" t="s">
        <v>901</v>
      </c>
      <c r="E17" s="212" t="s">
        <v>892</v>
      </c>
      <c r="F17" s="204">
        <v>21250</v>
      </c>
      <c r="G17" s="204" t="s">
        <v>902</v>
      </c>
      <c r="H17" s="203">
        <f t="shared" si="0"/>
        <v>3750</v>
      </c>
      <c r="I17" s="204">
        <v>5</v>
      </c>
      <c r="J17" s="203">
        <f t="shared" si="1"/>
        <v>167.34375</v>
      </c>
      <c r="K17" s="204">
        <v>20</v>
      </c>
      <c r="L17" s="261">
        <f t="shared" si="7"/>
        <v>1229.84375</v>
      </c>
      <c r="M17" s="218" t="s">
        <v>902</v>
      </c>
      <c r="N17" s="204">
        <v>20</v>
      </c>
      <c r="O17" s="203">
        <f t="shared" si="2"/>
        <v>3346.875</v>
      </c>
      <c r="P17" s="203">
        <f t="shared" si="3"/>
        <v>24596.875</v>
      </c>
      <c r="Q17" s="204">
        <f t="shared" si="4"/>
        <v>0</v>
      </c>
      <c r="R17" s="204">
        <f t="shared" si="5"/>
        <v>0</v>
      </c>
      <c r="S17" s="204">
        <f t="shared" si="5"/>
        <v>0</v>
      </c>
      <c r="T17" s="203">
        <f t="shared" si="8"/>
        <v>24596.875</v>
      </c>
      <c r="U17" s="204" t="s">
        <v>879</v>
      </c>
      <c r="V17" s="219"/>
      <c r="W17" s="204"/>
      <c r="X17" s="204"/>
      <c r="Y17" s="215">
        <f t="shared" si="9"/>
        <v>0</v>
      </c>
      <c r="Z17" s="219"/>
      <c r="AA17" s="204"/>
      <c r="AB17" s="204"/>
      <c r="AC17" s="215">
        <f t="shared" si="6"/>
        <v>0</v>
      </c>
      <c r="AD17" s="214"/>
      <c r="AE17" s="204"/>
      <c r="AF17" s="204"/>
      <c r="AG17" s="215"/>
      <c r="AH17" s="214"/>
      <c r="AI17" s="204"/>
      <c r="AJ17" s="204"/>
      <c r="AK17" s="216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6">
        <v>1</v>
      </c>
      <c r="CY17" s="204">
        <v>21250</v>
      </c>
      <c r="CZ17" s="204"/>
      <c r="DA17" s="204"/>
      <c r="DB17" s="204"/>
      <c r="DC17" s="204"/>
      <c r="DD17" s="204">
        <v>1</v>
      </c>
      <c r="DE17" s="204">
        <v>21250</v>
      </c>
      <c r="DF17" s="204"/>
      <c r="DG17" s="204"/>
      <c r="DH17" s="204"/>
      <c r="DI17" s="204"/>
      <c r="DJ17" s="204"/>
      <c r="DK17" s="204"/>
      <c r="DL17" s="204"/>
      <c r="DM17" s="268"/>
    </row>
    <row r="18" spans="1:117" ht="38.25">
      <c r="A18" s="264">
        <v>11</v>
      </c>
      <c r="B18" s="265">
        <v>11</v>
      </c>
      <c r="C18" s="212" t="s">
        <v>903</v>
      </c>
      <c r="D18" s="212" t="s">
        <v>891</v>
      </c>
      <c r="E18" s="212" t="s">
        <v>904</v>
      </c>
      <c r="F18" s="204">
        <v>17000</v>
      </c>
      <c r="G18" s="204" t="s">
        <v>905</v>
      </c>
      <c r="H18" s="203">
        <f t="shared" si="0"/>
        <v>3000</v>
      </c>
      <c r="I18" s="204">
        <v>5</v>
      </c>
      <c r="J18" s="203">
        <f t="shared" si="1"/>
        <v>133.875</v>
      </c>
      <c r="K18" s="204">
        <v>20</v>
      </c>
      <c r="L18" s="261">
        <f t="shared" si="7"/>
        <v>983.875</v>
      </c>
      <c r="M18" s="218" t="s">
        <v>905</v>
      </c>
      <c r="N18" s="204">
        <v>20</v>
      </c>
      <c r="O18" s="203">
        <f t="shared" si="2"/>
        <v>2677.5</v>
      </c>
      <c r="P18" s="203">
        <f t="shared" si="3"/>
        <v>19677.5</v>
      </c>
      <c r="Q18" s="204">
        <f t="shared" si="4"/>
        <v>0</v>
      </c>
      <c r="R18" s="204">
        <f t="shared" si="5"/>
        <v>0</v>
      </c>
      <c r="S18" s="204">
        <f t="shared" si="5"/>
        <v>0</v>
      </c>
      <c r="T18" s="203">
        <f t="shared" si="8"/>
        <v>19677.5</v>
      </c>
      <c r="U18" s="204" t="s">
        <v>879</v>
      </c>
      <c r="V18" s="219"/>
      <c r="W18" s="204"/>
      <c r="X18" s="204"/>
      <c r="Y18" s="215">
        <f t="shared" si="9"/>
        <v>0</v>
      </c>
      <c r="Z18" s="219"/>
      <c r="AA18" s="204"/>
      <c r="AB18" s="204"/>
      <c r="AC18" s="215">
        <f t="shared" si="6"/>
        <v>0</v>
      </c>
      <c r="AD18" s="214"/>
      <c r="AE18" s="204"/>
      <c r="AF18" s="204"/>
      <c r="AG18" s="215"/>
      <c r="AH18" s="214"/>
      <c r="AI18" s="204"/>
      <c r="AJ18" s="204"/>
      <c r="AK18" s="216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6">
        <v>1</v>
      </c>
      <c r="CY18" s="204">
        <v>17000</v>
      </c>
      <c r="CZ18" s="204"/>
      <c r="DA18" s="204"/>
      <c r="DB18" s="204"/>
      <c r="DC18" s="204"/>
      <c r="DD18" s="204">
        <v>1</v>
      </c>
      <c r="DE18" s="204">
        <v>17000</v>
      </c>
      <c r="DF18" s="204"/>
      <c r="DG18" s="204"/>
      <c r="DH18" s="204"/>
      <c r="DI18" s="204"/>
      <c r="DJ18" s="204"/>
      <c r="DK18" s="204"/>
      <c r="DL18" s="204"/>
      <c r="DM18" s="268"/>
    </row>
    <row r="19" spans="1:117" ht="38.25">
      <c r="A19" s="264">
        <v>12</v>
      </c>
      <c r="B19" s="265">
        <v>12</v>
      </c>
      <c r="C19" s="212" t="s">
        <v>906</v>
      </c>
      <c r="D19" s="212" t="s">
        <v>891</v>
      </c>
      <c r="E19" s="212" t="s">
        <v>907</v>
      </c>
      <c r="F19" s="204">
        <v>17000</v>
      </c>
      <c r="G19" s="204" t="s">
        <v>908</v>
      </c>
      <c r="H19" s="203">
        <f t="shared" si="0"/>
        <v>3000</v>
      </c>
      <c r="I19" s="204">
        <v>5</v>
      </c>
      <c r="J19" s="203">
        <f t="shared" si="1"/>
        <v>133.875</v>
      </c>
      <c r="K19" s="204">
        <v>20</v>
      </c>
      <c r="L19" s="261">
        <f t="shared" si="7"/>
        <v>983.875</v>
      </c>
      <c r="M19" s="218" t="s">
        <v>908</v>
      </c>
      <c r="N19" s="204">
        <v>20</v>
      </c>
      <c r="O19" s="203">
        <f t="shared" si="2"/>
        <v>2677.5</v>
      </c>
      <c r="P19" s="203">
        <f t="shared" si="3"/>
        <v>19677.5</v>
      </c>
      <c r="Q19" s="204">
        <f t="shared" si="4"/>
        <v>0</v>
      </c>
      <c r="R19" s="204">
        <f t="shared" si="5"/>
        <v>0</v>
      </c>
      <c r="S19" s="204">
        <f t="shared" si="5"/>
        <v>0</v>
      </c>
      <c r="T19" s="203">
        <f t="shared" si="8"/>
        <v>19677.5</v>
      </c>
      <c r="U19" s="204" t="s">
        <v>879</v>
      </c>
      <c r="V19" s="219"/>
      <c r="W19" s="204"/>
      <c r="X19" s="204"/>
      <c r="Y19" s="215">
        <f t="shared" si="9"/>
        <v>0</v>
      </c>
      <c r="Z19" s="219"/>
      <c r="AA19" s="204"/>
      <c r="AB19" s="204"/>
      <c r="AC19" s="215">
        <f t="shared" si="6"/>
        <v>0</v>
      </c>
      <c r="AD19" s="214"/>
      <c r="AE19" s="204"/>
      <c r="AF19" s="204"/>
      <c r="AG19" s="215"/>
      <c r="AH19" s="214"/>
      <c r="AI19" s="204"/>
      <c r="AJ19" s="204"/>
      <c r="AK19" s="216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6">
        <v>1</v>
      </c>
      <c r="CY19" s="204">
        <v>17000</v>
      </c>
      <c r="CZ19" s="204"/>
      <c r="DA19" s="204"/>
      <c r="DB19" s="204"/>
      <c r="DC19" s="204"/>
      <c r="DD19" s="204">
        <v>1</v>
      </c>
      <c r="DE19" s="204">
        <v>17000</v>
      </c>
      <c r="DF19" s="204"/>
      <c r="DG19" s="204"/>
      <c r="DH19" s="204"/>
      <c r="DI19" s="204"/>
      <c r="DJ19" s="204"/>
      <c r="DK19" s="204"/>
      <c r="DL19" s="204"/>
      <c r="DM19" s="268"/>
    </row>
    <row r="20" spans="1:117" ht="38.25">
      <c r="A20" s="264">
        <v>13</v>
      </c>
      <c r="B20" s="265">
        <v>13</v>
      </c>
      <c r="C20" s="212" t="s">
        <v>909</v>
      </c>
      <c r="D20" s="212" t="s">
        <v>887</v>
      </c>
      <c r="E20" s="212" t="s">
        <v>29</v>
      </c>
      <c r="F20" s="204">
        <v>21250</v>
      </c>
      <c r="G20" s="204" t="s">
        <v>910</v>
      </c>
      <c r="H20" s="203">
        <f t="shared" si="0"/>
        <v>3750</v>
      </c>
      <c r="I20" s="204">
        <v>5</v>
      </c>
      <c r="J20" s="203">
        <f t="shared" si="1"/>
        <v>167.34375</v>
      </c>
      <c r="K20" s="204">
        <v>20</v>
      </c>
      <c r="L20" s="261">
        <f t="shared" si="7"/>
        <v>1229.84375</v>
      </c>
      <c r="M20" s="218" t="s">
        <v>910</v>
      </c>
      <c r="N20" s="204">
        <v>20</v>
      </c>
      <c r="O20" s="203">
        <f t="shared" si="2"/>
        <v>3346.875</v>
      </c>
      <c r="P20" s="203">
        <f t="shared" si="3"/>
        <v>24596.875</v>
      </c>
      <c r="Q20" s="204">
        <f t="shared" si="4"/>
        <v>0</v>
      </c>
      <c r="R20" s="204">
        <f t="shared" si="5"/>
        <v>0</v>
      </c>
      <c r="S20" s="204">
        <f t="shared" si="5"/>
        <v>0</v>
      </c>
      <c r="T20" s="203">
        <f t="shared" si="8"/>
        <v>24596.875</v>
      </c>
      <c r="U20" s="204" t="s">
        <v>879</v>
      </c>
      <c r="V20" s="219"/>
      <c r="W20" s="204"/>
      <c r="X20" s="204"/>
      <c r="Y20" s="215">
        <f t="shared" si="9"/>
        <v>0</v>
      </c>
      <c r="Z20" s="219"/>
      <c r="AA20" s="204"/>
      <c r="AB20" s="204"/>
      <c r="AC20" s="215">
        <f t="shared" si="6"/>
        <v>0</v>
      </c>
      <c r="AD20" s="214"/>
      <c r="AE20" s="204"/>
      <c r="AF20" s="204"/>
      <c r="AG20" s="215"/>
      <c r="AH20" s="214"/>
      <c r="AI20" s="204"/>
      <c r="AJ20" s="204"/>
      <c r="AK20" s="216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6">
        <v>1</v>
      </c>
      <c r="CY20" s="204">
        <v>21250</v>
      </c>
      <c r="CZ20" s="204"/>
      <c r="DA20" s="204"/>
      <c r="DB20" s="204"/>
      <c r="DC20" s="204"/>
      <c r="DD20" s="204">
        <v>1</v>
      </c>
      <c r="DE20" s="204">
        <v>21250</v>
      </c>
      <c r="DF20" s="204"/>
      <c r="DG20" s="204"/>
      <c r="DH20" s="204"/>
      <c r="DI20" s="204"/>
      <c r="DJ20" s="204"/>
      <c r="DK20" s="204"/>
      <c r="DL20" s="204"/>
      <c r="DM20" s="268"/>
    </row>
    <row r="21" spans="1:117" ht="51">
      <c r="A21" s="264">
        <v>14</v>
      </c>
      <c r="B21" s="265">
        <v>14</v>
      </c>
      <c r="C21" s="212" t="s">
        <v>911</v>
      </c>
      <c r="D21" s="212" t="s">
        <v>887</v>
      </c>
      <c r="E21" s="212" t="s">
        <v>895</v>
      </c>
      <c r="F21" s="204">
        <v>21250</v>
      </c>
      <c r="G21" s="204" t="s">
        <v>912</v>
      </c>
      <c r="H21" s="203">
        <f t="shared" si="0"/>
        <v>3750</v>
      </c>
      <c r="I21" s="204">
        <v>5</v>
      </c>
      <c r="J21" s="203">
        <f t="shared" si="1"/>
        <v>167.34375</v>
      </c>
      <c r="K21" s="204">
        <v>20</v>
      </c>
      <c r="L21" s="261">
        <f t="shared" si="7"/>
        <v>1229.84375</v>
      </c>
      <c r="M21" s="218" t="s">
        <v>912</v>
      </c>
      <c r="N21" s="204">
        <v>20</v>
      </c>
      <c r="O21" s="203">
        <f t="shared" si="2"/>
        <v>3346.875</v>
      </c>
      <c r="P21" s="203">
        <f t="shared" si="3"/>
        <v>24596.875</v>
      </c>
      <c r="Q21" s="204">
        <f t="shared" si="4"/>
        <v>0</v>
      </c>
      <c r="R21" s="204">
        <f t="shared" si="5"/>
        <v>0</v>
      </c>
      <c r="S21" s="204">
        <f t="shared" si="5"/>
        <v>0</v>
      </c>
      <c r="T21" s="203">
        <f t="shared" si="8"/>
        <v>24596.875</v>
      </c>
      <c r="U21" s="204" t="s">
        <v>879</v>
      </c>
      <c r="V21" s="219"/>
      <c r="W21" s="204"/>
      <c r="X21" s="204"/>
      <c r="Y21" s="215">
        <f t="shared" si="9"/>
        <v>0</v>
      </c>
      <c r="Z21" s="219"/>
      <c r="AA21" s="204"/>
      <c r="AB21" s="204"/>
      <c r="AC21" s="215">
        <f t="shared" si="6"/>
        <v>0</v>
      </c>
      <c r="AD21" s="214"/>
      <c r="AE21" s="204"/>
      <c r="AF21" s="204"/>
      <c r="AG21" s="215"/>
      <c r="AH21" s="214"/>
      <c r="AI21" s="204"/>
      <c r="AJ21" s="204"/>
      <c r="AK21" s="216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6">
        <v>1</v>
      </c>
      <c r="CY21" s="204">
        <v>21250</v>
      </c>
      <c r="CZ21" s="204"/>
      <c r="DA21" s="204"/>
      <c r="DB21" s="204"/>
      <c r="DC21" s="204"/>
      <c r="DD21" s="204">
        <v>1</v>
      </c>
      <c r="DE21" s="204">
        <v>21250</v>
      </c>
      <c r="DF21" s="204"/>
      <c r="DG21" s="204"/>
      <c r="DH21" s="204"/>
      <c r="DI21" s="204"/>
      <c r="DJ21" s="204"/>
      <c r="DK21" s="204"/>
      <c r="DL21" s="204"/>
      <c r="DM21" s="268"/>
    </row>
    <row r="22" spans="1:117" ht="51">
      <c r="A22" s="264">
        <v>15</v>
      </c>
      <c r="B22" s="265">
        <v>15</v>
      </c>
      <c r="C22" s="212" t="s">
        <v>913</v>
      </c>
      <c r="D22" s="212" t="s">
        <v>887</v>
      </c>
      <c r="E22" s="212" t="s">
        <v>892</v>
      </c>
      <c r="F22" s="204">
        <v>21250</v>
      </c>
      <c r="G22" s="204" t="s">
        <v>914</v>
      </c>
      <c r="H22" s="203">
        <f t="shared" si="0"/>
        <v>3750</v>
      </c>
      <c r="I22" s="204">
        <v>5</v>
      </c>
      <c r="J22" s="203">
        <f t="shared" si="1"/>
        <v>167.34375</v>
      </c>
      <c r="K22" s="204">
        <v>20</v>
      </c>
      <c r="L22" s="261">
        <f t="shared" si="7"/>
        <v>1229.84375</v>
      </c>
      <c r="M22" s="218" t="s">
        <v>914</v>
      </c>
      <c r="N22" s="204">
        <v>20</v>
      </c>
      <c r="O22" s="203">
        <f t="shared" si="2"/>
        <v>3346.875</v>
      </c>
      <c r="P22" s="203">
        <f t="shared" si="3"/>
        <v>24596.875</v>
      </c>
      <c r="Q22" s="204">
        <f t="shared" si="4"/>
        <v>0</v>
      </c>
      <c r="R22" s="204">
        <f t="shared" si="5"/>
        <v>0</v>
      </c>
      <c r="S22" s="204">
        <f t="shared" si="5"/>
        <v>0</v>
      </c>
      <c r="T22" s="203">
        <f t="shared" si="8"/>
        <v>24596.875</v>
      </c>
      <c r="U22" s="204" t="s">
        <v>879</v>
      </c>
      <c r="V22" s="219"/>
      <c r="W22" s="204"/>
      <c r="X22" s="204"/>
      <c r="Y22" s="215">
        <f t="shared" si="9"/>
        <v>0</v>
      </c>
      <c r="Z22" s="219"/>
      <c r="AA22" s="204"/>
      <c r="AB22" s="204"/>
      <c r="AC22" s="215">
        <f t="shared" si="6"/>
        <v>0</v>
      </c>
      <c r="AD22" s="214"/>
      <c r="AE22" s="204"/>
      <c r="AF22" s="204"/>
      <c r="AG22" s="215"/>
      <c r="AH22" s="214"/>
      <c r="AI22" s="204"/>
      <c r="AJ22" s="204"/>
      <c r="AK22" s="216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6">
        <v>1</v>
      </c>
      <c r="CY22" s="204">
        <v>21250</v>
      </c>
      <c r="CZ22" s="204"/>
      <c r="DA22" s="204"/>
      <c r="DB22" s="204"/>
      <c r="DC22" s="204"/>
      <c r="DD22" s="204">
        <v>1</v>
      </c>
      <c r="DE22" s="204">
        <v>21250</v>
      </c>
      <c r="DF22" s="204"/>
      <c r="DG22" s="204"/>
      <c r="DH22" s="204"/>
      <c r="DI22" s="204"/>
      <c r="DJ22" s="204"/>
      <c r="DK22" s="204"/>
      <c r="DL22" s="204"/>
      <c r="DM22" s="268"/>
    </row>
    <row r="23" spans="1:117" ht="51">
      <c r="A23" s="264">
        <v>16</v>
      </c>
      <c r="B23" s="265">
        <v>16</v>
      </c>
      <c r="C23" s="212" t="s">
        <v>915</v>
      </c>
      <c r="D23" s="212" t="s">
        <v>887</v>
      </c>
      <c r="E23" s="212" t="s">
        <v>916</v>
      </c>
      <c r="F23" s="204">
        <v>18700</v>
      </c>
      <c r="G23" s="204" t="s">
        <v>917</v>
      </c>
      <c r="H23" s="203">
        <f t="shared" si="0"/>
        <v>3300</v>
      </c>
      <c r="I23" s="204">
        <v>5</v>
      </c>
      <c r="J23" s="203">
        <f t="shared" si="1"/>
        <v>147.26250000000005</v>
      </c>
      <c r="K23" s="204">
        <v>20</v>
      </c>
      <c r="L23" s="261">
        <f t="shared" si="7"/>
        <v>1082.2625</v>
      </c>
      <c r="M23" s="218" t="s">
        <v>917</v>
      </c>
      <c r="N23" s="204">
        <v>20</v>
      </c>
      <c r="O23" s="203">
        <f t="shared" si="2"/>
        <v>2945.2500000000009</v>
      </c>
      <c r="P23" s="203">
        <f t="shared" si="3"/>
        <v>21645.25</v>
      </c>
      <c r="Q23" s="204">
        <f t="shared" si="4"/>
        <v>0</v>
      </c>
      <c r="R23" s="204">
        <f t="shared" si="5"/>
        <v>0</v>
      </c>
      <c r="S23" s="204">
        <f t="shared" si="5"/>
        <v>0</v>
      </c>
      <c r="T23" s="203">
        <f t="shared" si="8"/>
        <v>21645.25</v>
      </c>
      <c r="U23" s="204" t="s">
        <v>879</v>
      </c>
      <c r="V23" s="219"/>
      <c r="W23" s="204"/>
      <c r="X23" s="204"/>
      <c r="Y23" s="215">
        <f t="shared" si="9"/>
        <v>0</v>
      </c>
      <c r="Z23" s="219"/>
      <c r="AA23" s="204"/>
      <c r="AB23" s="204"/>
      <c r="AC23" s="215">
        <f t="shared" si="6"/>
        <v>0</v>
      </c>
      <c r="AD23" s="214"/>
      <c r="AE23" s="204"/>
      <c r="AF23" s="204"/>
      <c r="AG23" s="215"/>
      <c r="AH23" s="214"/>
      <c r="AI23" s="204"/>
      <c r="AJ23" s="204"/>
      <c r="AK23" s="216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6">
        <v>1</v>
      </c>
      <c r="CY23" s="204">
        <v>18700</v>
      </c>
      <c r="CZ23" s="204"/>
      <c r="DA23" s="204"/>
      <c r="DB23" s="204"/>
      <c r="DC23" s="204"/>
      <c r="DD23" s="204">
        <v>1</v>
      </c>
      <c r="DE23" s="204">
        <v>18700</v>
      </c>
      <c r="DF23" s="204"/>
      <c r="DG23" s="204"/>
      <c r="DH23" s="204"/>
      <c r="DI23" s="204"/>
      <c r="DJ23" s="204"/>
      <c r="DK23" s="204"/>
      <c r="DL23" s="204"/>
      <c r="DM23" s="268"/>
    </row>
    <row r="24" spans="1:117" ht="38.25">
      <c r="A24" s="264">
        <v>17</v>
      </c>
      <c r="B24" s="265">
        <v>17</v>
      </c>
      <c r="C24" s="212" t="s">
        <v>918</v>
      </c>
      <c r="D24" s="212" t="s">
        <v>887</v>
      </c>
      <c r="E24" s="212" t="s">
        <v>919</v>
      </c>
      <c r="F24" s="204">
        <v>21250</v>
      </c>
      <c r="G24" s="204" t="s">
        <v>920</v>
      </c>
      <c r="H24" s="203">
        <f t="shared" si="0"/>
        <v>3750</v>
      </c>
      <c r="I24" s="204">
        <v>5</v>
      </c>
      <c r="J24" s="203">
        <f t="shared" si="1"/>
        <v>167.34375</v>
      </c>
      <c r="K24" s="204">
        <v>20</v>
      </c>
      <c r="L24" s="261">
        <f t="shared" si="7"/>
        <v>1229.84375</v>
      </c>
      <c r="M24" s="218" t="s">
        <v>920</v>
      </c>
      <c r="N24" s="204">
        <v>20</v>
      </c>
      <c r="O24" s="203">
        <f t="shared" si="2"/>
        <v>3346.875</v>
      </c>
      <c r="P24" s="203">
        <f t="shared" si="3"/>
        <v>24596.875</v>
      </c>
      <c r="Q24" s="204">
        <f t="shared" si="4"/>
        <v>0</v>
      </c>
      <c r="R24" s="204">
        <f t="shared" si="5"/>
        <v>0</v>
      </c>
      <c r="S24" s="204">
        <f t="shared" si="5"/>
        <v>0</v>
      </c>
      <c r="T24" s="203">
        <f t="shared" si="8"/>
        <v>24596.875</v>
      </c>
      <c r="U24" s="204" t="s">
        <v>879</v>
      </c>
      <c r="V24" s="219"/>
      <c r="W24" s="204"/>
      <c r="X24" s="204"/>
      <c r="Y24" s="215">
        <f t="shared" si="9"/>
        <v>0</v>
      </c>
      <c r="Z24" s="219"/>
      <c r="AA24" s="204"/>
      <c r="AB24" s="204"/>
      <c r="AC24" s="215">
        <f t="shared" si="6"/>
        <v>0</v>
      </c>
      <c r="AD24" s="214"/>
      <c r="AE24" s="204"/>
      <c r="AF24" s="204"/>
      <c r="AG24" s="215"/>
      <c r="AH24" s="214"/>
      <c r="AI24" s="204"/>
      <c r="AJ24" s="204"/>
      <c r="AK24" s="216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6">
        <v>1</v>
      </c>
      <c r="CY24" s="204">
        <v>21250</v>
      </c>
      <c r="CZ24" s="204"/>
      <c r="DA24" s="204"/>
      <c r="DB24" s="204"/>
      <c r="DC24" s="204"/>
      <c r="DD24" s="204">
        <v>1</v>
      </c>
      <c r="DE24" s="204">
        <v>21250</v>
      </c>
      <c r="DF24" s="204"/>
      <c r="DG24" s="204"/>
      <c r="DH24" s="204"/>
      <c r="DI24" s="204"/>
      <c r="DJ24" s="204"/>
      <c r="DK24" s="204"/>
      <c r="DL24" s="204"/>
      <c r="DM24" s="268"/>
    </row>
    <row r="25" spans="1:117" ht="38.25">
      <c r="A25" s="264">
        <v>18</v>
      </c>
      <c r="B25" s="265">
        <v>18</v>
      </c>
      <c r="C25" s="212" t="s">
        <v>921</v>
      </c>
      <c r="D25" s="212" t="s">
        <v>887</v>
      </c>
      <c r="E25" s="212" t="s">
        <v>888</v>
      </c>
      <c r="F25" s="204">
        <v>21250</v>
      </c>
      <c r="G25" s="204" t="s">
        <v>922</v>
      </c>
      <c r="H25" s="203">
        <f t="shared" si="0"/>
        <v>3750</v>
      </c>
      <c r="I25" s="204">
        <v>5</v>
      </c>
      <c r="J25" s="203">
        <f t="shared" si="1"/>
        <v>167.34375</v>
      </c>
      <c r="K25" s="204">
        <v>20</v>
      </c>
      <c r="L25" s="261">
        <f t="shared" si="7"/>
        <v>1229.84375</v>
      </c>
      <c r="M25" s="218" t="s">
        <v>922</v>
      </c>
      <c r="N25" s="204">
        <v>20</v>
      </c>
      <c r="O25" s="203">
        <f t="shared" si="2"/>
        <v>3346.875</v>
      </c>
      <c r="P25" s="203">
        <f t="shared" si="3"/>
        <v>24596.875</v>
      </c>
      <c r="Q25" s="204">
        <f t="shared" si="4"/>
        <v>0</v>
      </c>
      <c r="R25" s="204">
        <f t="shared" si="5"/>
        <v>0</v>
      </c>
      <c r="S25" s="204">
        <f t="shared" si="5"/>
        <v>0</v>
      </c>
      <c r="T25" s="203">
        <f t="shared" si="8"/>
        <v>24596.875</v>
      </c>
      <c r="U25" s="204" t="s">
        <v>879</v>
      </c>
      <c r="V25" s="219"/>
      <c r="W25" s="204"/>
      <c r="X25" s="204"/>
      <c r="Y25" s="215">
        <f t="shared" si="9"/>
        <v>0</v>
      </c>
      <c r="Z25" s="219"/>
      <c r="AA25" s="204"/>
      <c r="AB25" s="204"/>
      <c r="AC25" s="215">
        <f t="shared" si="6"/>
        <v>0</v>
      </c>
      <c r="AD25" s="214"/>
      <c r="AE25" s="204"/>
      <c r="AF25" s="204"/>
      <c r="AG25" s="215"/>
      <c r="AH25" s="214"/>
      <c r="AI25" s="204"/>
      <c r="AJ25" s="204"/>
      <c r="AK25" s="216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6">
        <v>1</v>
      </c>
      <c r="CY25" s="204">
        <v>21250</v>
      </c>
      <c r="CZ25" s="204"/>
      <c r="DA25" s="204"/>
      <c r="DB25" s="204"/>
      <c r="DC25" s="204"/>
      <c r="DD25" s="204">
        <v>1</v>
      </c>
      <c r="DE25" s="204">
        <v>21250</v>
      </c>
      <c r="DF25" s="204"/>
      <c r="DG25" s="204"/>
      <c r="DH25" s="204"/>
      <c r="DI25" s="204"/>
      <c r="DJ25" s="204"/>
      <c r="DK25" s="204"/>
      <c r="DL25" s="204"/>
      <c r="DM25" s="268"/>
    </row>
    <row r="26" spans="1:117" ht="38.25">
      <c r="A26" s="264">
        <v>19</v>
      </c>
      <c r="B26" s="265">
        <v>19</v>
      </c>
      <c r="C26" s="212" t="s">
        <v>923</v>
      </c>
      <c r="D26" s="212" t="s">
        <v>887</v>
      </c>
      <c r="E26" s="212" t="s">
        <v>895</v>
      </c>
      <c r="F26" s="204">
        <v>21250</v>
      </c>
      <c r="G26" s="204" t="s">
        <v>924</v>
      </c>
      <c r="H26" s="203">
        <f t="shared" si="0"/>
        <v>3750</v>
      </c>
      <c r="I26" s="204">
        <v>5</v>
      </c>
      <c r="J26" s="203">
        <f t="shared" si="1"/>
        <v>167.34375</v>
      </c>
      <c r="K26" s="204">
        <v>20</v>
      </c>
      <c r="L26" s="261">
        <f t="shared" si="7"/>
        <v>1229.84375</v>
      </c>
      <c r="M26" s="218" t="s">
        <v>924</v>
      </c>
      <c r="N26" s="204">
        <v>20</v>
      </c>
      <c r="O26" s="203">
        <f t="shared" si="2"/>
        <v>3346.875</v>
      </c>
      <c r="P26" s="203">
        <f t="shared" si="3"/>
        <v>24596.875</v>
      </c>
      <c r="Q26" s="204">
        <f t="shared" si="4"/>
        <v>0</v>
      </c>
      <c r="R26" s="204">
        <f t="shared" si="5"/>
        <v>0</v>
      </c>
      <c r="S26" s="204">
        <f t="shared" si="5"/>
        <v>0</v>
      </c>
      <c r="T26" s="203">
        <f t="shared" si="8"/>
        <v>24596.875</v>
      </c>
      <c r="U26" s="204" t="s">
        <v>879</v>
      </c>
      <c r="V26" s="219"/>
      <c r="W26" s="204"/>
      <c r="X26" s="204"/>
      <c r="Y26" s="215">
        <f t="shared" si="9"/>
        <v>0</v>
      </c>
      <c r="Z26" s="219"/>
      <c r="AA26" s="204"/>
      <c r="AB26" s="204"/>
      <c r="AC26" s="215">
        <f t="shared" si="6"/>
        <v>0</v>
      </c>
      <c r="AD26" s="214"/>
      <c r="AE26" s="204"/>
      <c r="AF26" s="204"/>
      <c r="AG26" s="215"/>
      <c r="AH26" s="214"/>
      <c r="AI26" s="204"/>
      <c r="AJ26" s="204"/>
      <c r="AK26" s="216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6">
        <v>1</v>
      </c>
      <c r="CY26" s="204">
        <v>21250</v>
      </c>
      <c r="CZ26" s="204"/>
      <c r="DA26" s="204"/>
      <c r="DB26" s="204"/>
      <c r="DC26" s="204"/>
      <c r="DD26" s="204">
        <v>1</v>
      </c>
      <c r="DE26" s="204">
        <v>21250</v>
      </c>
      <c r="DF26" s="204"/>
      <c r="DG26" s="204"/>
      <c r="DH26" s="204"/>
      <c r="DI26" s="204"/>
      <c r="DJ26" s="204"/>
      <c r="DK26" s="204"/>
      <c r="DL26" s="204"/>
      <c r="DM26" s="268"/>
    </row>
    <row r="27" spans="1:117" ht="51">
      <c r="A27" s="264">
        <v>20</v>
      </c>
      <c r="B27" s="265">
        <v>20</v>
      </c>
      <c r="C27" s="212" t="s">
        <v>925</v>
      </c>
      <c r="D27" s="212" t="s">
        <v>926</v>
      </c>
      <c r="E27" s="212" t="s">
        <v>927</v>
      </c>
      <c r="F27" s="204">
        <v>25500</v>
      </c>
      <c r="G27" s="204" t="s">
        <v>928</v>
      </c>
      <c r="H27" s="203">
        <f t="shared" si="0"/>
        <v>4500</v>
      </c>
      <c r="I27" s="204">
        <v>5</v>
      </c>
      <c r="J27" s="203">
        <f t="shared" si="1"/>
        <v>200.8125</v>
      </c>
      <c r="K27" s="204">
        <v>20</v>
      </c>
      <c r="L27" s="261">
        <f t="shared" si="7"/>
        <v>1475.8125</v>
      </c>
      <c r="M27" s="218" t="s">
        <v>928</v>
      </c>
      <c r="N27" s="204">
        <v>20</v>
      </c>
      <c r="O27" s="203">
        <f t="shared" si="2"/>
        <v>4016.25</v>
      </c>
      <c r="P27" s="203">
        <f t="shared" si="3"/>
        <v>29516.25</v>
      </c>
      <c r="Q27" s="204">
        <f t="shared" si="4"/>
        <v>0</v>
      </c>
      <c r="R27" s="204">
        <f t="shared" si="5"/>
        <v>0</v>
      </c>
      <c r="S27" s="204">
        <f t="shared" si="5"/>
        <v>0</v>
      </c>
      <c r="T27" s="203">
        <f t="shared" si="8"/>
        <v>29516.25</v>
      </c>
      <c r="U27" s="204" t="s">
        <v>879</v>
      </c>
      <c r="V27" s="219"/>
      <c r="W27" s="204"/>
      <c r="X27" s="204"/>
      <c r="Y27" s="215">
        <f t="shared" si="9"/>
        <v>0</v>
      </c>
      <c r="Z27" s="219"/>
      <c r="AA27" s="204"/>
      <c r="AB27" s="204"/>
      <c r="AC27" s="215">
        <f t="shared" si="6"/>
        <v>0</v>
      </c>
      <c r="AD27" s="214"/>
      <c r="AE27" s="204"/>
      <c r="AF27" s="204"/>
      <c r="AG27" s="215"/>
      <c r="AH27" s="214"/>
      <c r="AI27" s="204"/>
      <c r="AJ27" s="204"/>
      <c r="AK27" s="216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6">
        <v>1</v>
      </c>
      <c r="CY27" s="204">
        <v>25500</v>
      </c>
      <c r="CZ27" s="204"/>
      <c r="DA27" s="204"/>
      <c r="DB27" s="204"/>
      <c r="DC27" s="204"/>
      <c r="DD27" s="204">
        <v>1</v>
      </c>
      <c r="DE27" s="204">
        <v>25500</v>
      </c>
      <c r="DF27" s="204"/>
      <c r="DG27" s="204"/>
      <c r="DH27" s="204"/>
      <c r="DI27" s="204"/>
      <c r="DJ27" s="204"/>
      <c r="DK27" s="204"/>
      <c r="DL27" s="204"/>
      <c r="DM27" s="268"/>
    </row>
    <row r="28" spans="1:117">
      <c r="A28" s="259"/>
      <c r="B28" s="269"/>
      <c r="C28" s="200" t="s">
        <v>817</v>
      </c>
      <c r="D28" s="200"/>
      <c r="E28" s="201"/>
      <c r="F28" s="221">
        <f>SUM(F8:F27)</f>
        <v>419950</v>
      </c>
      <c r="G28" s="270"/>
      <c r="H28" s="221">
        <f>SUM(H8:H27)</f>
        <v>74108.823529411762</v>
      </c>
      <c r="I28" s="203"/>
      <c r="J28" s="221">
        <f>SUM(J8:J27)</f>
        <v>3374.0437499999998</v>
      </c>
      <c r="K28" s="270"/>
      <c r="L28" s="221">
        <f>SUM(L8:L27)</f>
        <v>24371.543750000001</v>
      </c>
      <c r="M28" s="209"/>
      <c r="N28" s="221">
        <f t="shared" ref="N28:CA28" si="10">SUM(N8:N27)</f>
        <v>400</v>
      </c>
      <c r="O28" s="221">
        <f t="shared" si="10"/>
        <v>67480.875</v>
      </c>
      <c r="P28" s="221">
        <f t="shared" si="10"/>
        <v>487430.875</v>
      </c>
      <c r="Q28" s="220">
        <f t="shared" si="10"/>
        <v>2200</v>
      </c>
      <c r="R28" s="220">
        <f t="shared" si="10"/>
        <v>2200</v>
      </c>
      <c r="S28" s="220">
        <f t="shared" si="10"/>
        <v>0</v>
      </c>
      <c r="T28" s="220">
        <f t="shared" si="10"/>
        <v>485230.875</v>
      </c>
      <c r="U28" s="220">
        <f t="shared" si="10"/>
        <v>0</v>
      </c>
      <c r="V28" s="220">
        <f t="shared" si="10"/>
        <v>0</v>
      </c>
      <c r="W28" s="220">
        <f t="shared" si="10"/>
        <v>2200</v>
      </c>
      <c r="X28" s="220">
        <f t="shared" si="10"/>
        <v>0</v>
      </c>
      <c r="Y28" s="220">
        <f t="shared" si="10"/>
        <v>2200</v>
      </c>
      <c r="Z28" s="220">
        <f t="shared" si="10"/>
        <v>0</v>
      </c>
      <c r="AA28" s="220">
        <f t="shared" si="10"/>
        <v>0</v>
      </c>
      <c r="AB28" s="220">
        <f t="shared" si="10"/>
        <v>0</v>
      </c>
      <c r="AC28" s="220">
        <f t="shared" si="10"/>
        <v>0</v>
      </c>
      <c r="AD28" s="220">
        <f t="shared" si="10"/>
        <v>0</v>
      </c>
      <c r="AE28" s="220">
        <f t="shared" si="10"/>
        <v>0</v>
      </c>
      <c r="AF28" s="220">
        <f t="shared" si="10"/>
        <v>0</v>
      </c>
      <c r="AG28" s="220">
        <f t="shared" si="10"/>
        <v>0</v>
      </c>
      <c r="AH28" s="220">
        <f t="shared" si="10"/>
        <v>0</v>
      </c>
      <c r="AI28" s="220">
        <f t="shared" si="10"/>
        <v>0</v>
      </c>
      <c r="AJ28" s="220">
        <f t="shared" si="10"/>
        <v>0</v>
      </c>
      <c r="AK28" s="220">
        <f t="shared" si="10"/>
        <v>0</v>
      </c>
      <c r="AL28" s="220">
        <f t="shared" si="10"/>
        <v>0</v>
      </c>
      <c r="AM28" s="220">
        <f t="shared" si="10"/>
        <v>0</v>
      </c>
      <c r="AN28" s="220">
        <f t="shared" si="10"/>
        <v>0</v>
      </c>
      <c r="AO28" s="220">
        <f t="shared" si="10"/>
        <v>0</v>
      </c>
      <c r="AP28" s="220">
        <f t="shared" si="10"/>
        <v>0</v>
      </c>
      <c r="AQ28" s="220">
        <f t="shared" si="10"/>
        <v>0</v>
      </c>
      <c r="AR28" s="220">
        <f t="shared" si="10"/>
        <v>0</v>
      </c>
      <c r="AS28" s="220">
        <f t="shared" si="10"/>
        <v>0</v>
      </c>
      <c r="AT28" s="220">
        <f t="shared" si="10"/>
        <v>0</v>
      </c>
      <c r="AU28" s="220">
        <f t="shared" si="10"/>
        <v>0</v>
      </c>
      <c r="AV28" s="220">
        <f t="shared" si="10"/>
        <v>0</v>
      </c>
      <c r="AW28" s="220">
        <f t="shared" si="10"/>
        <v>0</v>
      </c>
      <c r="AX28" s="220">
        <f t="shared" si="10"/>
        <v>0</v>
      </c>
      <c r="AY28" s="220">
        <f t="shared" si="10"/>
        <v>0</v>
      </c>
      <c r="AZ28" s="220">
        <f t="shared" si="10"/>
        <v>0</v>
      </c>
      <c r="BA28" s="220">
        <f t="shared" si="10"/>
        <v>0</v>
      </c>
      <c r="BB28" s="220">
        <f t="shared" si="10"/>
        <v>0</v>
      </c>
      <c r="BC28" s="220">
        <f t="shared" si="10"/>
        <v>0</v>
      </c>
      <c r="BD28" s="220">
        <f t="shared" si="10"/>
        <v>0</v>
      </c>
      <c r="BE28" s="220">
        <f t="shared" si="10"/>
        <v>0</v>
      </c>
      <c r="BF28" s="220">
        <f t="shared" si="10"/>
        <v>0</v>
      </c>
      <c r="BG28" s="220">
        <f t="shared" si="10"/>
        <v>0</v>
      </c>
      <c r="BH28" s="220">
        <f t="shared" si="10"/>
        <v>0</v>
      </c>
      <c r="BI28" s="220">
        <f t="shared" si="10"/>
        <v>0</v>
      </c>
      <c r="BJ28" s="220">
        <f t="shared" si="10"/>
        <v>0</v>
      </c>
      <c r="BK28" s="220">
        <f t="shared" si="10"/>
        <v>0</v>
      </c>
      <c r="BL28" s="220">
        <f t="shared" si="10"/>
        <v>0</v>
      </c>
      <c r="BM28" s="220">
        <f t="shared" si="10"/>
        <v>0</v>
      </c>
      <c r="BN28" s="220">
        <f t="shared" si="10"/>
        <v>0</v>
      </c>
      <c r="BO28" s="220">
        <f t="shared" si="10"/>
        <v>0</v>
      </c>
      <c r="BP28" s="220">
        <f t="shared" si="10"/>
        <v>0</v>
      </c>
      <c r="BQ28" s="220">
        <f t="shared" si="10"/>
        <v>0</v>
      </c>
      <c r="BR28" s="220">
        <f t="shared" si="10"/>
        <v>0</v>
      </c>
      <c r="BS28" s="220">
        <f t="shared" si="10"/>
        <v>0</v>
      </c>
      <c r="BT28" s="220">
        <f t="shared" si="10"/>
        <v>0</v>
      </c>
      <c r="BU28" s="220">
        <f t="shared" si="10"/>
        <v>0</v>
      </c>
      <c r="BV28" s="220">
        <f t="shared" si="10"/>
        <v>0</v>
      </c>
      <c r="BW28" s="220">
        <f t="shared" si="10"/>
        <v>0</v>
      </c>
      <c r="BX28" s="220">
        <f t="shared" si="10"/>
        <v>0</v>
      </c>
      <c r="BY28" s="220">
        <f t="shared" si="10"/>
        <v>0</v>
      </c>
      <c r="BZ28" s="220">
        <f t="shared" si="10"/>
        <v>0</v>
      </c>
      <c r="CA28" s="220">
        <f t="shared" si="10"/>
        <v>0</v>
      </c>
      <c r="CB28" s="220">
        <f t="shared" ref="CB28:DM28" si="11">SUM(CB8:CB27)</f>
        <v>0</v>
      </c>
      <c r="CC28" s="220">
        <f t="shared" si="11"/>
        <v>0</v>
      </c>
      <c r="CD28" s="220">
        <f t="shared" si="11"/>
        <v>0</v>
      </c>
      <c r="CE28" s="220">
        <f t="shared" si="11"/>
        <v>0</v>
      </c>
      <c r="CF28" s="220">
        <f t="shared" si="11"/>
        <v>0</v>
      </c>
      <c r="CG28" s="220">
        <f t="shared" si="11"/>
        <v>0</v>
      </c>
      <c r="CH28" s="220">
        <f t="shared" si="11"/>
        <v>0</v>
      </c>
      <c r="CI28" s="220">
        <f t="shared" si="11"/>
        <v>0</v>
      </c>
      <c r="CJ28" s="220">
        <f t="shared" si="11"/>
        <v>0</v>
      </c>
      <c r="CK28" s="220">
        <f t="shared" si="11"/>
        <v>0</v>
      </c>
      <c r="CL28" s="220">
        <f t="shared" si="11"/>
        <v>0</v>
      </c>
      <c r="CM28" s="220">
        <f t="shared" si="11"/>
        <v>0</v>
      </c>
      <c r="CN28" s="220">
        <f t="shared" si="11"/>
        <v>0</v>
      </c>
      <c r="CO28" s="220">
        <f t="shared" si="11"/>
        <v>0</v>
      </c>
      <c r="CP28" s="220">
        <f t="shared" si="11"/>
        <v>0</v>
      </c>
      <c r="CQ28" s="220">
        <f t="shared" si="11"/>
        <v>0</v>
      </c>
      <c r="CR28" s="220">
        <f t="shared" si="11"/>
        <v>0</v>
      </c>
      <c r="CS28" s="220">
        <f t="shared" si="11"/>
        <v>0</v>
      </c>
      <c r="CT28" s="220">
        <f t="shared" si="11"/>
        <v>0</v>
      </c>
      <c r="CU28" s="220">
        <f t="shared" si="11"/>
        <v>0</v>
      </c>
      <c r="CV28" s="220">
        <f t="shared" si="11"/>
        <v>0</v>
      </c>
      <c r="CW28" s="220">
        <f t="shared" si="11"/>
        <v>0</v>
      </c>
      <c r="CX28" s="220">
        <f t="shared" si="11"/>
        <v>20</v>
      </c>
      <c r="CY28" s="220">
        <f t="shared" si="11"/>
        <v>419950</v>
      </c>
      <c r="CZ28" s="220">
        <f t="shared" si="11"/>
        <v>0</v>
      </c>
      <c r="DA28" s="220">
        <f t="shared" si="11"/>
        <v>0</v>
      </c>
      <c r="DB28" s="220">
        <f t="shared" si="11"/>
        <v>1</v>
      </c>
      <c r="DC28" s="220">
        <f t="shared" si="11"/>
        <v>24000</v>
      </c>
      <c r="DD28" s="220">
        <f t="shared" si="11"/>
        <v>18</v>
      </c>
      <c r="DE28" s="220">
        <f t="shared" si="11"/>
        <v>378950</v>
      </c>
      <c r="DF28" s="220">
        <f t="shared" si="11"/>
        <v>1</v>
      </c>
      <c r="DG28" s="220">
        <f t="shared" si="11"/>
        <v>17000</v>
      </c>
      <c r="DH28" s="220">
        <f t="shared" si="11"/>
        <v>0</v>
      </c>
      <c r="DI28" s="220">
        <f t="shared" si="11"/>
        <v>0</v>
      </c>
      <c r="DJ28" s="220">
        <f t="shared" si="11"/>
        <v>0</v>
      </c>
      <c r="DK28" s="220">
        <f t="shared" si="11"/>
        <v>0</v>
      </c>
      <c r="DL28" s="220">
        <f t="shared" si="11"/>
        <v>0</v>
      </c>
      <c r="DM28" s="220">
        <f t="shared" si="11"/>
        <v>0</v>
      </c>
    </row>
    <row r="31" spans="1:117">
      <c r="F31">
        <f>F28/85*100</f>
        <v>494058.82352941181</v>
      </c>
    </row>
    <row r="32" spans="1:117">
      <c r="F32" s="470">
        <f>F31*0.1</f>
        <v>49405.882352941182</v>
      </c>
    </row>
    <row r="33" spans="6:6">
      <c r="F33" s="470">
        <f>F32+F28</f>
        <v>469355.8823529412</v>
      </c>
    </row>
  </sheetData>
  <mergeCells count="44"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F4:BI4"/>
    <mergeCell ref="N3:N5"/>
    <mergeCell ref="O3:O5"/>
    <mergeCell ref="P3:P5"/>
    <mergeCell ref="Q3:S4"/>
    <mergeCell ref="T3:T5"/>
    <mergeCell ref="U3:AK3"/>
    <mergeCell ref="U4:Y4"/>
    <mergeCell ref="Z4:AC4"/>
    <mergeCell ref="AD4:AG4"/>
    <mergeCell ref="AH4:AK4"/>
    <mergeCell ref="AL4:AO4"/>
    <mergeCell ref="AP4:AS4"/>
    <mergeCell ref="AT4:AW4"/>
    <mergeCell ref="AX4:BA4"/>
    <mergeCell ref="BB4:BE4"/>
    <mergeCell ref="DB4:DM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  <mergeCell ref="CX4:DA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1"/>
  <sheetViews>
    <sheetView topLeftCell="A7" workbookViewId="0">
      <selection activeCell="P8" sqref="P8:P9"/>
    </sheetView>
  </sheetViews>
  <sheetFormatPr defaultRowHeight="15"/>
  <cols>
    <col min="19" max="19" width="11.140625" customWidth="1"/>
  </cols>
  <sheetData>
    <row r="1" spans="1:21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</row>
    <row r="2" spans="1:21" ht="18.75">
      <c r="A2" s="573" t="s">
        <v>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</row>
    <row r="3" spans="1:21" ht="18.75">
      <c r="A3" s="573" t="s">
        <v>167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121"/>
      <c r="T3" s="106"/>
    </row>
    <row r="4" spans="1:21" ht="18.75">
      <c r="A4" s="642" t="s">
        <v>510</v>
      </c>
      <c r="B4" s="642"/>
      <c r="C4" s="642"/>
      <c r="D4" s="642"/>
      <c r="E4" s="642"/>
      <c r="F4" s="642"/>
      <c r="G4" s="642"/>
      <c r="H4" s="194"/>
      <c r="I4" s="7"/>
      <c r="J4" s="7"/>
      <c r="K4" s="7"/>
      <c r="L4" s="6"/>
      <c r="M4" s="105"/>
      <c r="N4" s="102"/>
      <c r="O4" s="105"/>
      <c r="P4" s="117"/>
      <c r="Q4" s="9"/>
      <c r="R4" s="119" t="s">
        <v>321</v>
      </c>
      <c r="S4" s="121"/>
      <c r="T4" s="106"/>
    </row>
    <row r="5" spans="1:21">
      <c r="A5" s="120"/>
      <c r="B5" s="112"/>
      <c r="C5" s="121"/>
      <c r="D5" s="120"/>
      <c r="E5" s="121"/>
      <c r="F5" s="195"/>
      <c r="G5" s="122"/>
      <c r="H5" s="195"/>
      <c r="I5" s="122"/>
      <c r="J5" s="120"/>
      <c r="K5" s="120"/>
      <c r="L5" s="120"/>
      <c r="M5" s="112"/>
      <c r="N5" s="109"/>
      <c r="O5" s="112"/>
      <c r="P5" s="109"/>
      <c r="Q5" s="645" t="s">
        <v>331</v>
      </c>
      <c r="R5" s="645"/>
      <c r="S5" s="121"/>
      <c r="T5" s="106"/>
    </row>
    <row r="6" spans="1:21">
      <c r="A6" s="643" t="s">
        <v>323</v>
      </c>
      <c r="B6" s="643"/>
      <c r="C6" s="121"/>
      <c r="D6" s="120"/>
      <c r="E6" s="121"/>
      <c r="F6" s="195"/>
      <c r="G6" s="122"/>
      <c r="H6" s="195"/>
      <c r="I6" s="122"/>
      <c r="J6" s="120"/>
      <c r="K6" s="120"/>
      <c r="L6" s="120"/>
      <c r="M6" s="112"/>
      <c r="N6" s="109"/>
      <c r="O6" s="112"/>
      <c r="P6" s="109"/>
      <c r="Q6" s="112"/>
      <c r="R6" s="120"/>
      <c r="S6" s="121"/>
      <c r="T6" s="106"/>
    </row>
    <row r="7" spans="1:21" ht="63">
      <c r="A7" s="196" t="s">
        <v>169</v>
      </c>
      <c r="B7" s="196" t="s">
        <v>170</v>
      </c>
      <c r="C7" s="156" t="s">
        <v>171</v>
      </c>
      <c r="D7" s="196" t="s">
        <v>172</v>
      </c>
      <c r="E7" s="156" t="s">
        <v>173</v>
      </c>
      <c r="F7" s="156" t="s">
        <v>9</v>
      </c>
      <c r="G7" s="196" t="s">
        <v>174</v>
      </c>
      <c r="H7" s="156" t="s">
        <v>175</v>
      </c>
      <c r="I7" s="196" t="s">
        <v>176</v>
      </c>
      <c r="J7" s="196" t="s">
        <v>177</v>
      </c>
      <c r="K7" s="196" t="s">
        <v>178</v>
      </c>
      <c r="L7" s="196" t="s">
        <v>179</v>
      </c>
      <c r="M7" s="196" t="s">
        <v>180</v>
      </c>
      <c r="N7" s="187" t="s">
        <v>181</v>
      </c>
      <c r="O7" s="196" t="s">
        <v>182</v>
      </c>
      <c r="P7" s="187" t="s">
        <v>183</v>
      </c>
      <c r="Q7" s="196" t="s">
        <v>184</v>
      </c>
      <c r="R7" s="196" t="s">
        <v>185</v>
      </c>
      <c r="S7" s="156" t="s">
        <v>511</v>
      </c>
      <c r="T7" s="158" t="s">
        <v>512</v>
      </c>
      <c r="U7" s="197" t="s">
        <v>755</v>
      </c>
    </row>
    <row r="8" spans="1:21" ht="114.75">
      <c r="A8" s="96">
        <v>1</v>
      </c>
      <c r="B8" s="11"/>
      <c r="C8" s="114" t="s">
        <v>756</v>
      </c>
      <c r="D8" s="114" t="s">
        <v>757</v>
      </c>
      <c r="E8" s="114" t="s">
        <v>758</v>
      </c>
      <c r="F8" s="190" t="s">
        <v>30</v>
      </c>
      <c r="G8" s="114" t="s">
        <v>31</v>
      </c>
      <c r="H8" s="191" t="s">
        <v>32</v>
      </c>
      <c r="I8" s="191" t="s">
        <v>6</v>
      </c>
      <c r="J8" s="114" t="s">
        <v>759</v>
      </c>
      <c r="K8" s="192" t="s">
        <v>760</v>
      </c>
      <c r="L8" s="136" t="s">
        <v>335</v>
      </c>
      <c r="M8" s="136" t="s">
        <v>761</v>
      </c>
      <c r="N8" s="11">
        <v>200000</v>
      </c>
      <c r="O8" s="11" t="s">
        <v>762</v>
      </c>
      <c r="P8" s="11">
        <v>50000</v>
      </c>
      <c r="Q8" s="11" t="s">
        <v>763</v>
      </c>
      <c r="R8" s="11" t="s">
        <v>564</v>
      </c>
      <c r="S8" s="136">
        <v>61127091548</v>
      </c>
      <c r="T8" s="193" t="s">
        <v>764</v>
      </c>
      <c r="U8" s="191">
        <v>188697816</v>
      </c>
    </row>
    <row r="9" spans="1:21" ht="120">
      <c r="A9" s="28">
        <v>2</v>
      </c>
      <c r="B9" s="28"/>
      <c r="C9" s="55" t="s">
        <v>558</v>
      </c>
      <c r="D9" s="55" t="s">
        <v>559</v>
      </c>
      <c r="E9" s="55" t="s">
        <v>1494</v>
      </c>
      <c r="F9" s="77" t="s">
        <v>30</v>
      </c>
      <c r="G9" s="82" t="s">
        <v>31</v>
      </c>
      <c r="H9" s="55" t="s">
        <v>32</v>
      </c>
      <c r="I9" s="55" t="s">
        <v>6</v>
      </c>
      <c r="J9" s="55" t="s">
        <v>1495</v>
      </c>
      <c r="K9" s="82" t="s">
        <v>1496</v>
      </c>
      <c r="L9" s="55" t="s">
        <v>1497</v>
      </c>
      <c r="M9" s="55" t="s">
        <v>761</v>
      </c>
      <c r="N9" s="28">
        <v>200000</v>
      </c>
      <c r="O9" s="28" t="s">
        <v>1498</v>
      </c>
      <c r="P9" s="28">
        <v>50000</v>
      </c>
      <c r="Q9" s="28" t="s">
        <v>1499</v>
      </c>
      <c r="R9" s="28" t="s">
        <v>557</v>
      </c>
      <c r="S9" s="198" t="s">
        <v>565</v>
      </c>
      <c r="T9" s="198" t="s">
        <v>566</v>
      </c>
      <c r="U9" s="438" t="s">
        <v>1500</v>
      </c>
    </row>
    <row r="10" spans="1:21" ht="75">
      <c r="A10" s="96">
        <v>3</v>
      </c>
      <c r="B10" s="28"/>
      <c r="C10" s="79" t="s">
        <v>550</v>
      </c>
      <c r="D10" s="79" t="s">
        <v>551</v>
      </c>
      <c r="E10" s="79" t="s">
        <v>552</v>
      </c>
      <c r="F10" s="79" t="s">
        <v>30</v>
      </c>
      <c r="G10" s="79" t="s">
        <v>31</v>
      </c>
      <c r="H10" s="79" t="s">
        <v>32</v>
      </c>
      <c r="I10" s="77" t="s">
        <v>6</v>
      </c>
      <c r="J10" s="79" t="s">
        <v>1616</v>
      </c>
      <c r="K10" s="137" t="s">
        <v>1617</v>
      </c>
      <c r="L10" s="79" t="s">
        <v>335</v>
      </c>
      <c r="M10" s="79" t="s">
        <v>761</v>
      </c>
      <c r="N10" s="28">
        <v>200000</v>
      </c>
      <c r="O10" s="79" t="s">
        <v>1618</v>
      </c>
      <c r="P10" s="72">
        <v>50000</v>
      </c>
      <c r="Q10" s="79" t="s">
        <v>1619</v>
      </c>
      <c r="R10" s="28" t="s">
        <v>534</v>
      </c>
      <c r="S10" s="441" t="s">
        <v>1620</v>
      </c>
      <c r="T10" s="441" t="s">
        <v>1621</v>
      </c>
      <c r="U10" s="444" t="s">
        <v>1622</v>
      </c>
    </row>
    <row r="11" spans="1:21" ht="135">
      <c r="A11" s="28">
        <v>4</v>
      </c>
      <c r="B11" s="28"/>
      <c r="C11" s="55" t="s">
        <v>756</v>
      </c>
      <c r="D11" s="55" t="s">
        <v>757</v>
      </c>
      <c r="E11" s="55" t="s">
        <v>758</v>
      </c>
      <c r="F11" s="82" t="s">
        <v>30</v>
      </c>
      <c r="G11" s="55" t="s">
        <v>31</v>
      </c>
      <c r="H11" s="77" t="s">
        <v>32</v>
      </c>
      <c r="I11" s="77" t="s">
        <v>6</v>
      </c>
      <c r="J11" s="55" t="s">
        <v>759</v>
      </c>
      <c r="K11" s="55" t="s">
        <v>760</v>
      </c>
      <c r="L11" s="82" t="s">
        <v>335</v>
      </c>
      <c r="M11" s="82" t="s">
        <v>761</v>
      </c>
      <c r="N11" s="28">
        <v>200000</v>
      </c>
      <c r="O11" s="456" t="s">
        <v>408</v>
      </c>
      <c r="P11" s="137">
        <v>50000</v>
      </c>
      <c r="Q11" s="82" t="s">
        <v>1623</v>
      </c>
      <c r="R11" s="137" t="s">
        <v>835</v>
      </c>
      <c r="S11" s="198" t="s">
        <v>1624</v>
      </c>
      <c r="T11" s="198" t="s">
        <v>764</v>
      </c>
      <c r="U11" s="438" t="s">
        <v>1625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33"/>
  <sheetViews>
    <sheetView topLeftCell="A79" workbookViewId="0">
      <selection activeCell="A8" sqref="A8:A79"/>
    </sheetView>
  </sheetViews>
  <sheetFormatPr defaultRowHeight="15"/>
  <sheetData>
    <row r="1" spans="1:21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182"/>
      <c r="T1" s="182"/>
    </row>
    <row r="2" spans="1:21" ht="18.75">
      <c r="A2" s="573" t="s">
        <v>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182"/>
      <c r="T2" s="182"/>
    </row>
    <row r="3" spans="1:21" ht="18.75">
      <c r="A3" s="573" t="s">
        <v>167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182"/>
      <c r="T3" s="182"/>
    </row>
    <row r="4" spans="1:21" ht="18.75">
      <c r="A4" s="642" t="s">
        <v>510</v>
      </c>
      <c r="B4" s="642"/>
      <c r="C4" s="642"/>
      <c r="D4" s="642"/>
      <c r="E4" s="642"/>
      <c r="F4" s="642"/>
      <c r="G4" s="642"/>
      <c r="H4" s="152"/>
      <c r="I4" s="152"/>
      <c r="J4" s="183"/>
      <c r="K4" s="102"/>
      <c r="L4" s="103"/>
      <c r="M4" s="184"/>
      <c r="N4" s="102"/>
      <c r="O4" s="433"/>
      <c r="P4" s="153"/>
      <c r="Q4" s="185"/>
      <c r="R4" s="119" t="s">
        <v>321</v>
      </c>
      <c r="S4" s="182"/>
      <c r="T4" s="182"/>
    </row>
    <row r="5" spans="1:21" ht="15.75">
      <c r="A5" s="109"/>
      <c r="B5" s="106"/>
      <c r="C5" s="106"/>
      <c r="D5" s="106"/>
      <c r="E5" s="44"/>
      <c r="F5" s="154"/>
      <c r="G5" s="154"/>
      <c r="H5" s="154"/>
      <c r="I5" s="154"/>
      <c r="J5" s="44"/>
      <c r="K5" s="109"/>
      <c r="L5" s="109"/>
      <c r="M5" s="186"/>
      <c r="N5" s="109"/>
      <c r="O5" s="106"/>
      <c r="P5" s="106"/>
      <c r="Q5" s="655" t="s">
        <v>322</v>
      </c>
      <c r="R5" s="655"/>
      <c r="S5" s="182"/>
      <c r="T5" s="182"/>
    </row>
    <row r="6" spans="1:21" ht="15.75">
      <c r="A6" s="643" t="s">
        <v>323</v>
      </c>
      <c r="B6" s="643"/>
      <c r="C6" s="643"/>
      <c r="D6" s="106"/>
      <c r="E6" s="44"/>
      <c r="F6" s="154"/>
      <c r="G6" s="154"/>
      <c r="H6" s="154"/>
      <c r="I6" s="154"/>
      <c r="J6" s="44"/>
      <c r="K6" s="109"/>
      <c r="L6" s="109"/>
      <c r="M6" s="186"/>
      <c r="N6" s="109"/>
      <c r="O6" s="106"/>
      <c r="P6" s="654" t="s">
        <v>324</v>
      </c>
      <c r="Q6" s="654"/>
      <c r="R6" s="654"/>
      <c r="S6" s="182"/>
      <c r="T6" s="182"/>
    </row>
    <row r="7" spans="1:21" ht="63">
      <c r="A7" s="187" t="s">
        <v>169</v>
      </c>
      <c r="B7" s="156" t="s">
        <v>170</v>
      </c>
      <c r="C7" s="156" t="s">
        <v>171</v>
      </c>
      <c r="D7" s="156" t="s">
        <v>172</v>
      </c>
      <c r="E7" s="156" t="s">
        <v>173</v>
      </c>
      <c r="F7" s="156" t="s">
        <v>9</v>
      </c>
      <c r="G7" s="156" t="s">
        <v>174</v>
      </c>
      <c r="H7" s="156" t="s">
        <v>175</v>
      </c>
      <c r="I7" s="156" t="s">
        <v>176</v>
      </c>
      <c r="J7" s="156" t="s">
        <v>325</v>
      </c>
      <c r="K7" s="156" t="s">
        <v>326</v>
      </c>
      <c r="L7" s="172" t="s">
        <v>754</v>
      </c>
      <c r="M7" s="156" t="s">
        <v>184</v>
      </c>
      <c r="N7" s="156" t="s">
        <v>183</v>
      </c>
      <c r="O7" s="156" t="s">
        <v>185</v>
      </c>
      <c r="P7" s="156" t="s">
        <v>183</v>
      </c>
      <c r="Q7" s="156" t="s">
        <v>184</v>
      </c>
      <c r="R7" s="156" t="s">
        <v>185</v>
      </c>
      <c r="S7" s="188" t="s">
        <v>511</v>
      </c>
      <c r="T7" s="188" t="s">
        <v>512</v>
      </c>
      <c r="U7" s="189" t="s">
        <v>755</v>
      </c>
    </row>
    <row r="8" spans="1:21" ht="150">
      <c r="A8" s="28">
        <v>1</v>
      </c>
      <c r="B8" s="82"/>
      <c r="C8" s="79" t="s">
        <v>1626</v>
      </c>
      <c r="D8" s="79" t="s">
        <v>1627</v>
      </c>
      <c r="E8" s="53" t="s">
        <v>1628</v>
      </c>
      <c r="F8" s="55" t="s">
        <v>30</v>
      </c>
      <c r="G8" s="82" t="s">
        <v>190</v>
      </c>
      <c r="H8" s="53" t="s">
        <v>32</v>
      </c>
      <c r="I8" s="53" t="s">
        <v>6</v>
      </c>
      <c r="J8" s="55" t="s">
        <v>407</v>
      </c>
      <c r="K8" s="28">
        <v>50000</v>
      </c>
      <c r="L8" s="28">
        <v>31500</v>
      </c>
      <c r="M8" s="55" t="s">
        <v>1158</v>
      </c>
      <c r="N8" s="457">
        <v>35000</v>
      </c>
      <c r="O8" s="82">
        <v>20</v>
      </c>
      <c r="P8" s="457">
        <v>35000</v>
      </c>
      <c r="Q8" s="82" t="s">
        <v>1629</v>
      </c>
      <c r="R8" s="82">
        <v>20</v>
      </c>
      <c r="S8" s="198" t="s">
        <v>1630</v>
      </c>
      <c r="T8" s="198" t="s">
        <v>1631</v>
      </c>
      <c r="U8" s="458" t="s">
        <v>1632</v>
      </c>
    </row>
    <row r="9" spans="1:21" ht="120">
      <c r="A9" s="28">
        <v>2</v>
      </c>
      <c r="B9" s="82"/>
      <c r="C9" s="137" t="s">
        <v>1633</v>
      </c>
      <c r="D9" s="79" t="s">
        <v>1634</v>
      </c>
      <c r="E9" s="52" t="s">
        <v>1635</v>
      </c>
      <c r="F9" s="55" t="s">
        <v>30</v>
      </c>
      <c r="G9" s="82" t="s">
        <v>190</v>
      </c>
      <c r="H9" s="53" t="s">
        <v>32</v>
      </c>
      <c r="I9" s="55" t="s">
        <v>5</v>
      </c>
      <c r="J9" s="55" t="s">
        <v>414</v>
      </c>
      <c r="K9" s="28">
        <v>200000</v>
      </c>
      <c r="L9" s="28">
        <v>126000</v>
      </c>
      <c r="M9" s="55" t="s">
        <v>1158</v>
      </c>
      <c r="N9" s="137">
        <v>140000</v>
      </c>
      <c r="O9" s="82">
        <v>20</v>
      </c>
      <c r="P9" s="137">
        <v>140000</v>
      </c>
      <c r="Q9" s="82" t="s">
        <v>1629</v>
      </c>
      <c r="R9" s="82">
        <v>20</v>
      </c>
      <c r="S9" s="198" t="s">
        <v>1636</v>
      </c>
      <c r="T9" s="198" t="s">
        <v>1637</v>
      </c>
      <c r="U9" s="458" t="s">
        <v>1638</v>
      </c>
    </row>
    <row r="10" spans="1:21" ht="120">
      <c r="A10" s="28">
        <v>3</v>
      </c>
      <c r="B10" s="82"/>
      <c r="C10" s="79" t="s">
        <v>1639</v>
      </c>
      <c r="D10" s="79" t="s">
        <v>1640</v>
      </c>
      <c r="E10" s="52" t="s">
        <v>1641</v>
      </c>
      <c r="F10" s="55" t="s">
        <v>30</v>
      </c>
      <c r="G10" s="82" t="s">
        <v>190</v>
      </c>
      <c r="H10" s="53" t="s">
        <v>69</v>
      </c>
      <c r="I10" s="53" t="s">
        <v>6</v>
      </c>
      <c r="J10" s="79" t="s">
        <v>1196</v>
      </c>
      <c r="K10" s="28">
        <v>70000</v>
      </c>
      <c r="L10" s="28">
        <v>44100</v>
      </c>
      <c r="M10" s="55" t="s">
        <v>1158</v>
      </c>
      <c r="N10" s="137">
        <v>49000</v>
      </c>
      <c r="O10" s="82">
        <v>20</v>
      </c>
      <c r="P10" s="137">
        <v>49000</v>
      </c>
      <c r="Q10" s="82" t="s">
        <v>1629</v>
      </c>
      <c r="R10" s="82">
        <v>20</v>
      </c>
      <c r="S10" s="198" t="s">
        <v>1642</v>
      </c>
      <c r="T10" s="198" t="s">
        <v>1643</v>
      </c>
      <c r="U10" s="459" t="s">
        <v>1644</v>
      </c>
    </row>
    <row r="11" spans="1:21" ht="90">
      <c r="A11" s="28">
        <v>4</v>
      </c>
      <c r="B11" s="82"/>
      <c r="C11" s="79" t="s">
        <v>1645</v>
      </c>
      <c r="D11" s="79" t="s">
        <v>1646</v>
      </c>
      <c r="E11" s="52" t="s">
        <v>1647</v>
      </c>
      <c r="F11" s="55" t="s">
        <v>30</v>
      </c>
      <c r="G11" s="82" t="s">
        <v>190</v>
      </c>
      <c r="H11" s="53" t="s">
        <v>32</v>
      </c>
      <c r="I11" s="55" t="s">
        <v>5</v>
      </c>
      <c r="J11" s="55" t="s">
        <v>414</v>
      </c>
      <c r="K11" s="28">
        <v>50000</v>
      </c>
      <c r="L11" s="28">
        <v>31500</v>
      </c>
      <c r="M11" s="55" t="s">
        <v>1158</v>
      </c>
      <c r="N11" s="457">
        <v>35000</v>
      </c>
      <c r="O11" s="82">
        <v>20</v>
      </c>
      <c r="P11" s="457">
        <v>35000</v>
      </c>
      <c r="Q11" s="82" t="s">
        <v>1629</v>
      </c>
      <c r="R11" s="82">
        <v>20</v>
      </c>
      <c r="S11" s="198" t="s">
        <v>1648</v>
      </c>
      <c r="T11" s="198" t="s">
        <v>1649</v>
      </c>
      <c r="U11" s="459" t="s">
        <v>1650</v>
      </c>
    </row>
    <row r="12" spans="1:21" ht="180">
      <c r="A12" s="28">
        <v>5</v>
      </c>
      <c r="B12" s="82"/>
      <c r="C12" s="79" t="s">
        <v>1651</v>
      </c>
      <c r="D12" s="79" t="s">
        <v>1652</v>
      </c>
      <c r="E12" s="52" t="s">
        <v>1653</v>
      </c>
      <c r="F12" s="55" t="s">
        <v>30</v>
      </c>
      <c r="G12" s="82" t="s">
        <v>190</v>
      </c>
      <c r="H12" s="53" t="s">
        <v>32</v>
      </c>
      <c r="I12" s="53" t="s">
        <v>6</v>
      </c>
      <c r="J12" s="79" t="s">
        <v>1654</v>
      </c>
      <c r="K12" s="28">
        <v>70000</v>
      </c>
      <c r="L12" s="28">
        <v>44100</v>
      </c>
      <c r="M12" s="55" t="s">
        <v>1158</v>
      </c>
      <c r="N12" s="137">
        <v>49000</v>
      </c>
      <c r="O12" s="82">
        <v>20</v>
      </c>
      <c r="P12" s="137">
        <v>49000</v>
      </c>
      <c r="Q12" s="82" t="s">
        <v>1629</v>
      </c>
      <c r="R12" s="82">
        <v>20</v>
      </c>
      <c r="S12" s="441" t="s">
        <v>1655</v>
      </c>
      <c r="T12" s="198" t="s">
        <v>1656</v>
      </c>
      <c r="U12" s="460" t="s">
        <v>1657</v>
      </c>
    </row>
    <row r="13" spans="1:21" ht="150">
      <c r="A13" s="28">
        <v>6</v>
      </c>
      <c r="B13" s="82"/>
      <c r="C13" s="79" t="s">
        <v>1658</v>
      </c>
      <c r="D13" s="79" t="s">
        <v>285</v>
      </c>
      <c r="E13" s="52" t="s">
        <v>1659</v>
      </c>
      <c r="F13" s="55" t="s">
        <v>30</v>
      </c>
      <c r="G13" s="82" t="s">
        <v>190</v>
      </c>
      <c r="H13" s="53" t="s">
        <v>32</v>
      </c>
      <c r="I13" s="53" t="s">
        <v>6</v>
      </c>
      <c r="J13" s="55" t="s">
        <v>414</v>
      </c>
      <c r="K13" s="28">
        <v>100000</v>
      </c>
      <c r="L13" s="28">
        <v>63000</v>
      </c>
      <c r="M13" s="55" t="s">
        <v>1158</v>
      </c>
      <c r="N13" s="461">
        <v>70000</v>
      </c>
      <c r="O13" s="82">
        <v>20</v>
      </c>
      <c r="P13" s="461">
        <v>70000</v>
      </c>
      <c r="Q13" s="82" t="s">
        <v>1629</v>
      </c>
      <c r="R13" s="82">
        <v>20</v>
      </c>
      <c r="S13" s="441" t="s">
        <v>1660</v>
      </c>
      <c r="T13" s="441" t="s">
        <v>1661</v>
      </c>
      <c r="U13" s="460" t="s">
        <v>1662</v>
      </c>
    </row>
    <row r="14" spans="1:21" ht="120">
      <c r="A14" s="28">
        <v>7</v>
      </c>
      <c r="B14" s="82"/>
      <c r="C14" s="79" t="s">
        <v>222</v>
      </c>
      <c r="D14" s="79" t="s">
        <v>1663</v>
      </c>
      <c r="E14" s="52" t="s">
        <v>1664</v>
      </c>
      <c r="F14" s="55" t="s">
        <v>30</v>
      </c>
      <c r="G14" s="82" t="s">
        <v>190</v>
      </c>
      <c r="H14" s="53" t="s">
        <v>32</v>
      </c>
      <c r="I14" s="53" t="s">
        <v>6</v>
      </c>
      <c r="J14" s="55" t="s">
        <v>407</v>
      </c>
      <c r="K14" s="28">
        <v>70000</v>
      </c>
      <c r="L14" s="28">
        <v>44100</v>
      </c>
      <c r="M14" s="55" t="s">
        <v>1158</v>
      </c>
      <c r="N14" s="137">
        <v>49000</v>
      </c>
      <c r="O14" s="82">
        <v>20</v>
      </c>
      <c r="P14" s="137">
        <v>49000</v>
      </c>
      <c r="Q14" s="82" t="s">
        <v>1629</v>
      </c>
      <c r="R14" s="82">
        <v>20</v>
      </c>
      <c r="S14" s="441" t="s">
        <v>1665</v>
      </c>
      <c r="T14" s="198" t="s">
        <v>1666</v>
      </c>
      <c r="U14" s="460" t="s">
        <v>1667</v>
      </c>
    </row>
    <row r="15" spans="1:21" ht="105">
      <c r="A15" s="28">
        <v>8</v>
      </c>
      <c r="B15" s="82"/>
      <c r="C15" s="79" t="s">
        <v>1668</v>
      </c>
      <c r="D15" s="79" t="s">
        <v>1669</v>
      </c>
      <c r="E15" s="52" t="s">
        <v>1670</v>
      </c>
      <c r="F15" s="55" t="s">
        <v>30</v>
      </c>
      <c r="G15" s="82" t="s">
        <v>190</v>
      </c>
      <c r="H15" s="53" t="s">
        <v>32</v>
      </c>
      <c r="I15" s="53" t="s">
        <v>6</v>
      </c>
      <c r="J15" s="55" t="s">
        <v>407</v>
      </c>
      <c r="K15" s="28">
        <v>70000</v>
      </c>
      <c r="L15" s="28">
        <v>44100</v>
      </c>
      <c r="M15" s="55" t="s">
        <v>1158</v>
      </c>
      <c r="N15" s="137">
        <v>49000</v>
      </c>
      <c r="O15" s="82">
        <v>20</v>
      </c>
      <c r="P15" s="137">
        <v>49000</v>
      </c>
      <c r="Q15" s="82" t="s">
        <v>1629</v>
      </c>
      <c r="R15" s="82">
        <v>20</v>
      </c>
      <c r="S15" s="198" t="s">
        <v>1671</v>
      </c>
      <c r="T15" s="198" t="s">
        <v>1672</v>
      </c>
      <c r="U15" s="460" t="s">
        <v>1673</v>
      </c>
    </row>
    <row r="16" spans="1:21" ht="75">
      <c r="A16" s="28">
        <v>9</v>
      </c>
      <c r="B16" s="82"/>
      <c r="C16" s="79" t="s">
        <v>1674</v>
      </c>
      <c r="D16" s="79" t="s">
        <v>1675</v>
      </c>
      <c r="E16" s="52" t="s">
        <v>1676</v>
      </c>
      <c r="F16" s="55" t="s">
        <v>30</v>
      </c>
      <c r="G16" s="82" t="s">
        <v>190</v>
      </c>
      <c r="H16" s="53" t="s">
        <v>32</v>
      </c>
      <c r="I16" s="53" t="s">
        <v>6</v>
      </c>
      <c r="J16" s="55" t="s">
        <v>407</v>
      </c>
      <c r="K16" s="28">
        <v>70000</v>
      </c>
      <c r="L16" s="28">
        <v>44100</v>
      </c>
      <c r="M16" s="55" t="s">
        <v>1158</v>
      </c>
      <c r="N16" s="137">
        <v>49000</v>
      </c>
      <c r="O16" s="82">
        <v>20</v>
      </c>
      <c r="P16" s="137">
        <v>49000</v>
      </c>
      <c r="Q16" s="82" t="s">
        <v>1629</v>
      </c>
      <c r="R16" s="82">
        <v>20</v>
      </c>
      <c r="S16" s="441" t="s">
        <v>1677</v>
      </c>
      <c r="T16" s="441" t="s">
        <v>1678</v>
      </c>
      <c r="U16" s="460" t="s">
        <v>1679</v>
      </c>
    </row>
    <row r="17" spans="1:21" ht="120">
      <c r="A17" s="28">
        <v>10</v>
      </c>
      <c r="B17" s="82"/>
      <c r="C17" s="79" t="s">
        <v>1680</v>
      </c>
      <c r="D17" s="79" t="s">
        <v>1681</v>
      </c>
      <c r="E17" s="52" t="s">
        <v>1682</v>
      </c>
      <c r="F17" s="55" t="s">
        <v>30</v>
      </c>
      <c r="G17" s="82" t="s">
        <v>190</v>
      </c>
      <c r="H17" s="53" t="s">
        <v>32</v>
      </c>
      <c r="I17" s="53" t="s">
        <v>6</v>
      </c>
      <c r="J17" s="79" t="s">
        <v>414</v>
      </c>
      <c r="K17" s="28">
        <v>100000</v>
      </c>
      <c r="L17" s="28">
        <v>63000</v>
      </c>
      <c r="M17" s="55" t="s">
        <v>1158</v>
      </c>
      <c r="N17" s="461">
        <v>70000</v>
      </c>
      <c r="O17" s="82">
        <v>20</v>
      </c>
      <c r="P17" s="461">
        <v>70000</v>
      </c>
      <c r="Q17" s="82" t="s">
        <v>1629</v>
      </c>
      <c r="R17" s="82">
        <v>20</v>
      </c>
      <c r="S17" s="441" t="s">
        <v>1683</v>
      </c>
      <c r="T17" s="441" t="s">
        <v>1684</v>
      </c>
      <c r="U17" s="460" t="s">
        <v>1685</v>
      </c>
    </row>
    <row r="18" spans="1:21" ht="135">
      <c r="A18" s="28">
        <v>11</v>
      </c>
      <c r="B18" s="82"/>
      <c r="C18" s="79" t="s">
        <v>1686</v>
      </c>
      <c r="D18" s="79" t="s">
        <v>1687</v>
      </c>
      <c r="E18" s="52" t="s">
        <v>1688</v>
      </c>
      <c r="F18" s="55" t="s">
        <v>30</v>
      </c>
      <c r="G18" s="82" t="s">
        <v>190</v>
      </c>
      <c r="H18" s="53" t="s">
        <v>69</v>
      </c>
      <c r="I18" s="53" t="s">
        <v>6</v>
      </c>
      <c r="J18" s="55" t="s">
        <v>1196</v>
      </c>
      <c r="K18" s="28">
        <v>100000</v>
      </c>
      <c r="L18" s="28">
        <v>63000</v>
      </c>
      <c r="M18" s="55" t="s">
        <v>1158</v>
      </c>
      <c r="N18" s="461">
        <v>70000</v>
      </c>
      <c r="O18" s="82">
        <v>20</v>
      </c>
      <c r="P18" s="461">
        <v>70000</v>
      </c>
      <c r="Q18" s="82" t="s">
        <v>1629</v>
      </c>
      <c r="R18" s="82">
        <v>20</v>
      </c>
      <c r="S18" s="441" t="s">
        <v>1689</v>
      </c>
      <c r="T18" s="441" t="s">
        <v>1690</v>
      </c>
      <c r="U18" s="460" t="s">
        <v>1691</v>
      </c>
    </row>
    <row r="19" spans="1:21" ht="90">
      <c r="A19" s="28">
        <v>12</v>
      </c>
      <c r="B19" s="82"/>
      <c r="C19" s="79" t="s">
        <v>1692</v>
      </c>
      <c r="D19" s="79" t="s">
        <v>1693</v>
      </c>
      <c r="E19" s="52" t="s">
        <v>1694</v>
      </c>
      <c r="F19" s="55" t="s">
        <v>30</v>
      </c>
      <c r="G19" s="82" t="s">
        <v>190</v>
      </c>
      <c r="H19" s="53" t="s">
        <v>69</v>
      </c>
      <c r="I19" s="53" t="s">
        <v>6</v>
      </c>
      <c r="J19" s="79" t="s">
        <v>1695</v>
      </c>
      <c r="K19" s="28">
        <v>100000</v>
      </c>
      <c r="L19" s="28">
        <v>63000</v>
      </c>
      <c r="M19" s="55" t="s">
        <v>1158</v>
      </c>
      <c r="N19" s="461">
        <v>70000</v>
      </c>
      <c r="O19" s="82">
        <v>20</v>
      </c>
      <c r="P19" s="461">
        <v>70000</v>
      </c>
      <c r="Q19" s="82" t="s">
        <v>1629</v>
      </c>
      <c r="R19" s="82">
        <v>20</v>
      </c>
      <c r="S19" s="441" t="s">
        <v>1696</v>
      </c>
      <c r="T19" s="441" t="s">
        <v>1697</v>
      </c>
      <c r="U19" s="460" t="s">
        <v>1698</v>
      </c>
    </row>
    <row r="20" spans="1:21" ht="120">
      <c r="A20" s="28">
        <v>13</v>
      </c>
      <c r="B20" s="82"/>
      <c r="C20" s="79" t="s">
        <v>1699</v>
      </c>
      <c r="D20" s="79" t="s">
        <v>1700</v>
      </c>
      <c r="E20" s="52" t="s">
        <v>1701</v>
      </c>
      <c r="F20" s="55" t="s">
        <v>30</v>
      </c>
      <c r="G20" s="82" t="s">
        <v>190</v>
      </c>
      <c r="H20" s="53" t="s">
        <v>32</v>
      </c>
      <c r="I20" s="55" t="s">
        <v>5</v>
      </c>
      <c r="J20" s="79" t="s">
        <v>1702</v>
      </c>
      <c r="K20" s="28">
        <v>70000</v>
      </c>
      <c r="L20" s="28">
        <v>44100</v>
      </c>
      <c r="M20" s="55" t="s">
        <v>1158</v>
      </c>
      <c r="N20" s="137">
        <v>49000</v>
      </c>
      <c r="O20" s="82">
        <v>20</v>
      </c>
      <c r="P20" s="137">
        <v>49000</v>
      </c>
      <c r="Q20" s="82" t="s">
        <v>1629</v>
      </c>
      <c r="R20" s="82">
        <v>20</v>
      </c>
      <c r="S20" s="441" t="s">
        <v>1703</v>
      </c>
      <c r="T20" s="441" t="s">
        <v>1704</v>
      </c>
      <c r="U20" s="460" t="s">
        <v>1705</v>
      </c>
    </row>
    <row r="21" spans="1:21" ht="135">
      <c r="A21" s="28">
        <v>14</v>
      </c>
      <c r="B21" s="82"/>
      <c r="C21" s="79" t="s">
        <v>1706</v>
      </c>
      <c r="D21" s="79" t="s">
        <v>1707</v>
      </c>
      <c r="E21" s="52" t="s">
        <v>1319</v>
      </c>
      <c r="F21" s="55" t="s">
        <v>30</v>
      </c>
      <c r="G21" s="82" t="s">
        <v>190</v>
      </c>
      <c r="H21" s="53" t="s">
        <v>69</v>
      </c>
      <c r="I21" s="53" t="s">
        <v>6</v>
      </c>
      <c r="J21" s="79" t="s">
        <v>1320</v>
      </c>
      <c r="K21" s="28">
        <v>50000</v>
      </c>
      <c r="L21" s="28">
        <v>31500</v>
      </c>
      <c r="M21" s="55" t="s">
        <v>1158</v>
      </c>
      <c r="N21" s="461">
        <v>35000</v>
      </c>
      <c r="O21" s="82">
        <v>20</v>
      </c>
      <c r="P21" s="461">
        <v>35000</v>
      </c>
      <c r="Q21" s="82" t="s">
        <v>1629</v>
      </c>
      <c r="R21" s="82">
        <v>20</v>
      </c>
      <c r="S21" s="441" t="s">
        <v>1708</v>
      </c>
      <c r="T21" s="441" t="s">
        <v>1709</v>
      </c>
      <c r="U21" s="462" t="s">
        <v>1710</v>
      </c>
    </row>
    <row r="22" spans="1:21" ht="150">
      <c r="A22" s="28">
        <v>15</v>
      </c>
      <c r="B22" s="82"/>
      <c r="C22" s="79" t="s">
        <v>1711</v>
      </c>
      <c r="D22" s="79" t="s">
        <v>1712</v>
      </c>
      <c r="E22" s="448" t="s">
        <v>1713</v>
      </c>
      <c r="F22" s="55" t="s">
        <v>30</v>
      </c>
      <c r="G22" s="82" t="s">
        <v>190</v>
      </c>
      <c r="H22" s="53" t="s">
        <v>69</v>
      </c>
      <c r="I22" s="55" t="s">
        <v>5</v>
      </c>
      <c r="J22" s="79" t="s">
        <v>1714</v>
      </c>
      <c r="K22" s="28">
        <v>70000</v>
      </c>
      <c r="L22" s="28">
        <v>44100</v>
      </c>
      <c r="M22" s="55" t="s">
        <v>1158</v>
      </c>
      <c r="N22" s="137">
        <v>49000</v>
      </c>
      <c r="O22" s="82">
        <v>20</v>
      </c>
      <c r="P22" s="137">
        <v>49000</v>
      </c>
      <c r="Q22" s="82" t="s">
        <v>1629</v>
      </c>
      <c r="R22" s="82">
        <v>20</v>
      </c>
      <c r="S22" s="441" t="s">
        <v>1715</v>
      </c>
      <c r="T22" s="441" t="s">
        <v>1716</v>
      </c>
      <c r="U22" s="444" t="s">
        <v>1717</v>
      </c>
    </row>
    <row r="23" spans="1:21" ht="120">
      <c r="A23" s="28">
        <v>16</v>
      </c>
      <c r="B23" s="82"/>
      <c r="C23" s="79" t="s">
        <v>1718</v>
      </c>
      <c r="D23" s="79" t="s">
        <v>1719</v>
      </c>
      <c r="E23" s="448" t="s">
        <v>1720</v>
      </c>
      <c r="F23" s="55" t="s">
        <v>30</v>
      </c>
      <c r="G23" s="82" t="s">
        <v>190</v>
      </c>
      <c r="H23" s="53" t="s">
        <v>69</v>
      </c>
      <c r="I23" s="55" t="s">
        <v>5</v>
      </c>
      <c r="J23" s="79" t="s">
        <v>407</v>
      </c>
      <c r="K23" s="28">
        <v>70000</v>
      </c>
      <c r="L23" s="28">
        <v>44100</v>
      </c>
      <c r="M23" s="55" t="s">
        <v>1158</v>
      </c>
      <c r="N23" s="137">
        <v>49000</v>
      </c>
      <c r="O23" s="82">
        <v>20</v>
      </c>
      <c r="P23" s="137">
        <v>49000</v>
      </c>
      <c r="Q23" s="82" t="s">
        <v>1629</v>
      </c>
      <c r="R23" s="82">
        <v>20</v>
      </c>
      <c r="S23" s="441" t="s">
        <v>1721</v>
      </c>
      <c r="T23" s="441" t="s">
        <v>1722</v>
      </c>
      <c r="U23" s="444" t="s">
        <v>1723</v>
      </c>
    </row>
    <row r="24" spans="1:21" ht="135">
      <c r="A24" s="28">
        <v>17</v>
      </c>
      <c r="B24" s="82"/>
      <c r="C24" s="79" t="s">
        <v>1724</v>
      </c>
      <c r="D24" s="79" t="s">
        <v>1725</v>
      </c>
      <c r="E24" s="52" t="s">
        <v>1726</v>
      </c>
      <c r="F24" s="55" t="s">
        <v>30</v>
      </c>
      <c r="G24" s="82" t="s">
        <v>190</v>
      </c>
      <c r="H24" s="53" t="s">
        <v>69</v>
      </c>
      <c r="I24" s="53" t="s">
        <v>6</v>
      </c>
      <c r="J24" s="79" t="s">
        <v>407</v>
      </c>
      <c r="K24" s="28">
        <v>70000</v>
      </c>
      <c r="L24" s="28">
        <v>44100</v>
      </c>
      <c r="M24" s="55" t="s">
        <v>1158</v>
      </c>
      <c r="N24" s="137">
        <v>49000</v>
      </c>
      <c r="O24" s="82">
        <v>20</v>
      </c>
      <c r="P24" s="137">
        <v>49000</v>
      </c>
      <c r="Q24" s="82" t="s">
        <v>1629</v>
      </c>
      <c r="R24" s="82">
        <v>20</v>
      </c>
      <c r="S24" s="441" t="s">
        <v>1727</v>
      </c>
      <c r="T24" s="441" t="s">
        <v>1728</v>
      </c>
      <c r="U24" s="444" t="s">
        <v>1729</v>
      </c>
    </row>
    <row r="25" spans="1:21" ht="120">
      <c r="A25" s="28">
        <v>18</v>
      </c>
      <c r="B25" s="82"/>
      <c r="C25" s="79" t="s">
        <v>1730</v>
      </c>
      <c r="D25" s="79" t="s">
        <v>1731</v>
      </c>
      <c r="E25" s="448" t="s">
        <v>1720</v>
      </c>
      <c r="F25" s="55" t="s">
        <v>30</v>
      </c>
      <c r="G25" s="82" t="s">
        <v>190</v>
      </c>
      <c r="H25" s="53" t="s">
        <v>69</v>
      </c>
      <c r="I25" s="55" t="s">
        <v>5</v>
      </c>
      <c r="J25" s="79" t="s">
        <v>407</v>
      </c>
      <c r="K25" s="28">
        <v>70000</v>
      </c>
      <c r="L25" s="28">
        <v>44100</v>
      </c>
      <c r="M25" s="55" t="s">
        <v>1158</v>
      </c>
      <c r="N25" s="137">
        <v>49000</v>
      </c>
      <c r="O25" s="82">
        <v>20</v>
      </c>
      <c r="P25" s="137">
        <v>49000</v>
      </c>
      <c r="Q25" s="82" t="s">
        <v>1629</v>
      </c>
      <c r="R25" s="82">
        <v>20</v>
      </c>
      <c r="S25" s="441" t="s">
        <v>1732</v>
      </c>
      <c r="T25" s="441" t="s">
        <v>1733</v>
      </c>
      <c r="U25" s="444" t="s">
        <v>1734</v>
      </c>
    </row>
    <row r="26" spans="1:21" ht="135">
      <c r="A26" s="28">
        <v>19</v>
      </c>
      <c r="B26" s="82"/>
      <c r="C26" s="79" t="s">
        <v>1735</v>
      </c>
      <c r="D26" s="79" t="s">
        <v>1736</v>
      </c>
      <c r="E26" s="52" t="s">
        <v>1737</v>
      </c>
      <c r="F26" s="55" t="s">
        <v>30</v>
      </c>
      <c r="G26" s="82" t="s">
        <v>190</v>
      </c>
      <c r="H26" s="53" t="s">
        <v>69</v>
      </c>
      <c r="I26" s="55" t="s">
        <v>5</v>
      </c>
      <c r="J26" s="79" t="s">
        <v>407</v>
      </c>
      <c r="K26" s="28">
        <v>70000</v>
      </c>
      <c r="L26" s="28">
        <v>44100</v>
      </c>
      <c r="M26" s="55" t="s">
        <v>1158</v>
      </c>
      <c r="N26" s="137">
        <v>49000</v>
      </c>
      <c r="O26" s="82">
        <v>20</v>
      </c>
      <c r="P26" s="137">
        <v>49000</v>
      </c>
      <c r="Q26" s="82" t="s">
        <v>1629</v>
      </c>
      <c r="R26" s="82">
        <v>20</v>
      </c>
      <c r="S26" s="441" t="s">
        <v>1738</v>
      </c>
      <c r="T26" s="441" t="s">
        <v>1739</v>
      </c>
      <c r="U26" s="444" t="s">
        <v>1740</v>
      </c>
    </row>
    <row r="27" spans="1:21" ht="150">
      <c r="A27" s="28">
        <v>20</v>
      </c>
      <c r="B27" s="82"/>
      <c r="C27" s="79" t="s">
        <v>1741</v>
      </c>
      <c r="D27" s="79" t="s">
        <v>1742</v>
      </c>
      <c r="E27" s="52" t="s">
        <v>1743</v>
      </c>
      <c r="F27" s="55" t="s">
        <v>30</v>
      </c>
      <c r="G27" s="82" t="s">
        <v>190</v>
      </c>
      <c r="H27" s="53" t="s">
        <v>69</v>
      </c>
      <c r="I27" s="53" t="s">
        <v>6</v>
      </c>
      <c r="J27" s="79" t="s">
        <v>407</v>
      </c>
      <c r="K27" s="28">
        <v>70000</v>
      </c>
      <c r="L27" s="28">
        <v>44100</v>
      </c>
      <c r="M27" s="55" t="s">
        <v>1158</v>
      </c>
      <c r="N27" s="137">
        <v>49000</v>
      </c>
      <c r="O27" s="82">
        <v>20</v>
      </c>
      <c r="P27" s="137">
        <v>49000</v>
      </c>
      <c r="Q27" s="82" t="s">
        <v>1629</v>
      </c>
      <c r="R27" s="82">
        <v>20</v>
      </c>
      <c r="S27" s="198" t="s">
        <v>1744</v>
      </c>
      <c r="T27" s="198" t="s">
        <v>1745</v>
      </c>
      <c r="U27" s="444" t="s">
        <v>1746</v>
      </c>
    </row>
    <row r="28" spans="1:21" ht="150">
      <c r="A28" s="28">
        <v>21</v>
      </c>
      <c r="B28" s="82"/>
      <c r="C28" s="79" t="s">
        <v>1747</v>
      </c>
      <c r="D28" s="79" t="s">
        <v>285</v>
      </c>
      <c r="E28" s="52" t="s">
        <v>1748</v>
      </c>
      <c r="F28" s="55" t="s">
        <v>30</v>
      </c>
      <c r="G28" s="82" t="s">
        <v>190</v>
      </c>
      <c r="H28" s="53" t="s">
        <v>69</v>
      </c>
      <c r="I28" s="53" t="s">
        <v>6</v>
      </c>
      <c r="J28" s="137" t="s">
        <v>414</v>
      </c>
      <c r="K28" s="28">
        <v>70000</v>
      </c>
      <c r="L28" s="28">
        <v>44100</v>
      </c>
      <c r="M28" s="55" t="s">
        <v>1158</v>
      </c>
      <c r="N28" s="137">
        <v>49000</v>
      </c>
      <c r="O28" s="82">
        <v>20</v>
      </c>
      <c r="P28" s="137">
        <v>49000</v>
      </c>
      <c r="Q28" s="82" t="s">
        <v>1629</v>
      </c>
      <c r="R28" s="82">
        <v>20</v>
      </c>
      <c r="S28" s="441" t="s">
        <v>1749</v>
      </c>
      <c r="T28" s="441" t="s">
        <v>1750</v>
      </c>
      <c r="U28" s="444" t="s">
        <v>1751</v>
      </c>
    </row>
    <row r="29" spans="1:21" ht="76.5">
      <c r="A29" s="28">
        <v>22</v>
      </c>
      <c r="B29" s="28"/>
      <c r="C29" s="463" t="s">
        <v>1595</v>
      </c>
      <c r="D29" s="463" t="s">
        <v>1596</v>
      </c>
      <c r="E29" s="464" t="s">
        <v>1597</v>
      </c>
      <c r="F29" s="463" t="s">
        <v>30</v>
      </c>
      <c r="G29" s="463" t="s">
        <v>31</v>
      </c>
      <c r="H29" s="465" t="s">
        <v>69</v>
      </c>
      <c r="I29" s="465" t="s">
        <v>6</v>
      </c>
      <c r="J29" s="465" t="s">
        <v>1524</v>
      </c>
      <c r="K29" s="28">
        <v>30000</v>
      </c>
      <c r="L29" s="28">
        <v>18900</v>
      </c>
      <c r="M29" s="28" t="s">
        <v>1158</v>
      </c>
      <c r="N29" s="28">
        <v>21000</v>
      </c>
      <c r="O29" s="28">
        <v>20</v>
      </c>
      <c r="P29" s="28">
        <v>21000</v>
      </c>
      <c r="Q29" s="28" t="s">
        <v>1755</v>
      </c>
      <c r="R29" s="28">
        <v>20</v>
      </c>
      <c r="S29" s="466" t="s">
        <v>1598</v>
      </c>
      <c r="T29" s="466" t="s">
        <v>1599</v>
      </c>
      <c r="U29" s="466" t="s">
        <v>1756</v>
      </c>
    </row>
    <row r="30" spans="1:21" ht="89.25">
      <c r="A30" s="28">
        <v>23</v>
      </c>
      <c r="B30" s="28"/>
      <c r="C30" s="55" t="s">
        <v>1760</v>
      </c>
      <c r="D30" s="55" t="s">
        <v>1761</v>
      </c>
      <c r="E30" s="192" t="s">
        <v>1762</v>
      </c>
      <c r="F30" s="77" t="s">
        <v>30</v>
      </c>
      <c r="G30" s="28" t="s">
        <v>31</v>
      </c>
      <c r="H30" s="82" t="s">
        <v>69</v>
      </c>
      <c r="I30" s="82" t="s">
        <v>6</v>
      </c>
      <c r="J30" s="55" t="s">
        <v>407</v>
      </c>
      <c r="K30" s="28">
        <v>70000</v>
      </c>
      <c r="L30" s="28">
        <v>44100</v>
      </c>
      <c r="M30" s="28" t="s">
        <v>1158</v>
      </c>
      <c r="N30" s="82">
        <v>49000</v>
      </c>
      <c r="O30" s="28">
        <v>20</v>
      </c>
      <c r="P30" s="82">
        <v>49000</v>
      </c>
      <c r="Q30" s="28" t="s">
        <v>1763</v>
      </c>
      <c r="R30" s="28">
        <v>20</v>
      </c>
      <c r="S30" s="438" t="s">
        <v>1764</v>
      </c>
      <c r="T30" s="198" t="s">
        <v>1765</v>
      </c>
      <c r="U30" s="438" t="s">
        <v>1766</v>
      </c>
    </row>
    <row r="31" spans="1:21" ht="89.25">
      <c r="A31" s="28">
        <v>24</v>
      </c>
      <c r="B31" s="28"/>
      <c r="C31" s="55" t="s">
        <v>1767</v>
      </c>
      <c r="D31" s="55" t="s">
        <v>1768</v>
      </c>
      <c r="E31" s="192" t="s">
        <v>1762</v>
      </c>
      <c r="F31" s="77" t="s">
        <v>30</v>
      </c>
      <c r="G31" s="28" t="s">
        <v>31</v>
      </c>
      <c r="H31" s="82" t="s">
        <v>69</v>
      </c>
      <c r="I31" s="82" t="s">
        <v>6</v>
      </c>
      <c r="J31" s="55" t="s">
        <v>1769</v>
      </c>
      <c r="K31" s="28">
        <v>70000</v>
      </c>
      <c r="L31" s="28">
        <v>44100</v>
      </c>
      <c r="M31" s="28" t="s">
        <v>1158</v>
      </c>
      <c r="N31" s="82">
        <v>49000</v>
      </c>
      <c r="O31" s="28">
        <v>20</v>
      </c>
      <c r="P31" s="82">
        <v>49000</v>
      </c>
      <c r="Q31" s="28" t="s">
        <v>1763</v>
      </c>
      <c r="R31" s="28">
        <v>20</v>
      </c>
      <c r="S31" s="438" t="s">
        <v>1770</v>
      </c>
      <c r="T31" s="198" t="s">
        <v>1771</v>
      </c>
      <c r="U31" s="438" t="s">
        <v>1772</v>
      </c>
    </row>
    <row r="32" spans="1:21" ht="63.75">
      <c r="A32" s="28">
        <v>25</v>
      </c>
      <c r="B32" s="28"/>
      <c r="C32" s="55" t="s">
        <v>1773</v>
      </c>
      <c r="D32" s="55" t="s">
        <v>1774</v>
      </c>
      <c r="E32" s="192" t="s">
        <v>1775</v>
      </c>
      <c r="F32" s="77" t="s">
        <v>30</v>
      </c>
      <c r="G32" s="28" t="s">
        <v>31</v>
      </c>
      <c r="H32" s="82" t="s">
        <v>69</v>
      </c>
      <c r="I32" s="82" t="s">
        <v>6</v>
      </c>
      <c r="J32" s="55" t="s">
        <v>414</v>
      </c>
      <c r="K32" s="28">
        <v>100000</v>
      </c>
      <c r="L32" s="28">
        <v>63000</v>
      </c>
      <c r="M32" s="28" t="s">
        <v>1158</v>
      </c>
      <c r="N32" s="82">
        <v>70000</v>
      </c>
      <c r="O32" s="28">
        <v>20</v>
      </c>
      <c r="P32" s="82">
        <v>70000</v>
      </c>
      <c r="Q32" s="28" t="s">
        <v>1763</v>
      </c>
      <c r="R32" s="28">
        <v>20</v>
      </c>
      <c r="S32" s="198" t="s">
        <v>1776</v>
      </c>
      <c r="T32" s="198" t="s">
        <v>1777</v>
      </c>
      <c r="U32" s="438" t="s">
        <v>1778</v>
      </c>
    </row>
    <row r="33" spans="1:21" ht="51">
      <c r="A33" s="28">
        <v>26</v>
      </c>
      <c r="B33" s="28"/>
      <c r="C33" s="55" t="s">
        <v>1779</v>
      </c>
      <c r="D33" s="55" t="s">
        <v>1780</v>
      </c>
      <c r="E33" s="192" t="s">
        <v>1781</v>
      </c>
      <c r="F33" s="77" t="s">
        <v>30</v>
      </c>
      <c r="G33" s="28" t="s">
        <v>31</v>
      </c>
      <c r="H33" s="82" t="s">
        <v>69</v>
      </c>
      <c r="I33" s="82" t="s">
        <v>6</v>
      </c>
      <c r="J33" s="55" t="s">
        <v>1225</v>
      </c>
      <c r="K33" s="28">
        <v>300000</v>
      </c>
      <c r="L33" s="28">
        <v>189000</v>
      </c>
      <c r="M33" s="28" t="s">
        <v>1158</v>
      </c>
      <c r="N33" s="82">
        <v>210000</v>
      </c>
      <c r="O33" s="28">
        <v>20</v>
      </c>
      <c r="P33" s="82">
        <v>210000</v>
      </c>
      <c r="Q33" s="28" t="s">
        <v>1763</v>
      </c>
      <c r="R33" s="28">
        <v>20</v>
      </c>
      <c r="S33" s="198">
        <v>35246950464</v>
      </c>
      <c r="T33" s="198" t="s">
        <v>1782</v>
      </c>
      <c r="U33" s="198" t="s">
        <v>1783</v>
      </c>
    </row>
    <row r="34" spans="1:21" ht="135">
      <c r="A34" s="28">
        <v>27</v>
      </c>
      <c r="B34" s="53"/>
      <c r="C34" s="471" t="s">
        <v>1386</v>
      </c>
      <c r="D34" s="471" t="s">
        <v>1784</v>
      </c>
      <c r="E34" s="471" t="s">
        <v>1785</v>
      </c>
      <c r="F34" s="472" t="s">
        <v>30</v>
      </c>
      <c r="G34" s="471" t="s">
        <v>190</v>
      </c>
      <c r="H34" s="471" t="s">
        <v>1786</v>
      </c>
      <c r="I34" s="198" t="s">
        <v>6</v>
      </c>
      <c r="J34" s="471" t="s">
        <v>1787</v>
      </c>
      <c r="K34" s="53">
        <v>100000</v>
      </c>
      <c r="L34" s="53">
        <v>63000</v>
      </c>
      <c r="M34" s="473" t="s">
        <v>1158</v>
      </c>
      <c r="N34" s="55">
        <v>70000</v>
      </c>
      <c r="O34" s="53">
        <v>20</v>
      </c>
      <c r="P34" s="55">
        <v>70000</v>
      </c>
      <c r="Q34" s="179" t="s">
        <v>1788</v>
      </c>
      <c r="R34" s="53">
        <v>20</v>
      </c>
      <c r="S34" s="471" t="s">
        <v>1789</v>
      </c>
      <c r="T34" s="471" t="s">
        <v>1790</v>
      </c>
      <c r="U34" s="471" t="s">
        <v>1791</v>
      </c>
    </row>
    <row r="35" spans="1:21" ht="60">
      <c r="A35" s="28">
        <v>28</v>
      </c>
      <c r="B35" s="53"/>
      <c r="C35" s="471" t="s">
        <v>1792</v>
      </c>
      <c r="D35" s="471" t="s">
        <v>1793</v>
      </c>
      <c r="E35" s="471" t="s">
        <v>1794</v>
      </c>
      <c r="F35" s="472" t="s">
        <v>30</v>
      </c>
      <c r="G35" s="471" t="s">
        <v>190</v>
      </c>
      <c r="H35" s="471" t="s">
        <v>1786</v>
      </c>
      <c r="I35" s="198" t="s">
        <v>6</v>
      </c>
      <c r="J35" s="471" t="s">
        <v>1795</v>
      </c>
      <c r="K35" s="53">
        <v>50000</v>
      </c>
      <c r="L35" s="53">
        <v>31500</v>
      </c>
      <c r="M35" s="473" t="s">
        <v>1158</v>
      </c>
      <c r="N35" s="55">
        <v>35000</v>
      </c>
      <c r="O35" s="53">
        <v>20</v>
      </c>
      <c r="P35" s="55">
        <v>35000</v>
      </c>
      <c r="Q35" s="179" t="s">
        <v>1788</v>
      </c>
      <c r="R35" s="53">
        <v>20</v>
      </c>
      <c r="S35" s="471" t="s">
        <v>1796</v>
      </c>
      <c r="T35" s="471" t="s">
        <v>1797</v>
      </c>
      <c r="U35" s="471" t="s">
        <v>1798</v>
      </c>
    </row>
    <row r="36" spans="1:21" ht="75">
      <c r="A36" s="28">
        <v>29</v>
      </c>
      <c r="B36" s="53"/>
      <c r="C36" s="471" t="s">
        <v>1799</v>
      </c>
      <c r="D36" s="471" t="s">
        <v>1800</v>
      </c>
      <c r="E36" s="471" t="s">
        <v>1801</v>
      </c>
      <c r="F36" s="472" t="s">
        <v>30</v>
      </c>
      <c r="G36" s="471" t="s">
        <v>190</v>
      </c>
      <c r="H36" s="471" t="s">
        <v>1802</v>
      </c>
      <c r="I36" s="198" t="s">
        <v>6</v>
      </c>
      <c r="J36" s="471" t="s">
        <v>414</v>
      </c>
      <c r="K36" s="53">
        <v>70000</v>
      </c>
      <c r="L36" s="53">
        <v>44100</v>
      </c>
      <c r="M36" s="473" t="s">
        <v>1158</v>
      </c>
      <c r="N36" s="55">
        <v>49000</v>
      </c>
      <c r="O36" s="53">
        <v>20</v>
      </c>
      <c r="P36" s="55">
        <v>49000</v>
      </c>
      <c r="Q36" s="179" t="s">
        <v>1788</v>
      </c>
      <c r="R36" s="53">
        <v>20</v>
      </c>
      <c r="S36" s="471" t="s">
        <v>1803</v>
      </c>
      <c r="T36" s="471" t="s">
        <v>1804</v>
      </c>
      <c r="U36" s="471" t="s">
        <v>1805</v>
      </c>
    </row>
    <row r="37" spans="1:21" ht="60">
      <c r="A37" s="28">
        <v>30</v>
      </c>
      <c r="B37" s="53"/>
      <c r="C37" s="70" t="s">
        <v>1806</v>
      </c>
      <c r="D37" s="70" t="s">
        <v>1807</v>
      </c>
      <c r="E37" s="70" t="s">
        <v>1808</v>
      </c>
      <c r="F37" s="472" t="s">
        <v>30</v>
      </c>
      <c r="G37" s="70" t="s">
        <v>190</v>
      </c>
      <c r="H37" s="70" t="s">
        <v>1786</v>
      </c>
      <c r="I37" s="198" t="s">
        <v>6</v>
      </c>
      <c r="J37" s="70" t="s">
        <v>1787</v>
      </c>
      <c r="K37" s="53">
        <v>70000</v>
      </c>
      <c r="L37" s="53">
        <v>44100</v>
      </c>
      <c r="M37" s="473" t="s">
        <v>1158</v>
      </c>
      <c r="N37" s="55">
        <v>49000</v>
      </c>
      <c r="O37" s="53">
        <v>20</v>
      </c>
      <c r="P37" s="55">
        <v>49000</v>
      </c>
      <c r="Q37" s="179" t="s">
        <v>1788</v>
      </c>
      <c r="R37" s="53">
        <v>20</v>
      </c>
      <c r="S37" s="471" t="s">
        <v>1809</v>
      </c>
      <c r="T37" s="471" t="s">
        <v>1810</v>
      </c>
      <c r="U37" s="471" t="s">
        <v>1811</v>
      </c>
    </row>
    <row r="38" spans="1:21" ht="60">
      <c r="A38" s="28">
        <v>31</v>
      </c>
      <c r="B38" s="53"/>
      <c r="C38" s="70" t="s">
        <v>1812</v>
      </c>
      <c r="D38" s="70" t="s">
        <v>1318</v>
      </c>
      <c r="E38" s="70" t="s">
        <v>1808</v>
      </c>
      <c r="F38" s="472" t="s">
        <v>30</v>
      </c>
      <c r="G38" s="70" t="s">
        <v>190</v>
      </c>
      <c r="H38" s="70" t="s">
        <v>1786</v>
      </c>
      <c r="I38" s="198" t="s">
        <v>6</v>
      </c>
      <c r="J38" s="70" t="s">
        <v>1787</v>
      </c>
      <c r="K38" s="53">
        <v>75000</v>
      </c>
      <c r="L38" s="53">
        <v>47250</v>
      </c>
      <c r="M38" s="473" t="s">
        <v>1158</v>
      </c>
      <c r="N38" s="55">
        <v>52500</v>
      </c>
      <c r="O38" s="53">
        <v>20</v>
      </c>
      <c r="P38" s="55">
        <v>52500</v>
      </c>
      <c r="Q38" s="179" t="s">
        <v>1788</v>
      </c>
      <c r="R38" s="53">
        <v>20</v>
      </c>
      <c r="S38" s="471" t="s">
        <v>1813</v>
      </c>
      <c r="T38" s="471" t="s">
        <v>1814</v>
      </c>
      <c r="U38" s="471" t="s">
        <v>1815</v>
      </c>
    </row>
    <row r="39" spans="1:21" ht="75">
      <c r="A39" s="28">
        <v>32</v>
      </c>
      <c r="B39" s="53"/>
      <c r="C39" s="70" t="s">
        <v>1816</v>
      </c>
      <c r="D39" s="70" t="s">
        <v>1817</v>
      </c>
      <c r="E39" s="70" t="s">
        <v>1818</v>
      </c>
      <c r="F39" s="472" t="s">
        <v>30</v>
      </c>
      <c r="G39" s="70" t="s">
        <v>190</v>
      </c>
      <c r="H39" s="70" t="s">
        <v>1786</v>
      </c>
      <c r="I39" s="471" t="s">
        <v>5</v>
      </c>
      <c r="J39" s="70" t="s">
        <v>1787</v>
      </c>
      <c r="K39" s="53">
        <v>50000</v>
      </c>
      <c r="L39" s="53">
        <v>31500</v>
      </c>
      <c r="M39" s="473" t="s">
        <v>1158</v>
      </c>
      <c r="N39" s="55">
        <v>35000</v>
      </c>
      <c r="O39" s="53">
        <v>20</v>
      </c>
      <c r="P39" s="55">
        <v>35000</v>
      </c>
      <c r="Q39" s="179" t="s">
        <v>1788</v>
      </c>
      <c r="R39" s="53">
        <v>20</v>
      </c>
      <c r="S39" s="471" t="s">
        <v>1819</v>
      </c>
      <c r="T39" s="471" t="s">
        <v>1820</v>
      </c>
      <c r="U39" s="471" t="s">
        <v>1821</v>
      </c>
    </row>
    <row r="40" spans="1:21" ht="195">
      <c r="A40" s="28">
        <v>33</v>
      </c>
      <c r="B40" s="53"/>
      <c r="C40" s="79" t="s">
        <v>1822</v>
      </c>
      <c r="D40" s="79" t="s">
        <v>1545</v>
      </c>
      <c r="E40" s="79" t="s">
        <v>1823</v>
      </c>
      <c r="F40" s="79" t="s">
        <v>30</v>
      </c>
      <c r="G40" s="463" t="s">
        <v>31</v>
      </c>
      <c r="H40" s="463" t="s">
        <v>69</v>
      </c>
      <c r="I40" s="198" t="s">
        <v>6</v>
      </c>
      <c r="J40" s="79" t="s">
        <v>1824</v>
      </c>
      <c r="K40" s="53">
        <v>75000</v>
      </c>
      <c r="L40" s="53">
        <v>47250</v>
      </c>
      <c r="M40" s="179" t="s">
        <v>1825</v>
      </c>
      <c r="N40" s="79">
        <v>52500</v>
      </c>
      <c r="O40" s="53">
        <v>20</v>
      </c>
      <c r="P40" s="79">
        <v>52500</v>
      </c>
      <c r="Q40" s="179" t="s">
        <v>1826</v>
      </c>
      <c r="R40" s="53">
        <v>20</v>
      </c>
      <c r="S40" s="474" t="s">
        <v>1827</v>
      </c>
      <c r="T40" s="474" t="s">
        <v>1828</v>
      </c>
      <c r="U40" s="441" t="s">
        <v>1829</v>
      </c>
    </row>
    <row r="41" spans="1:21" ht="90">
      <c r="A41" s="28">
        <v>34</v>
      </c>
      <c r="B41" s="53"/>
      <c r="C41" s="79" t="s">
        <v>1830</v>
      </c>
      <c r="D41" s="79" t="s">
        <v>1831</v>
      </c>
      <c r="E41" s="79" t="s">
        <v>1832</v>
      </c>
      <c r="F41" s="79" t="s">
        <v>30</v>
      </c>
      <c r="G41" s="463" t="s">
        <v>31</v>
      </c>
      <c r="H41" s="463" t="s">
        <v>32</v>
      </c>
      <c r="I41" s="198" t="s">
        <v>6</v>
      </c>
      <c r="J41" s="79" t="s">
        <v>1833</v>
      </c>
      <c r="K41" s="53">
        <v>75000</v>
      </c>
      <c r="L41" s="53">
        <v>47250</v>
      </c>
      <c r="M41" s="179" t="s">
        <v>1825</v>
      </c>
      <c r="N41" s="79">
        <v>52500</v>
      </c>
      <c r="O41" s="53">
        <v>20</v>
      </c>
      <c r="P41" s="79">
        <v>52500</v>
      </c>
      <c r="Q41" s="179" t="s">
        <v>1826</v>
      </c>
      <c r="R41" s="53">
        <v>20</v>
      </c>
      <c r="S41" s="474" t="s">
        <v>1834</v>
      </c>
      <c r="T41" s="474" t="s">
        <v>1835</v>
      </c>
      <c r="U41" s="441" t="s">
        <v>1836</v>
      </c>
    </row>
    <row r="42" spans="1:21" ht="105">
      <c r="A42" s="28">
        <v>35</v>
      </c>
      <c r="B42" s="53"/>
      <c r="C42" s="79" t="s">
        <v>1837</v>
      </c>
      <c r="D42" s="79" t="s">
        <v>1838</v>
      </c>
      <c r="E42" s="79" t="s">
        <v>1839</v>
      </c>
      <c r="F42" s="79" t="s">
        <v>30</v>
      </c>
      <c r="G42" s="463" t="s">
        <v>31</v>
      </c>
      <c r="H42" s="463" t="s">
        <v>69</v>
      </c>
      <c r="I42" s="198" t="s">
        <v>6</v>
      </c>
      <c r="J42" s="79" t="s">
        <v>1787</v>
      </c>
      <c r="K42" s="53">
        <v>75000</v>
      </c>
      <c r="L42" s="53">
        <v>47250</v>
      </c>
      <c r="M42" s="179" t="s">
        <v>1825</v>
      </c>
      <c r="N42" s="79">
        <v>52500</v>
      </c>
      <c r="O42" s="53">
        <v>20</v>
      </c>
      <c r="P42" s="79">
        <v>52500</v>
      </c>
      <c r="Q42" s="179" t="s">
        <v>1826</v>
      </c>
      <c r="R42" s="53">
        <v>20</v>
      </c>
      <c r="S42" s="474" t="s">
        <v>1840</v>
      </c>
      <c r="T42" s="474" t="s">
        <v>1841</v>
      </c>
      <c r="U42" s="441" t="s">
        <v>1842</v>
      </c>
    </row>
    <row r="43" spans="1:21" ht="105">
      <c r="A43" s="28">
        <v>36</v>
      </c>
      <c r="B43" s="53"/>
      <c r="C43" s="79" t="s">
        <v>1843</v>
      </c>
      <c r="D43" s="79" t="s">
        <v>1844</v>
      </c>
      <c r="E43" s="79" t="s">
        <v>1845</v>
      </c>
      <c r="F43" s="79" t="s">
        <v>30</v>
      </c>
      <c r="G43" s="463" t="s">
        <v>31</v>
      </c>
      <c r="H43" s="463" t="s">
        <v>32</v>
      </c>
      <c r="I43" s="198" t="s">
        <v>6</v>
      </c>
      <c r="J43" s="79" t="s">
        <v>1787</v>
      </c>
      <c r="K43" s="53">
        <v>75000</v>
      </c>
      <c r="L43" s="53">
        <v>47250</v>
      </c>
      <c r="M43" s="179" t="s">
        <v>1825</v>
      </c>
      <c r="N43" s="79">
        <v>52500</v>
      </c>
      <c r="O43" s="53">
        <v>20</v>
      </c>
      <c r="P43" s="79">
        <v>52500</v>
      </c>
      <c r="Q43" s="179" t="s">
        <v>1826</v>
      </c>
      <c r="R43" s="53">
        <v>20</v>
      </c>
      <c r="S43" s="441" t="s">
        <v>1846</v>
      </c>
      <c r="T43" s="474" t="s">
        <v>1847</v>
      </c>
      <c r="U43" s="441">
        <v>188902132</v>
      </c>
    </row>
    <row r="44" spans="1:21" ht="105">
      <c r="A44" s="28">
        <v>37</v>
      </c>
      <c r="B44" s="53"/>
      <c r="C44" s="79" t="s">
        <v>1848</v>
      </c>
      <c r="D44" s="79" t="s">
        <v>1849</v>
      </c>
      <c r="E44" s="79" t="s">
        <v>1850</v>
      </c>
      <c r="F44" s="79" t="s">
        <v>30</v>
      </c>
      <c r="G44" s="463" t="s">
        <v>31</v>
      </c>
      <c r="H44" s="463" t="s">
        <v>69</v>
      </c>
      <c r="I44" s="198" t="s">
        <v>6</v>
      </c>
      <c r="J44" s="79" t="s">
        <v>1787</v>
      </c>
      <c r="K44" s="53">
        <v>75000</v>
      </c>
      <c r="L44" s="53">
        <v>47250</v>
      </c>
      <c r="M44" s="179" t="s">
        <v>1825</v>
      </c>
      <c r="N44" s="79">
        <v>52500</v>
      </c>
      <c r="O44" s="53">
        <v>20</v>
      </c>
      <c r="P44" s="79">
        <v>52500</v>
      </c>
      <c r="Q44" s="179" t="s">
        <v>1826</v>
      </c>
      <c r="R44" s="53">
        <v>20</v>
      </c>
      <c r="S44" s="441" t="s">
        <v>1851</v>
      </c>
      <c r="T44" s="474" t="s">
        <v>1852</v>
      </c>
      <c r="U44" s="441" t="s">
        <v>1853</v>
      </c>
    </row>
    <row r="45" spans="1:21" ht="135">
      <c r="A45" s="28">
        <v>38</v>
      </c>
      <c r="B45" s="53"/>
      <c r="C45" s="79" t="s">
        <v>1854</v>
      </c>
      <c r="D45" s="79" t="s">
        <v>1855</v>
      </c>
      <c r="E45" s="79" t="s">
        <v>1856</v>
      </c>
      <c r="F45" s="79" t="s">
        <v>30</v>
      </c>
      <c r="G45" s="463" t="s">
        <v>31</v>
      </c>
      <c r="H45" s="463" t="s">
        <v>32</v>
      </c>
      <c r="I45" s="198" t="s">
        <v>6</v>
      </c>
      <c r="J45" s="79" t="s">
        <v>1787</v>
      </c>
      <c r="K45" s="53">
        <v>75000</v>
      </c>
      <c r="L45" s="53">
        <v>47250</v>
      </c>
      <c r="M45" s="179" t="s">
        <v>1825</v>
      </c>
      <c r="N45" s="79">
        <v>52500</v>
      </c>
      <c r="O45" s="53">
        <v>20</v>
      </c>
      <c r="P45" s="79">
        <v>52500</v>
      </c>
      <c r="Q45" s="179" t="s">
        <v>1826</v>
      </c>
      <c r="R45" s="53">
        <v>20</v>
      </c>
      <c r="S45" s="474" t="s">
        <v>1857</v>
      </c>
      <c r="T45" s="474" t="s">
        <v>1858</v>
      </c>
      <c r="U45" s="441" t="s">
        <v>1859</v>
      </c>
    </row>
    <row r="46" spans="1:21" ht="75">
      <c r="A46" s="28">
        <v>39</v>
      </c>
      <c r="B46" s="53"/>
      <c r="C46" s="79" t="s">
        <v>1860</v>
      </c>
      <c r="D46" s="79" t="s">
        <v>1861</v>
      </c>
      <c r="E46" s="79" t="s">
        <v>1862</v>
      </c>
      <c r="F46" s="79" t="s">
        <v>30</v>
      </c>
      <c r="G46" s="55" t="s">
        <v>1092</v>
      </c>
      <c r="H46" s="463" t="s">
        <v>32</v>
      </c>
      <c r="I46" s="198" t="s">
        <v>6</v>
      </c>
      <c r="J46" s="79" t="s">
        <v>1787</v>
      </c>
      <c r="K46" s="53">
        <v>75000</v>
      </c>
      <c r="L46" s="53">
        <v>47250</v>
      </c>
      <c r="M46" s="179" t="s">
        <v>1825</v>
      </c>
      <c r="N46" s="79">
        <v>52500</v>
      </c>
      <c r="O46" s="53">
        <v>20</v>
      </c>
      <c r="P46" s="79">
        <v>52500</v>
      </c>
      <c r="Q46" s="179" t="s">
        <v>1826</v>
      </c>
      <c r="R46" s="53">
        <v>20</v>
      </c>
      <c r="S46" s="441" t="s">
        <v>1863</v>
      </c>
      <c r="T46" s="441" t="s">
        <v>1864</v>
      </c>
      <c r="U46" s="441" t="s">
        <v>1865</v>
      </c>
    </row>
    <row r="47" spans="1:21" ht="150">
      <c r="A47" s="28">
        <v>40</v>
      </c>
      <c r="B47" s="53"/>
      <c r="C47" s="79" t="s">
        <v>1866</v>
      </c>
      <c r="D47" s="79" t="s">
        <v>491</v>
      </c>
      <c r="E47" s="79" t="s">
        <v>1867</v>
      </c>
      <c r="F47" s="79" t="s">
        <v>30</v>
      </c>
      <c r="G47" s="463" t="s">
        <v>31</v>
      </c>
      <c r="H47" s="463" t="s">
        <v>32</v>
      </c>
      <c r="I47" s="198" t="s">
        <v>6</v>
      </c>
      <c r="J47" s="79" t="s">
        <v>1824</v>
      </c>
      <c r="K47" s="53">
        <v>75000</v>
      </c>
      <c r="L47" s="53">
        <v>47250</v>
      </c>
      <c r="M47" s="179" t="s">
        <v>1825</v>
      </c>
      <c r="N47" s="79">
        <v>52500</v>
      </c>
      <c r="O47" s="53">
        <v>20</v>
      </c>
      <c r="P47" s="79">
        <v>52500</v>
      </c>
      <c r="Q47" s="179" t="s">
        <v>1826</v>
      </c>
      <c r="R47" s="53">
        <v>20</v>
      </c>
      <c r="S47" s="474" t="s">
        <v>1868</v>
      </c>
      <c r="T47" s="474" t="s">
        <v>1869</v>
      </c>
      <c r="U47" s="441" t="s">
        <v>1870</v>
      </c>
    </row>
    <row r="48" spans="1:21" ht="210">
      <c r="A48" s="28">
        <v>41</v>
      </c>
      <c r="B48" s="53"/>
      <c r="C48" s="79" t="s">
        <v>1871</v>
      </c>
      <c r="D48" s="79" t="s">
        <v>1872</v>
      </c>
      <c r="E48" s="79" t="s">
        <v>1873</v>
      </c>
      <c r="F48" s="79" t="s">
        <v>30</v>
      </c>
      <c r="G48" s="463" t="s">
        <v>31</v>
      </c>
      <c r="H48" s="463" t="s">
        <v>69</v>
      </c>
      <c r="I48" s="198" t="s">
        <v>6</v>
      </c>
      <c r="J48" s="79" t="s">
        <v>1874</v>
      </c>
      <c r="K48" s="53">
        <v>300000</v>
      </c>
      <c r="L48" s="53">
        <v>189000</v>
      </c>
      <c r="M48" s="179" t="s">
        <v>1825</v>
      </c>
      <c r="N48" s="79">
        <v>210000</v>
      </c>
      <c r="O48" s="53">
        <v>20</v>
      </c>
      <c r="P48" s="79">
        <v>210000</v>
      </c>
      <c r="Q48" s="179" t="s">
        <v>1826</v>
      </c>
      <c r="R48" s="53">
        <v>20</v>
      </c>
      <c r="S48" s="441" t="s">
        <v>1875</v>
      </c>
      <c r="T48" s="441" t="s">
        <v>1876</v>
      </c>
      <c r="U48" s="441" t="s">
        <v>1877</v>
      </c>
    </row>
    <row r="49" spans="1:21" ht="135">
      <c r="A49" s="28">
        <v>42</v>
      </c>
      <c r="B49" s="53"/>
      <c r="C49" s="79" t="s">
        <v>1878</v>
      </c>
      <c r="D49" s="79" t="s">
        <v>442</v>
      </c>
      <c r="E49" s="79" t="s">
        <v>1879</v>
      </c>
      <c r="F49" s="79" t="s">
        <v>30</v>
      </c>
      <c r="G49" s="463" t="s">
        <v>31</v>
      </c>
      <c r="H49" s="463" t="s">
        <v>69</v>
      </c>
      <c r="I49" s="198" t="s">
        <v>6</v>
      </c>
      <c r="J49" s="79" t="s">
        <v>1824</v>
      </c>
      <c r="K49" s="53">
        <v>300000</v>
      </c>
      <c r="L49" s="53">
        <v>189000</v>
      </c>
      <c r="M49" s="179" t="s">
        <v>1825</v>
      </c>
      <c r="N49" s="79">
        <v>210000</v>
      </c>
      <c r="O49" s="53">
        <v>20</v>
      </c>
      <c r="P49" s="79">
        <v>210000</v>
      </c>
      <c r="Q49" s="179" t="s">
        <v>1826</v>
      </c>
      <c r="R49" s="53">
        <v>20</v>
      </c>
      <c r="S49" s="441" t="s">
        <v>1880</v>
      </c>
      <c r="T49" s="441" t="s">
        <v>1881</v>
      </c>
      <c r="U49" s="441" t="s">
        <v>1882</v>
      </c>
    </row>
    <row r="50" spans="1:21" ht="135">
      <c r="A50" s="28">
        <v>43</v>
      </c>
      <c r="B50" s="53"/>
      <c r="C50" s="79" t="s">
        <v>1883</v>
      </c>
      <c r="D50" s="79" t="s">
        <v>1884</v>
      </c>
      <c r="E50" s="79" t="s">
        <v>1885</v>
      </c>
      <c r="F50" s="79" t="s">
        <v>30</v>
      </c>
      <c r="G50" s="463" t="s">
        <v>31</v>
      </c>
      <c r="H50" s="463" t="s">
        <v>69</v>
      </c>
      <c r="I50" s="198" t="s">
        <v>6</v>
      </c>
      <c r="J50" s="79" t="s">
        <v>1787</v>
      </c>
      <c r="K50" s="53">
        <v>75000</v>
      </c>
      <c r="L50" s="53">
        <v>47250</v>
      </c>
      <c r="M50" s="179" t="s">
        <v>1825</v>
      </c>
      <c r="N50" s="79">
        <v>52500</v>
      </c>
      <c r="O50" s="53">
        <v>20</v>
      </c>
      <c r="P50" s="79">
        <v>52500</v>
      </c>
      <c r="Q50" s="179" t="s">
        <v>1826</v>
      </c>
      <c r="R50" s="53">
        <v>20</v>
      </c>
      <c r="S50" s="441" t="s">
        <v>1886</v>
      </c>
      <c r="T50" s="441" t="s">
        <v>1887</v>
      </c>
      <c r="U50" s="441" t="s">
        <v>1888</v>
      </c>
    </row>
    <row r="51" spans="1:21" ht="195">
      <c r="A51" s="28">
        <v>44</v>
      </c>
      <c r="B51" s="53"/>
      <c r="C51" s="79" t="s">
        <v>1889</v>
      </c>
      <c r="D51" s="79" t="s">
        <v>1574</v>
      </c>
      <c r="E51" s="79" t="s">
        <v>1890</v>
      </c>
      <c r="F51" s="79" t="s">
        <v>30</v>
      </c>
      <c r="G51" s="463" t="s">
        <v>31</v>
      </c>
      <c r="H51" s="463" t="s">
        <v>32</v>
      </c>
      <c r="I51" s="198" t="s">
        <v>6</v>
      </c>
      <c r="J51" s="79" t="s">
        <v>1891</v>
      </c>
      <c r="K51" s="53">
        <v>300000</v>
      </c>
      <c r="L51" s="53">
        <v>189000</v>
      </c>
      <c r="M51" s="179" t="s">
        <v>1825</v>
      </c>
      <c r="N51" s="79">
        <v>210000</v>
      </c>
      <c r="O51" s="53">
        <v>20</v>
      </c>
      <c r="P51" s="79">
        <v>210000</v>
      </c>
      <c r="Q51" s="179" t="s">
        <v>1826</v>
      </c>
      <c r="R51" s="53">
        <v>20</v>
      </c>
      <c r="S51" s="441" t="s">
        <v>1892</v>
      </c>
      <c r="T51" s="474" t="s">
        <v>1893</v>
      </c>
      <c r="U51" s="441" t="s">
        <v>1894</v>
      </c>
    </row>
    <row r="52" spans="1:21" ht="195">
      <c r="A52" s="28">
        <v>45</v>
      </c>
      <c r="B52" s="53"/>
      <c r="C52" s="79" t="s">
        <v>1895</v>
      </c>
      <c r="D52" s="79" t="s">
        <v>1896</v>
      </c>
      <c r="E52" s="79" t="s">
        <v>1823</v>
      </c>
      <c r="F52" s="79" t="s">
        <v>30</v>
      </c>
      <c r="G52" s="463" t="s">
        <v>31</v>
      </c>
      <c r="H52" s="463" t="s">
        <v>69</v>
      </c>
      <c r="I52" s="198" t="s">
        <v>6</v>
      </c>
      <c r="J52" s="79" t="s">
        <v>1824</v>
      </c>
      <c r="K52" s="53">
        <v>75000</v>
      </c>
      <c r="L52" s="53">
        <v>47250</v>
      </c>
      <c r="M52" s="179" t="s">
        <v>1825</v>
      </c>
      <c r="N52" s="79">
        <v>52500</v>
      </c>
      <c r="O52" s="53">
        <v>20</v>
      </c>
      <c r="P52" s="79">
        <v>52500</v>
      </c>
      <c r="Q52" s="179" t="s">
        <v>1826</v>
      </c>
      <c r="R52" s="53">
        <v>20</v>
      </c>
      <c r="S52" s="474" t="s">
        <v>1897</v>
      </c>
      <c r="T52" s="474" t="s">
        <v>1898</v>
      </c>
      <c r="U52" s="441" t="s">
        <v>1899</v>
      </c>
    </row>
    <row r="53" spans="1:21" ht="135">
      <c r="A53" s="28">
        <v>46</v>
      </c>
      <c r="B53" s="53"/>
      <c r="C53" s="77" t="s">
        <v>1900</v>
      </c>
      <c r="D53" s="77" t="s">
        <v>1901</v>
      </c>
      <c r="E53" s="55" t="s">
        <v>1902</v>
      </c>
      <c r="F53" s="79" t="s">
        <v>30</v>
      </c>
      <c r="G53" s="463" t="s">
        <v>31</v>
      </c>
      <c r="H53" s="463" t="s">
        <v>32</v>
      </c>
      <c r="I53" s="198" t="s">
        <v>6</v>
      </c>
      <c r="J53" s="77" t="s">
        <v>1405</v>
      </c>
      <c r="K53" s="53">
        <v>75000</v>
      </c>
      <c r="L53" s="53">
        <v>47250</v>
      </c>
      <c r="M53" s="179" t="s">
        <v>1825</v>
      </c>
      <c r="N53" s="55">
        <v>52500</v>
      </c>
      <c r="O53" s="53">
        <v>20</v>
      </c>
      <c r="P53" s="55">
        <v>52500</v>
      </c>
      <c r="Q53" s="179" t="s">
        <v>1826</v>
      </c>
      <c r="R53" s="53">
        <v>20</v>
      </c>
      <c r="S53" s="475" t="s">
        <v>1903</v>
      </c>
      <c r="T53" s="475" t="s">
        <v>1904</v>
      </c>
      <c r="U53" s="198" t="s">
        <v>1905</v>
      </c>
    </row>
    <row r="54" spans="1:21" ht="150">
      <c r="A54" s="28">
        <v>47</v>
      </c>
      <c r="B54" s="53"/>
      <c r="C54" s="77" t="s">
        <v>1906</v>
      </c>
      <c r="D54" s="77" t="s">
        <v>1907</v>
      </c>
      <c r="E54" s="77" t="s">
        <v>1908</v>
      </c>
      <c r="F54" s="79" t="s">
        <v>30</v>
      </c>
      <c r="G54" s="463" t="s">
        <v>31</v>
      </c>
      <c r="H54" s="463" t="s">
        <v>32</v>
      </c>
      <c r="I54" s="198" t="s">
        <v>6</v>
      </c>
      <c r="J54" s="77" t="s">
        <v>1824</v>
      </c>
      <c r="K54" s="53">
        <v>75000</v>
      </c>
      <c r="L54" s="53">
        <v>47250</v>
      </c>
      <c r="M54" s="179" t="s">
        <v>1825</v>
      </c>
      <c r="N54" s="77">
        <v>52500</v>
      </c>
      <c r="O54" s="53">
        <v>20</v>
      </c>
      <c r="P54" s="77">
        <v>52500</v>
      </c>
      <c r="Q54" s="179" t="s">
        <v>1826</v>
      </c>
      <c r="R54" s="53">
        <v>20</v>
      </c>
      <c r="S54" s="198" t="s">
        <v>1909</v>
      </c>
      <c r="T54" s="198" t="s">
        <v>1910</v>
      </c>
      <c r="U54" s="476" t="s">
        <v>1911</v>
      </c>
    </row>
    <row r="55" spans="1:21" ht="105">
      <c r="A55" s="28">
        <v>48</v>
      </c>
      <c r="B55" s="53"/>
      <c r="C55" s="77" t="s">
        <v>1912</v>
      </c>
      <c r="D55" s="77" t="s">
        <v>1913</v>
      </c>
      <c r="E55" s="55" t="s">
        <v>1914</v>
      </c>
      <c r="F55" s="79" t="s">
        <v>30</v>
      </c>
      <c r="G55" s="463" t="s">
        <v>31</v>
      </c>
      <c r="H55" s="463" t="s">
        <v>32</v>
      </c>
      <c r="I55" s="198" t="s">
        <v>6</v>
      </c>
      <c r="J55" s="77" t="s">
        <v>1915</v>
      </c>
      <c r="K55" s="53">
        <v>75000</v>
      </c>
      <c r="L55" s="53">
        <v>47250</v>
      </c>
      <c r="M55" s="179" t="s">
        <v>1825</v>
      </c>
      <c r="N55" s="55">
        <v>52500</v>
      </c>
      <c r="O55" s="53">
        <v>20</v>
      </c>
      <c r="P55" s="55">
        <v>52500</v>
      </c>
      <c r="Q55" s="179" t="s">
        <v>1826</v>
      </c>
      <c r="R55" s="53">
        <v>20</v>
      </c>
      <c r="S55" s="475" t="s">
        <v>1916</v>
      </c>
      <c r="T55" s="475" t="s">
        <v>1917</v>
      </c>
      <c r="U55" s="198" t="s">
        <v>1918</v>
      </c>
    </row>
    <row r="56" spans="1:21" ht="135">
      <c r="A56" s="28">
        <v>49</v>
      </c>
      <c r="B56" s="53"/>
      <c r="C56" s="77" t="s">
        <v>1919</v>
      </c>
      <c r="D56" s="77" t="s">
        <v>1920</v>
      </c>
      <c r="E56" s="77" t="s">
        <v>1921</v>
      </c>
      <c r="F56" s="79" t="s">
        <v>30</v>
      </c>
      <c r="G56" s="463" t="s">
        <v>31</v>
      </c>
      <c r="H56" s="463" t="s">
        <v>32</v>
      </c>
      <c r="I56" s="198" t="s">
        <v>6</v>
      </c>
      <c r="J56" s="77" t="s">
        <v>1915</v>
      </c>
      <c r="K56" s="53">
        <v>150000</v>
      </c>
      <c r="L56" s="53">
        <v>94500</v>
      </c>
      <c r="M56" s="179" t="s">
        <v>1825</v>
      </c>
      <c r="N56" s="77">
        <v>105000</v>
      </c>
      <c r="O56" s="53">
        <v>20</v>
      </c>
      <c r="P56" s="77">
        <v>105000</v>
      </c>
      <c r="Q56" s="179" t="s">
        <v>1826</v>
      </c>
      <c r="R56" s="53">
        <v>20</v>
      </c>
      <c r="S56" s="475" t="s">
        <v>1922</v>
      </c>
      <c r="T56" s="475" t="s">
        <v>1923</v>
      </c>
      <c r="U56" s="198" t="s">
        <v>1924</v>
      </c>
    </row>
    <row r="57" spans="1:21" ht="150">
      <c r="A57" s="28">
        <v>50</v>
      </c>
      <c r="B57" s="53"/>
      <c r="C57" s="77" t="s">
        <v>1925</v>
      </c>
      <c r="D57" s="77" t="s">
        <v>1926</v>
      </c>
      <c r="E57" s="55" t="s">
        <v>1927</v>
      </c>
      <c r="F57" s="79" t="s">
        <v>30</v>
      </c>
      <c r="G57" s="55" t="s">
        <v>1092</v>
      </c>
      <c r="H57" s="463" t="s">
        <v>32</v>
      </c>
      <c r="I57" s="198" t="s">
        <v>6</v>
      </c>
      <c r="J57" s="77" t="s">
        <v>1928</v>
      </c>
      <c r="K57" s="53">
        <v>75000</v>
      </c>
      <c r="L57" s="53">
        <v>47250</v>
      </c>
      <c r="M57" s="179" t="s">
        <v>1825</v>
      </c>
      <c r="N57" s="55">
        <v>52500</v>
      </c>
      <c r="O57" s="53">
        <v>20</v>
      </c>
      <c r="P57" s="55">
        <v>52500</v>
      </c>
      <c r="Q57" s="179" t="s">
        <v>1826</v>
      </c>
      <c r="R57" s="53">
        <v>20</v>
      </c>
      <c r="S57" s="475" t="s">
        <v>1929</v>
      </c>
      <c r="T57" s="475" t="s">
        <v>1930</v>
      </c>
      <c r="U57" s="198" t="s">
        <v>1931</v>
      </c>
    </row>
    <row r="58" spans="1:21" ht="150">
      <c r="A58" s="28">
        <v>51</v>
      </c>
      <c r="B58" s="53"/>
      <c r="C58" s="77" t="s">
        <v>1932</v>
      </c>
      <c r="D58" s="77" t="s">
        <v>1325</v>
      </c>
      <c r="E58" s="55" t="s">
        <v>1933</v>
      </c>
      <c r="F58" s="79" t="s">
        <v>30</v>
      </c>
      <c r="G58" s="463" t="s">
        <v>31</v>
      </c>
      <c r="H58" s="463" t="s">
        <v>32</v>
      </c>
      <c r="I58" s="198" t="s">
        <v>6</v>
      </c>
      <c r="J58" s="77" t="s">
        <v>1787</v>
      </c>
      <c r="K58" s="53">
        <v>75000</v>
      </c>
      <c r="L58" s="53">
        <v>47250</v>
      </c>
      <c r="M58" s="179" t="s">
        <v>1825</v>
      </c>
      <c r="N58" s="55">
        <v>52500</v>
      </c>
      <c r="O58" s="53">
        <v>20</v>
      </c>
      <c r="P58" s="55">
        <v>52500</v>
      </c>
      <c r="Q58" s="179" t="s">
        <v>1826</v>
      </c>
      <c r="R58" s="53">
        <v>20</v>
      </c>
      <c r="S58" s="475" t="s">
        <v>1934</v>
      </c>
      <c r="T58" s="475" t="s">
        <v>1935</v>
      </c>
      <c r="U58" s="198" t="s">
        <v>1936</v>
      </c>
    </row>
    <row r="59" spans="1:21" ht="120">
      <c r="A59" s="28">
        <v>52</v>
      </c>
      <c r="B59" s="53"/>
      <c r="C59" s="77" t="s">
        <v>1937</v>
      </c>
      <c r="D59" s="77" t="s">
        <v>1938</v>
      </c>
      <c r="E59" s="77" t="s">
        <v>1939</v>
      </c>
      <c r="F59" s="79" t="s">
        <v>30</v>
      </c>
      <c r="G59" s="463" t="s">
        <v>31</v>
      </c>
      <c r="H59" s="463" t="s">
        <v>32</v>
      </c>
      <c r="I59" s="198" t="s">
        <v>6</v>
      </c>
      <c r="J59" s="77" t="s">
        <v>1405</v>
      </c>
      <c r="K59" s="53">
        <v>75000</v>
      </c>
      <c r="L59" s="53">
        <v>47250</v>
      </c>
      <c r="M59" s="179" t="s">
        <v>1825</v>
      </c>
      <c r="N59" s="77">
        <v>52500</v>
      </c>
      <c r="O59" s="53">
        <v>20</v>
      </c>
      <c r="P59" s="77">
        <v>52500</v>
      </c>
      <c r="Q59" s="179" t="s">
        <v>1826</v>
      </c>
      <c r="R59" s="53">
        <v>20</v>
      </c>
      <c r="S59" s="198" t="s">
        <v>1940</v>
      </c>
      <c r="T59" s="198" t="s">
        <v>1941</v>
      </c>
      <c r="U59" s="198" t="s">
        <v>1942</v>
      </c>
    </row>
    <row r="60" spans="1:21" ht="120">
      <c r="A60" s="28">
        <v>53</v>
      </c>
      <c r="B60" s="53"/>
      <c r="C60" s="77" t="s">
        <v>1943</v>
      </c>
      <c r="D60" s="77" t="s">
        <v>491</v>
      </c>
      <c r="E60" s="77" t="s">
        <v>1944</v>
      </c>
      <c r="F60" s="79" t="s">
        <v>30</v>
      </c>
      <c r="G60" s="463" t="s">
        <v>31</v>
      </c>
      <c r="H60" s="463" t="s">
        <v>32</v>
      </c>
      <c r="I60" s="198" t="s">
        <v>6</v>
      </c>
      <c r="J60" s="77" t="s">
        <v>1945</v>
      </c>
      <c r="K60" s="53">
        <v>150000</v>
      </c>
      <c r="L60" s="53">
        <v>94500</v>
      </c>
      <c r="M60" s="179" t="s">
        <v>1825</v>
      </c>
      <c r="N60" s="77">
        <v>105000</v>
      </c>
      <c r="O60" s="53">
        <v>20</v>
      </c>
      <c r="P60" s="77">
        <v>105000</v>
      </c>
      <c r="Q60" s="179" t="s">
        <v>1826</v>
      </c>
      <c r="R60" s="53">
        <v>20</v>
      </c>
      <c r="S60" s="198" t="s">
        <v>1946</v>
      </c>
      <c r="T60" s="198" t="s">
        <v>1947</v>
      </c>
      <c r="U60" s="198" t="s">
        <v>1948</v>
      </c>
    </row>
    <row r="61" spans="1:21" ht="105">
      <c r="A61" s="28">
        <v>54</v>
      </c>
      <c r="B61" s="53"/>
      <c r="C61" s="77" t="s">
        <v>1949</v>
      </c>
      <c r="D61" s="77" t="s">
        <v>1950</v>
      </c>
      <c r="E61" s="77" t="s">
        <v>1951</v>
      </c>
      <c r="F61" s="79" t="s">
        <v>30</v>
      </c>
      <c r="G61" s="463" t="s">
        <v>31</v>
      </c>
      <c r="H61" s="463" t="s">
        <v>32</v>
      </c>
      <c r="I61" s="198" t="s">
        <v>6</v>
      </c>
      <c r="J61" s="77" t="s">
        <v>1945</v>
      </c>
      <c r="K61" s="53">
        <v>300000</v>
      </c>
      <c r="L61" s="53">
        <v>189000</v>
      </c>
      <c r="M61" s="179" t="s">
        <v>1825</v>
      </c>
      <c r="N61" s="77">
        <v>210000</v>
      </c>
      <c r="O61" s="53">
        <v>20</v>
      </c>
      <c r="P61" s="77">
        <v>210000</v>
      </c>
      <c r="Q61" s="179" t="s">
        <v>1826</v>
      </c>
      <c r="R61" s="53">
        <v>20</v>
      </c>
      <c r="S61" s="475" t="s">
        <v>1952</v>
      </c>
      <c r="T61" s="475" t="s">
        <v>1953</v>
      </c>
      <c r="U61" s="476" t="s">
        <v>1954</v>
      </c>
    </row>
    <row r="62" spans="1:21" ht="105">
      <c r="A62" s="28">
        <v>55</v>
      </c>
      <c r="B62" s="53"/>
      <c r="C62" s="55" t="s">
        <v>1955</v>
      </c>
      <c r="D62" s="55" t="s">
        <v>1956</v>
      </c>
      <c r="E62" s="55" t="s">
        <v>1957</v>
      </c>
      <c r="F62" s="79" t="s">
        <v>30</v>
      </c>
      <c r="G62" s="463" t="s">
        <v>31</v>
      </c>
      <c r="H62" s="463" t="s">
        <v>32</v>
      </c>
      <c r="I62" s="198" t="s">
        <v>6</v>
      </c>
      <c r="J62" s="55" t="s">
        <v>1787</v>
      </c>
      <c r="K62" s="53">
        <v>75000</v>
      </c>
      <c r="L62" s="53">
        <v>47250</v>
      </c>
      <c r="M62" s="179" t="s">
        <v>1825</v>
      </c>
      <c r="N62" s="55">
        <v>52500</v>
      </c>
      <c r="O62" s="53">
        <v>20</v>
      </c>
      <c r="P62" s="55">
        <v>52500</v>
      </c>
      <c r="Q62" s="179" t="s">
        <v>1826</v>
      </c>
      <c r="R62" s="53">
        <v>20</v>
      </c>
      <c r="S62" s="198" t="s">
        <v>1958</v>
      </c>
      <c r="T62" s="475" t="s">
        <v>1959</v>
      </c>
      <c r="U62" s="198" t="s">
        <v>1960</v>
      </c>
    </row>
    <row r="63" spans="1:21" ht="225">
      <c r="A63" s="28">
        <v>56</v>
      </c>
      <c r="B63" s="53"/>
      <c r="C63" s="77" t="s">
        <v>1961</v>
      </c>
      <c r="D63" s="77" t="s">
        <v>1229</v>
      </c>
      <c r="E63" s="55" t="s">
        <v>1962</v>
      </c>
      <c r="F63" s="79" t="s">
        <v>30</v>
      </c>
      <c r="G63" s="463" t="s">
        <v>31</v>
      </c>
      <c r="H63" s="463" t="s">
        <v>69</v>
      </c>
      <c r="I63" s="198" t="s">
        <v>6</v>
      </c>
      <c r="J63" s="77" t="s">
        <v>1824</v>
      </c>
      <c r="K63" s="53">
        <v>75000</v>
      </c>
      <c r="L63" s="53">
        <v>47250</v>
      </c>
      <c r="M63" s="179" t="s">
        <v>1825</v>
      </c>
      <c r="N63" s="55">
        <v>52500</v>
      </c>
      <c r="O63" s="53">
        <v>20</v>
      </c>
      <c r="P63" s="55">
        <v>52500</v>
      </c>
      <c r="Q63" s="179" t="s">
        <v>1826</v>
      </c>
      <c r="R63" s="53">
        <v>20</v>
      </c>
      <c r="S63" s="475" t="s">
        <v>1963</v>
      </c>
      <c r="T63" s="475" t="s">
        <v>1964</v>
      </c>
      <c r="U63" s="198" t="s">
        <v>1965</v>
      </c>
    </row>
    <row r="64" spans="1:21" ht="120">
      <c r="A64" s="28">
        <v>57</v>
      </c>
      <c r="B64" s="53"/>
      <c r="C64" s="77" t="s">
        <v>1966</v>
      </c>
      <c r="D64" s="77" t="s">
        <v>1967</v>
      </c>
      <c r="E64" s="55" t="s">
        <v>1968</v>
      </c>
      <c r="F64" s="79" t="s">
        <v>30</v>
      </c>
      <c r="G64" s="463" t="s">
        <v>31</v>
      </c>
      <c r="H64" s="463" t="s">
        <v>69</v>
      </c>
      <c r="I64" s="198" t="s">
        <v>6</v>
      </c>
      <c r="J64" s="77" t="s">
        <v>1824</v>
      </c>
      <c r="K64" s="53">
        <v>75000</v>
      </c>
      <c r="L64" s="53">
        <v>47250</v>
      </c>
      <c r="M64" s="179" t="s">
        <v>1825</v>
      </c>
      <c r="N64" s="55">
        <v>52500</v>
      </c>
      <c r="O64" s="53">
        <v>20</v>
      </c>
      <c r="P64" s="55">
        <v>52500</v>
      </c>
      <c r="Q64" s="179" t="s">
        <v>1826</v>
      </c>
      <c r="R64" s="53">
        <v>20</v>
      </c>
      <c r="S64" s="198" t="s">
        <v>1969</v>
      </c>
      <c r="T64" s="475" t="s">
        <v>1970</v>
      </c>
      <c r="U64" s="198" t="s">
        <v>1971</v>
      </c>
    </row>
    <row r="65" spans="1:21" ht="165">
      <c r="A65" s="28">
        <v>58</v>
      </c>
      <c r="B65" s="53"/>
      <c r="C65" s="77" t="s">
        <v>1972</v>
      </c>
      <c r="D65" s="77" t="s">
        <v>1973</v>
      </c>
      <c r="E65" s="77" t="s">
        <v>1974</v>
      </c>
      <c r="F65" s="79" t="s">
        <v>30</v>
      </c>
      <c r="G65" s="463" t="s">
        <v>31</v>
      </c>
      <c r="H65" s="463" t="s">
        <v>32</v>
      </c>
      <c r="I65" s="198" t="s">
        <v>6</v>
      </c>
      <c r="J65" s="77" t="s">
        <v>1891</v>
      </c>
      <c r="K65" s="53">
        <v>75000</v>
      </c>
      <c r="L65" s="53">
        <v>47250</v>
      </c>
      <c r="M65" s="179" t="s">
        <v>1825</v>
      </c>
      <c r="N65" s="77">
        <v>52500</v>
      </c>
      <c r="O65" s="53">
        <v>20</v>
      </c>
      <c r="P65" s="77">
        <v>52500</v>
      </c>
      <c r="Q65" s="179" t="s">
        <v>1826</v>
      </c>
      <c r="R65" s="53">
        <v>20</v>
      </c>
      <c r="S65" s="198" t="s">
        <v>1975</v>
      </c>
      <c r="T65" s="198" t="s">
        <v>1976</v>
      </c>
      <c r="U65" s="198" t="s">
        <v>1977</v>
      </c>
    </row>
    <row r="66" spans="1:21" ht="105">
      <c r="A66" s="28">
        <v>59</v>
      </c>
      <c r="B66" s="53"/>
      <c r="C66" s="77" t="s">
        <v>1978</v>
      </c>
      <c r="D66" s="77" t="s">
        <v>1979</v>
      </c>
      <c r="E66" s="55" t="s">
        <v>1980</v>
      </c>
      <c r="F66" s="79" t="s">
        <v>30</v>
      </c>
      <c r="G66" s="463" t="s">
        <v>31</v>
      </c>
      <c r="H66" s="463" t="s">
        <v>32</v>
      </c>
      <c r="I66" s="198" t="s">
        <v>6</v>
      </c>
      <c r="J66" s="77" t="s">
        <v>1981</v>
      </c>
      <c r="K66" s="53">
        <v>75000</v>
      </c>
      <c r="L66" s="53">
        <v>47250</v>
      </c>
      <c r="M66" s="179" t="s">
        <v>1825</v>
      </c>
      <c r="N66" s="55">
        <v>52500</v>
      </c>
      <c r="O66" s="53">
        <v>20</v>
      </c>
      <c r="P66" s="55">
        <v>52500</v>
      </c>
      <c r="Q66" s="179" t="s">
        <v>1826</v>
      </c>
      <c r="R66" s="53">
        <v>20</v>
      </c>
      <c r="S66" s="475" t="s">
        <v>1982</v>
      </c>
      <c r="T66" s="475" t="s">
        <v>1983</v>
      </c>
      <c r="U66" s="198" t="s">
        <v>1984</v>
      </c>
    </row>
    <row r="67" spans="1:21" ht="135">
      <c r="A67" s="28">
        <v>60</v>
      </c>
      <c r="B67" s="53"/>
      <c r="C67" s="77" t="s">
        <v>1985</v>
      </c>
      <c r="D67" s="77" t="s">
        <v>1986</v>
      </c>
      <c r="E67" s="77" t="s">
        <v>1987</v>
      </c>
      <c r="F67" s="79" t="s">
        <v>30</v>
      </c>
      <c r="G67" s="463" t="s">
        <v>31</v>
      </c>
      <c r="H67" s="463" t="s">
        <v>32</v>
      </c>
      <c r="I67" s="198" t="s">
        <v>6</v>
      </c>
      <c r="J67" s="77" t="s">
        <v>1787</v>
      </c>
      <c r="K67" s="53">
        <v>75000</v>
      </c>
      <c r="L67" s="53">
        <v>47250</v>
      </c>
      <c r="M67" s="179" t="s">
        <v>1825</v>
      </c>
      <c r="N67" s="77">
        <v>52500</v>
      </c>
      <c r="O67" s="53">
        <v>20</v>
      </c>
      <c r="P67" s="77">
        <v>52500</v>
      </c>
      <c r="Q67" s="179" t="s">
        <v>1826</v>
      </c>
      <c r="R67" s="53">
        <v>20</v>
      </c>
      <c r="S67" s="198" t="s">
        <v>1988</v>
      </c>
      <c r="T67" s="198" t="s">
        <v>1989</v>
      </c>
      <c r="U67" s="198" t="s">
        <v>1990</v>
      </c>
    </row>
    <row r="68" spans="1:21" ht="150">
      <c r="A68" s="28">
        <v>61</v>
      </c>
      <c r="B68" s="53"/>
      <c r="C68" s="77" t="s">
        <v>1991</v>
      </c>
      <c r="D68" s="77" t="s">
        <v>1992</v>
      </c>
      <c r="E68" s="77" t="s">
        <v>1993</v>
      </c>
      <c r="F68" s="79" t="s">
        <v>30</v>
      </c>
      <c r="G68" s="463" t="s">
        <v>31</v>
      </c>
      <c r="H68" s="463" t="s">
        <v>69</v>
      </c>
      <c r="I68" s="198" t="s">
        <v>6</v>
      </c>
      <c r="J68" s="77" t="s">
        <v>1824</v>
      </c>
      <c r="K68" s="53">
        <v>75000</v>
      </c>
      <c r="L68" s="53">
        <v>47250</v>
      </c>
      <c r="M68" s="179" t="s">
        <v>1825</v>
      </c>
      <c r="N68" s="77">
        <v>52500</v>
      </c>
      <c r="O68" s="53">
        <v>20</v>
      </c>
      <c r="P68" s="77">
        <v>52500</v>
      </c>
      <c r="Q68" s="179" t="s">
        <v>1826</v>
      </c>
      <c r="R68" s="53">
        <v>20</v>
      </c>
      <c r="S68" s="198" t="s">
        <v>1994</v>
      </c>
      <c r="T68" s="198" t="s">
        <v>1995</v>
      </c>
      <c r="U68" s="198" t="s">
        <v>1996</v>
      </c>
    </row>
    <row r="69" spans="1:21" ht="120">
      <c r="A69" s="28">
        <v>62</v>
      </c>
      <c r="B69" s="53"/>
      <c r="C69" s="77" t="s">
        <v>1997</v>
      </c>
      <c r="D69" s="77" t="s">
        <v>1998</v>
      </c>
      <c r="E69" s="77" t="s">
        <v>1999</v>
      </c>
      <c r="F69" s="79" t="s">
        <v>30</v>
      </c>
      <c r="G69" s="55" t="s">
        <v>1092</v>
      </c>
      <c r="H69" s="463" t="s">
        <v>32</v>
      </c>
      <c r="I69" s="198" t="s">
        <v>6</v>
      </c>
      <c r="J69" s="77" t="s">
        <v>1787</v>
      </c>
      <c r="K69" s="53">
        <v>75000</v>
      </c>
      <c r="L69" s="53">
        <v>47250</v>
      </c>
      <c r="M69" s="179" t="s">
        <v>1825</v>
      </c>
      <c r="N69" s="77">
        <v>52500</v>
      </c>
      <c r="O69" s="53">
        <v>20</v>
      </c>
      <c r="P69" s="77">
        <v>52500</v>
      </c>
      <c r="Q69" s="179" t="s">
        <v>1826</v>
      </c>
      <c r="R69" s="53">
        <v>20</v>
      </c>
      <c r="S69" s="475" t="s">
        <v>2000</v>
      </c>
      <c r="T69" s="475" t="s">
        <v>2001</v>
      </c>
      <c r="U69" s="476" t="s">
        <v>2002</v>
      </c>
    </row>
    <row r="70" spans="1:21" ht="150">
      <c r="A70" s="28">
        <v>63</v>
      </c>
      <c r="B70" s="53"/>
      <c r="C70" s="55" t="s">
        <v>2003</v>
      </c>
      <c r="D70" s="55" t="s">
        <v>2004</v>
      </c>
      <c r="E70" s="55" t="s">
        <v>2005</v>
      </c>
      <c r="F70" s="79" t="s">
        <v>30</v>
      </c>
      <c r="G70" s="55" t="s">
        <v>1092</v>
      </c>
      <c r="H70" s="463" t="s">
        <v>69</v>
      </c>
      <c r="I70" s="198" t="s">
        <v>6</v>
      </c>
      <c r="J70" s="55" t="s">
        <v>1787</v>
      </c>
      <c r="K70" s="53">
        <v>75000</v>
      </c>
      <c r="L70" s="53">
        <v>47250</v>
      </c>
      <c r="M70" s="179" t="s">
        <v>1825</v>
      </c>
      <c r="N70" s="55">
        <v>52500</v>
      </c>
      <c r="O70" s="53">
        <v>20</v>
      </c>
      <c r="P70" s="55">
        <v>52500</v>
      </c>
      <c r="Q70" s="179" t="s">
        <v>1826</v>
      </c>
      <c r="R70" s="53">
        <v>20</v>
      </c>
      <c r="S70" s="198" t="s">
        <v>2006</v>
      </c>
      <c r="T70" s="475" t="s">
        <v>2007</v>
      </c>
      <c r="U70" s="198" t="s">
        <v>2008</v>
      </c>
    </row>
    <row r="71" spans="1:21" ht="120">
      <c r="A71" s="28">
        <v>64</v>
      </c>
      <c r="B71" s="53"/>
      <c r="C71" s="77" t="s">
        <v>2009</v>
      </c>
      <c r="D71" s="77" t="s">
        <v>2010</v>
      </c>
      <c r="E71" s="55" t="s">
        <v>2011</v>
      </c>
      <c r="F71" s="79" t="s">
        <v>30</v>
      </c>
      <c r="G71" s="55" t="s">
        <v>1092</v>
      </c>
      <c r="H71" s="463" t="s">
        <v>69</v>
      </c>
      <c r="I71" s="198" t="s">
        <v>6</v>
      </c>
      <c r="J71" s="77" t="s">
        <v>1787</v>
      </c>
      <c r="K71" s="53">
        <v>75000</v>
      </c>
      <c r="L71" s="53">
        <v>47250</v>
      </c>
      <c r="M71" s="179" t="s">
        <v>1825</v>
      </c>
      <c r="N71" s="55">
        <v>52500</v>
      </c>
      <c r="O71" s="53">
        <v>20</v>
      </c>
      <c r="P71" s="55">
        <v>52500</v>
      </c>
      <c r="Q71" s="179" t="s">
        <v>1826</v>
      </c>
      <c r="R71" s="53">
        <v>20</v>
      </c>
      <c r="S71" s="475" t="s">
        <v>2012</v>
      </c>
      <c r="T71" s="475" t="s">
        <v>2013</v>
      </c>
      <c r="U71" s="198" t="s">
        <v>2014</v>
      </c>
    </row>
    <row r="72" spans="1:21" ht="75">
      <c r="A72" s="28">
        <v>65</v>
      </c>
      <c r="B72" s="53"/>
      <c r="C72" s="77" t="s">
        <v>2015</v>
      </c>
      <c r="D72" s="77" t="s">
        <v>2016</v>
      </c>
      <c r="E72" s="55" t="s">
        <v>2017</v>
      </c>
      <c r="F72" s="79" t="s">
        <v>30</v>
      </c>
      <c r="G72" s="463" t="s">
        <v>31</v>
      </c>
      <c r="H72" s="463" t="s">
        <v>32</v>
      </c>
      <c r="I72" s="198" t="s">
        <v>6</v>
      </c>
      <c r="J72" s="77" t="s">
        <v>1405</v>
      </c>
      <c r="K72" s="53">
        <v>300000</v>
      </c>
      <c r="L72" s="53">
        <v>189000</v>
      </c>
      <c r="M72" s="179" t="s">
        <v>1825</v>
      </c>
      <c r="N72" s="55">
        <v>210000</v>
      </c>
      <c r="O72" s="53">
        <v>20</v>
      </c>
      <c r="P72" s="55">
        <v>210000</v>
      </c>
      <c r="Q72" s="179" t="s">
        <v>1826</v>
      </c>
      <c r="R72" s="53">
        <v>20</v>
      </c>
      <c r="S72" s="198" t="s">
        <v>2018</v>
      </c>
      <c r="T72" s="475" t="s">
        <v>2019</v>
      </c>
      <c r="U72" s="198" t="s">
        <v>2020</v>
      </c>
    </row>
    <row r="73" spans="1:21" ht="120">
      <c r="A73" s="28">
        <v>66</v>
      </c>
      <c r="B73" s="53"/>
      <c r="C73" s="77" t="s">
        <v>1998</v>
      </c>
      <c r="D73" s="77" t="s">
        <v>2021</v>
      </c>
      <c r="E73" s="77" t="s">
        <v>2011</v>
      </c>
      <c r="F73" s="79" t="s">
        <v>30</v>
      </c>
      <c r="G73" s="55" t="s">
        <v>1092</v>
      </c>
      <c r="H73" s="463" t="s">
        <v>32</v>
      </c>
      <c r="I73" s="198" t="s">
        <v>6</v>
      </c>
      <c r="J73" s="77" t="s">
        <v>1787</v>
      </c>
      <c r="K73" s="53">
        <v>75000</v>
      </c>
      <c r="L73" s="53">
        <v>47250</v>
      </c>
      <c r="M73" s="179" t="s">
        <v>1825</v>
      </c>
      <c r="N73" s="77">
        <v>52500</v>
      </c>
      <c r="O73" s="53">
        <v>20</v>
      </c>
      <c r="P73" s="77">
        <v>52500</v>
      </c>
      <c r="Q73" s="179" t="s">
        <v>1826</v>
      </c>
      <c r="R73" s="53">
        <v>20</v>
      </c>
      <c r="S73" s="198" t="s">
        <v>2022</v>
      </c>
      <c r="T73" s="198" t="s">
        <v>2023</v>
      </c>
      <c r="U73" s="198" t="s">
        <v>2024</v>
      </c>
    </row>
    <row r="74" spans="1:21" ht="165">
      <c r="A74" s="28">
        <v>67</v>
      </c>
      <c r="B74" s="53"/>
      <c r="C74" s="77" t="s">
        <v>2025</v>
      </c>
      <c r="D74" s="77" t="s">
        <v>2026</v>
      </c>
      <c r="E74" s="55" t="s">
        <v>2027</v>
      </c>
      <c r="F74" s="79" t="s">
        <v>30</v>
      </c>
      <c r="G74" s="463" t="s">
        <v>31</v>
      </c>
      <c r="H74" s="463" t="s">
        <v>69</v>
      </c>
      <c r="I74" s="198" t="s">
        <v>6</v>
      </c>
      <c r="J74" s="77" t="s">
        <v>2028</v>
      </c>
      <c r="K74" s="53">
        <v>75000</v>
      </c>
      <c r="L74" s="53">
        <v>47250</v>
      </c>
      <c r="M74" s="179" t="s">
        <v>1825</v>
      </c>
      <c r="N74" s="55">
        <v>52500</v>
      </c>
      <c r="O74" s="53">
        <v>20</v>
      </c>
      <c r="P74" s="55">
        <v>52500</v>
      </c>
      <c r="Q74" s="179" t="s">
        <v>1826</v>
      </c>
      <c r="R74" s="53">
        <v>20</v>
      </c>
      <c r="S74" s="475" t="s">
        <v>2029</v>
      </c>
      <c r="T74" s="475" t="s">
        <v>2030</v>
      </c>
      <c r="U74" s="198" t="s">
        <v>2031</v>
      </c>
    </row>
    <row r="75" spans="1:21" ht="195">
      <c r="A75" s="28">
        <v>68</v>
      </c>
      <c r="B75" s="53"/>
      <c r="C75" s="77" t="s">
        <v>2032</v>
      </c>
      <c r="D75" s="77" t="s">
        <v>2033</v>
      </c>
      <c r="E75" s="77" t="s">
        <v>2034</v>
      </c>
      <c r="F75" s="79" t="s">
        <v>30</v>
      </c>
      <c r="G75" s="55" t="s">
        <v>1092</v>
      </c>
      <c r="H75" s="463" t="s">
        <v>32</v>
      </c>
      <c r="I75" s="198" t="s">
        <v>6</v>
      </c>
      <c r="J75" s="77" t="s">
        <v>1787</v>
      </c>
      <c r="K75" s="53">
        <v>75000</v>
      </c>
      <c r="L75" s="53">
        <v>47250</v>
      </c>
      <c r="M75" s="179" t="s">
        <v>1825</v>
      </c>
      <c r="N75" s="77">
        <v>52500</v>
      </c>
      <c r="O75" s="53">
        <v>20</v>
      </c>
      <c r="P75" s="77">
        <v>52500</v>
      </c>
      <c r="Q75" s="179" t="s">
        <v>1826</v>
      </c>
      <c r="R75" s="53">
        <v>20</v>
      </c>
      <c r="S75" s="198" t="s">
        <v>2035</v>
      </c>
      <c r="T75" s="198" t="s">
        <v>2036</v>
      </c>
      <c r="U75" s="198" t="s">
        <v>2037</v>
      </c>
    </row>
    <row r="76" spans="1:21" ht="90">
      <c r="A76" s="28">
        <v>69</v>
      </c>
      <c r="B76" s="53"/>
      <c r="C76" s="77" t="s">
        <v>2038</v>
      </c>
      <c r="D76" s="77" t="s">
        <v>2039</v>
      </c>
      <c r="E76" s="77" t="s">
        <v>2040</v>
      </c>
      <c r="F76" s="79" t="s">
        <v>30</v>
      </c>
      <c r="G76" s="463" t="s">
        <v>31</v>
      </c>
      <c r="H76" s="463" t="s">
        <v>32</v>
      </c>
      <c r="I76" s="198" t="s">
        <v>6</v>
      </c>
      <c r="J76" s="77" t="s">
        <v>1824</v>
      </c>
      <c r="K76" s="53">
        <v>75000</v>
      </c>
      <c r="L76" s="53">
        <v>47250</v>
      </c>
      <c r="M76" s="179" t="s">
        <v>1825</v>
      </c>
      <c r="N76" s="77">
        <v>52500</v>
      </c>
      <c r="O76" s="53">
        <v>20</v>
      </c>
      <c r="P76" s="77">
        <v>52500</v>
      </c>
      <c r="Q76" s="179" t="s">
        <v>1826</v>
      </c>
      <c r="R76" s="53">
        <v>20</v>
      </c>
      <c r="S76" s="198" t="s">
        <v>2041</v>
      </c>
      <c r="T76" s="198" t="s">
        <v>2042</v>
      </c>
      <c r="U76" s="198" t="s">
        <v>2043</v>
      </c>
    </row>
    <row r="77" spans="1:21" ht="105">
      <c r="A77" s="28">
        <v>70</v>
      </c>
      <c r="B77" s="53"/>
      <c r="C77" s="77" t="s">
        <v>2044</v>
      </c>
      <c r="D77" s="77" t="s">
        <v>1270</v>
      </c>
      <c r="E77" s="77" t="s">
        <v>2045</v>
      </c>
      <c r="F77" s="79" t="s">
        <v>30</v>
      </c>
      <c r="G77" s="463" t="s">
        <v>31</v>
      </c>
      <c r="H77" s="463" t="s">
        <v>32</v>
      </c>
      <c r="I77" s="198" t="s">
        <v>6</v>
      </c>
      <c r="J77" s="77" t="s">
        <v>1405</v>
      </c>
      <c r="K77" s="53">
        <v>225000</v>
      </c>
      <c r="L77" s="53">
        <v>141750</v>
      </c>
      <c r="M77" s="179" t="s">
        <v>1825</v>
      </c>
      <c r="N77" s="77">
        <v>157500</v>
      </c>
      <c r="O77" s="53">
        <v>20</v>
      </c>
      <c r="P77" s="77">
        <v>157500</v>
      </c>
      <c r="Q77" s="179" t="s">
        <v>1826</v>
      </c>
      <c r="R77" s="53">
        <v>20</v>
      </c>
      <c r="S77" s="475" t="s">
        <v>2046</v>
      </c>
      <c r="T77" s="475" t="s">
        <v>2047</v>
      </c>
      <c r="U77" s="476" t="s">
        <v>2048</v>
      </c>
    </row>
    <row r="78" spans="1:21" ht="120">
      <c r="A78" s="28">
        <v>71</v>
      </c>
      <c r="B78" s="53"/>
      <c r="C78" s="55" t="s">
        <v>2049</v>
      </c>
      <c r="D78" s="55" t="s">
        <v>2050</v>
      </c>
      <c r="E78" s="55" t="s">
        <v>2051</v>
      </c>
      <c r="F78" s="79" t="s">
        <v>30</v>
      </c>
      <c r="G78" s="463" t="s">
        <v>31</v>
      </c>
      <c r="H78" s="463" t="s">
        <v>32</v>
      </c>
      <c r="I78" s="198" t="s">
        <v>6</v>
      </c>
      <c r="J78" s="55" t="s">
        <v>2052</v>
      </c>
      <c r="K78" s="53">
        <v>150000</v>
      </c>
      <c r="L78" s="53">
        <v>94500</v>
      </c>
      <c r="M78" s="179" t="s">
        <v>1825</v>
      </c>
      <c r="N78" s="55">
        <v>105000</v>
      </c>
      <c r="O78" s="53">
        <v>20</v>
      </c>
      <c r="P78" s="55">
        <v>105000</v>
      </c>
      <c r="Q78" s="179" t="s">
        <v>1826</v>
      </c>
      <c r="R78" s="53">
        <v>20</v>
      </c>
      <c r="S78" s="198">
        <v>3293171832</v>
      </c>
      <c r="T78" s="475" t="s">
        <v>2053</v>
      </c>
      <c r="U78" s="198" t="s">
        <v>2054</v>
      </c>
    </row>
    <row r="79" spans="1:21" ht="120">
      <c r="A79" s="28">
        <v>72</v>
      </c>
      <c r="B79" s="53"/>
      <c r="C79" s="77" t="s">
        <v>2055</v>
      </c>
      <c r="D79" s="77" t="s">
        <v>2056</v>
      </c>
      <c r="E79" s="55" t="s">
        <v>2057</v>
      </c>
      <c r="F79" s="79" t="s">
        <v>30</v>
      </c>
      <c r="G79" s="463" t="s">
        <v>31</v>
      </c>
      <c r="H79" s="463" t="s">
        <v>32</v>
      </c>
      <c r="I79" s="198" t="s">
        <v>6</v>
      </c>
      <c r="J79" s="77" t="s">
        <v>2058</v>
      </c>
      <c r="K79" s="53">
        <v>75000</v>
      </c>
      <c r="L79" s="53">
        <v>47250</v>
      </c>
      <c r="M79" s="179" t="s">
        <v>1825</v>
      </c>
      <c r="N79" s="55">
        <v>52500</v>
      </c>
      <c r="O79" s="53">
        <v>20</v>
      </c>
      <c r="P79" s="55">
        <v>52500</v>
      </c>
      <c r="Q79" s="179" t="s">
        <v>1826</v>
      </c>
      <c r="R79" s="53">
        <v>20</v>
      </c>
      <c r="S79" s="475" t="s">
        <v>2059</v>
      </c>
      <c r="T79" s="475" t="s">
        <v>2060</v>
      </c>
      <c r="U79" s="198" t="s">
        <v>2061</v>
      </c>
    </row>
    <row r="80" spans="1:21" ht="75">
      <c r="A80" s="28">
        <v>73</v>
      </c>
      <c r="B80" s="53"/>
      <c r="C80" s="77" t="s">
        <v>2062</v>
      </c>
      <c r="D80" s="77" t="s">
        <v>2063</v>
      </c>
      <c r="E80" s="55" t="s">
        <v>2064</v>
      </c>
      <c r="F80" s="79" t="s">
        <v>30</v>
      </c>
      <c r="G80" s="463" t="s">
        <v>31</v>
      </c>
      <c r="H80" s="463" t="s">
        <v>69</v>
      </c>
      <c r="I80" s="198" t="s">
        <v>6</v>
      </c>
      <c r="J80" s="77" t="s">
        <v>1824</v>
      </c>
      <c r="K80" s="53">
        <v>75000</v>
      </c>
      <c r="L80" s="53">
        <v>47250</v>
      </c>
      <c r="M80" s="179" t="s">
        <v>1825</v>
      </c>
      <c r="N80" s="55">
        <v>52500</v>
      </c>
      <c r="O80" s="53">
        <v>20</v>
      </c>
      <c r="P80" s="55">
        <v>52500</v>
      </c>
      <c r="Q80" s="179" t="s">
        <v>1826</v>
      </c>
      <c r="R80" s="53">
        <v>20</v>
      </c>
      <c r="S80" s="198" t="s">
        <v>2065</v>
      </c>
      <c r="T80" s="475" t="s">
        <v>2066</v>
      </c>
      <c r="U80" s="198" t="s">
        <v>2067</v>
      </c>
    </row>
    <row r="81" spans="1:21" ht="135">
      <c r="A81" s="28">
        <v>74</v>
      </c>
      <c r="B81" s="53"/>
      <c r="C81" s="77" t="s">
        <v>2068</v>
      </c>
      <c r="D81" s="77" t="s">
        <v>2069</v>
      </c>
      <c r="E81" s="77" t="s">
        <v>2070</v>
      </c>
      <c r="F81" s="79" t="s">
        <v>30</v>
      </c>
      <c r="G81" s="463" t="s">
        <v>31</v>
      </c>
      <c r="H81" s="463" t="s">
        <v>69</v>
      </c>
      <c r="I81" s="198" t="s">
        <v>6</v>
      </c>
      <c r="J81" s="77" t="s">
        <v>1405</v>
      </c>
      <c r="K81" s="53">
        <v>150000</v>
      </c>
      <c r="L81" s="53">
        <v>94500</v>
      </c>
      <c r="M81" s="179" t="s">
        <v>1825</v>
      </c>
      <c r="N81" s="77">
        <v>105000</v>
      </c>
      <c r="O81" s="53">
        <v>20</v>
      </c>
      <c r="P81" s="77">
        <v>105000</v>
      </c>
      <c r="Q81" s="179" t="s">
        <v>1826</v>
      </c>
      <c r="R81" s="53">
        <v>20</v>
      </c>
      <c r="S81" s="198" t="s">
        <v>2071</v>
      </c>
      <c r="T81" s="198" t="s">
        <v>2072</v>
      </c>
      <c r="U81" s="198" t="s">
        <v>2073</v>
      </c>
    </row>
    <row r="82" spans="1:21" ht="150">
      <c r="A82" s="28">
        <v>75</v>
      </c>
      <c r="B82" s="53"/>
      <c r="C82" s="77" t="s">
        <v>1186</v>
      </c>
      <c r="D82" s="77" t="s">
        <v>2074</v>
      </c>
      <c r="E82" s="77" t="s">
        <v>1933</v>
      </c>
      <c r="F82" s="79" t="s">
        <v>30</v>
      </c>
      <c r="G82" s="463" t="s">
        <v>31</v>
      </c>
      <c r="H82" s="463" t="s">
        <v>32</v>
      </c>
      <c r="I82" s="198" t="s">
        <v>6</v>
      </c>
      <c r="J82" s="77" t="s">
        <v>1824</v>
      </c>
      <c r="K82" s="53">
        <v>75000</v>
      </c>
      <c r="L82" s="53">
        <v>47250</v>
      </c>
      <c r="M82" s="179" t="s">
        <v>1825</v>
      </c>
      <c r="N82" s="77">
        <v>52500</v>
      </c>
      <c r="O82" s="53">
        <v>20</v>
      </c>
      <c r="P82" s="77">
        <v>52500</v>
      </c>
      <c r="Q82" s="179" t="s">
        <v>1826</v>
      </c>
      <c r="R82" s="53">
        <v>20</v>
      </c>
      <c r="S82" s="198" t="s">
        <v>2075</v>
      </c>
      <c r="T82" s="198" t="s">
        <v>2076</v>
      </c>
      <c r="U82" s="198" t="s">
        <v>2077</v>
      </c>
    </row>
    <row r="83" spans="1:21" ht="150">
      <c r="A83" s="28">
        <v>76</v>
      </c>
      <c r="B83" s="53"/>
      <c r="C83" s="77" t="s">
        <v>2078</v>
      </c>
      <c r="D83" s="77" t="s">
        <v>2079</v>
      </c>
      <c r="E83" s="77" t="s">
        <v>2080</v>
      </c>
      <c r="F83" s="79" t="s">
        <v>30</v>
      </c>
      <c r="G83" s="463" t="s">
        <v>31</v>
      </c>
      <c r="H83" s="463" t="s">
        <v>69</v>
      </c>
      <c r="I83" s="198" t="s">
        <v>6</v>
      </c>
      <c r="J83" s="77" t="s">
        <v>1824</v>
      </c>
      <c r="K83" s="53">
        <v>75000</v>
      </c>
      <c r="L83" s="53">
        <v>47250</v>
      </c>
      <c r="M83" s="179" t="s">
        <v>1825</v>
      </c>
      <c r="N83" s="77">
        <v>52500</v>
      </c>
      <c r="O83" s="53">
        <v>20</v>
      </c>
      <c r="P83" s="77">
        <v>52500</v>
      </c>
      <c r="Q83" s="179" t="s">
        <v>1826</v>
      </c>
      <c r="R83" s="53">
        <v>20</v>
      </c>
      <c r="S83" s="198" t="s">
        <v>2081</v>
      </c>
      <c r="T83" s="198" t="s">
        <v>2082</v>
      </c>
      <c r="U83" s="198" t="s">
        <v>2083</v>
      </c>
    </row>
    <row r="84" spans="1:21" ht="180">
      <c r="A84" s="28">
        <v>77</v>
      </c>
      <c r="B84" s="53"/>
      <c r="C84" s="77" t="s">
        <v>2084</v>
      </c>
      <c r="D84" s="77" t="s">
        <v>2085</v>
      </c>
      <c r="E84" s="77" t="s">
        <v>2086</v>
      </c>
      <c r="F84" s="79" t="s">
        <v>30</v>
      </c>
      <c r="G84" s="463" t="s">
        <v>31</v>
      </c>
      <c r="H84" s="463" t="s">
        <v>32</v>
      </c>
      <c r="I84" s="198" t="s">
        <v>6</v>
      </c>
      <c r="J84" s="77" t="s">
        <v>2087</v>
      </c>
      <c r="K84" s="53">
        <v>300000</v>
      </c>
      <c r="L84" s="53">
        <v>189000</v>
      </c>
      <c r="M84" s="179" t="s">
        <v>1825</v>
      </c>
      <c r="N84" s="77">
        <v>210000</v>
      </c>
      <c r="O84" s="53">
        <v>20</v>
      </c>
      <c r="P84" s="77">
        <v>210000</v>
      </c>
      <c r="Q84" s="179" t="s">
        <v>1826</v>
      </c>
      <c r="R84" s="53">
        <v>20</v>
      </c>
      <c r="S84" s="198" t="s">
        <v>2088</v>
      </c>
      <c r="T84" s="198" t="s">
        <v>2089</v>
      </c>
      <c r="U84" s="198" t="s">
        <v>2090</v>
      </c>
    </row>
    <row r="85" spans="1:21" ht="105">
      <c r="A85" s="28">
        <v>78</v>
      </c>
      <c r="B85" s="53"/>
      <c r="C85" s="77" t="s">
        <v>2091</v>
      </c>
      <c r="D85" s="77" t="s">
        <v>2092</v>
      </c>
      <c r="E85" s="77" t="s">
        <v>2093</v>
      </c>
      <c r="F85" s="79" t="s">
        <v>30</v>
      </c>
      <c r="G85" s="463" t="s">
        <v>31</v>
      </c>
      <c r="H85" s="463" t="s">
        <v>32</v>
      </c>
      <c r="I85" s="198" t="s">
        <v>6</v>
      </c>
      <c r="J85" s="77" t="s">
        <v>1824</v>
      </c>
      <c r="K85" s="53">
        <v>75000</v>
      </c>
      <c r="L85" s="53">
        <v>47250</v>
      </c>
      <c r="M85" s="179" t="s">
        <v>1825</v>
      </c>
      <c r="N85" s="77">
        <v>52500</v>
      </c>
      <c r="O85" s="53">
        <v>20</v>
      </c>
      <c r="P85" s="77">
        <v>52500</v>
      </c>
      <c r="Q85" s="179" t="s">
        <v>1826</v>
      </c>
      <c r="R85" s="53">
        <v>20</v>
      </c>
      <c r="S85" s="198" t="s">
        <v>2094</v>
      </c>
      <c r="T85" s="198" t="s">
        <v>2095</v>
      </c>
      <c r="U85" s="198" t="s">
        <v>2096</v>
      </c>
    </row>
    <row r="86" spans="1:21" ht="90">
      <c r="A86" s="28">
        <v>79</v>
      </c>
      <c r="B86" s="53"/>
      <c r="C86" s="77" t="s">
        <v>2097</v>
      </c>
      <c r="D86" s="77" t="s">
        <v>2098</v>
      </c>
      <c r="E86" s="77" t="s">
        <v>2099</v>
      </c>
      <c r="F86" s="79" t="s">
        <v>30</v>
      </c>
      <c r="G86" s="463" t="s">
        <v>31</v>
      </c>
      <c r="H86" s="463" t="s">
        <v>32</v>
      </c>
      <c r="I86" s="198" t="s">
        <v>6</v>
      </c>
      <c r="J86" s="77" t="s">
        <v>1787</v>
      </c>
      <c r="K86" s="53">
        <v>75000</v>
      </c>
      <c r="L86" s="53">
        <v>47250</v>
      </c>
      <c r="M86" s="179" t="s">
        <v>1825</v>
      </c>
      <c r="N86" s="77">
        <v>52500</v>
      </c>
      <c r="O86" s="53">
        <v>20</v>
      </c>
      <c r="P86" s="77">
        <v>52500</v>
      </c>
      <c r="Q86" s="179" t="s">
        <v>1826</v>
      </c>
      <c r="R86" s="53">
        <v>20</v>
      </c>
      <c r="S86" s="198" t="s">
        <v>2100</v>
      </c>
      <c r="T86" s="198" t="s">
        <v>2101</v>
      </c>
      <c r="U86" s="198" t="s">
        <v>2102</v>
      </c>
    </row>
    <row r="87" spans="1:21" ht="120">
      <c r="A87" s="28">
        <v>80</v>
      </c>
      <c r="B87" s="53"/>
      <c r="C87" s="77" t="s">
        <v>2103</v>
      </c>
      <c r="D87" s="77" t="s">
        <v>2104</v>
      </c>
      <c r="E87" s="77" t="s">
        <v>2105</v>
      </c>
      <c r="F87" s="79" t="s">
        <v>30</v>
      </c>
      <c r="G87" s="463" t="s">
        <v>31</v>
      </c>
      <c r="H87" s="463" t="s">
        <v>69</v>
      </c>
      <c r="I87" s="198" t="s">
        <v>6</v>
      </c>
      <c r="J87" s="77" t="s">
        <v>2106</v>
      </c>
      <c r="K87" s="53">
        <v>75000</v>
      </c>
      <c r="L87" s="53">
        <v>47250</v>
      </c>
      <c r="M87" s="179" t="s">
        <v>1825</v>
      </c>
      <c r="N87" s="77">
        <v>52500</v>
      </c>
      <c r="O87" s="53">
        <v>20</v>
      </c>
      <c r="P87" s="77">
        <v>52500</v>
      </c>
      <c r="Q87" s="179" t="s">
        <v>1826</v>
      </c>
      <c r="R87" s="53">
        <v>20</v>
      </c>
      <c r="S87" s="198" t="s">
        <v>2107</v>
      </c>
      <c r="T87" s="198" t="s">
        <v>2108</v>
      </c>
      <c r="U87" s="198" t="s">
        <v>2109</v>
      </c>
    </row>
    <row r="88" spans="1:21" ht="105">
      <c r="A88" s="28">
        <v>81</v>
      </c>
      <c r="B88" s="53"/>
      <c r="C88" s="77" t="s">
        <v>2110</v>
      </c>
      <c r="D88" s="77" t="s">
        <v>2111</v>
      </c>
      <c r="E88" s="77" t="s">
        <v>2112</v>
      </c>
      <c r="F88" s="79" t="s">
        <v>30</v>
      </c>
      <c r="G88" s="463" t="s">
        <v>31</v>
      </c>
      <c r="H88" s="463" t="s">
        <v>32</v>
      </c>
      <c r="I88" s="198" t="s">
        <v>6</v>
      </c>
      <c r="J88" s="77" t="s">
        <v>2113</v>
      </c>
      <c r="K88" s="53">
        <v>75000</v>
      </c>
      <c r="L88" s="53">
        <v>47250</v>
      </c>
      <c r="M88" s="179" t="s">
        <v>1825</v>
      </c>
      <c r="N88" s="77">
        <v>52500</v>
      </c>
      <c r="O88" s="53">
        <v>20</v>
      </c>
      <c r="P88" s="77">
        <v>52500</v>
      </c>
      <c r="Q88" s="179" t="s">
        <v>1826</v>
      </c>
      <c r="R88" s="53">
        <v>20</v>
      </c>
      <c r="S88" s="198" t="s">
        <v>2114</v>
      </c>
      <c r="T88" s="198" t="s">
        <v>2115</v>
      </c>
      <c r="U88" s="198" t="s">
        <v>2116</v>
      </c>
    </row>
    <row r="89" spans="1:21" ht="150">
      <c r="A89" s="28">
        <v>82</v>
      </c>
      <c r="B89" s="53"/>
      <c r="C89" s="77" t="s">
        <v>2117</v>
      </c>
      <c r="D89" s="77" t="s">
        <v>2118</v>
      </c>
      <c r="E89" s="77" t="s">
        <v>2119</v>
      </c>
      <c r="F89" s="79" t="s">
        <v>30</v>
      </c>
      <c r="G89" s="463" t="s">
        <v>31</v>
      </c>
      <c r="H89" s="463" t="s">
        <v>32</v>
      </c>
      <c r="I89" s="198" t="s">
        <v>6</v>
      </c>
      <c r="J89" s="77" t="s">
        <v>2120</v>
      </c>
      <c r="K89" s="53">
        <v>75000</v>
      </c>
      <c r="L89" s="53">
        <v>47250</v>
      </c>
      <c r="M89" s="179" t="s">
        <v>1825</v>
      </c>
      <c r="N89" s="77">
        <v>52500</v>
      </c>
      <c r="O89" s="53">
        <v>20</v>
      </c>
      <c r="P89" s="77">
        <v>52500</v>
      </c>
      <c r="Q89" s="179" t="s">
        <v>1826</v>
      </c>
      <c r="R89" s="53">
        <v>20</v>
      </c>
      <c r="S89" s="198" t="s">
        <v>2121</v>
      </c>
      <c r="T89" s="198" t="s">
        <v>2122</v>
      </c>
      <c r="U89" s="198" t="s">
        <v>2123</v>
      </c>
    </row>
    <row r="90" spans="1:21" ht="150">
      <c r="A90" s="28">
        <v>83</v>
      </c>
      <c r="B90" s="53"/>
      <c r="C90" s="77" t="s">
        <v>2124</v>
      </c>
      <c r="D90" s="77" t="s">
        <v>1812</v>
      </c>
      <c r="E90" s="77" t="s">
        <v>2125</v>
      </c>
      <c r="F90" s="79" t="s">
        <v>30</v>
      </c>
      <c r="G90" s="463" t="s">
        <v>31</v>
      </c>
      <c r="H90" s="463" t="s">
        <v>69</v>
      </c>
      <c r="I90" s="198" t="s">
        <v>6</v>
      </c>
      <c r="J90" s="77" t="s">
        <v>1824</v>
      </c>
      <c r="K90" s="53">
        <v>75000</v>
      </c>
      <c r="L90" s="53">
        <v>47250</v>
      </c>
      <c r="M90" s="179" t="s">
        <v>1825</v>
      </c>
      <c r="N90" s="77">
        <v>52500</v>
      </c>
      <c r="O90" s="53">
        <v>20</v>
      </c>
      <c r="P90" s="77">
        <v>52500</v>
      </c>
      <c r="Q90" s="179" t="s">
        <v>1826</v>
      </c>
      <c r="R90" s="53">
        <v>20</v>
      </c>
      <c r="S90" s="198" t="s">
        <v>2126</v>
      </c>
      <c r="T90" s="198" t="s">
        <v>2127</v>
      </c>
      <c r="U90" s="198" t="s">
        <v>2128</v>
      </c>
    </row>
    <row r="91" spans="1:21" ht="105">
      <c r="A91" s="28">
        <v>84</v>
      </c>
      <c r="B91" s="53"/>
      <c r="C91" s="77" t="s">
        <v>1584</v>
      </c>
      <c r="D91" s="77" t="s">
        <v>2129</v>
      </c>
      <c r="E91" s="77" t="s">
        <v>2130</v>
      </c>
      <c r="F91" s="79" t="s">
        <v>30</v>
      </c>
      <c r="G91" s="463" t="s">
        <v>31</v>
      </c>
      <c r="H91" s="463" t="s">
        <v>32</v>
      </c>
      <c r="I91" s="198" t="s">
        <v>6</v>
      </c>
      <c r="J91" s="77" t="s">
        <v>1787</v>
      </c>
      <c r="K91" s="53">
        <v>75000</v>
      </c>
      <c r="L91" s="53">
        <v>47250</v>
      </c>
      <c r="M91" s="179" t="s">
        <v>1825</v>
      </c>
      <c r="N91" s="77">
        <v>52500</v>
      </c>
      <c r="O91" s="53">
        <v>20</v>
      </c>
      <c r="P91" s="77">
        <v>52500</v>
      </c>
      <c r="Q91" s="179" t="s">
        <v>1826</v>
      </c>
      <c r="R91" s="53">
        <v>20</v>
      </c>
      <c r="S91" s="198" t="s">
        <v>2131</v>
      </c>
      <c r="T91" s="198" t="s">
        <v>2132</v>
      </c>
      <c r="U91" s="198" t="s">
        <v>2133</v>
      </c>
    </row>
    <row r="92" spans="1:21" ht="180">
      <c r="A92" s="28">
        <v>85</v>
      </c>
      <c r="B92" s="53"/>
      <c r="C92" s="77" t="s">
        <v>2134</v>
      </c>
      <c r="D92" s="77" t="s">
        <v>1386</v>
      </c>
      <c r="E92" s="77" t="s">
        <v>2135</v>
      </c>
      <c r="F92" s="79" t="s">
        <v>30</v>
      </c>
      <c r="G92" s="463" t="s">
        <v>31</v>
      </c>
      <c r="H92" s="463" t="s">
        <v>32</v>
      </c>
      <c r="I92" s="198" t="s">
        <v>6</v>
      </c>
      <c r="J92" s="77" t="s">
        <v>2136</v>
      </c>
      <c r="K92" s="53">
        <v>300000</v>
      </c>
      <c r="L92" s="53">
        <v>189000</v>
      </c>
      <c r="M92" s="179" t="s">
        <v>1825</v>
      </c>
      <c r="N92" s="77">
        <v>210000</v>
      </c>
      <c r="O92" s="53">
        <v>20</v>
      </c>
      <c r="P92" s="77">
        <v>210000</v>
      </c>
      <c r="Q92" s="179" t="s">
        <v>1826</v>
      </c>
      <c r="R92" s="53">
        <v>20</v>
      </c>
      <c r="S92" s="198" t="s">
        <v>2137</v>
      </c>
      <c r="T92" s="198" t="s">
        <v>2138</v>
      </c>
      <c r="U92" s="198" t="s">
        <v>2139</v>
      </c>
    </row>
    <row r="93" spans="1:21" ht="150">
      <c r="A93" s="28">
        <v>86</v>
      </c>
      <c r="B93" s="53"/>
      <c r="C93" s="77" t="s">
        <v>2140</v>
      </c>
      <c r="D93" s="77" t="s">
        <v>2074</v>
      </c>
      <c r="E93" s="77" t="s">
        <v>2141</v>
      </c>
      <c r="F93" s="79" t="s">
        <v>30</v>
      </c>
      <c r="G93" s="463" t="s">
        <v>31</v>
      </c>
      <c r="H93" s="463" t="s">
        <v>32</v>
      </c>
      <c r="I93" s="198" t="s">
        <v>6</v>
      </c>
      <c r="J93" s="77" t="s">
        <v>1824</v>
      </c>
      <c r="K93" s="53">
        <v>75000</v>
      </c>
      <c r="L93" s="53">
        <v>47250</v>
      </c>
      <c r="M93" s="179" t="s">
        <v>1825</v>
      </c>
      <c r="N93" s="77">
        <v>52500</v>
      </c>
      <c r="O93" s="53">
        <v>20</v>
      </c>
      <c r="P93" s="77">
        <v>52500</v>
      </c>
      <c r="Q93" s="179" t="s">
        <v>1826</v>
      </c>
      <c r="R93" s="53">
        <v>20</v>
      </c>
      <c r="S93" s="198" t="s">
        <v>2142</v>
      </c>
      <c r="T93" s="198" t="s">
        <v>2143</v>
      </c>
      <c r="U93" s="198" t="s">
        <v>2144</v>
      </c>
    </row>
    <row r="94" spans="1:21" ht="150">
      <c r="A94" s="28">
        <v>87</v>
      </c>
      <c r="B94" s="53"/>
      <c r="C94" s="77" t="s">
        <v>2145</v>
      </c>
      <c r="D94" s="77" t="s">
        <v>2146</v>
      </c>
      <c r="E94" s="77" t="s">
        <v>2147</v>
      </c>
      <c r="F94" s="79" t="s">
        <v>30</v>
      </c>
      <c r="G94" s="463" t="s">
        <v>31</v>
      </c>
      <c r="H94" s="463" t="s">
        <v>69</v>
      </c>
      <c r="I94" s="471" t="s">
        <v>5</v>
      </c>
      <c r="J94" s="77" t="s">
        <v>1787</v>
      </c>
      <c r="K94" s="53">
        <v>75000</v>
      </c>
      <c r="L94" s="53">
        <v>47250</v>
      </c>
      <c r="M94" s="179" t="s">
        <v>1825</v>
      </c>
      <c r="N94" s="77">
        <v>52500</v>
      </c>
      <c r="O94" s="53">
        <v>20</v>
      </c>
      <c r="P94" s="77">
        <v>52500</v>
      </c>
      <c r="Q94" s="179" t="s">
        <v>1826</v>
      </c>
      <c r="R94" s="53">
        <v>20</v>
      </c>
      <c r="S94" s="198" t="s">
        <v>2148</v>
      </c>
      <c r="T94" s="198" t="s">
        <v>2149</v>
      </c>
      <c r="U94" s="198" t="s">
        <v>2150</v>
      </c>
    </row>
    <row r="95" spans="1:21" ht="114.75">
      <c r="A95" s="28">
        <v>88</v>
      </c>
      <c r="B95" s="28"/>
      <c r="C95" s="79" t="s">
        <v>1752</v>
      </c>
      <c r="D95" s="79" t="s">
        <v>1610</v>
      </c>
      <c r="E95" s="447" t="s">
        <v>1176</v>
      </c>
      <c r="F95" s="79" t="s">
        <v>30</v>
      </c>
      <c r="G95" s="440" t="s">
        <v>31</v>
      </c>
      <c r="H95" s="443" t="s">
        <v>32</v>
      </c>
      <c r="I95" s="443" t="s">
        <v>6</v>
      </c>
      <c r="J95" s="79" t="s">
        <v>1753</v>
      </c>
      <c r="K95" s="28">
        <v>0</v>
      </c>
      <c r="L95" s="28">
        <v>27000</v>
      </c>
      <c r="M95" s="28" t="s">
        <v>1158</v>
      </c>
      <c r="N95" s="28">
        <v>30000</v>
      </c>
      <c r="O95" s="28">
        <v>20</v>
      </c>
      <c r="P95" s="28">
        <v>30000</v>
      </c>
      <c r="Q95" s="28" t="s">
        <v>1754</v>
      </c>
      <c r="R95" s="28">
        <v>20</v>
      </c>
      <c r="S95" s="441" t="s">
        <v>1177</v>
      </c>
      <c r="T95" s="444" t="s">
        <v>1178</v>
      </c>
      <c r="U95" s="444" t="s">
        <v>1179</v>
      </c>
    </row>
    <row r="96" spans="1:21" ht="114.75">
      <c r="A96" s="28">
        <v>89</v>
      </c>
      <c r="B96" s="53"/>
      <c r="C96" s="463" t="s">
        <v>1569</v>
      </c>
      <c r="D96" s="463" t="s">
        <v>1570</v>
      </c>
      <c r="E96" s="464" t="s">
        <v>1571</v>
      </c>
      <c r="F96" s="463" t="s">
        <v>30</v>
      </c>
      <c r="G96" s="463" t="s">
        <v>31</v>
      </c>
      <c r="H96" s="55" t="s">
        <v>69</v>
      </c>
      <c r="I96" s="55" t="s">
        <v>6</v>
      </c>
      <c r="J96" s="467" t="s">
        <v>407</v>
      </c>
      <c r="K96" s="53">
        <v>0</v>
      </c>
      <c r="L96" s="53">
        <v>81000</v>
      </c>
      <c r="M96" s="53" t="s">
        <v>1158</v>
      </c>
      <c r="N96" s="465">
        <v>90000</v>
      </c>
      <c r="O96" s="53">
        <v>20</v>
      </c>
      <c r="P96" s="465">
        <v>90000</v>
      </c>
      <c r="Q96" s="53" t="s">
        <v>1755</v>
      </c>
      <c r="R96" s="53">
        <v>20</v>
      </c>
      <c r="S96" s="466" t="s">
        <v>1572</v>
      </c>
      <c r="T96" s="466" t="s">
        <v>1573</v>
      </c>
      <c r="U96" s="466" t="s">
        <v>1757</v>
      </c>
    </row>
    <row r="97" spans="1:21" ht="63.75">
      <c r="A97" s="28">
        <v>90</v>
      </c>
      <c r="B97" s="53"/>
      <c r="C97" s="463" t="s">
        <v>1229</v>
      </c>
      <c r="D97" s="463" t="s">
        <v>1230</v>
      </c>
      <c r="E97" s="464" t="s">
        <v>1231</v>
      </c>
      <c r="F97" s="463" t="s">
        <v>30</v>
      </c>
      <c r="G97" s="468" t="s">
        <v>31</v>
      </c>
      <c r="H97" s="55" t="s">
        <v>32</v>
      </c>
      <c r="I97" s="55" t="s">
        <v>6</v>
      </c>
      <c r="J97" s="463" t="s">
        <v>407</v>
      </c>
      <c r="K97" s="53">
        <v>0</v>
      </c>
      <c r="L97" s="53">
        <v>27000</v>
      </c>
      <c r="M97" s="53" t="s">
        <v>1158</v>
      </c>
      <c r="N97" s="465">
        <v>30000</v>
      </c>
      <c r="O97" s="53">
        <v>20</v>
      </c>
      <c r="P97" s="465">
        <v>30000</v>
      </c>
      <c r="Q97" s="53" t="s">
        <v>1755</v>
      </c>
      <c r="R97" s="53">
        <v>20</v>
      </c>
      <c r="S97" s="466" t="s">
        <v>1232</v>
      </c>
      <c r="T97" s="466" t="s">
        <v>1233</v>
      </c>
      <c r="U97" s="466" t="s">
        <v>1234</v>
      </c>
    </row>
    <row r="98" spans="1:21" ht="76.5">
      <c r="A98" s="28">
        <v>91</v>
      </c>
      <c r="B98" s="53"/>
      <c r="C98" s="463" t="s">
        <v>1291</v>
      </c>
      <c r="D98" s="463" t="s">
        <v>1200</v>
      </c>
      <c r="E98" s="464" t="s">
        <v>1292</v>
      </c>
      <c r="F98" s="463" t="s">
        <v>30</v>
      </c>
      <c r="G98" s="468" t="s">
        <v>31</v>
      </c>
      <c r="H98" s="55" t="s">
        <v>32</v>
      </c>
      <c r="I98" s="55" t="s">
        <v>6</v>
      </c>
      <c r="J98" s="463" t="s">
        <v>1293</v>
      </c>
      <c r="K98" s="53">
        <v>0</v>
      </c>
      <c r="L98" s="53">
        <v>27000</v>
      </c>
      <c r="M98" s="53" t="s">
        <v>1158</v>
      </c>
      <c r="N98" s="465">
        <v>30000</v>
      </c>
      <c r="O98" s="53">
        <v>20</v>
      </c>
      <c r="P98" s="465">
        <v>30000</v>
      </c>
      <c r="Q98" s="53" t="s">
        <v>1755</v>
      </c>
      <c r="R98" s="53">
        <v>20</v>
      </c>
      <c r="S98" s="466" t="s">
        <v>1294</v>
      </c>
      <c r="T98" s="466" t="s">
        <v>1295</v>
      </c>
      <c r="U98" s="466" t="s">
        <v>1296</v>
      </c>
    </row>
    <row r="99" spans="1:21" ht="114.75">
      <c r="A99" s="28">
        <v>92</v>
      </c>
      <c r="B99" s="53"/>
      <c r="C99" s="463" t="s">
        <v>1217</v>
      </c>
      <c r="D99" s="463" t="s">
        <v>448</v>
      </c>
      <c r="E99" s="464" t="s">
        <v>1176</v>
      </c>
      <c r="F99" s="463" t="s">
        <v>30</v>
      </c>
      <c r="G99" s="468" t="s">
        <v>31</v>
      </c>
      <c r="H99" s="55" t="s">
        <v>32</v>
      </c>
      <c r="I99" s="55" t="s">
        <v>6</v>
      </c>
      <c r="J99" s="463" t="s">
        <v>1218</v>
      </c>
      <c r="K99" s="53">
        <v>0</v>
      </c>
      <c r="L99" s="53">
        <v>27000</v>
      </c>
      <c r="M99" s="53" t="s">
        <v>1158</v>
      </c>
      <c r="N99" s="465">
        <v>30000</v>
      </c>
      <c r="O99" s="53">
        <v>20</v>
      </c>
      <c r="P99" s="465">
        <v>30000</v>
      </c>
      <c r="Q99" s="53" t="s">
        <v>1755</v>
      </c>
      <c r="R99" s="53">
        <v>20</v>
      </c>
      <c r="S99" s="466" t="s">
        <v>1219</v>
      </c>
      <c r="T99" s="466" t="s">
        <v>1220</v>
      </c>
      <c r="U99" s="466" t="s">
        <v>1221</v>
      </c>
    </row>
    <row r="100" spans="1:21" ht="102">
      <c r="A100" s="28">
        <v>93</v>
      </c>
      <c r="B100" s="53"/>
      <c r="C100" s="463" t="s">
        <v>1361</v>
      </c>
      <c r="D100" s="463" t="s">
        <v>1362</v>
      </c>
      <c r="E100" s="464" t="s">
        <v>1351</v>
      </c>
      <c r="F100" s="463" t="s">
        <v>30</v>
      </c>
      <c r="G100" s="468" t="s">
        <v>31</v>
      </c>
      <c r="H100" s="55" t="s">
        <v>69</v>
      </c>
      <c r="I100" s="55" t="s">
        <v>6</v>
      </c>
      <c r="J100" s="463" t="s">
        <v>414</v>
      </c>
      <c r="K100" s="53">
        <v>0</v>
      </c>
      <c r="L100" s="53">
        <v>18900</v>
      </c>
      <c r="M100" s="53" t="s">
        <v>1158</v>
      </c>
      <c r="N100" s="465">
        <v>21000</v>
      </c>
      <c r="O100" s="53">
        <v>20</v>
      </c>
      <c r="P100" s="465">
        <v>21000</v>
      </c>
      <c r="Q100" s="53" t="s">
        <v>1755</v>
      </c>
      <c r="R100" s="53">
        <v>20</v>
      </c>
      <c r="S100" s="466" t="s">
        <v>1363</v>
      </c>
      <c r="T100" s="466" t="s">
        <v>1364</v>
      </c>
      <c r="U100" s="466" t="s">
        <v>1365</v>
      </c>
    </row>
    <row r="101" spans="1:21" ht="76.5">
      <c r="A101" s="28">
        <v>94</v>
      </c>
      <c r="B101" s="53"/>
      <c r="C101" s="463" t="s">
        <v>1369</v>
      </c>
      <c r="D101" s="463" t="s">
        <v>1370</v>
      </c>
      <c r="E101" s="464" t="s">
        <v>1345</v>
      </c>
      <c r="F101" s="463" t="s">
        <v>30</v>
      </c>
      <c r="G101" s="468" t="s">
        <v>31</v>
      </c>
      <c r="H101" s="55" t="s">
        <v>69</v>
      </c>
      <c r="I101" s="55" t="s">
        <v>6</v>
      </c>
      <c r="J101" s="463" t="s">
        <v>414</v>
      </c>
      <c r="K101" s="53">
        <v>0</v>
      </c>
      <c r="L101" s="53">
        <v>18900</v>
      </c>
      <c r="M101" s="53" t="s">
        <v>1158</v>
      </c>
      <c r="N101" s="465">
        <v>21000</v>
      </c>
      <c r="O101" s="53">
        <v>20</v>
      </c>
      <c r="P101" s="465">
        <v>21000</v>
      </c>
      <c r="Q101" s="53" t="s">
        <v>1755</v>
      </c>
      <c r="R101" s="53">
        <v>20</v>
      </c>
      <c r="S101" s="466" t="s">
        <v>1371</v>
      </c>
      <c r="T101" s="466" t="s">
        <v>1364</v>
      </c>
      <c r="U101" s="466" t="s">
        <v>1372</v>
      </c>
    </row>
    <row r="102" spans="1:21" ht="76.5">
      <c r="A102" s="28">
        <v>95</v>
      </c>
      <c r="B102" s="53"/>
      <c r="C102" s="463" t="s">
        <v>1366</v>
      </c>
      <c r="D102" s="463" t="s">
        <v>1367</v>
      </c>
      <c r="E102" s="464" t="s">
        <v>1345</v>
      </c>
      <c r="F102" s="463" t="s">
        <v>30</v>
      </c>
      <c r="G102" s="468" t="s">
        <v>31</v>
      </c>
      <c r="H102" s="55" t="s">
        <v>69</v>
      </c>
      <c r="I102" s="55" t="s">
        <v>6</v>
      </c>
      <c r="J102" s="463" t="s">
        <v>407</v>
      </c>
      <c r="K102" s="53">
        <v>0</v>
      </c>
      <c r="L102" s="53">
        <v>18900</v>
      </c>
      <c r="M102" s="53" t="s">
        <v>1158</v>
      </c>
      <c r="N102" s="465">
        <v>21000</v>
      </c>
      <c r="O102" s="53">
        <v>20</v>
      </c>
      <c r="P102" s="465">
        <v>21000</v>
      </c>
      <c r="Q102" s="53" t="s">
        <v>1755</v>
      </c>
      <c r="R102" s="53">
        <v>20</v>
      </c>
      <c r="S102" s="466" t="s">
        <v>1368</v>
      </c>
      <c r="T102" s="466" t="s">
        <v>1758</v>
      </c>
      <c r="U102" s="466" t="s">
        <v>1759</v>
      </c>
    </row>
    <row r="103" spans="1:21" ht="63.75">
      <c r="A103" s="28">
        <v>96</v>
      </c>
      <c r="B103" s="53"/>
      <c r="C103" s="463" t="s">
        <v>1180</v>
      </c>
      <c r="D103" s="463" t="s">
        <v>1181</v>
      </c>
      <c r="E103" s="464" t="s">
        <v>1182</v>
      </c>
      <c r="F103" s="463" t="s">
        <v>30</v>
      </c>
      <c r="G103" s="468" t="s">
        <v>31</v>
      </c>
      <c r="H103" s="55" t="s">
        <v>32</v>
      </c>
      <c r="I103" s="55" t="s">
        <v>6</v>
      </c>
      <c r="J103" s="463" t="s">
        <v>407</v>
      </c>
      <c r="K103" s="53">
        <v>0</v>
      </c>
      <c r="L103" s="53">
        <v>27000</v>
      </c>
      <c r="M103" s="53" t="s">
        <v>1158</v>
      </c>
      <c r="N103" s="465">
        <v>30000</v>
      </c>
      <c r="O103" s="53">
        <v>20</v>
      </c>
      <c r="P103" s="465">
        <v>30000</v>
      </c>
      <c r="Q103" s="53" t="s">
        <v>1755</v>
      </c>
      <c r="R103" s="53">
        <v>20</v>
      </c>
      <c r="S103" s="466" t="s">
        <v>1183</v>
      </c>
      <c r="T103" s="466" t="s">
        <v>1184</v>
      </c>
      <c r="U103" s="466" t="s">
        <v>1185</v>
      </c>
    </row>
    <row r="104" spans="1:21" ht="127.5">
      <c r="A104" s="28">
        <v>97</v>
      </c>
      <c r="B104" s="53"/>
      <c r="C104" s="463" t="s">
        <v>1473</v>
      </c>
      <c r="D104" s="463" t="s">
        <v>1474</v>
      </c>
      <c r="E104" s="464" t="s">
        <v>1475</v>
      </c>
      <c r="F104" s="463" t="s">
        <v>30</v>
      </c>
      <c r="G104" s="468" t="s">
        <v>31</v>
      </c>
      <c r="H104" s="55" t="s">
        <v>32</v>
      </c>
      <c r="I104" s="55" t="s">
        <v>6</v>
      </c>
      <c r="J104" s="463" t="s">
        <v>1476</v>
      </c>
      <c r="K104" s="53">
        <v>0</v>
      </c>
      <c r="L104" s="53">
        <v>54000</v>
      </c>
      <c r="M104" s="53" t="s">
        <v>1158</v>
      </c>
      <c r="N104" s="465">
        <v>60000</v>
      </c>
      <c r="O104" s="53">
        <v>20</v>
      </c>
      <c r="P104" s="465">
        <v>60000</v>
      </c>
      <c r="Q104" s="53" t="s">
        <v>1755</v>
      </c>
      <c r="R104" s="53">
        <v>20</v>
      </c>
      <c r="S104" s="469" t="s">
        <v>1477</v>
      </c>
      <c r="T104" s="469" t="s">
        <v>1478</v>
      </c>
      <c r="U104" s="466" t="s">
        <v>1479</v>
      </c>
    </row>
    <row r="105" spans="1:21" ht="76.5">
      <c r="A105" s="28">
        <v>98</v>
      </c>
      <c r="B105" s="53"/>
      <c r="C105" s="463" t="s">
        <v>1437</v>
      </c>
      <c r="D105" s="463" t="s">
        <v>1438</v>
      </c>
      <c r="E105" s="464" t="s">
        <v>1171</v>
      </c>
      <c r="F105" s="463" t="s">
        <v>30</v>
      </c>
      <c r="G105" s="468" t="s">
        <v>31</v>
      </c>
      <c r="H105" s="55" t="s">
        <v>32</v>
      </c>
      <c r="I105" s="55" t="s">
        <v>6</v>
      </c>
      <c r="J105" s="463" t="s">
        <v>439</v>
      </c>
      <c r="K105" s="53">
        <v>0</v>
      </c>
      <c r="L105" s="53">
        <v>18900</v>
      </c>
      <c r="M105" s="53" t="s">
        <v>1158</v>
      </c>
      <c r="N105" s="465">
        <v>21000</v>
      </c>
      <c r="O105" s="53">
        <v>20</v>
      </c>
      <c r="P105" s="465">
        <v>21000</v>
      </c>
      <c r="Q105" s="53" t="s">
        <v>1755</v>
      </c>
      <c r="R105" s="53">
        <v>20</v>
      </c>
      <c r="S105" s="466" t="s">
        <v>1439</v>
      </c>
      <c r="T105" s="466" t="s">
        <v>1440</v>
      </c>
      <c r="U105" s="466" t="s">
        <v>1441</v>
      </c>
    </row>
    <row r="106" spans="1:21" ht="90">
      <c r="A106" s="28">
        <v>99</v>
      </c>
      <c r="B106" s="28"/>
      <c r="C106" s="463" t="s">
        <v>2151</v>
      </c>
      <c r="D106" s="463" t="s">
        <v>2152</v>
      </c>
      <c r="E106" s="463" t="s">
        <v>2153</v>
      </c>
      <c r="F106" s="463" t="s">
        <v>30</v>
      </c>
      <c r="G106" s="477" t="s">
        <v>31</v>
      </c>
      <c r="H106" s="465" t="s">
        <v>32</v>
      </c>
      <c r="I106" s="465" t="s">
        <v>6</v>
      </c>
      <c r="J106" s="463" t="s">
        <v>225</v>
      </c>
      <c r="K106" s="28">
        <v>0</v>
      </c>
      <c r="L106" s="28">
        <v>54000</v>
      </c>
      <c r="M106" s="28" t="s">
        <v>2154</v>
      </c>
      <c r="N106" s="28">
        <v>60000</v>
      </c>
      <c r="O106" s="28">
        <v>20</v>
      </c>
      <c r="P106" s="28">
        <v>60000</v>
      </c>
      <c r="Q106" s="28" t="s">
        <v>2155</v>
      </c>
      <c r="R106" s="28">
        <v>20</v>
      </c>
      <c r="S106" s="478" t="s">
        <v>1232</v>
      </c>
      <c r="T106" s="466" t="s">
        <v>1233</v>
      </c>
      <c r="U106" s="466" t="s">
        <v>1234</v>
      </c>
    </row>
    <row r="107" spans="1:21" ht="180">
      <c r="A107" s="28">
        <v>100</v>
      </c>
      <c r="B107" s="28"/>
      <c r="C107" s="79" t="s">
        <v>1269</v>
      </c>
      <c r="D107" s="79" t="s">
        <v>1270</v>
      </c>
      <c r="E107" s="79" t="s">
        <v>1271</v>
      </c>
      <c r="F107" s="79" t="s">
        <v>30</v>
      </c>
      <c r="G107" s="137" t="s">
        <v>31</v>
      </c>
      <c r="H107" s="463" t="s">
        <v>32</v>
      </c>
      <c r="I107" s="463" t="s">
        <v>6</v>
      </c>
      <c r="J107" s="79" t="s">
        <v>414</v>
      </c>
      <c r="K107" s="28">
        <v>0</v>
      </c>
      <c r="L107" s="479">
        <v>27000</v>
      </c>
      <c r="M107" s="79" t="s">
        <v>1158</v>
      </c>
      <c r="N107" s="28">
        <v>30000</v>
      </c>
      <c r="O107" s="28">
        <v>20</v>
      </c>
      <c r="P107" s="28">
        <v>30000</v>
      </c>
      <c r="Q107" s="28" t="s">
        <v>2156</v>
      </c>
      <c r="R107" s="28">
        <v>20</v>
      </c>
      <c r="S107" s="441" t="s">
        <v>1272</v>
      </c>
      <c r="T107" s="444" t="s">
        <v>1273</v>
      </c>
      <c r="U107" s="444" t="s">
        <v>1274</v>
      </c>
    </row>
    <row r="108" spans="1:21" ht="105">
      <c r="A108" s="28">
        <v>101</v>
      </c>
      <c r="B108" s="28"/>
      <c r="C108" s="79" t="s">
        <v>1311</v>
      </c>
      <c r="D108" s="79" t="s">
        <v>1312</v>
      </c>
      <c r="E108" s="79" t="s">
        <v>1313</v>
      </c>
      <c r="F108" s="79" t="s">
        <v>30</v>
      </c>
      <c r="G108" s="137" t="s">
        <v>31</v>
      </c>
      <c r="H108" s="463" t="s">
        <v>32</v>
      </c>
      <c r="I108" s="463" t="s">
        <v>5</v>
      </c>
      <c r="J108" s="79" t="s">
        <v>407</v>
      </c>
      <c r="K108" s="28">
        <v>0</v>
      </c>
      <c r="L108" s="479">
        <v>27000</v>
      </c>
      <c r="M108" s="79" t="s">
        <v>1158</v>
      </c>
      <c r="N108" s="28">
        <v>30000</v>
      </c>
      <c r="O108" s="28">
        <v>20</v>
      </c>
      <c r="P108" s="28">
        <v>30000</v>
      </c>
      <c r="Q108" s="28" t="s">
        <v>2156</v>
      </c>
      <c r="R108" s="28">
        <v>20</v>
      </c>
      <c r="S108" s="441" t="s">
        <v>1314</v>
      </c>
      <c r="T108" s="444" t="s">
        <v>1315</v>
      </c>
      <c r="U108" s="444" t="s">
        <v>1316</v>
      </c>
    </row>
    <row r="109" spans="1:21" ht="120">
      <c r="A109" s="28">
        <v>102</v>
      </c>
      <c r="B109" s="28"/>
      <c r="C109" s="79" t="s">
        <v>1297</v>
      </c>
      <c r="D109" s="79" t="s">
        <v>1298</v>
      </c>
      <c r="E109" s="79" t="s">
        <v>1299</v>
      </c>
      <c r="F109" s="79" t="s">
        <v>30</v>
      </c>
      <c r="G109" s="137" t="s">
        <v>31</v>
      </c>
      <c r="H109" s="463" t="s">
        <v>32</v>
      </c>
      <c r="I109" s="463" t="s">
        <v>6</v>
      </c>
      <c r="J109" s="79" t="s">
        <v>1300</v>
      </c>
      <c r="K109" s="28">
        <v>0</v>
      </c>
      <c r="L109" s="479">
        <v>27000</v>
      </c>
      <c r="M109" s="79" t="s">
        <v>1158</v>
      </c>
      <c r="N109" s="28">
        <v>30000</v>
      </c>
      <c r="O109" s="28">
        <v>20</v>
      </c>
      <c r="P109" s="28">
        <v>30000</v>
      </c>
      <c r="Q109" s="28" t="s">
        <v>2156</v>
      </c>
      <c r="R109" s="28">
        <v>20</v>
      </c>
      <c r="S109" s="441" t="s">
        <v>1301</v>
      </c>
      <c r="T109" s="444" t="s">
        <v>1302</v>
      </c>
      <c r="U109" s="444" t="s">
        <v>1303</v>
      </c>
    </row>
    <row r="110" spans="1:21" ht="150">
      <c r="A110" s="28">
        <v>103</v>
      </c>
      <c r="B110" s="28"/>
      <c r="C110" s="79" t="s">
        <v>1626</v>
      </c>
      <c r="D110" s="79" t="s">
        <v>1627</v>
      </c>
      <c r="E110" s="52" t="s">
        <v>1628</v>
      </c>
      <c r="F110" s="79" t="s">
        <v>30</v>
      </c>
      <c r="G110" s="137" t="s">
        <v>190</v>
      </c>
      <c r="H110" s="463" t="s">
        <v>32</v>
      </c>
      <c r="I110" s="463" t="s">
        <v>6</v>
      </c>
      <c r="J110" s="79" t="s">
        <v>407</v>
      </c>
      <c r="K110" s="28">
        <v>0</v>
      </c>
      <c r="L110" s="479">
        <v>13500</v>
      </c>
      <c r="M110" s="79" t="s">
        <v>1158</v>
      </c>
      <c r="N110" s="28">
        <v>15000</v>
      </c>
      <c r="O110" s="28">
        <v>20</v>
      </c>
      <c r="P110" s="28">
        <v>15000</v>
      </c>
      <c r="Q110" s="28" t="s">
        <v>2156</v>
      </c>
      <c r="R110" s="28">
        <v>20</v>
      </c>
      <c r="S110" s="441" t="s">
        <v>1630</v>
      </c>
      <c r="T110" s="444" t="s">
        <v>1631</v>
      </c>
      <c r="U110" s="459" t="s">
        <v>1632</v>
      </c>
    </row>
    <row r="111" spans="1:21" ht="180">
      <c r="A111" s="28">
        <v>104</v>
      </c>
      <c r="B111" s="28"/>
      <c r="C111" s="79" t="s">
        <v>490</v>
      </c>
      <c r="D111" s="79" t="s">
        <v>1286</v>
      </c>
      <c r="E111" s="79" t="s">
        <v>1176</v>
      </c>
      <c r="F111" s="79" t="s">
        <v>30</v>
      </c>
      <c r="G111" s="137" t="s">
        <v>31</v>
      </c>
      <c r="H111" s="463" t="s">
        <v>32</v>
      </c>
      <c r="I111" s="463" t="s">
        <v>6</v>
      </c>
      <c r="J111" s="79" t="s">
        <v>1287</v>
      </c>
      <c r="K111" s="28">
        <v>0</v>
      </c>
      <c r="L111" s="479">
        <v>27000</v>
      </c>
      <c r="M111" s="79" t="s">
        <v>1158</v>
      </c>
      <c r="N111" s="28">
        <v>30000</v>
      </c>
      <c r="O111" s="28">
        <v>20</v>
      </c>
      <c r="P111" s="28">
        <v>30000</v>
      </c>
      <c r="Q111" s="28" t="s">
        <v>2156</v>
      </c>
      <c r="R111" s="28">
        <v>20</v>
      </c>
      <c r="S111" s="441" t="s">
        <v>1288</v>
      </c>
      <c r="T111" s="444" t="s">
        <v>1289</v>
      </c>
      <c r="U111" s="444" t="s">
        <v>1290</v>
      </c>
    </row>
    <row r="112" spans="1:21" ht="150">
      <c r="A112" s="28">
        <v>105</v>
      </c>
      <c r="B112" s="28"/>
      <c r="C112" s="79" t="s">
        <v>1281</v>
      </c>
      <c r="D112" s="79" t="s">
        <v>1282</v>
      </c>
      <c r="E112" s="79" t="s">
        <v>1201</v>
      </c>
      <c r="F112" s="79" t="s">
        <v>30</v>
      </c>
      <c r="G112" s="137" t="s">
        <v>31</v>
      </c>
      <c r="H112" s="463" t="s">
        <v>32</v>
      </c>
      <c r="I112" s="463" t="s">
        <v>6</v>
      </c>
      <c r="J112" s="79" t="s">
        <v>414</v>
      </c>
      <c r="K112" s="28">
        <v>0</v>
      </c>
      <c r="L112" s="479">
        <v>81000</v>
      </c>
      <c r="M112" s="79" t="s">
        <v>1158</v>
      </c>
      <c r="N112" s="28">
        <v>90000</v>
      </c>
      <c r="O112" s="28">
        <v>20</v>
      </c>
      <c r="P112" s="28">
        <v>90000</v>
      </c>
      <c r="Q112" s="28" t="s">
        <v>2156</v>
      </c>
      <c r="R112" s="28">
        <v>20</v>
      </c>
      <c r="S112" s="441" t="s">
        <v>1283</v>
      </c>
      <c r="T112" s="444" t="s">
        <v>1284</v>
      </c>
      <c r="U112" s="444" t="s">
        <v>1285</v>
      </c>
    </row>
    <row r="113" spans="1:21" ht="180">
      <c r="A113" s="28">
        <v>106</v>
      </c>
      <c r="B113" s="28"/>
      <c r="C113" s="79" t="s">
        <v>1263</v>
      </c>
      <c r="D113" s="79" t="s">
        <v>1264</v>
      </c>
      <c r="E113" s="79" t="s">
        <v>1265</v>
      </c>
      <c r="F113" s="79" t="s">
        <v>30</v>
      </c>
      <c r="G113" s="137" t="s">
        <v>31</v>
      </c>
      <c r="H113" s="463" t="s">
        <v>69</v>
      </c>
      <c r="I113" s="463" t="s">
        <v>6</v>
      </c>
      <c r="J113" s="79" t="s">
        <v>407</v>
      </c>
      <c r="K113" s="28">
        <v>0</v>
      </c>
      <c r="L113" s="479">
        <v>81000</v>
      </c>
      <c r="M113" s="79" t="s">
        <v>1158</v>
      </c>
      <c r="N113" s="28">
        <v>90000</v>
      </c>
      <c r="O113" s="28">
        <v>20</v>
      </c>
      <c r="P113" s="28">
        <v>90000</v>
      </c>
      <c r="Q113" s="28" t="s">
        <v>2156</v>
      </c>
      <c r="R113" s="28">
        <v>20</v>
      </c>
      <c r="S113" s="441" t="s">
        <v>1266</v>
      </c>
      <c r="T113" s="444" t="s">
        <v>1267</v>
      </c>
      <c r="U113" s="444" t="s">
        <v>1268</v>
      </c>
    </row>
    <row r="114" spans="1:21" ht="180">
      <c r="A114" s="28">
        <v>107</v>
      </c>
      <c r="B114" s="28"/>
      <c r="C114" s="79" t="s">
        <v>1258</v>
      </c>
      <c r="D114" s="79" t="s">
        <v>1259</v>
      </c>
      <c r="E114" s="79" t="s">
        <v>1176</v>
      </c>
      <c r="F114" s="79" t="s">
        <v>30</v>
      </c>
      <c r="G114" s="137" t="s">
        <v>31</v>
      </c>
      <c r="H114" s="463" t="s">
        <v>32</v>
      </c>
      <c r="I114" s="463" t="s">
        <v>6</v>
      </c>
      <c r="J114" s="79" t="s">
        <v>439</v>
      </c>
      <c r="K114" s="28">
        <v>0</v>
      </c>
      <c r="L114" s="479">
        <v>27000</v>
      </c>
      <c r="M114" s="79" t="s">
        <v>1158</v>
      </c>
      <c r="N114" s="28">
        <v>30000</v>
      </c>
      <c r="O114" s="28">
        <v>20</v>
      </c>
      <c r="P114" s="28">
        <v>30000</v>
      </c>
      <c r="Q114" s="28" t="s">
        <v>2156</v>
      </c>
      <c r="R114" s="28">
        <v>20</v>
      </c>
      <c r="S114" s="441" t="s">
        <v>1260</v>
      </c>
      <c r="T114" s="444" t="s">
        <v>1261</v>
      </c>
      <c r="U114" s="444" t="s">
        <v>1262</v>
      </c>
    </row>
    <row r="115" spans="1:21" ht="165">
      <c r="A115" s="28">
        <v>108</v>
      </c>
      <c r="B115" s="28"/>
      <c r="C115" s="79" t="s">
        <v>1331</v>
      </c>
      <c r="D115" s="79" t="s">
        <v>1332</v>
      </c>
      <c r="E115" s="79" t="s">
        <v>1333</v>
      </c>
      <c r="F115" s="79" t="s">
        <v>30</v>
      </c>
      <c r="G115" s="137" t="s">
        <v>31</v>
      </c>
      <c r="H115" s="463" t="s">
        <v>32</v>
      </c>
      <c r="I115" s="463" t="s">
        <v>6</v>
      </c>
      <c r="J115" s="79" t="s">
        <v>407</v>
      </c>
      <c r="K115" s="28">
        <v>0</v>
      </c>
      <c r="L115" s="479">
        <v>18900</v>
      </c>
      <c r="M115" s="79" t="s">
        <v>1158</v>
      </c>
      <c r="N115" s="28">
        <v>21000</v>
      </c>
      <c r="O115" s="28">
        <v>20</v>
      </c>
      <c r="P115" s="28">
        <v>21000</v>
      </c>
      <c r="Q115" s="28" t="s">
        <v>2156</v>
      </c>
      <c r="R115" s="28">
        <v>20</v>
      </c>
      <c r="S115" s="441" t="s">
        <v>1334</v>
      </c>
      <c r="T115" s="444" t="s">
        <v>1335</v>
      </c>
      <c r="U115" s="444" t="s">
        <v>1336</v>
      </c>
    </row>
    <row r="116" spans="1:21" ht="120">
      <c r="A116" s="28">
        <v>109</v>
      </c>
      <c r="B116" s="28"/>
      <c r="C116" s="79" t="s">
        <v>1337</v>
      </c>
      <c r="D116" s="79" t="s">
        <v>1338</v>
      </c>
      <c r="E116" s="79" t="s">
        <v>1339</v>
      </c>
      <c r="F116" s="79" t="s">
        <v>30</v>
      </c>
      <c r="G116" s="137" t="s">
        <v>31</v>
      </c>
      <c r="H116" s="463" t="s">
        <v>69</v>
      </c>
      <c r="I116" s="463" t="s">
        <v>6</v>
      </c>
      <c r="J116" s="79" t="s">
        <v>414</v>
      </c>
      <c r="K116" s="28">
        <v>0</v>
      </c>
      <c r="L116" s="479">
        <v>27000</v>
      </c>
      <c r="M116" s="79" t="s">
        <v>1158</v>
      </c>
      <c r="N116" s="28">
        <v>30000</v>
      </c>
      <c r="O116" s="28">
        <v>20</v>
      </c>
      <c r="P116" s="28">
        <v>30000</v>
      </c>
      <c r="Q116" s="28" t="s">
        <v>2156</v>
      </c>
      <c r="R116" s="28">
        <v>20</v>
      </c>
      <c r="S116" s="441" t="s">
        <v>1340</v>
      </c>
      <c r="T116" s="444" t="s">
        <v>1341</v>
      </c>
      <c r="U116" s="444" t="s">
        <v>1342</v>
      </c>
    </row>
    <row r="117" spans="1:21" ht="150">
      <c r="A117" s="28">
        <v>110</v>
      </c>
      <c r="B117" s="28"/>
      <c r="C117" s="79" t="s">
        <v>1741</v>
      </c>
      <c r="D117" s="79" t="s">
        <v>1742</v>
      </c>
      <c r="E117" s="52" t="s">
        <v>1743</v>
      </c>
      <c r="F117" s="79" t="s">
        <v>30</v>
      </c>
      <c r="G117" s="137" t="s">
        <v>190</v>
      </c>
      <c r="H117" s="463" t="s">
        <v>69</v>
      </c>
      <c r="I117" s="463" t="s">
        <v>6</v>
      </c>
      <c r="J117" s="79" t="s">
        <v>407</v>
      </c>
      <c r="K117" s="28">
        <v>0</v>
      </c>
      <c r="L117" s="479">
        <v>18900</v>
      </c>
      <c r="M117" s="79" t="s">
        <v>1158</v>
      </c>
      <c r="N117" s="28">
        <v>21000</v>
      </c>
      <c r="O117" s="28">
        <v>20</v>
      </c>
      <c r="P117" s="28">
        <v>21000</v>
      </c>
      <c r="Q117" s="28" t="s">
        <v>2156</v>
      </c>
      <c r="R117" s="28">
        <v>20</v>
      </c>
      <c r="S117" s="441" t="s">
        <v>1744</v>
      </c>
      <c r="T117" s="444" t="s">
        <v>1745</v>
      </c>
      <c r="U117" s="444" t="s">
        <v>1746</v>
      </c>
    </row>
    <row r="118" spans="1:21" ht="165">
      <c r="A118" s="28">
        <v>111</v>
      </c>
      <c r="B118" s="28"/>
      <c r="C118" s="79" t="s">
        <v>1420</v>
      </c>
      <c r="D118" s="79" t="s">
        <v>1421</v>
      </c>
      <c r="E118" s="79" t="s">
        <v>1422</v>
      </c>
      <c r="F118" s="79" t="s">
        <v>30</v>
      </c>
      <c r="G118" s="137" t="s">
        <v>31</v>
      </c>
      <c r="H118" s="463" t="s">
        <v>69</v>
      </c>
      <c r="I118" s="463" t="s">
        <v>6</v>
      </c>
      <c r="J118" s="79" t="s">
        <v>414</v>
      </c>
      <c r="K118" s="28">
        <v>0</v>
      </c>
      <c r="L118" s="479">
        <v>27000</v>
      </c>
      <c r="M118" s="79" t="s">
        <v>1158</v>
      </c>
      <c r="N118" s="28">
        <v>30000</v>
      </c>
      <c r="O118" s="28">
        <v>20</v>
      </c>
      <c r="P118" s="28">
        <v>30000</v>
      </c>
      <c r="Q118" s="28" t="s">
        <v>2156</v>
      </c>
      <c r="R118" s="28">
        <v>20</v>
      </c>
      <c r="S118" s="441" t="s">
        <v>1423</v>
      </c>
      <c r="T118" s="444" t="s">
        <v>1424</v>
      </c>
      <c r="U118" s="444" t="s">
        <v>1425</v>
      </c>
    </row>
    <row r="119" spans="1:21" ht="135">
      <c r="A119" s="28">
        <v>112</v>
      </c>
      <c r="B119" s="28"/>
      <c r="C119" s="79" t="s">
        <v>1275</v>
      </c>
      <c r="D119" s="79" t="s">
        <v>1276</v>
      </c>
      <c r="E119" s="79" t="s">
        <v>1213</v>
      </c>
      <c r="F119" s="79" t="s">
        <v>30</v>
      </c>
      <c r="G119" s="137" t="s">
        <v>31</v>
      </c>
      <c r="H119" s="463" t="s">
        <v>32</v>
      </c>
      <c r="I119" s="463" t="s">
        <v>6</v>
      </c>
      <c r="J119" s="79" t="s">
        <v>1277</v>
      </c>
      <c r="K119" s="28">
        <v>0</v>
      </c>
      <c r="L119" s="479">
        <v>27000</v>
      </c>
      <c r="M119" s="79" t="s">
        <v>1158</v>
      </c>
      <c r="N119" s="28">
        <v>30000</v>
      </c>
      <c r="O119" s="28">
        <v>20</v>
      </c>
      <c r="P119" s="28">
        <v>30000</v>
      </c>
      <c r="Q119" s="28" t="s">
        <v>2156</v>
      </c>
      <c r="R119" s="28">
        <v>20</v>
      </c>
      <c r="S119" s="441" t="s">
        <v>1278</v>
      </c>
      <c r="T119" s="444" t="s">
        <v>1279</v>
      </c>
      <c r="U119" s="444" t="s">
        <v>1280</v>
      </c>
    </row>
    <row r="120" spans="1:21" ht="150">
      <c r="A120" s="28">
        <v>113</v>
      </c>
      <c r="B120" s="28"/>
      <c r="C120" s="79" t="s">
        <v>1252</v>
      </c>
      <c r="D120" s="79" t="s">
        <v>1186</v>
      </c>
      <c r="E120" s="79" t="s">
        <v>1253</v>
      </c>
      <c r="F120" s="79" t="s">
        <v>30</v>
      </c>
      <c r="G120" s="137" t="s">
        <v>31</v>
      </c>
      <c r="H120" s="463" t="s">
        <v>69</v>
      </c>
      <c r="I120" s="463" t="s">
        <v>6</v>
      </c>
      <c r="J120" s="79" t="s">
        <v>1254</v>
      </c>
      <c r="K120" s="28">
        <v>0</v>
      </c>
      <c r="L120" s="479">
        <v>27000</v>
      </c>
      <c r="M120" s="79" t="s">
        <v>1158</v>
      </c>
      <c r="N120" s="28">
        <v>30000</v>
      </c>
      <c r="O120" s="28">
        <v>20</v>
      </c>
      <c r="P120" s="28">
        <v>30000</v>
      </c>
      <c r="Q120" s="28" t="s">
        <v>2156</v>
      </c>
      <c r="R120" s="28">
        <v>20</v>
      </c>
      <c r="S120" s="441" t="s">
        <v>1255</v>
      </c>
      <c r="T120" s="444" t="s">
        <v>1256</v>
      </c>
      <c r="U120" s="444" t="s">
        <v>1257</v>
      </c>
    </row>
    <row r="121" spans="1:21" ht="120">
      <c r="A121" s="28">
        <v>114</v>
      </c>
      <c r="B121" s="28"/>
      <c r="C121" s="79" t="s">
        <v>1550</v>
      </c>
      <c r="D121" s="79" t="s">
        <v>1551</v>
      </c>
      <c r="E121" s="79" t="s">
        <v>1552</v>
      </c>
      <c r="F121" s="79" t="s">
        <v>30</v>
      </c>
      <c r="G121" s="137" t="s">
        <v>31</v>
      </c>
      <c r="H121" s="463" t="s">
        <v>69</v>
      </c>
      <c r="I121" s="463" t="s">
        <v>6</v>
      </c>
      <c r="J121" s="52" t="s">
        <v>1320</v>
      </c>
      <c r="K121" s="28">
        <v>0</v>
      </c>
      <c r="L121" s="479">
        <v>13500</v>
      </c>
      <c r="M121" s="79" t="s">
        <v>1158</v>
      </c>
      <c r="N121" s="28">
        <v>15000</v>
      </c>
      <c r="O121" s="28">
        <v>20</v>
      </c>
      <c r="P121" s="28">
        <v>15000</v>
      </c>
      <c r="Q121" s="28" t="s">
        <v>2156</v>
      </c>
      <c r="R121" s="28">
        <v>20</v>
      </c>
      <c r="S121" s="441" t="s">
        <v>1553</v>
      </c>
      <c r="T121" s="444" t="s">
        <v>1554</v>
      </c>
      <c r="U121" s="444" t="s">
        <v>2157</v>
      </c>
    </row>
    <row r="122" spans="1:21" ht="150">
      <c r="A122" s="28">
        <v>115</v>
      </c>
      <c r="B122" s="28"/>
      <c r="C122" s="79" t="s">
        <v>1747</v>
      </c>
      <c r="D122" s="79" t="s">
        <v>285</v>
      </c>
      <c r="E122" s="52" t="s">
        <v>1748</v>
      </c>
      <c r="F122" s="79" t="s">
        <v>30</v>
      </c>
      <c r="G122" s="137" t="s">
        <v>190</v>
      </c>
      <c r="H122" s="463" t="s">
        <v>69</v>
      </c>
      <c r="I122" s="463" t="s">
        <v>6</v>
      </c>
      <c r="J122" s="137" t="s">
        <v>414</v>
      </c>
      <c r="K122" s="28">
        <v>0</v>
      </c>
      <c r="L122" s="479">
        <v>18900</v>
      </c>
      <c r="M122" s="79" t="s">
        <v>1158</v>
      </c>
      <c r="N122" s="28">
        <v>21000</v>
      </c>
      <c r="O122" s="28">
        <v>20</v>
      </c>
      <c r="P122" s="28">
        <v>21000</v>
      </c>
      <c r="Q122" s="28" t="s">
        <v>2156</v>
      </c>
      <c r="R122" s="28">
        <v>20</v>
      </c>
      <c r="S122" s="441" t="s">
        <v>1749</v>
      </c>
      <c r="T122" s="444" t="s">
        <v>1750</v>
      </c>
      <c r="U122" s="444" t="s">
        <v>1751</v>
      </c>
    </row>
    <row r="123" spans="1:21" ht="150">
      <c r="A123" s="28">
        <v>116</v>
      </c>
      <c r="B123" s="28"/>
      <c r="C123" s="79" t="s">
        <v>1373</v>
      </c>
      <c r="D123" s="79" t="s">
        <v>1527</v>
      </c>
      <c r="E123" s="79" t="s">
        <v>1528</v>
      </c>
      <c r="F123" s="79" t="s">
        <v>30</v>
      </c>
      <c r="G123" s="137" t="s">
        <v>31</v>
      </c>
      <c r="H123" s="463" t="s">
        <v>69</v>
      </c>
      <c r="I123" s="463" t="s">
        <v>6</v>
      </c>
      <c r="J123" s="52" t="s">
        <v>407</v>
      </c>
      <c r="K123" s="28">
        <v>0</v>
      </c>
      <c r="L123" s="479">
        <v>18900</v>
      </c>
      <c r="M123" s="79" t="s">
        <v>1158</v>
      </c>
      <c r="N123" s="28">
        <v>21000</v>
      </c>
      <c r="O123" s="28">
        <v>20</v>
      </c>
      <c r="P123" s="28">
        <v>21000</v>
      </c>
      <c r="Q123" s="28" t="s">
        <v>2156</v>
      </c>
      <c r="R123" s="28">
        <v>20</v>
      </c>
      <c r="S123" s="441" t="s">
        <v>1529</v>
      </c>
      <c r="T123" s="444" t="s">
        <v>1530</v>
      </c>
      <c r="U123" s="444" t="s">
        <v>2158</v>
      </c>
    </row>
    <row r="124" spans="1:21" ht="135">
      <c r="A124" s="28">
        <v>117</v>
      </c>
      <c r="B124" s="28"/>
      <c r="C124" s="79" t="s">
        <v>1317</v>
      </c>
      <c r="D124" s="79" t="s">
        <v>1318</v>
      </c>
      <c r="E124" s="79" t="s">
        <v>1319</v>
      </c>
      <c r="F124" s="79" t="s">
        <v>30</v>
      </c>
      <c r="G124" s="137" t="s">
        <v>31</v>
      </c>
      <c r="H124" s="463" t="s">
        <v>32</v>
      </c>
      <c r="I124" s="463" t="s">
        <v>6</v>
      </c>
      <c r="J124" s="79" t="s">
        <v>1320</v>
      </c>
      <c r="K124" s="28">
        <v>0</v>
      </c>
      <c r="L124" s="479">
        <v>20250</v>
      </c>
      <c r="M124" s="79" t="s">
        <v>1158</v>
      </c>
      <c r="N124" s="28">
        <v>22500</v>
      </c>
      <c r="O124" s="28">
        <v>20</v>
      </c>
      <c r="P124" s="28">
        <v>22500</v>
      </c>
      <c r="Q124" s="28" t="s">
        <v>2156</v>
      </c>
      <c r="R124" s="28">
        <v>20</v>
      </c>
      <c r="S124" s="441" t="s">
        <v>1321</v>
      </c>
      <c r="T124" s="444" t="s">
        <v>1322</v>
      </c>
      <c r="U124" s="444" t="s">
        <v>1323</v>
      </c>
    </row>
    <row r="125" spans="1:21" ht="165">
      <c r="A125" s="28">
        <v>118</v>
      </c>
      <c r="B125" s="28"/>
      <c r="C125" s="79" t="s">
        <v>1466</v>
      </c>
      <c r="D125" s="79" t="s">
        <v>1467</v>
      </c>
      <c r="E125" s="79" t="s">
        <v>1468</v>
      </c>
      <c r="F125" s="79" t="s">
        <v>30</v>
      </c>
      <c r="G125" s="137" t="s">
        <v>31</v>
      </c>
      <c r="H125" s="463" t="s">
        <v>32</v>
      </c>
      <c r="I125" s="463" t="s">
        <v>6</v>
      </c>
      <c r="J125" s="79" t="s">
        <v>1469</v>
      </c>
      <c r="K125" s="28">
        <v>0</v>
      </c>
      <c r="L125" s="479">
        <v>54000</v>
      </c>
      <c r="M125" s="79" t="s">
        <v>1158</v>
      </c>
      <c r="N125" s="28">
        <v>60000</v>
      </c>
      <c r="O125" s="28">
        <v>20</v>
      </c>
      <c r="P125" s="28">
        <v>60000</v>
      </c>
      <c r="Q125" s="28" t="s">
        <v>2156</v>
      </c>
      <c r="R125" s="28">
        <v>20</v>
      </c>
      <c r="S125" s="441" t="s">
        <v>1470</v>
      </c>
      <c r="T125" s="444" t="s">
        <v>1471</v>
      </c>
      <c r="U125" s="444" t="s">
        <v>1472</v>
      </c>
    </row>
    <row r="126" spans="1:21" ht="120">
      <c r="A126" s="28">
        <v>119</v>
      </c>
      <c r="B126" s="28"/>
      <c r="C126" s="79" t="s">
        <v>1455</v>
      </c>
      <c r="D126" s="79" t="s">
        <v>1186</v>
      </c>
      <c r="E126" s="79" t="s">
        <v>1188</v>
      </c>
      <c r="F126" s="79" t="s">
        <v>30</v>
      </c>
      <c r="G126" s="137" t="s">
        <v>31</v>
      </c>
      <c r="H126" s="463" t="s">
        <v>32</v>
      </c>
      <c r="I126" s="463" t="s">
        <v>6</v>
      </c>
      <c r="J126" s="79" t="s">
        <v>1320</v>
      </c>
      <c r="K126" s="28">
        <v>0</v>
      </c>
      <c r="L126" s="479">
        <v>13500</v>
      </c>
      <c r="M126" s="79" t="s">
        <v>1158</v>
      </c>
      <c r="N126" s="28">
        <v>15000</v>
      </c>
      <c r="O126" s="28">
        <v>20</v>
      </c>
      <c r="P126" s="28">
        <v>15000</v>
      </c>
      <c r="Q126" s="28" t="s">
        <v>2156</v>
      </c>
      <c r="R126" s="28">
        <v>20</v>
      </c>
      <c r="S126" s="441" t="s">
        <v>1456</v>
      </c>
      <c r="T126" s="444" t="s">
        <v>1457</v>
      </c>
      <c r="U126" s="444" t="s">
        <v>1458</v>
      </c>
    </row>
    <row r="127" spans="1:21" ht="105">
      <c r="A127" s="28">
        <v>120</v>
      </c>
      <c r="B127" s="28"/>
      <c r="C127" s="79" t="s">
        <v>1193</v>
      </c>
      <c r="D127" s="79" t="s">
        <v>1194</v>
      </c>
      <c r="E127" s="79" t="s">
        <v>1195</v>
      </c>
      <c r="F127" s="79" t="s">
        <v>30</v>
      </c>
      <c r="G127" s="137" t="s">
        <v>31</v>
      </c>
      <c r="H127" s="463" t="s">
        <v>32</v>
      </c>
      <c r="I127" s="463" t="s">
        <v>6</v>
      </c>
      <c r="J127" s="79" t="s">
        <v>1196</v>
      </c>
      <c r="K127" s="28">
        <v>0</v>
      </c>
      <c r="L127" s="479">
        <v>27000</v>
      </c>
      <c r="M127" s="79" t="s">
        <v>1158</v>
      </c>
      <c r="N127" s="28">
        <v>30000</v>
      </c>
      <c r="O127" s="28">
        <v>20</v>
      </c>
      <c r="P127" s="28">
        <v>30000</v>
      </c>
      <c r="Q127" s="28" t="s">
        <v>2156</v>
      </c>
      <c r="R127" s="28">
        <v>20</v>
      </c>
      <c r="S127" s="441" t="s">
        <v>1197</v>
      </c>
      <c r="T127" s="444" t="s">
        <v>1198</v>
      </c>
      <c r="U127" s="444" t="s">
        <v>2159</v>
      </c>
    </row>
    <row r="128" spans="1:21" ht="135">
      <c r="A128" s="28">
        <v>121</v>
      </c>
      <c r="B128" s="28"/>
      <c r="C128" s="79" t="s">
        <v>1600</v>
      </c>
      <c r="D128" s="79" t="s">
        <v>1601</v>
      </c>
      <c r="E128" s="79" t="s">
        <v>1345</v>
      </c>
      <c r="F128" s="79" t="s">
        <v>30</v>
      </c>
      <c r="G128" s="137" t="s">
        <v>31</v>
      </c>
      <c r="H128" s="463" t="s">
        <v>69</v>
      </c>
      <c r="I128" s="463" t="s">
        <v>6</v>
      </c>
      <c r="J128" s="451" t="s">
        <v>414</v>
      </c>
      <c r="K128" s="28">
        <v>0</v>
      </c>
      <c r="L128" s="479">
        <v>18900</v>
      </c>
      <c r="M128" s="79" t="s">
        <v>1158</v>
      </c>
      <c r="N128" s="28">
        <v>21000</v>
      </c>
      <c r="O128" s="28">
        <v>20</v>
      </c>
      <c r="P128" s="28">
        <v>21000</v>
      </c>
      <c r="Q128" s="28" t="s">
        <v>2156</v>
      </c>
      <c r="R128" s="28">
        <v>20</v>
      </c>
      <c r="S128" s="441" t="s">
        <v>1602</v>
      </c>
      <c r="T128" s="441" t="s">
        <v>1603</v>
      </c>
      <c r="U128" s="441">
        <v>188740063</v>
      </c>
    </row>
    <row r="129" spans="1:21" ht="120">
      <c r="A129" s="28">
        <v>122</v>
      </c>
      <c r="B129" s="28"/>
      <c r="C129" s="79" t="s">
        <v>1459</v>
      </c>
      <c r="D129" s="79" t="s">
        <v>1460</v>
      </c>
      <c r="E129" s="79" t="s">
        <v>1461</v>
      </c>
      <c r="F129" s="79" t="s">
        <v>30</v>
      </c>
      <c r="G129" s="137" t="s">
        <v>31</v>
      </c>
      <c r="H129" s="463" t="s">
        <v>69</v>
      </c>
      <c r="I129" s="463" t="s">
        <v>6</v>
      </c>
      <c r="J129" s="79" t="s">
        <v>1462</v>
      </c>
      <c r="K129" s="28">
        <v>0</v>
      </c>
      <c r="L129" s="479">
        <v>81000</v>
      </c>
      <c r="M129" s="79" t="s">
        <v>1158</v>
      </c>
      <c r="N129" s="28">
        <v>90000</v>
      </c>
      <c r="O129" s="28">
        <v>20</v>
      </c>
      <c r="P129" s="28">
        <v>90000</v>
      </c>
      <c r="Q129" s="28" t="s">
        <v>2156</v>
      </c>
      <c r="R129" s="28">
        <v>20</v>
      </c>
      <c r="S129" s="441" t="s">
        <v>1463</v>
      </c>
      <c r="T129" s="444" t="s">
        <v>1464</v>
      </c>
      <c r="U129" s="444" t="s">
        <v>1465</v>
      </c>
    </row>
    <row r="130" spans="1:21" ht="135">
      <c r="A130" s="28">
        <v>123</v>
      </c>
      <c r="B130" s="28"/>
      <c r="C130" s="79" t="s">
        <v>1211</v>
      </c>
      <c r="D130" s="79" t="s">
        <v>1212</v>
      </c>
      <c r="E130" s="79" t="s">
        <v>1213</v>
      </c>
      <c r="F130" s="79" t="s">
        <v>30</v>
      </c>
      <c r="G130" s="137" t="s">
        <v>31</v>
      </c>
      <c r="H130" s="463" t="s">
        <v>69</v>
      </c>
      <c r="I130" s="463" t="s">
        <v>6</v>
      </c>
      <c r="J130" s="79" t="s">
        <v>414</v>
      </c>
      <c r="K130" s="28">
        <v>0</v>
      </c>
      <c r="L130" s="479">
        <v>81000</v>
      </c>
      <c r="M130" s="79" t="s">
        <v>1158</v>
      </c>
      <c r="N130" s="28">
        <v>90000</v>
      </c>
      <c r="O130" s="28">
        <v>20</v>
      </c>
      <c r="P130" s="28">
        <v>90000</v>
      </c>
      <c r="Q130" s="28" t="s">
        <v>2156</v>
      </c>
      <c r="R130" s="28">
        <v>20</v>
      </c>
      <c r="S130" s="441" t="s">
        <v>1214</v>
      </c>
      <c r="T130" s="444" t="s">
        <v>1215</v>
      </c>
      <c r="U130" s="444" t="s">
        <v>1216</v>
      </c>
    </row>
    <row r="131" spans="1:21" ht="120">
      <c r="A131" s="28">
        <v>124</v>
      </c>
      <c r="B131" s="28"/>
      <c r="C131" s="79" t="s">
        <v>1186</v>
      </c>
      <c r="D131" s="79" t="s">
        <v>1187</v>
      </c>
      <c r="E131" s="79" t="s">
        <v>1188</v>
      </c>
      <c r="F131" s="79" t="s">
        <v>30</v>
      </c>
      <c r="G131" s="137" t="s">
        <v>31</v>
      </c>
      <c r="H131" s="463" t="s">
        <v>32</v>
      </c>
      <c r="I131" s="463" t="s">
        <v>6</v>
      </c>
      <c r="J131" s="79" t="s">
        <v>1189</v>
      </c>
      <c r="K131" s="28">
        <v>0</v>
      </c>
      <c r="L131" s="479">
        <v>27000</v>
      </c>
      <c r="M131" s="79" t="s">
        <v>1158</v>
      </c>
      <c r="N131" s="28">
        <v>30000</v>
      </c>
      <c r="O131" s="28">
        <v>20</v>
      </c>
      <c r="P131" s="28">
        <v>30000</v>
      </c>
      <c r="Q131" s="28" t="s">
        <v>2156</v>
      </c>
      <c r="R131" s="28">
        <v>20</v>
      </c>
      <c r="S131" s="441" t="s">
        <v>1190</v>
      </c>
      <c r="T131" s="444" t="s">
        <v>1191</v>
      </c>
      <c r="U131" s="444" t="s">
        <v>1192</v>
      </c>
    </row>
    <row r="132" spans="1:21" ht="150">
      <c r="A132" s="28">
        <v>125</v>
      </c>
      <c r="B132" s="28"/>
      <c r="C132" s="79" t="s">
        <v>1501</v>
      </c>
      <c r="D132" s="79" t="s">
        <v>1502</v>
      </c>
      <c r="E132" s="79" t="s">
        <v>1503</v>
      </c>
      <c r="F132" s="79" t="s">
        <v>30</v>
      </c>
      <c r="G132" s="137" t="s">
        <v>31</v>
      </c>
      <c r="H132" s="463" t="s">
        <v>32</v>
      </c>
      <c r="I132" s="463" t="s">
        <v>6</v>
      </c>
      <c r="J132" s="79" t="s">
        <v>1504</v>
      </c>
      <c r="K132" s="28">
        <v>0</v>
      </c>
      <c r="L132" s="479">
        <v>81000</v>
      </c>
      <c r="M132" s="79" t="s">
        <v>1158</v>
      </c>
      <c r="N132" s="28">
        <v>90000</v>
      </c>
      <c r="O132" s="28">
        <v>20</v>
      </c>
      <c r="P132" s="28">
        <v>90000</v>
      </c>
      <c r="Q132" s="28" t="s">
        <v>2156</v>
      </c>
      <c r="R132" s="28">
        <v>20</v>
      </c>
      <c r="S132" s="441" t="s">
        <v>1506</v>
      </c>
      <c r="T132" s="441" t="s">
        <v>1507</v>
      </c>
      <c r="U132" s="444" t="s">
        <v>2160</v>
      </c>
    </row>
    <row r="133" spans="1:21" ht="180">
      <c r="A133" s="28">
        <v>126</v>
      </c>
      <c r="B133" s="28"/>
      <c r="C133" s="79" t="s">
        <v>1513</v>
      </c>
      <c r="D133" s="79" t="s">
        <v>1514</v>
      </c>
      <c r="E133" s="79" t="s">
        <v>1515</v>
      </c>
      <c r="F133" s="79" t="s">
        <v>30</v>
      </c>
      <c r="G133" s="137" t="s">
        <v>31</v>
      </c>
      <c r="H133" s="463" t="s">
        <v>32</v>
      </c>
      <c r="I133" s="463" t="s">
        <v>6</v>
      </c>
      <c r="J133" s="52" t="s">
        <v>414</v>
      </c>
      <c r="K133" s="28">
        <v>0</v>
      </c>
      <c r="L133" s="479">
        <v>81000</v>
      </c>
      <c r="M133" s="79" t="s">
        <v>1158</v>
      </c>
      <c r="N133" s="28">
        <v>90000</v>
      </c>
      <c r="O133" s="28">
        <v>20</v>
      </c>
      <c r="P133" s="28">
        <v>90000</v>
      </c>
      <c r="Q133" s="28" t="s">
        <v>2156</v>
      </c>
      <c r="R133" s="28">
        <v>20</v>
      </c>
      <c r="S133" s="441" t="s">
        <v>1516</v>
      </c>
      <c r="T133" s="444" t="s">
        <v>1517</v>
      </c>
      <c r="U133" s="444" t="s">
        <v>2161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8"/>
  <sheetViews>
    <sheetView workbookViewId="0">
      <selection activeCell="C9" sqref="C9"/>
    </sheetView>
  </sheetViews>
  <sheetFormatPr defaultRowHeight="15"/>
  <sheetData>
    <row r="1" spans="1:21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</row>
    <row r="2" spans="1:21" ht="18.75">
      <c r="A2" s="573" t="s">
        <v>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</row>
    <row r="3" spans="1:21" ht="18.75">
      <c r="A3" s="573" t="s">
        <v>167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121"/>
      <c r="T3" s="106"/>
    </row>
    <row r="4" spans="1:21" ht="18.75">
      <c r="A4" s="642" t="s">
        <v>510</v>
      </c>
      <c r="B4" s="642"/>
      <c r="C4" s="642"/>
      <c r="D4" s="642"/>
      <c r="E4" s="642"/>
      <c r="F4" s="642"/>
      <c r="G4" s="642"/>
      <c r="H4" s="194"/>
      <c r="I4" s="7"/>
      <c r="J4" s="7"/>
      <c r="K4" s="7"/>
      <c r="L4" s="433"/>
      <c r="M4" s="105"/>
      <c r="N4" s="102"/>
      <c r="O4" s="105"/>
      <c r="P4" s="117"/>
      <c r="Q4" s="9"/>
      <c r="R4" s="119" t="s">
        <v>321</v>
      </c>
      <c r="S4" s="121"/>
      <c r="T4" s="106"/>
    </row>
    <row r="5" spans="1:21">
      <c r="A5" s="434"/>
      <c r="B5" s="435"/>
      <c r="C5" s="121"/>
      <c r="D5" s="434"/>
      <c r="E5" s="121"/>
      <c r="F5" s="195"/>
      <c r="G5" s="122"/>
      <c r="H5" s="195"/>
      <c r="I5" s="122"/>
      <c r="J5" s="434"/>
      <c r="K5" s="434"/>
      <c r="L5" s="434"/>
      <c r="M5" s="435"/>
      <c r="N5" s="109"/>
      <c r="O5" s="435"/>
      <c r="P5" s="109"/>
      <c r="Q5" s="645" t="s">
        <v>331</v>
      </c>
      <c r="R5" s="645"/>
      <c r="S5" s="121"/>
      <c r="T5" s="106"/>
    </row>
    <row r="6" spans="1:21">
      <c r="A6" s="643" t="s">
        <v>323</v>
      </c>
      <c r="B6" s="643"/>
      <c r="C6" s="121"/>
      <c r="D6" s="434"/>
      <c r="E6" s="121"/>
      <c r="F6" s="195"/>
      <c r="G6" s="122"/>
      <c r="H6" s="195"/>
      <c r="I6" s="122"/>
      <c r="J6" s="434"/>
      <c r="K6" s="434"/>
      <c r="L6" s="434"/>
      <c r="M6" s="435"/>
      <c r="N6" s="109"/>
      <c r="O6" s="435"/>
      <c r="P6" s="109"/>
      <c r="Q6" s="435"/>
      <c r="R6" s="434"/>
      <c r="S6" s="121"/>
      <c r="T6" s="106"/>
    </row>
    <row r="7" spans="1:21" ht="63">
      <c r="A7" s="196" t="s">
        <v>169</v>
      </c>
      <c r="B7" s="196" t="s">
        <v>170</v>
      </c>
      <c r="C7" s="156" t="s">
        <v>171</v>
      </c>
      <c r="D7" s="196" t="s">
        <v>172</v>
      </c>
      <c r="E7" s="156" t="s">
        <v>173</v>
      </c>
      <c r="F7" s="156" t="s">
        <v>9</v>
      </c>
      <c r="G7" s="196" t="s">
        <v>174</v>
      </c>
      <c r="H7" s="156" t="s">
        <v>175</v>
      </c>
      <c r="I7" s="196" t="s">
        <v>176</v>
      </c>
      <c r="J7" s="196" t="s">
        <v>177</v>
      </c>
      <c r="K7" s="196" t="s">
        <v>178</v>
      </c>
      <c r="L7" s="196" t="s">
        <v>179</v>
      </c>
      <c r="M7" s="196" t="s">
        <v>180</v>
      </c>
      <c r="N7" s="187" t="s">
        <v>181</v>
      </c>
      <c r="O7" s="196" t="s">
        <v>182</v>
      </c>
      <c r="P7" s="187" t="s">
        <v>183</v>
      </c>
      <c r="Q7" s="196" t="s">
        <v>184</v>
      </c>
      <c r="R7" s="196" t="s">
        <v>185</v>
      </c>
      <c r="S7" s="156" t="s">
        <v>511</v>
      </c>
      <c r="T7" s="158" t="s">
        <v>512</v>
      </c>
      <c r="U7" s="197" t="s">
        <v>755</v>
      </c>
    </row>
    <row r="8" spans="1:21" ht="135">
      <c r="A8" s="82">
        <v>1</v>
      </c>
      <c r="B8" s="28"/>
      <c r="C8" s="55" t="s">
        <v>756</v>
      </c>
      <c r="D8" s="55" t="s">
        <v>757</v>
      </c>
      <c r="E8" s="192" t="s">
        <v>758</v>
      </c>
      <c r="F8" s="77" t="s">
        <v>30</v>
      </c>
      <c r="G8" s="55" t="s">
        <v>31</v>
      </c>
      <c r="H8" s="137" t="s">
        <v>32</v>
      </c>
      <c r="I8" s="70" t="s">
        <v>6</v>
      </c>
      <c r="J8" s="55" t="s">
        <v>759</v>
      </c>
      <c r="K8" s="55" t="s">
        <v>760</v>
      </c>
      <c r="L8" s="82" t="s">
        <v>335</v>
      </c>
      <c r="M8" s="82" t="s">
        <v>761</v>
      </c>
      <c r="N8" s="28">
        <v>200000</v>
      </c>
      <c r="O8" s="136" t="s">
        <v>2162</v>
      </c>
      <c r="P8" s="28">
        <v>50000</v>
      </c>
      <c r="Q8" s="28" t="s">
        <v>2163</v>
      </c>
      <c r="R8" s="28" t="s">
        <v>534</v>
      </c>
      <c r="S8" s="198" t="s">
        <v>1624</v>
      </c>
      <c r="T8" s="198" t="s">
        <v>764</v>
      </c>
      <c r="U8" s="438" t="s">
        <v>1625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19"/>
  <sheetViews>
    <sheetView workbookViewId="0">
      <selection activeCell="I6" sqref="I6"/>
    </sheetView>
  </sheetViews>
  <sheetFormatPr defaultRowHeight="15"/>
  <sheetData>
    <row r="1" spans="1:28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106"/>
      <c r="AB1" s="480"/>
    </row>
    <row r="2" spans="1:28" ht="18.75">
      <c r="A2" s="573" t="s">
        <v>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106"/>
      <c r="AB2" s="480"/>
    </row>
    <row r="3" spans="1:28" ht="18.75">
      <c r="A3" s="573" t="s">
        <v>167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106"/>
      <c r="AB3" s="480"/>
    </row>
    <row r="4" spans="1:28" ht="26.25">
      <c r="A4" s="642" t="s">
        <v>2164</v>
      </c>
      <c r="B4" s="642"/>
      <c r="C4" s="642"/>
      <c r="D4" s="642"/>
      <c r="E4" s="642"/>
      <c r="F4" s="642"/>
      <c r="G4" s="642"/>
      <c r="H4" s="642"/>
      <c r="I4" s="7"/>
      <c r="J4" s="7"/>
      <c r="K4" s="7"/>
      <c r="L4" s="7"/>
      <c r="M4" s="7"/>
      <c r="N4" s="436"/>
      <c r="O4" s="7"/>
      <c r="P4" s="102"/>
      <c r="Q4" s="7"/>
      <c r="R4" s="117"/>
      <c r="S4" s="118"/>
      <c r="T4" s="116"/>
      <c r="U4" s="174"/>
      <c r="V4" s="174"/>
      <c r="W4" s="174"/>
      <c r="X4" s="119" t="s">
        <v>321</v>
      </c>
      <c r="Y4" s="174"/>
      <c r="Z4" s="174"/>
      <c r="AA4" s="106"/>
      <c r="AB4" s="480"/>
    </row>
    <row r="5" spans="1:28">
      <c r="A5" s="142" t="s">
        <v>391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06"/>
      <c r="V5" s="116"/>
      <c r="W5" s="116"/>
      <c r="X5" s="116"/>
      <c r="Y5" s="106"/>
      <c r="Z5" s="116"/>
      <c r="AA5" s="106"/>
      <c r="AB5" s="480"/>
    </row>
    <row r="6" spans="1:28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06"/>
      <c r="V6" s="116"/>
      <c r="W6" s="116"/>
      <c r="X6" s="116" t="s">
        <v>567</v>
      </c>
      <c r="Y6" s="106"/>
      <c r="Z6" s="116"/>
      <c r="AA6" s="106"/>
      <c r="AB6" s="480"/>
    </row>
    <row r="7" spans="1:28">
      <c r="A7" s="143" t="s">
        <v>323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75"/>
      <c r="V7" s="143"/>
      <c r="W7" s="143"/>
      <c r="X7" s="143"/>
      <c r="Y7" s="175"/>
      <c r="Z7" s="143"/>
      <c r="AA7" s="106"/>
      <c r="AB7" s="480"/>
    </row>
    <row r="8" spans="1:28">
      <c r="A8" s="656" t="s">
        <v>169</v>
      </c>
      <c r="B8" s="656" t="s">
        <v>170</v>
      </c>
      <c r="C8" s="656" t="s">
        <v>392</v>
      </c>
      <c r="D8" s="656" t="s">
        <v>393</v>
      </c>
      <c r="E8" s="656" t="s">
        <v>9</v>
      </c>
      <c r="F8" s="656" t="s">
        <v>394</v>
      </c>
      <c r="G8" s="657" t="s">
        <v>2165</v>
      </c>
      <c r="H8" s="656" t="s">
        <v>395</v>
      </c>
      <c r="I8" s="656"/>
      <c r="J8" s="656"/>
      <c r="K8" s="656"/>
      <c r="L8" s="656"/>
      <c r="M8" s="656"/>
      <c r="N8" s="656"/>
      <c r="O8" s="656" t="s">
        <v>396</v>
      </c>
      <c r="P8" s="656"/>
      <c r="Q8" s="656" t="s">
        <v>397</v>
      </c>
      <c r="R8" s="656"/>
      <c r="S8" s="656" t="s">
        <v>183</v>
      </c>
      <c r="T8" s="656" t="s">
        <v>2166</v>
      </c>
      <c r="U8" s="656" t="s">
        <v>184</v>
      </c>
      <c r="V8" s="656" t="s">
        <v>185</v>
      </c>
      <c r="W8" s="656" t="s">
        <v>183</v>
      </c>
      <c r="X8" s="656" t="s">
        <v>2166</v>
      </c>
      <c r="Y8" s="656" t="s">
        <v>184</v>
      </c>
      <c r="Z8" s="656" t="s">
        <v>511</v>
      </c>
      <c r="AA8" s="659" t="s">
        <v>512</v>
      </c>
      <c r="AB8" s="660" t="s">
        <v>755</v>
      </c>
    </row>
    <row r="9" spans="1:28">
      <c r="A9" s="656"/>
      <c r="B9" s="656"/>
      <c r="C9" s="656"/>
      <c r="D9" s="656"/>
      <c r="E9" s="656"/>
      <c r="F9" s="656"/>
      <c r="G9" s="658"/>
      <c r="H9" s="481" t="s">
        <v>398</v>
      </c>
      <c r="I9" s="481" t="s">
        <v>399</v>
      </c>
      <c r="J9" s="481" t="s">
        <v>400</v>
      </c>
      <c r="K9" s="481" t="s">
        <v>401</v>
      </c>
      <c r="L9" s="481" t="s">
        <v>402</v>
      </c>
      <c r="M9" s="481" t="s">
        <v>569</v>
      </c>
      <c r="N9" s="481" t="s">
        <v>403</v>
      </c>
      <c r="O9" s="481" t="s">
        <v>32</v>
      </c>
      <c r="P9" s="481" t="s">
        <v>69</v>
      </c>
      <c r="Q9" s="481" t="s">
        <v>5</v>
      </c>
      <c r="R9" s="481" t="s">
        <v>6</v>
      </c>
      <c r="S9" s="656"/>
      <c r="T9" s="656"/>
      <c r="U9" s="656"/>
      <c r="V9" s="656"/>
      <c r="W9" s="656"/>
      <c r="X9" s="656"/>
      <c r="Y9" s="656"/>
      <c r="Z9" s="656"/>
      <c r="AA9" s="659"/>
      <c r="AB9" s="660"/>
    </row>
    <row r="10" spans="1:28" ht="30">
      <c r="A10" s="663">
        <v>1</v>
      </c>
      <c r="B10" s="663"/>
      <c r="C10" s="664" t="s">
        <v>2167</v>
      </c>
      <c r="D10" s="664" t="s">
        <v>2168</v>
      </c>
      <c r="E10" s="665" t="s">
        <v>30</v>
      </c>
      <c r="F10" s="663">
        <v>10</v>
      </c>
      <c r="G10" s="482" t="s">
        <v>2169</v>
      </c>
      <c r="H10" s="137">
        <v>1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1</v>
      </c>
      <c r="Q10" s="72">
        <v>0</v>
      </c>
      <c r="R10" s="72">
        <v>1</v>
      </c>
      <c r="S10" s="72">
        <v>400000</v>
      </c>
      <c r="T10" s="72">
        <v>252000</v>
      </c>
      <c r="U10" s="661" t="s">
        <v>2170</v>
      </c>
      <c r="V10" s="661">
        <v>20</v>
      </c>
      <c r="W10" s="28">
        <v>280000</v>
      </c>
      <c r="X10" s="28">
        <v>252000</v>
      </c>
      <c r="Y10" s="661" t="s">
        <v>2171</v>
      </c>
      <c r="Z10" s="662" t="s">
        <v>1543</v>
      </c>
      <c r="AA10" s="471" t="s">
        <v>2172</v>
      </c>
      <c r="AB10" s="471" t="s">
        <v>2173</v>
      </c>
    </row>
    <row r="11" spans="1:28" ht="30">
      <c r="A11" s="663"/>
      <c r="B11" s="663"/>
      <c r="C11" s="664"/>
      <c r="D11" s="664"/>
      <c r="E11" s="665"/>
      <c r="F11" s="663"/>
      <c r="G11" s="483" t="s">
        <v>2174</v>
      </c>
      <c r="H11" s="137">
        <v>1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1</v>
      </c>
      <c r="Q11" s="72">
        <v>0</v>
      </c>
      <c r="R11" s="72">
        <v>1</v>
      </c>
      <c r="S11" s="72">
        <v>0</v>
      </c>
      <c r="T11" s="72">
        <v>0</v>
      </c>
      <c r="U11" s="661"/>
      <c r="V11" s="661"/>
      <c r="W11" s="28">
        <v>0</v>
      </c>
      <c r="X11" s="28">
        <v>0</v>
      </c>
      <c r="Y11" s="661"/>
      <c r="Z11" s="662"/>
      <c r="AA11" s="471" t="s">
        <v>2175</v>
      </c>
      <c r="AB11" s="471" t="s">
        <v>2176</v>
      </c>
    </row>
    <row r="12" spans="1:28" ht="30">
      <c r="A12" s="663"/>
      <c r="B12" s="663"/>
      <c r="C12" s="664"/>
      <c r="D12" s="664"/>
      <c r="E12" s="665"/>
      <c r="F12" s="663"/>
      <c r="G12" s="482" t="s">
        <v>2177</v>
      </c>
      <c r="H12" s="137">
        <v>1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1</v>
      </c>
      <c r="Q12" s="72">
        <v>0</v>
      </c>
      <c r="R12" s="72">
        <v>1</v>
      </c>
      <c r="S12" s="72">
        <v>0</v>
      </c>
      <c r="T12" s="72">
        <v>0</v>
      </c>
      <c r="U12" s="661"/>
      <c r="V12" s="661"/>
      <c r="W12" s="28">
        <v>0</v>
      </c>
      <c r="X12" s="28">
        <v>0</v>
      </c>
      <c r="Y12" s="661"/>
      <c r="Z12" s="662"/>
      <c r="AA12" s="471" t="s">
        <v>2178</v>
      </c>
      <c r="AB12" s="471" t="s">
        <v>2179</v>
      </c>
    </row>
    <row r="13" spans="1:28" ht="30">
      <c r="A13" s="663"/>
      <c r="B13" s="663"/>
      <c r="C13" s="664"/>
      <c r="D13" s="664"/>
      <c r="E13" s="665"/>
      <c r="F13" s="663"/>
      <c r="G13" s="482" t="s">
        <v>2180</v>
      </c>
      <c r="H13" s="137">
        <v>1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1</v>
      </c>
      <c r="Q13" s="72">
        <v>0</v>
      </c>
      <c r="R13" s="72">
        <v>1</v>
      </c>
      <c r="S13" s="72">
        <v>0</v>
      </c>
      <c r="T13" s="72">
        <v>0</v>
      </c>
      <c r="U13" s="661"/>
      <c r="V13" s="661"/>
      <c r="W13" s="28">
        <v>0</v>
      </c>
      <c r="X13" s="28">
        <v>0</v>
      </c>
      <c r="Y13" s="661"/>
      <c r="Z13" s="662"/>
      <c r="AA13" s="471" t="s">
        <v>2181</v>
      </c>
      <c r="AB13" s="471" t="s">
        <v>2182</v>
      </c>
    </row>
    <row r="14" spans="1:28" ht="30">
      <c r="A14" s="663"/>
      <c r="B14" s="663"/>
      <c r="C14" s="664"/>
      <c r="D14" s="664"/>
      <c r="E14" s="665"/>
      <c r="F14" s="663"/>
      <c r="G14" s="482" t="s">
        <v>2183</v>
      </c>
      <c r="H14" s="137">
        <v>1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1</v>
      </c>
      <c r="Q14" s="72">
        <v>0</v>
      </c>
      <c r="R14" s="72">
        <v>1</v>
      </c>
      <c r="S14" s="72">
        <v>0</v>
      </c>
      <c r="T14" s="72">
        <v>0</v>
      </c>
      <c r="U14" s="661"/>
      <c r="V14" s="661"/>
      <c r="W14" s="28">
        <v>0</v>
      </c>
      <c r="X14" s="28">
        <v>0</v>
      </c>
      <c r="Y14" s="661"/>
      <c r="Z14" s="662"/>
      <c r="AA14" s="471" t="s">
        <v>2184</v>
      </c>
      <c r="AB14" s="471" t="s">
        <v>2185</v>
      </c>
    </row>
    <row r="15" spans="1:28" ht="30">
      <c r="A15" s="663"/>
      <c r="B15" s="663"/>
      <c r="C15" s="664"/>
      <c r="D15" s="664"/>
      <c r="E15" s="665"/>
      <c r="F15" s="663"/>
      <c r="G15" s="482" t="s">
        <v>2186</v>
      </c>
      <c r="H15" s="137">
        <v>1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1</v>
      </c>
      <c r="Q15" s="72">
        <v>0</v>
      </c>
      <c r="R15" s="72">
        <v>1</v>
      </c>
      <c r="S15" s="72">
        <v>0</v>
      </c>
      <c r="T15" s="72">
        <v>0</v>
      </c>
      <c r="U15" s="661"/>
      <c r="V15" s="661"/>
      <c r="W15" s="28">
        <v>0</v>
      </c>
      <c r="X15" s="28">
        <v>0</v>
      </c>
      <c r="Y15" s="661"/>
      <c r="Z15" s="662"/>
      <c r="AA15" s="471" t="s">
        <v>2187</v>
      </c>
      <c r="AB15" s="471" t="s">
        <v>2188</v>
      </c>
    </row>
    <row r="16" spans="1:28" ht="30">
      <c r="A16" s="663"/>
      <c r="B16" s="663"/>
      <c r="C16" s="664"/>
      <c r="D16" s="664"/>
      <c r="E16" s="665"/>
      <c r="F16" s="663"/>
      <c r="G16" s="482" t="s">
        <v>1540</v>
      </c>
      <c r="H16" s="137">
        <v>1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1</v>
      </c>
      <c r="Q16" s="72">
        <v>0</v>
      </c>
      <c r="R16" s="72">
        <v>1</v>
      </c>
      <c r="S16" s="72">
        <v>0</v>
      </c>
      <c r="T16" s="72">
        <v>0</v>
      </c>
      <c r="U16" s="661"/>
      <c r="V16" s="661"/>
      <c r="W16" s="28">
        <v>0</v>
      </c>
      <c r="X16" s="28">
        <v>0</v>
      </c>
      <c r="Y16" s="661"/>
      <c r="Z16" s="662"/>
      <c r="AA16" s="471" t="s">
        <v>1544</v>
      </c>
      <c r="AB16" s="471" t="s">
        <v>2189</v>
      </c>
    </row>
    <row r="17" spans="1:28" ht="30">
      <c r="A17" s="663"/>
      <c r="B17" s="663"/>
      <c r="C17" s="664"/>
      <c r="D17" s="664"/>
      <c r="E17" s="665"/>
      <c r="F17" s="663"/>
      <c r="G17" s="482" t="s">
        <v>2190</v>
      </c>
      <c r="H17" s="137">
        <v>1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1</v>
      </c>
      <c r="Q17" s="72">
        <v>0</v>
      </c>
      <c r="R17" s="72">
        <v>1</v>
      </c>
      <c r="S17" s="72">
        <v>0</v>
      </c>
      <c r="T17" s="72">
        <v>0</v>
      </c>
      <c r="U17" s="661"/>
      <c r="V17" s="661"/>
      <c r="W17" s="28">
        <v>0</v>
      </c>
      <c r="X17" s="28">
        <v>0</v>
      </c>
      <c r="Y17" s="661"/>
      <c r="Z17" s="662"/>
      <c r="AA17" s="471" t="s">
        <v>2191</v>
      </c>
      <c r="AB17" s="471" t="s">
        <v>2192</v>
      </c>
    </row>
    <row r="18" spans="1:28" ht="30">
      <c r="A18" s="663"/>
      <c r="B18" s="663"/>
      <c r="C18" s="664"/>
      <c r="D18" s="664"/>
      <c r="E18" s="665"/>
      <c r="F18" s="663"/>
      <c r="G18" s="482" t="s">
        <v>2193</v>
      </c>
      <c r="H18" s="137">
        <v>1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1</v>
      </c>
      <c r="Q18" s="72">
        <v>0</v>
      </c>
      <c r="R18" s="72">
        <v>1</v>
      </c>
      <c r="S18" s="72">
        <v>0</v>
      </c>
      <c r="T18" s="72">
        <v>0</v>
      </c>
      <c r="U18" s="661"/>
      <c r="V18" s="661"/>
      <c r="W18" s="28">
        <v>0</v>
      </c>
      <c r="X18" s="28">
        <v>0</v>
      </c>
      <c r="Y18" s="661"/>
      <c r="Z18" s="662"/>
      <c r="AA18" s="471" t="s">
        <v>2194</v>
      </c>
      <c r="AB18" s="471" t="s">
        <v>2195</v>
      </c>
    </row>
    <row r="19" spans="1:28" ht="30">
      <c r="A19" s="663"/>
      <c r="B19" s="663"/>
      <c r="C19" s="664"/>
      <c r="D19" s="664"/>
      <c r="E19" s="665"/>
      <c r="F19" s="663"/>
      <c r="G19" s="484" t="s">
        <v>2196</v>
      </c>
      <c r="H19" s="137">
        <v>1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1</v>
      </c>
      <c r="Q19" s="72">
        <v>0</v>
      </c>
      <c r="R19" s="72">
        <v>1</v>
      </c>
      <c r="S19" s="72">
        <v>0</v>
      </c>
      <c r="T19" s="72">
        <v>0</v>
      </c>
      <c r="U19" s="661"/>
      <c r="V19" s="661"/>
      <c r="W19" s="28">
        <v>0</v>
      </c>
      <c r="X19" s="28">
        <v>0</v>
      </c>
      <c r="Y19" s="661"/>
      <c r="Z19" s="662"/>
      <c r="AA19" s="485" t="s">
        <v>2197</v>
      </c>
      <c r="AB19" s="485" t="s">
        <v>2198</v>
      </c>
    </row>
  </sheetData>
  <mergeCells count="34">
    <mergeCell ref="Y10:Y19"/>
    <mergeCell ref="Z10:Z19"/>
    <mergeCell ref="A10:A19"/>
    <mergeCell ref="B10:B19"/>
    <mergeCell ref="C10:C19"/>
    <mergeCell ref="D10:D19"/>
    <mergeCell ref="E10:E19"/>
    <mergeCell ref="F10:F19"/>
    <mergeCell ref="U10:U19"/>
    <mergeCell ref="V10:V19"/>
    <mergeCell ref="AA8:AA9"/>
    <mergeCell ref="AB8:AB9"/>
    <mergeCell ref="U8:U9"/>
    <mergeCell ref="V8:V9"/>
    <mergeCell ref="W8:W9"/>
    <mergeCell ref="X8:X9"/>
    <mergeCell ref="Y8:Y9"/>
    <mergeCell ref="Z8:Z9"/>
    <mergeCell ref="T8:T9"/>
    <mergeCell ref="A1:Z1"/>
    <mergeCell ref="A2:Z2"/>
    <mergeCell ref="A3:Z3"/>
    <mergeCell ref="A4:H4"/>
    <mergeCell ref="A8:A9"/>
    <mergeCell ref="B8:B9"/>
    <mergeCell ref="C8:C9"/>
    <mergeCell ref="D8:D9"/>
    <mergeCell ref="E8:E9"/>
    <mergeCell ref="F8:F9"/>
    <mergeCell ref="G8:G9"/>
    <mergeCell ref="H8:N8"/>
    <mergeCell ref="O8:P8"/>
    <mergeCell ref="Q8:R8"/>
    <mergeCell ref="S8:S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71"/>
  <sheetViews>
    <sheetView topLeftCell="A50" workbookViewId="0">
      <selection activeCell="A48" sqref="A48:A53"/>
    </sheetView>
  </sheetViews>
  <sheetFormatPr defaultRowHeight="15"/>
  <sheetData>
    <row r="1" spans="1:22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182"/>
      <c r="U1" s="182"/>
      <c r="V1" s="480"/>
    </row>
    <row r="2" spans="1:22" ht="18.75">
      <c r="A2" s="573" t="s">
        <v>2199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182"/>
      <c r="U2" s="182"/>
      <c r="V2" s="480"/>
    </row>
    <row r="3" spans="1:22" ht="18.75">
      <c r="A3" s="573" t="s">
        <v>2200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182"/>
      <c r="U3" s="182"/>
      <c r="V3" s="480"/>
    </row>
    <row r="4" spans="1:22" ht="18.75">
      <c r="A4" s="573" t="s">
        <v>2201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182"/>
      <c r="U4" s="182"/>
      <c r="V4" s="480"/>
    </row>
    <row r="5" spans="1:22" ht="18.75">
      <c r="A5" s="642" t="s">
        <v>2202</v>
      </c>
      <c r="B5" s="642"/>
      <c r="C5" s="642"/>
      <c r="D5" s="642"/>
      <c r="E5" s="642"/>
      <c r="F5" s="642"/>
      <c r="G5" s="642"/>
      <c r="H5" s="152"/>
      <c r="I5" s="152"/>
      <c r="J5" s="183"/>
      <c r="K5" s="666"/>
      <c r="L5" s="667"/>
      <c r="M5" s="102" t="s">
        <v>789</v>
      </c>
      <c r="N5" s="169"/>
      <c r="O5" s="668"/>
      <c r="P5" s="669"/>
      <c r="Q5" s="670"/>
      <c r="R5" s="670"/>
      <c r="S5" s="119" t="s">
        <v>321</v>
      </c>
      <c r="T5" s="182"/>
      <c r="U5" s="182"/>
      <c r="V5" s="480"/>
    </row>
    <row r="6" spans="1:22" ht="15.75">
      <c r="A6" s="671"/>
      <c r="B6" s="106"/>
      <c r="C6" s="106"/>
      <c r="D6" s="106"/>
      <c r="E6" s="107"/>
      <c r="F6" s="672"/>
      <c r="G6" s="154"/>
      <c r="H6" s="673" t="s">
        <v>2203</v>
      </c>
      <c r="I6" s="673"/>
      <c r="J6" s="673"/>
      <c r="K6" s="674"/>
      <c r="L6" s="674"/>
      <c r="M6" s="675"/>
      <c r="N6" s="170"/>
      <c r="O6" s="676"/>
      <c r="P6" s="676"/>
      <c r="Q6" s="655" t="s">
        <v>322</v>
      </c>
      <c r="R6" s="655"/>
      <c r="S6" s="655"/>
      <c r="T6" s="182"/>
      <c r="U6" s="182"/>
      <c r="V6" s="480"/>
    </row>
    <row r="7" spans="1:22" ht="15.75">
      <c r="A7" s="643" t="s">
        <v>323</v>
      </c>
      <c r="B7" s="643"/>
      <c r="C7" s="643"/>
      <c r="D7" s="106"/>
      <c r="E7" s="107"/>
      <c r="F7" s="672"/>
      <c r="G7" s="154"/>
      <c r="H7" s="154"/>
      <c r="I7" s="154"/>
      <c r="J7" s="44"/>
      <c r="K7" s="674"/>
      <c r="L7" s="674"/>
      <c r="M7" s="675"/>
      <c r="N7" s="170"/>
      <c r="O7" s="676"/>
      <c r="P7" s="654" t="s">
        <v>324</v>
      </c>
      <c r="Q7" s="654"/>
      <c r="R7" s="654"/>
      <c r="S7" s="654"/>
      <c r="T7" s="182"/>
      <c r="U7" s="182"/>
      <c r="V7" s="480"/>
    </row>
    <row r="8" spans="1:22" ht="60">
      <c r="A8" s="677" t="s">
        <v>169</v>
      </c>
      <c r="B8" s="448" t="s">
        <v>170</v>
      </c>
      <c r="C8" s="448" t="s">
        <v>171</v>
      </c>
      <c r="D8" s="448" t="s">
        <v>172</v>
      </c>
      <c r="E8" s="448" t="s">
        <v>173</v>
      </c>
      <c r="F8" s="448" t="s">
        <v>9</v>
      </c>
      <c r="G8" s="448" t="s">
        <v>174</v>
      </c>
      <c r="H8" s="448" t="s">
        <v>175</v>
      </c>
      <c r="I8" s="448" t="s">
        <v>176</v>
      </c>
      <c r="J8" s="448" t="s">
        <v>325</v>
      </c>
      <c r="K8" s="678" t="s">
        <v>326</v>
      </c>
      <c r="L8" s="679" t="s">
        <v>2204</v>
      </c>
      <c r="M8" s="448" t="s">
        <v>184</v>
      </c>
      <c r="N8" s="448" t="s">
        <v>183</v>
      </c>
      <c r="O8" s="448" t="s">
        <v>185</v>
      </c>
      <c r="P8" s="448" t="s">
        <v>183</v>
      </c>
      <c r="Q8" s="680" t="s">
        <v>184</v>
      </c>
      <c r="R8" s="681" t="s">
        <v>2205</v>
      </c>
      <c r="S8" s="448" t="s">
        <v>185</v>
      </c>
      <c r="T8" s="459" t="s">
        <v>511</v>
      </c>
      <c r="U8" s="678" t="s">
        <v>512</v>
      </c>
      <c r="V8" s="682" t="s">
        <v>755</v>
      </c>
    </row>
    <row r="9" spans="1:22" ht="76.5">
      <c r="A9" s="28">
        <v>1</v>
      </c>
      <c r="B9" s="28"/>
      <c r="C9" s="489" t="s">
        <v>2206</v>
      </c>
      <c r="D9" s="489" t="s">
        <v>2207</v>
      </c>
      <c r="E9" s="447" t="s">
        <v>2208</v>
      </c>
      <c r="F9" s="448" t="s">
        <v>30</v>
      </c>
      <c r="G9" s="489" t="s">
        <v>190</v>
      </c>
      <c r="H9" s="683" t="s">
        <v>69</v>
      </c>
      <c r="I9" s="683" t="s">
        <v>6</v>
      </c>
      <c r="J9" s="489" t="s">
        <v>414</v>
      </c>
      <c r="K9" s="28">
        <v>225000</v>
      </c>
      <c r="L9" s="28">
        <v>141750</v>
      </c>
      <c r="M9" s="489" t="s">
        <v>2209</v>
      </c>
      <c r="N9" s="451">
        <v>157500</v>
      </c>
      <c r="O9" s="28">
        <v>20</v>
      </c>
      <c r="P9" s="451">
        <v>157500</v>
      </c>
      <c r="Q9" s="28" t="s">
        <v>2210</v>
      </c>
      <c r="R9" s="28"/>
      <c r="S9" s="28">
        <v>20</v>
      </c>
      <c r="T9" s="441" t="s">
        <v>2211</v>
      </c>
      <c r="U9" s="441" t="s">
        <v>2212</v>
      </c>
      <c r="V9" s="441" t="s">
        <v>2213</v>
      </c>
    </row>
    <row r="10" spans="1:22" ht="63.75">
      <c r="A10" s="28">
        <v>2</v>
      </c>
      <c r="B10" s="28"/>
      <c r="C10" s="489" t="s">
        <v>2214</v>
      </c>
      <c r="D10" s="489" t="s">
        <v>2215</v>
      </c>
      <c r="E10" s="447" t="s">
        <v>2216</v>
      </c>
      <c r="F10" s="448" t="s">
        <v>30</v>
      </c>
      <c r="G10" s="489" t="s">
        <v>190</v>
      </c>
      <c r="H10" s="683" t="s">
        <v>32</v>
      </c>
      <c r="I10" s="683" t="s">
        <v>6</v>
      </c>
      <c r="J10" s="489" t="s">
        <v>407</v>
      </c>
      <c r="K10" s="28">
        <v>75000</v>
      </c>
      <c r="L10" s="28">
        <v>47250</v>
      </c>
      <c r="M10" s="489" t="s">
        <v>2209</v>
      </c>
      <c r="N10" s="451">
        <v>52500</v>
      </c>
      <c r="O10" s="28">
        <v>20</v>
      </c>
      <c r="P10" s="451">
        <v>52500</v>
      </c>
      <c r="Q10" s="28" t="s">
        <v>2210</v>
      </c>
      <c r="R10" s="28"/>
      <c r="S10" s="28">
        <v>20</v>
      </c>
      <c r="T10" s="441" t="s">
        <v>2217</v>
      </c>
      <c r="U10" s="441" t="s">
        <v>2218</v>
      </c>
      <c r="V10" s="684" t="s">
        <v>2219</v>
      </c>
    </row>
    <row r="11" spans="1:22" ht="76.5">
      <c r="A11" s="28">
        <v>3</v>
      </c>
      <c r="B11" s="28"/>
      <c r="C11" s="489" t="s">
        <v>2220</v>
      </c>
      <c r="D11" s="489" t="s">
        <v>2221</v>
      </c>
      <c r="E11" s="447" t="s">
        <v>2222</v>
      </c>
      <c r="F11" s="448" t="s">
        <v>30</v>
      </c>
      <c r="G11" s="489" t="s">
        <v>2223</v>
      </c>
      <c r="H11" s="683" t="s">
        <v>69</v>
      </c>
      <c r="I11" s="683" t="s">
        <v>6</v>
      </c>
      <c r="J11" s="489" t="s">
        <v>414</v>
      </c>
      <c r="K11" s="28">
        <v>300000</v>
      </c>
      <c r="L11" s="28">
        <v>189000</v>
      </c>
      <c r="M11" s="489" t="s">
        <v>2209</v>
      </c>
      <c r="N11" s="451">
        <v>210000</v>
      </c>
      <c r="O11" s="28">
        <v>20</v>
      </c>
      <c r="P11" s="451">
        <v>210000</v>
      </c>
      <c r="Q11" s="28" t="s">
        <v>2210</v>
      </c>
      <c r="R11" s="28"/>
      <c r="S11" s="28">
        <v>20</v>
      </c>
      <c r="T11" s="441" t="s">
        <v>2224</v>
      </c>
      <c r="U11" s="441" t="s">
        <v>2225</v>
      </c>
      <c r="V11" s="441" t="s">
        <v>2226</v>
      </c>
    </row>
    <row r="12" spans="1:22" ht="63.75">
      <c r="A12" s="28">
        <v>4</v>
      </c>
      <c r="B12" s="28"/>
      <c r="C12" s="489" t="s">
        <v>2227</v>
      </c>
      <c r="D12" s="489" t="s">
        <v>1270</v>
      </c>
      <c r="E12" s="447" t="s">
        <v>2228</v>
      </c>
      <c r="F12" s="448" t="s">
        <v>30</v>
      </c>
      <c r="G12" s="489" t="s">
        <v>190</v>
      </c>
      <c r="H12" s="683" t="s">
        <v>32</v>
      </c>
      <c r="I12" s="683" t="s">
        <v>6</v>
      </c>
      <c r="J12" s="489" t="s">
        <v>2229</v>
      </c>
      <c r="K12" s="28">
        <v>300000</v>
      </c>
      <c r="L12" s="28">
        <v>189000</v>
      </c>
      <c r="M12" s="489" t="s">
        <v>2209</v>
      </c>
      <c r="N12" s="451">
        <v>210000</v>
      </c>
      <c r="O12" s="28">
        <v>20</v>
      </c>
      <c r="P12" s="451">
        <v>210000</v>
      </c>
      <c r="Q12" s="28" t="s">
        <v>2210</v>
      </c>
      <c r="R12" s="28"/>
      <c r="S12" s="28">
        <v>20</v>
      </c>
      <c r="T12" s="441" t="s">
        <v>2230</v>
      </c>
      <c r="U12" s="441" t="s">
        <v>2231</v>
      </c>
      <c r="V12" s="441" t="s">
        <v>2232</v>
      </c>
    </row>
    <row r="13" spans="1:22" ht="63.75">
      <c r="A13" s="28">
        <v>5</v>
      </c>
      <c r="B13" s="28"/>
      <c r="C13" s="489" t="s">
        <v>2233</v>
      </c>
      <c r="D13" s="489" t="s">
        <v>2234</v>
      </c>
      <c r="E13" s="447" t="s">
        <v>2235</v>
      </c>
      <c r="F13" s="448" t="s">
        <v>30</v>
      </c>
      <c r="G13" s="489" t="s">
        <v>190</v>
      </c>
      <c r="H13" s="683" t="s">
        <v>69</v>
      </c>
      <c r="I13" s="683" t="s">
        <v>6</v>
      </c>
      <c r="J13" s="489" t="s">
        <v>407</v>
      </c>
      <c r="K13" s="28">
        <v>75000</v>
      </c>
      <c r="L13" s="28">
        <v>47250</v>
      </c>
      <c r="M13" s="489" t="s">
        <v>2209</v>
      </c>
      <c r="N13" s="451">
        <v>52500</v>
      </c>
      <c r="O13" s="28">
        <v>20</v>
      </c>
      <c r="P13" s="451">
        <v>52500</v>
      </c>
      <c r="Q13" s="28" t="s">
        <v>2210</v>
      </c>
      <c r="R13" s="28"/>
      <c r="S13" s="28">
        <v>20</v>
      </c>
      <c r="T13" s="441" t="s">
        <v>2236</v>
      </c>
      <c r="U13" s="441" t="s">
        <v>2237</v>
      </c>
      <c r="V13" s="441" t="s">
        <v>2238</v>
      </c>
    </row>
    <row r="14" spans="1:22" ht="102">
      <c r="A14" s="28">
        <v>6</v>
      </c>
      <c r="B14" s="28"/>
      <c r="C14" s="489" t="s">
        <v>2239</v>
      </c>
      <c r="D14" s="489" t="s">
        <v>2240</v>
      </c>
      <c r="E14" s="447" t="s">
        <v>2241</v>
      </c>
      <c r="F14" s="448" t="s">
        <v>30</v>
      </c>
      <c r="G14" s="489" t="s">
        <v>190</v>
      </c>
      <c r="H14" s="683" t="s">
        <v>69</v>
      </c>
      <c r="I14" s="683" t="s">
        <v>6</v>
      </c>
      <c r="J14" s="489" t="s">
        <v>1218</v>
      </c>
      <c r="K14" s="28">
        <v>300000</v>
      </c>
      <c r="L14" s="28">
        <v>189000</v>
      </c>
      <c r="M14" s="489" t="s">
        <v>2209</v>
      </c>
      <c r="N14" s="451">
        <v>210000</v>
      </c>
      <c r="O14" s="28">
        <v>20</v>
      </c>
      <c r="P14" s="451">
        <v>210000</v>
      </c>
      <c r="Q14" s="28" t="s">
        <v>2210</v>
      </c>
      <c r="R14" s="28"/>
      <c r="S14" s="28">
        <v>20</v>
      </c>
      <c r="T14" s="441" t="s">
        <v>2242</v>
      </c>
      <c r="U14" s="441" t="s">
        <v>2243</v>
      </c>
      <c r="V14" s="441" t="s">
        <v>2244</v>
      </c>
    </row>
    <row r="15" spans="1:22" ht="63.75">
      <c r="A15" s="28">
        <v>7</v>
      </c>
      <c r="B15" s="28"/>
      <c r="C15" s="489" t="s">
        <v>2245</v>
      </c>
      <c r="D15" s="489" t="s">
        <v>2246</v>
      </c>
      <c r="E15" s="447" t="s">
        <v>2247</v>
      </c>
      <c r="F15" s="448" t="s">
        <v>30</v>
      </c>
      <c r="G15" s="489" t="s">
        <v>190</v>
      </c>
      <c r="H15" s="683" t="s">
        <v>32</v>
      </c>
      <c r="I15" s="683" t="s">
        <v>6</v>
      </c>
      <c r="J15" s="489" t="s">
        <v>407</v>
      </c>
      <c r="K15" s="28">
        <v>75000</v>
      </c>
      <c r="L15" s="28">
        <v>47250</v>
      </c>
      <c r="M15" s="489" t="s">
        <v>2209</v>
      </c>
      <c r="N15" s="451">
        <v>52500</v>
      </c>
      <c r="O15" s="28">
        <v>20</v>
      </c>
      <c r="P15" s="451">
        <v>52500</v>
      </c>
      <c r="Q15" s="28" t="s">
        <v>2210</v>
      </c>
      <c r="R15" s="28"/>
      <c r="S15" s="28">
        <v>20</v>
      </c>
      <c r="T15" s="441" t="s">
        <v>2248</v>
      </c>
      <c r="U15" s="441" t="s">
        <v>2249</v>
      </c>
      <c r="V15" s="441" t="s">
        <v>2250</v>
      </c>
    </row>
    <row r="16" spans="1:22" ht="76.5">
      <c r="A16" s="28">
        <v>8</v>
      </c>
      <c r="B16" s="28"/>
      <c r="C16" s="489" t="s">
        <v>2251</v>
      </c>
      <c r="D16" s="489" t="s">
        <v>2252</v>
      </c>
      <c r="E16" s="447" t="s">
        <v>2253</v>
      </c>
      <c r="F16" s="448" t="s">
        <v>30</v>
      </c>
      <c r="G16" s="489" t="s">
        <v>190</v>
      </c>
      <c r="H16" s="683" t="s">
        <v>32</v>
      </c>
      <c r="I16" s="683" t="s">
        <v>6</v>
      </c>
      <c r="J16" s="489" t="s">
        <v>414</v>
      </c>
      <c r="K16" s="28">
        <v>75000</v>
      </c>
      <c r="L16" s="28">
        <v>47250</v>
      </c>
      <c r="M16" s="489" t="s">
        <v>2209</v>
      </c>
      <c r="N16" s="451">
        <v>52500</v>
      </c>
      <c r="O16" s="28">
        <v>20</v>
      </c>
      <c r="P16" s="451">
        <v>52500</v>
      </c>
      <c r="Q16" s="28" t="s">
        <v>2210</v>
      </c>
      <c r="R16" s="28"/>
      <c r="S16" s="28">
        <v>20</v>
      </c>
      <c r="T16" s="441" t="s">
        <v>2254</v>
      </c>
      <c r="U16" s="441" t="s">
        <v>2255</v>
      </c>
      <c r="V16" s="441" t="s">
        <v>2256</v>
      </c>
    </row>
    <row r="17" spans="1:22" ht="76.5">
      <c r="A17" s="28">
        <v>9</v>
      </c>
      <c r="B17" s="28"/>
      <c r="C17" s="489" t="s">
        <v>1574</v>
      </c>
      <c r="D17" s="489" t="s">
        <v>1584</v>
      </c>
      <c r="E17" s="447" t="s">
        <v>2257</v>
      </c>
      <c r="F17" s="448" t="s">
        <v>30</v>
      </c>
      <c r="G17" s="489" t="s">
        <v>190</v>
      </c>
      <c r="H17" s="683" t="s">
        <v>32</v>
      </c>
      <c r="I17" s="683" t="s">
        <v>6</v>
      </c>
      <c r="J17" s="489" t="s">
        <v>2258</v>
      </c>
      <c r="K17" s="28">
        <v>75000</v>
      </c>
      <c r="L17" s="28">
        <v>47250</v>
      </c>
      <c r="M17" s="489" t="s">
        <v>2209</v>
      </c>
      <c r="N17" s="451">
        <v>52500</v>
      </c>
      <c r="O17" s="28">
        <v>20</v>
      </c>
      <c r="P17" s="451">
        <v>52500</v>
      </c>
      <c r="Q17" s="28" t="s">
        <v>2210</v>
      </c>
      <c r="R17" s="28"/>
      <c r="S17" s="28">
        <v>20</v>
      </c>
      <c r="T17" s="441" t="s">
        <v>2259</v>
      </c>
      <c r="U17" s="441" t="s">
        <v>2260</v>
      </c>
      <c r="V17" s="441" t="s">
        <v>2261</v>
      </c>
    </row>
    <row r="18" spans="1:22" ht="114.75">
      <c r="A18" s="28">
        <v>10</v>
      </c>
      <c r="B18" s="28"/>
      <c r="C18" s="489" t="s">
        <v>490</v>
      </c>
      <c r="D18" s="489" t="s">
        <v>1200</v>
      </c>
      <c r="E18" s="447" t="s">
        <v>2262</v>
      </c>
      <c r="F18" s="448" t="s">
        <v>30</v>
      </c>
      <c r="G18" s="489" t="s">
        <v>190</v>
      </c>
      <c r="H18" s="683" t="s">
        <v>32</v>
      </c>
      <c r="I18" s="683" t="s">
        <v>6</v>
      </c>
      <c r="J18" s="489" t="s">
        <v>2263</v>
      </c>
      <c r="K18" s="28">
        <v>75000</v>
      </c>
      <c r="L18" s="28">
        <v>47250</v>
      </c>
      <c r="M18" s="489" t="s">
        <v>2209</v>
      </c>
      <c r="N18" s="451">
        <v>52500</v>
      </c>
      <c r="O18" s="28">
        <v>20</v>
      </c>
      <c r="P18" s="451">
        <v>52500</v>
      </c>
      <c r="Q18" s="28" t="s">
        <v>2210</v>
      </c>
      <c r="R18" s="28"/>
      <c r="S18" s="28">
        <v>20</v>
      </c>
      <c r="T18" s="441" t="s">
        <v>2264</v>
      </c>
      <c r="U18" s="441" t="s">
        <v>2265</v>
      </c>
      <c r="V18" s="441" t="s">
        <v>2266</v>
      </c>
    </row>
    <row r="19" spans="1:22" ht="76.5">
      <c r="A19" s="28">
        <v>11</v>
      </c>
      <c r="B19" s="28"/>
      <c r="C19" s="489" t="s">
        <v>2267</v>
      </c>
      <c r="D19" s="489" t="s">
        <v>2268</v>
      </c>
      <c r="E19" s="447" t="s">
        <v>2257</v>
      </c>
      <c r="F19" s="448" t="s">
        <v>30</v>
      </c>
      <c r="G19" s="489" t="s">
        <v>190</v>
      </c>
      <c r="H19" s="683" t="s">
        <v>32</v>
      </c>
      <c r="I19" s="683" t="s">
        <v>5</v>
      </c>
      <c r="J19" s="489" t="s">
        <v>407</v>
      </c>
      <c r="K19" s="28">
        <v>75000</v>
      </c>
      <c r="L19" s="28">
        <v>47250</v>
      </c>
      <c r="M19" s="489" t="s">
        <v>2209</v>
      </c>
      <c r="N19" s="451">
        <v>52500</v>
      </c>
      <c r="O19" s="28">
        <v>20</v>
      </c>
      <c r="P19" s="451">
        <v>52500</v>
      </c>
      <c r="Q19" s="28" t="s">
        <v>2210</v>
      </c>
      <c r="R19" s="28"/>
      <c r="S19" s="28">
        <v>20</v>
      </c>
      <c r="T19" s="441" t="s">
        <v>2269</v>
      </c>
      <c r="U19" s="441" t="s">
        <v>2270</v>
      </c>
      <c r="V19" s="441" t="s">
        <v>2271</v>
      </c>
    </row>
    <row r="20" spans="1:22" ht="114.75">
      <c r="A20" s="28">
        <v>12</v>
      </c>
      <c r="B20" s="28"/>
      <c r="C20" s="489" t="s">
        <v>2272</v>
      </c>
      <c r="D20" s="489" t="s">
        <v>2273</v>
      </c>
      <c r="E20" s="447" t="s">
        <v>2274</v>
      </c>
      <c r="F20" s="448" t="s">
        <v>30</v>
      </c>
      <c r="G20" s="489" t="s">
        <v>190</v>
      </c>
      <c r="H20" s="683" t="s">
        <v>69</v>
      </c>
      <c r="I20" s="683" t="s">
        <v>6</v>
      </c>
      <c r="J20" s="489" t="s">
        <v>414</v>
      </c>
      <c r="K20" s="28">
        <v>300000</v>
      </c>
      <c r="L20" s="28">
        <v>189000</v>
      </c>
      <c r="M20" s="489" t="s">
        <v>2209</v>
      </c>
      <c r="N20" s="489">
        <v>210000</v>
      </c>
      <c r="O20" s="28">
        <v>20</v>
      </c>
      <c r="P20" s="489">
        <v>210000</v>
      </c>
      <c r="Q20" s="28" t="s">
        <v>2210</v>
      </c>
      <c r="R20" s="28"/>
      <c r="S20" s="28">
        <v>20</v>
      </c>
      <c r="T20" s="441" t="s">
        <v>2275</v>
      </c>
      <c r="U20" s="441" t="s">
        <v>2276</v>
      </c>
      <c r="V20" s="441" t="s">
        <v>2277</v>
      </c>
    </row>
    <row r="21" spans="1:22" ht="76.5">
      <c r="A21" s="28">
        <v>13</v>
      </c>
      <c r="B21" s="28"/>
      <c r="C21" s="489" t="s">
        <v>2278</v>
      </c>
      <c r="D21" s="489" t="s">
        <v>2279</v>
      </c>
      <c r="E21" s="447" t="s">
        <v>2257</v>
      </c>
      <c r="F21" s="448" t="s">
        <v>30</v>
      </c>
      <c r="G21" s="489" t="s">
        <v>190</v>
      </c>
      <c r="H21" s="683" t="s">
        <v>32</v>
      </c>
      <c r="I21" s="683" t="s">
        <v>5</v>
      </c>
      <c r="J21" s="489" t="s">
        <v>456</v>
      </c>
      <c r="K21" s="28">
        <v>75000</v>
      </c>
      <c r="L21" s="28">
        <v>47250</v>
      </c>
      <c r="M21" s="489" t="s">
        <v>2209</v>
      </c>
      <c r="N21" s="451">
        <v>52500</v>
      </c>
      <c r="O21" s="28">
        <v>20</v>
      </c>
      <c r="P21" s="451">
        <v>52500</v>
      </c>
      <c r="Q21" s="28" t="s">
        <v>2210</v>
      </c>
      <c r="R21" s="28"/>
      <c r="S21" s="28">
        <v>20</v>
      </c>
      <c r="T21" s="441" t="s">
        <v>2280</v>
      </c>
      <c r="U21" s="441" t="s">
        <v>2281</v>
      </c>
      <c r="V21" s="441" t="s">
        <v>2282</v>
      </c>
    </row>
    <row r="22" spans="1:22" ht="63.75">
      <c r="A22" s="28">
        <v>14</v>
      </c>
      <c r="B22" s="28"/>
      <c r="C22" s="489" t="s">
        <v>2283</v>
      </c>
      <c r="D22" s="489" t="s">
        <v>2284</v>
      </c>
      <c r="E22" s="447" t="s">
        <v>2285</v>
      </c>
      <c r="F22" s="448" t="s">
        <v>30</v>
      </c>
      <c r="G22" s="489" t="s">
        <v>190</v>
      </c>
      <c r="H22" s="683" t="s">
        <v>69</v>
      </c>
      <c r="I22" s="683" t="s">
        <v>6</v>
      </c>
      <c r="J22" s="489" t="s">
        <v>414</v>
      </c>
      <c r="K22" s="28">
        <v>75000</v>
      </c>
      <c r="L22" s="28">
        <v>47250</v>
      </c>
      <c r="M22" s="489" t="s">
        <v>2209</v>
      </c>
      <c r="N22" s="451">
        <v>52500</v>
      </c>
      <c r="O22" s="28">
        <v>20</v>
      </c>
      <c r="P22" s="451">
        <v>52500</v>
      </c>
      <c r="Q22" s="28" t="s">
        <v>2210</v>
      </c>
      <c r="R22" s="28"/>
      <c r="S22" s="28">
        <v>20</v>
      </c>
      <c r="T22" s="441" t="s">
        <v>2286</v>
      </c>
      <c r="U22" s="441" t="s">
        <v>2287</v>
      </c>
      <c r="V22" s="441" t="s">
        <v>2288</v>
      </c>
    </row>
    <row r="23" spans="1:22" ht="89.25">
      <c r="A23" s="28">
        <v>15</v>
      </c>
      <c r="B23" s="28"/>
      <c r="C23" s="489" t="s">
        <v>2289</v>
      </c>
      <c r="D23" s="489" t="s">
        <v>2290</v>
      </c>
      <c r="E23" s="447" t="s">
        <v>2291</v>
      </c>
      <c r="F23" s="448" t="s">
        <v>30</v>
      </c>
      <c r="G23" s="489" t="s">
        <v>190</v>
      </c>
      <c r="H23" s="683" t="s">
        <v>69</v>
      </c>
      <c r="I23" s="683" t="s">
        <v>6</v>
      </c>
      <c r="J23" s="489" t="s">
        <v>414</v>
      </c>
      <c r="K23" s="28">
        <v>75000</v>
      </c>
      <c r="L23" s="28">
        <v>47250</v>
      </c>
      <c r="M23" s="489" t="s">
        <v>2209</v>
      </c>
      <c r="N23" s="451">
        <v>52500</v>
      </c>
      <c r="O23" s="28">
        <v>20</v>
      </c>
      <c r="P23" s="451">
        <v>52500</v>
      </c>
      <c r="Q23" s="28" t="s">
        <v>2210</v>
      </c>
      <c r="R23" s="28"/>
      <c r="S23" s="28">
        <v>20</v>
      </c>
      <c r="T23" s="441" t="s">
        <v>2292</v>
      </c>
      <c r="U23" s="441" t="s">
        <v>2293</v>
      </c>
      <c r="V23" s="441" t="s">
        <v>2294</v>
      </c>
    </row>
    <row r="24" spans="1:22" ht="89.25">
      <c r="A24" s="28">
        <v>16</v>
      </c>
      <c r="B24" s="28"/>
      <c r="C24" s="489" t="s">
        <v>1390</v>
      </c>
      <c r="D24" s="489" t="s">
        <v>1784</v>
      </c>
      <c r="E24" s="447" t="s">
        <v>2295</v>
      </c>
      <c r="F24" s="448" t="s">
        <v>30</v>
      </c>
      <c r="G24" s="489" t="s">
        <v>190</v>
      </c>
      <c r="H24" s="683" t="s">
        <v>32</v>
      </c>
      <c r="I24" s="683" t="s">
        <v>5</v>
      </c>
      <c r="J24" s="489" t="s">
        <v>407</v>
      </c>
      <c r="K24" s="28">
        <v>75000</v>
      </c>
      <c r="L24" s="28">
        <v>47250</v>
      </c>
      <c r="M24" s="489" t="s">
        <v>2209</v>
      </c>
      <c r="N24" s="451">
        <v>52500</v>
      </c>
      <c r="O24" s="28">
        <v>20</v>
      </c>
      <c r="P24" s="451">
        <v>52500</v>
      </c>
      <c r="Q24" s="28" t="s">
        <v>2210</v>
      </c>
      <c r="R24" s="28"/>
      <c r="S24" s="28">
        <v>20</v>
      </c>
      <c r="T24" s="441" t="s">
        <v>2296</v>
      </c>
      <c r="U24" s="441" t="s">
        <v>2297</v>
      </c>
      <c r="V24" s="441" t="s">
        <v>2298</v>
      </c>
    </row>
    <row r="25" spans="1:22" ht="76.5">
      <c r="A25" s="28">
        <v>17</v>
      </c>
      <c r="B25" s="28"/>
      <c r="C25" s="489" t="s">
        <v>2299</v>
      </c>
      <c r="D25" s="489" t="s">
        <v>2300</v>
      </c>
      <c r="E25" s="447" t="s">
        <v>2301</v>
      </c>
      <c r="F25" s="448" t="s">
        <v>30</v>
      </c>
      <c r="G25" s="489" t="s">
        <v>2223</v>
      </c>
      <c r="H25" s="683" t="s">
        <v>32</v>
      </c>
      <c r="I25" s="683" t="s">
        <v>6</v>
      </c>
      <c r="J25" s="489" t="s">
        <v>2302</v>
      </c>
      <c r="K25" s="28">
        <v>75000</v>
      </c>
      <c r="L25" s="28">
        <v>47250</v>
      </c>
      <c r="M25" s="489" t="s">
        <v>2209</v>
      </c>
      <c r="N25" s="451">
        <v>52500</v>
      </c>
      <c r="O25" s="28">
        <v>20</v>
      </c>
      <c r="P25" s="451">
        <v>52500</v>
      </c>
      <c r="Q25" s="28" t="s">
        <v>2210</v>
      </c>
      <c r="R25" s="28"/>
      <c r="S25" s="28">
        <v>20</v>
      </c>
      <c r="T25" s="441" t="s">
        <v>2303</v>
      </c>
      <c r="U25" s="441" t="s">
        <v>2304</v>
      </c>
      <c r="V25" s="441" t="s">
        <v>2305</v>
      </c>
    </row>
    <row r="26" spans="1:22" ht="102">
      <c r="A26" s="28">
        <v>18</v>
      </c>
      <c r="B26" s="28"/>
      <c r="C26" s="489" t="s">
        <v>2306</v>
      </c>
      <c r="D26" s="489" t="s">
        <v>2307</v>
      </c>
      <c r="E26" s="447" t="s">
        <v>2308</v>
      </c>
      <c r="F26" s="448" t="s">
        <v>30</v>
      </c>
      <c r="G26" s="489" t="s">
        <v>2223</v>
      </c>
      <c r="H26" s="683" t="s">
        <v>69</v>
      </c>
      <c r="I26" s="683" t="s">
        <v>6</v>
      </c>
      <c r="J26" s="489" t="s">
        <v>407</v>
      </c>
      <c r="K26" s="28">
        <v>75000</v>
      </c>
      <c r="L26" s="28">
        <v>47250</v>
      </c>
      <c r="M26" s="489" t="s">
        <v>2209</v>
      </c>
      <c r="N26" s="451">
        <v>52500</v>
      </c>
      <c r="O26" s="28">
        <v>20</v>
      </c>
      <c r="P26" s="451">
        <v>52500</v>
      </c>
      <c r="Q26" s="28" t="s">
        <v>2210</v>
      </c>
      <c r="R26" s="28"/>
      <c r="S26" s="28">
        <v>20</v>
      </c>
      <c r="T26" s="441" t="s">
        <v>2309</v>
      </c>
      <c r="U26" s="441" t="s">
        <v>2310</v>
      </c>
      <c r="V26" s="441" t="s">
        <v>2311</v>
      </c>
    </row>
    <row r="27" spans="1:22" ht="63.75">
      <c r="A27" s="28">
        <v>19</v>
      </c>
      <c r="B27" s="28"/>
      <c r="C27" s="489" t="s">
        <v>2312</v>
      </c>
      <c r="D27" s="489" t="s">
        <v>2313</v>
      </c>
      <c r="E27" s="447" t="s">
        <v>2314</v>
      </c>
      <c r="F27" s="448" t="s">
        <v>30</v>
      </c>
      <c r="G27" s="489" t="s">
        <v>2223</v>
      </c>
      <c r="H27" s="683" t="s">
        <v>32</v>
      </c>
      <c r="I27" s="683" t="s">
        <v>6</v>
      </c>
      <c r="J27" s="489" t="s">
        <v>414</v>
      </c>
      <c r="K27" s="28">
        <v>300000</v>
      </c>
      <c r="L27" s="28">
        <v>189000</v>
      </c>
      <c r="M27" s="489" t="s">
        <v>2209</v>
      </c>
      <c r="N27" s="451">
        <v>210000</v>
      </c>
      <c r="O27" s="28">
        <v>20</v>
      </c>
      <c r="P27" s="451">
        <v>210000</v>
      </c>
      <c r="Q27" s="28" t="s">
        <v>2210</v>
      </c>
      <c r="R27" s="28"/>
      <c r="S27" s="28">
        <v>20</v>
      </c>
      <c r="T27" s="441" t="s">
        <v>2315</v>
      </c>
      <c r="U27" s="441" t="s">
        <v>2316</v>
      </c>
      <c r="V27" s="441" t="s">
        <v>2317</v>
      </c>
    </row>
    <row r="28" spans="1:22" ht="76.5">
      <c r="A28" s="28">
        <v>20</v>
      </c>
      <c r="B28" s="28"/>
      <c r="C28" s="489" t="s">
        <v>2318</v>
      </c>
      <c r="D28" s="489" t="s">
        <v>2319</v>
      </c>
      <c r="E28" s="447" t="s">
        <v>2320</v>
      </c>
      <c r="F28" s="448" t="s">
        <v>30</v>
      </c>
      <c r="G28" s="489" t="s">
        <v>190</v>
      </c>
      <c r="H28" s="683" t="s">
        <v>69</v>
      </c>
      <c r="I28" s="683" t="s">
        <v>6</v>
      </c>
      <c r="J28" s="489" t="s">
        <v>407</v>
      </c>
      <c r="K28" s="28">
        <v>75000</v>
      </c>
      <c r="L28" s="28">
        <v>47250</v>
      </c>
      <c r="M28" s="489" t="s">
        <v>2209</v>
      </c>
      <c r="N28" s="451">
        <v>52500</v>
      </c>
      <c r="O28" s="28">
        <v>20</v>
      </c>
      <c r="P28" s="451">
        <v>52500</v>
      </c>
      <c r="Q28" s="28" t="s">
        <v>2210</v>
      </c>
      <c r="R28" s="28"/>
      <c r="S28" s="28">
        <v>20</v>
      </c>
      <c r="T28" s="441" t="s">
        <v>2321</v>
      </c>
      <c r="U28" s="441" t="s">
        <v>2322</v>
      </c>
      <c r="V28" s="441" t="s">
        <v>2323</v>
      </c>
    </row>
    <row r="29" spans="1:22" ht="89.25">
      <c r="A29" s="28">
        <v>21</v>
      </c>
      <c r="B29" s="28"/>
      <c r="C29" s="489" t="s">
        <v>2324</v>
      </c>
      <c r="D29" s="489" t="s">
        <v>2325</v>
      </c>
      <c r="E29" s="447" t="s">
        <v>2326</v>
      </c>
      <c r="F29" s="448" t="s">
        <v>30</v>
      </c>
      <c r="G29" s="489" t="s">
        <v>190</v>
      </c>
      <c r="H29" s="683" t="s">
        <v>32</v>
      </c>
      <c r="I29" s="683" t="s">
        <v>6</v>
      </c>
      <c r="J29" s="489" t="s">
        <v>414</v>
      </c>
      <c r="K29" s="28">
        <v>75000</v>
      </c>
      <c r="L29" s="28">
        <v>47250</v>
      </c>
      <c r="M29" s="489" t="s">
        <v>2209</v>
      </c>
      <c r="N29" s="451">
        <v>52500</v>
      </c>
      <c r="O29" s="28">
        <v>20</v>
      </c>
      <c r="P29" s="451">
        <v>52500</v>
      </c>
      <c r="Q29" s="28" t="s">
        <v>2210</v>
      </c>
      <c r="R29" s="28"/>
      <c r="S29" s="28">
        <v>20</v>
      </c>
      <c r="T29" s="441" t="s">
        <v>2327</v>
      </c>
      <c r="U29" s="441" t="s">
        <v>2328</v>
      </c>
      <c r="V29" s="441" t="s">
        <v>2329</v>
      </c>
    </row>
    <row r="30" spans="1:22" ht="76.5">
      <c r="A30" s="28">
        <v>22</v>
      </c>
      <c r="B30" s="28"/>
      <c r="C30" s="489" t="s">
        <v>2330</v>
      </c>
      <c r="D30" s="489" t="s">
        <v>2331</v>
      </c>
      <c r="E30" s="447" t="s">
        <v>2332</v>
      </c>
      <c r="F30" s="448" t="s">
        <v>30</v>
      </c>
      <c r="G30" s="489" t="s">
        <v>190</v>
      </c>
      <c r="H30" s="683" t="s">
        <v>32</v>
      </c>
      <c r="I30" s="683" t="s">
        <v>6</v>
      </c>
      <c r="J30" s="489" t="s">
        <v>2333</v>
      </c>
      <c r="K30" s="28">
        <v>300000</v>
      </c>
      <c r="L30" s="28">
        <v>189000</v>
      </c>
      <c r="M30" s="489" t="s">
        <v>2209</v>
      </c>
      <c r="N30" s="451">
        <v>210000</v>
      </c>
      <c r="O30" s="28">
        <v>20</v>
      </c>
      <c r="P30" s="451">
        <v>210000</v>
      </c>
      <c r="Q30" s="28" t="s">
        <v>2210</v>
      </c>
      <c r="R30" s="28"/>
      <c r="S30" s="28">
        <v>20</v>
      </c>
      <c r="T30" s="441" t="s">
        <v>2334</v>
      </c>
      <c r="U30" s="441" t="s">
        <v>2335</v>
      </c>
      <c r="V30" s="441" t="s">
        <v>2336</v>
      </c>
    </row>
    <row r="31" spans="1:22" ht="76.5">
      <c r="A31" s="28">
        <v>23</v>
      </c>
      <c r="B31" s="28"/>
      <c r="C31" s="489" t="s">
        <v>2337</v>
      </c>
      <c r="D31" s="489" t="s">
        <v>2338</v>
      </c>
      <c r="E31" s="447" t="s">
        <v>2339</v>
      </c>
      <c r="F31" s="448" t="s">
        <v>30</v>
      </c>
      <c r="G31" s="489" t="s">
        <v>190</v>
      </c>
      <c r="H31" s="683" t="s">
        <v>69</v>
      </c>
      <c r="I31" s="683" t="s">
        <v>5</v>
      </c>
      <c r="J31" s="489" t="s">
        <v>407</v>
      </c>
      <c r="K31" s="28">
        <v>75000</v>
      </c>
      <c r="L31" s="28">
        <v>47250</v>
      </c>
      <c r="M31" s="489" t="s">
        <v>2209</v>
      </c>
      <c r="N31" s="451">
        <v>52500</v>
      </c>
      <c r="O31" s="28">
        <v>20</v>
      </c>
      <c r="P31" s="451">
        <v>52500</v>
      </c>
      <c r="Q31" s="28" t="s">
        <v>2210</v>
      </c>
      <c r="R31" s="28"/>
      <c r="S31" s="28">
        <v>20</v>
      </c>
      <c r="T31" s="441" t="s">
        <v>2340</v>
      </c>
      <c r="U31" s="441" t="s">
        <v>2341</v>
      </c>
      <c r="V31" s="441" t="s">
        <v>2342</v>
      </c>
    </row>
    <row r="32" spans="1:22" ht="76.5">
      <c r="A32" s="28">
        <v>24</v>
      </c>
      <c r="B32" s="28"/>
      <c r="C32" s="489" t="s">
        <v>2343</v>
      </c>
      <c r="D32" s="489" t="s">
        <v>2344</v>
      </c>
      <c r="E32" s="447" t="s">
        <v>2345</v>
      </c>
      <c r="F32" s="448" t="s">
        <v>30</v>
      </c>
      <c r="G32" s="489" t="s">
        <v>190</v>
      </c>
      <c r="H32" s="683" t="s">
        <v>69</v>
      </c>
      <c r="I32" s="683" t="s">
        <v>6</v>
      </c>
      <c r="J32" s="489" t="s">
        <v>414</v>
      </c>
      <c r="K32" s="28">
        <v>75000</v>
      </c>
      <c r="L32" s="28">
        <v>47250</v>
      </c>
      <c r="M32" s="489" t="s">
        <v>2209</v>
      </c>
      <c r="N32" s="451">
        <v>52500</v>
      </c>
      <c r="O32" s="28">
        <v>20</v>
      </c>
      <c r="P32" s="451">
        <v>52500</v>
      </c>
      <c r="Q32" s="28" t="s">
        <v>2210</v>
      </c>
      <c r="R32" s="28"/>
      <c r="S32" s="28">
        <v>20</v>
      </c>
      <c r="T32" s="441" t="s">
        <v>2346</v>
      </c>
      <c r="U32" s="441" t="s">
        <v>2347</v>
      </c>
      <c r="V32" s="441" t="s">
        <v>2348</v>
      </c>
    </row>
    <row r="33" spans="1:22" ht="102">
      <c r="A33" s="28">
        <v>25</v>
      </c>
      <c r="B33" s="28"/>
      <c r="C33" s="489" t="s">
        <v>2349</v>
      </c>
      <c r="D33" s="489" t="s">
        <v>2350</v>
      </c>
      <c r="E33" s="447" t="s">
        <v>2351</v>
      </c>
      <c r="F33" s="448" t="s">
        <v>30</v>
      </c>
      <c r="G33" s="489" t="s">
        <v>190</v>
      </c>
      <c r="H33" s="683" t="s">
        <v>32</v>
      </c>
      <c r="I33" s="683" t="s">
        <v>6</v>
      </c>
      <c r="J33" s="489" t="s">
        <v>414</v>
      </c>
      <c r="K33" s="28">
        <v>75000</v>
      </c>
      <c r="L33" s="28">
        <v>47250</v>
      </c>
      <c r="M33" s="489" t="s">
        <v>2209</v>
      </c>
      <c r="N33" s="451">
        <v>52500</v>
      </c>
      <c r="O33" s="28">
        <v>20</v>
      </c>
      <c r="P33" s="451">
        <v>52500</v>
      </c>
      <c r="Q33" s="28" t="s">
        <v>2210</v>
      </c>
      <c r="R33" s="28"/>
      <c r="S33" s="28">
        <v>20</v>
      </c>
      <c r="T33" s="441" t="s">
        <v>2352</v>
      </c>
      <c r="U33" s="441" t="s">
        <v>2353</v>
      </c>
      <c r="V33" s="441" t="s">
        <v>2354</v>
      </c>
    </row>
    <row r="34" spans="1:22" ht="102">
      <c r="A34" s="28">
        <v>26</v>
      </c>
      <c r="B34" s="28"/>
      <c r="C34" s="489" t="s">
        <v>2355</v>
      </c>
      <c r="D34" s="489" t="s">
        <v>2356</v>
      </c>
      <c r="E34" s="447" t="s">
        <v>2357</v>
      </c>
      <c r="F34" s="448" t="s">
        <v>30</v>
      </c>
      <c r="G34" s="489" t="s">
        <v>190</v>
      </c>
      <c r="H34" s="683" t="s">
        <v>69</v>
      </c>
      <c r="I34" s="683" t="s">
        <v>6</v>
      </c>
      <c r="J34" s="489" t="s">
        <v>2358</v>
      </c>
      <c r="K34" s="28">
        <v>75000</v>
      </c>
      <c r="L34" s="28">
        <v>47250</v>
      </c>
      <c r="M34" s="489" t="s">
        <v>2209</v>
      </c>
      <c r="N34" s="451">
        <v>52500</v>
      </c>
      <c r="O34" s="28">
        <v>20</v>
      </c>
      <c r="P34" s="451">
        <v>52500</v>
      </c>
      <c r="Q34" s="28" t="s">
        <v>2210</v>
      </c>
      <c r="R34" s="28"/>
      <c r="S34" s="28">
        <v>20</v>
      </c>
      <c r="T34" s="441" t="s">
        <v>2359</v>
      </c>
      <c r="U34" s="441" t="s">
        <v>2360</v>
      </c>
      <c r="V34" s="441" t="s">
        <v>2361</v>
      </c>
    </row>
    <row r="35" spans="1:22" ht="76.5">
      <c r="A35" s="28">
        <v>27</v>
      </c>
      <c r="B35" s="28"/>
      <c r="C35" s="489" t="s">
        <v>2362</v>
      </c>
      <c r="D35" s="489" t="s">
        <v>2240</v>
      </c>
      <c r="E35" s="447" t="s">
        <v>2363</v>
      </c>
      <c r="F35" s="448" t="s">
        <v>30</v>
      </c>
      <c r="G35" s="489" t="s">
        <v>190</v>
      </c>
      <c r="H35" s="683" t="s">
        <v>32</v>
      </c>
      <c r="I35" s="683" t="s">
        <v>6</v>
      </c>
      <c r="J35" s="489" t="s">
        <v>2364</v>
      </c>
      <c r="K35" s="28">
        <v>75000</v>
      </c>
      <c r="L35" s="28">
        <v>47250</v>
      </c>
      <c r="M35" s="489" t="s">
        <v>2209</v>
      </c>
      <c r="N35" s="451">
        <v>52500</v>
      </c>
      <c r="O35" s="28">
        <v>20</v>
      </c>
      <c r="P35" s="451">
        <v>52500</v>
      </c>
      <c r="Q35" s="28" t="s">
        <v>2210</v>
      </c>
      <c r="R35" s="28"/>
      <c r="S35" s="28">
        <v>20</v>
      </c>
      <c r="T35" s="441" t="s">
        <v>2365</v>
      </c>
      <c r="U35" s="441" t="s">
        <v>2366</v>
      </c>
      <c r="V35" s="441" t="s">
        <v>2367</v>
      </c>
    </row>
    <row r="36" spans="1:22" ht="51">
      <c r="A36" s="28">
        <v>28</v>
      </c>
      <c r="B36" s="28"/>
      <c r="C36" s="489" t="s">
        <v>2368</v>
      </c>
      <c r="D36" s="489" t="s">
        <v>2369</v>
      </c>
      <c r="E36" s="447" t="s">
        <v>2370</v>
      </c>
      <c r="F36" s="448" t="s">
        <v>30</v>
      </c>
      <c r="G36" s="489" t="s">
        <v>190</v>
      </c>
      <c r="H36" s="683" t="s">
        <v>32</v>
      </c>
      <c r="I36" s="683" t="s">
        <v>5</v>
      </c>
      <c r="J36" s="489" t="s">
        <v>407</v>
      </c>
      <c r="K36" s="28">
        <v>300000</v>
      </c>
      <c r="L36" s="28">
        <v>189000</v>
      </c>
      <c r="M36" s="489" t="s">
        <v>2209</v>
      </c>
      <c r="N36" s="451">
        <v>210000</v>
      </c>
      <c r="O36" s="28">
        <v>20</v>
      </c>
      <c r="P36" s="451">
        <v>210000</v>
      </c>
      <c r="Q36" s="28" t="s">
        <v>2210</v>
      </c>
      <c r="R36" s="28"/>
      <c r="S36" s="28">
        <v>20</v>
      </c>
      <c r="T36" s="441" t="s">
        <v>2371</v>
      </c>
      <c r="U36" s="441" t="s">
        <v>2372</v>
      </c>
      <c r="V36" s="684" t="s">
        <v>2373</v>
      </c>
    </row>
    <row r="37" spans="1:22" ht="76.5">
      <c r="A37" s="28">
        <v>29</v>
      </c>
      <c r="B37" s="28"/>
      <c r="C37" s="489" t="s">
        <v>2374</v>
      </c>
      <c r="D37" s="489" t="s">
        <v>2375</v>
      </c>
      <c r="E37" s="447" t="s">
        <v>2376</v>
      </c>
      <c r="F37" s="448" t="s">
        <v>30</v>
      </c>
      <c r="G37" s="489" t="s">
        <v>190</v>
      </c>
      <c r="H37" s="683" t="s">
        <v>69</v>
      </c>
      <c r="I37" s="683" t="s">
        <v>6</v>
      </c>
      <c r="J37" s="489" t="s">
        <v>407</v>
      </c>
      <c r="K37" s="28">
        <v>75000</v>
      </c>
      <c r="L37" s="28">
        <v>47250</v>
      </c>
      <c r="M37" s="489" t="s">
        <v>2209</v>
      </c>
      <c r="N37" s="451">
        <v>52500</v>
      </c>
      <c r="O37" s="28">
        <v>20</v>
      </c>
      <c r="P37" s="451">
        <v>52500</v>
      </c>
      <c r="Q37" s="28" t="s">
        <v>2210</v>
      </c>
      <c r="R37" s="28"/>
      <c r="S37" s="28">
        <v>20</v>
      </c>
      <c r="T37" s="441" t="s">
        <v>2377</v>
      </c>
      <c r="U37" s="441" t="s">
        <v>2378</v>
      </c>
      <c r="V37" s="441" t="s">
        <v>2379</v>
      </c>
    </row>
    <row r="38" spans="1:22" ht="63.75">
      <c r="A38" s="28">
        <v>30</v>
      </c>
      <c r="B38" s="28"/>
      <c r="C38" s="489" t="s">
        <v>2380</v>
      </c>
      <c r="D38" s="489" t="s">
        <v>1318</v>
      </c>
      <c r="E38" s="447" t="s">
        <v>2381</v>
      </c>
      <c r="F38" s="448" t="s">
        <v>30</v>
      </c>
      <c r="G38" s="489" t="s">
        <v>190</v>
      </c>
      <c r="H38" s="683" t="s">
        <v>32</v>
      </c>
      <c r="I38" s="683" t="s">
        <v>6</v>
      </c>
      <c r="J38" s="489" t="s">
        <v>414</v>
      </c>
      <c r="K38" s="28">
        <v>300000</v>
      </c>
      <c r="L38" s="28">
        <v>189000</v>
      </c>
      <c r="M38" s="489" t="s">
        <v>2209</v>
      </c>
      <c r="N38" s="451">
        <v>210000</v>
      </c>
      <c r="O38" s="28">
        <v>20</v>
      </c>
      <c r="P38" s="451">
        <v>210000</v>
      </c>
      <c r="Q38" s="28" t="s">
        <v>2210</v>
      </c>
      <c r="R38" s="28"/>
      <c r="S38" s="28">
        <v>20</v>
      </c>
      <c r="T38" s="441" t="s">
        <v>2382</v>
      </c>
      <c r="U38" s="441" t="s">
        <v>2383</v>
      </c>
      <c r="V38" s="441" t="s">
        <v>2384</v>
      </c>
    </row>
    <row r="39" spans="1:22" ht="51">
      <c r="A39" s="28">
        <v>31</v>
      </c>
      <c r="B39" s="28"/>
      <c r="C39" s="489" t="s">
        <v>2385</v>
      </c>
      <c r="D39" s="489" t="s">
        <v>1431</v>
      </c>
      <c r="E39" s="447" t="s">
        <v>2386</v>
      </c>
      <c r="F39" s="448" t="s">
        <v>30</v>
      </c>
      <c r="G39" s="489" t="s">
        <v>190</v>
      </c>
      <c r="H39" s="683" t="s">
        <v>69</v>
      </c>
      <c r="I39" s="683" t="s">
        <v>5</v>
      </c>
      <c r="J39" s="489" t="s">
        <v>407</v>
      </c>
      <c r="K39" s="28">
        <v>75000</v>
      </c>
      <c r="L39" s="28">
        <v>47250</v>
      </c>
      <c r="M39" s="489" t="s">
        <v>2209</v>
      </c>
      <c r="N39" s="451">
        <v>52500</v>
      </c>
      <c r="O39" s="28">
        <v>20</v>
      </c>
      <c r="P39" s="451">
        <v>52500</v>
      </c>
      <c r="Q39" s="28" t="s">
        <v>2210</v>
      </c>
      <c r="R39" s="28"/>
      <c r="S39" s="28">
        <v>20</v>
      </c>
      <c r="T39" s="441" t="s">
        <v>2387</v>
      </c>
      <c r="U39" s="441" t="s">
        <v>2388</v>
      </c>
      <c r="V39" s="441" t="s">
        <v>2389</v>
      </c>
    </row>
    <row r="40" spans="1:22" ht="63.75">
      <c r="A40" s="28">
        <v>32</v>
      </c>
      <c r="B40" s="28"/>
      <c r="C40" s="489" t="s">
        <v>2390</v>
      </c>
      <c r="D40" s="489" t="s">
        <v>2391</v>
      </c>
      <c r="E40" s="447" t="s">
        <v>2235</v>
      </c>
      <c r="F40" s="448" t="s">
        <v>30</v>
      </c>
      <c r="G40" s="489" t="s">
        <v>190</v>
      </c>
      <c r="H40" s="683" t="s">
        <v>32</v>
      </c>
      <c r="I40" s="683" t="s">
        <v>6</v>
      </c>
      <c r="J40" s="489" t="s">
        <v>407</v>
      </c>
      <c r="K40" s="28">
        <v>75000</v>
      </c>
      <c r="L40" s="28">
        <v>47250</v>
      </c>
      <c r="M40" s="489" t="s">
        <v>2209</v>
      </c>
      <c r="N40" s="451">
        <v>52500</v>
      </c>
      <c r="O40" s="28">
        <v>20</v>
      </c>
      <c r="P40" s="451">
        <v>52500</v>
      </c>
      <c r="Q40" s="28" t="s">
        <v>2210</v>
      </c>
      <c r="R40" s="28"/>
      <c r="S40" s="28">
        <v>20</v>
      </c>
      <c r="T40" s="441" t="s">
        <v>2392</v>
      </c>
      <c r="U40" s="441" t="s">
        <v>2393</v>
      </c>
      <c r="V40" s="441" t="s">
        <v>2394</v>
      </c>
    </row>
    <row r="41" spans="1:22" ht="114.75">
      <c r="A41" s="28">
        <v>33</v>
      </c>
      <c r="B41" s="28"/>
      <c r="C41" s="489" t="s">
        <v>2395</v>
      </c>
      <c r="D41" s="489" t="s">
        <v>2300</v>
      </c>
      <c r="E41" s="447" t="s">
        <v>2396</v>
      </c>
      <c r="F41" s="448" t="s">
        <v>30</v>
      </c>
      <c r="G41" s="489" t="s">
        <v>2223</v>
      </c>
      <c r="H41" s="683" t="s">
        <v>32</v>
      </c>
      <c r="I41" s="683" t="s">
        <v>6</v>
      </c>
      <c r="J41" s="489" t="s">
        <v>2397</v>
      </c>
      <c r="K41" s="28">
        <v>300000</v>
      </c>
      <c r="L41" s="28">
        <v>189000</v>
      </c>
      <c r="M41" s="489" t="s">
        <v>2209</v>
      </c>
      <c r="N41" s="451">
        <v>210000</v>
      </c>
      <c r="O41" s="28">
        <v>20</v>
      </c>
      <c r="P41" s="451">
        <v>210000</v>
      </c>
      <c r="Q41" s="28" t="s">
        <v>2210</v>
      </c>
      <c r="R41" s="28"/>
      <c r="S41" s="28">
        <v>20</v>
      </c>
      <c r="T41" s="441" t="s">
        <v>2398</v>
      </c>
      <c r="U41" s="441" t="s">
        <v>2399</v>
      </c>
      <c r="V41" s="441" t="s">
        <v>2400</v>
      </c>
    </row>
    <row r="42" spans="1:22" ht="38.25">
      <c r="A42" s="28">
        <v>34</v>
      </c>
      <c r="B42" s="28"/>
      <c r="C42" s="489" t="s">
        <v>2401</v>
      </c>
      <c r="D42" s="489" t="s">
        <v>2402</v>
      </c>
      <c r="E42" s="447" t="s">
        <v>2403</v>
      </c>
      <c r="F42" s="448" t="s">
        <v>30</v>
      </c>
      <c r="G42" s="489" t="s">
        <v>190</v>
      </c>
      <c r="H42" s="683" t="s">
        <v>69</v>
      </c>
      <c r="I42" s="683" t="s">
        <v>5</v>
      </c>
      <c r="J42" s="489" t="s">
        <v>407</v>
      </c>
      <c r="K42" s="28">
        <v>75000</v>
      </c>
      <c r="L42" s="28">
        <v>47250</v>
      </c>
      <c r="M42" s="489" t="s">
        <v>2209</v>
      </c>
      <c r="N42" s="451">
        <v>52500</v>
      </c>
      <c r="O42" s="28">
        <v>20</v>
      </c>
      <c r="P42" s="451">
        <v>52500</v>
      </c>
      <c r="Q42" s="28" t="s">
        <v>2210</v>
      </c>
      <c r="R42" s="28"/>
      <c r="S42" s="28">
        <v>20</v>
      </c>
      <c r="T42" s="441" t="s">
        <v>2404</v>
      </c>
      <c r="U42" s="441" t="s">
        <v>2405</v>
      </c>
      <c r="V42" s="441" t="s">
        <v>2406</v>
      </c>
    </row>
    <row r="43" spans="1:22" ht="153">
      <c r="A43" s="28">
        <v>35</v>
      </c>
      <c r="B43" s="28"/>
      <c r="C43" s="489" t="s">
        <v>2407</v>
      </c>
      <c r="D43" s="489" t="s">
        <v>2408</v>
      </c>
      <c r="E43" s="447" t="s">
        <v>2409</v>
      </c>
      <c r="F43" s="448" t="s">
        <v>30</v>
      </c>
      <c r="G43" s="489" t="s">
        <v>2223</v>
      </c>
      <c r="H43" s="683" t="s">
        <v>32</v>
      </c>
      <c r="I43" s="683" t="s">
        <v>6</v>
      </c>
      <c r="J43" s="489" t="s">
        <v>2410</v>
      </c>
      <c r="K43" s="28">
        <v>300000</v>
      </c>
      <c r="L43" s="28">
        <v>189000</v>
      </c>
      <c r="M43" s="489" t="s">
        <v>2209</v>
      </c>
      <c r="N43" s="451">
        <v>210000</v>
      </c>
      <c r="O43" s="28">
        <v>20</v>
      </c>
      <c r="P43" s="451">
        <v>210000</v>
      </c>
      <c r="Q43" s="28" t="s">
        <v>2210</v>
      </c>
      <c r="R43" s="28"/>
      <c r="S43" s="28">
        <v>20</v>
      </c>
      <c r="T43" s="441" t="s">
        <v>2411</v>
      </c>
      <c r="U43" s="441" t="s">
        <v>2412</v>
      </c>
      <c r="V43" s="441" t="s">
        <v>2413</v>
      </c>
    </row>
    <row r="44" spans="1:22" ht="45">
      <c r="A44" s="28">
        <v>36</v>
      </c>
      <c r="B44" s="28"/>
      <c r="C44" s="489" t="s">
        <v>2414</v>
      </c>
      <c r="D44" s="489" t="s">
        <v>2063</v>
      </c>
      <c r="E44" s="447" t="s">
        <v>2415</v>
      </c>
      <c r="F44" s="448" t="s">
        <v>30</v>
      </c>
      <c r="G44" s="489" t="s">
        <v>190</v>
      </c>
      <c r="H44" s="683" t="s">
        <v>32</v>
      </c>
      <c r="I44" s="683" t="s">
        <v>6</v>
      </c>
      <c r="J44" s="489" t="s">
        <v>414</v>
      </c>
      <c r="K44" s="28">
        <v>75000</v>
      </c>
      <c r="L44" s="28">
        <v>47250</v>
      </c>
      <c r="M44" s="489" t="s">
        <v>2209</v>
      </c>
      <c r="N44" s="451">
        <v>52500</v>
      </c>
      <c r="O44" s="28">
        <v>20</v>
      </c>
      <c r="P44" s="451">
        <v>52500</v>
      </c>
      <c r="Q44" s="28" t="s">
        <v>2210</v>
      </c>
      <c r="R44" s="28"/>
      <c r="S44" s="28">
        <v>20</v>
      </c>
      <c r="T44" s="441" t="s">
        <v>2416</v>
      </c>
      <c r="U44" s="441" t="s">
        <v>2417</v>
      </c>
      <c r="V44" s="441" t="s">
        <v>2418</v>
      </c>
    </row>
    <row r="45" spans="1:22" ht="63.75">
      <c r="A45" s="28">
        <v>37</v>
      </c>
      <c r="B45" s="28"/>
      <c r="C45" s="489" t="s">
        <v>2419</v>
      </c>
      <c r="D45" s="489" t="s">
        <v>2420</v>
      </c>
      <c r="E45" s="447" t="s">
        <v>2421</v>
      </c>
      <c r="F45" s="448" t="s">
        <v>30</v>
      </c>
      <c r="G45" s="489" t="s">
        <v>2223</v>
      </c>
      <c r="H45" s="683" t="s">
        <v>32</v>
      </c>
      <c r="I45" s="683" t="s">
        <v>6</v>
      </c>
      <c r="J45" s="489" t="s">
        <v>414</v>
      </c>
      <c r="K45" s="28">
        <v>300000</v>
      </c>
      <c r="L45" s="28">
        <v>189000</v>
      </c>
      <c r="M45" s="489" t="s">
        <v>2209</v>
      </c>
      <c r="N45" s="451">
        <v>210000</v>
      </c>
      <c r="O45" s="28">
        <v>20</v>
      </c>
      <c r="P45" s="451">
        <v>210000</v>
      </c>
      <c r="Q45" s="28" t="s">
        <v>2210</v>
      </c>
      <c r="R45" s="28"/>
      <c r="S45" s="28">
        <v>20</v>
      </c>
      <c r="T45" s="441" t="s">
        <v>2422</v>
      </c>
      <c r="U45" s="441" t="s">
        <v>2423</v>
      </c>
      <c r="V45" s="441" t="s">
        <v>2424</v>
      </c>
    </row>
    <row r="46" spans="1:22" ht="76.5">
      <c r="A46" s="28">
        <v>38</v>
      </c>
      <c r="B46" s="28"/>
      <c r="C46" s="489" t="s">
        <v>2425</v>
      </c>
      <c r="D46" s="489" t="s">
        <v>2426</v>
      </c>
      <c r="E46" s="447" t="s">
        <v>2427</v>
      </c>
      <c r="F46" s="448" t="s">
        <v>30</v>
      </c>
      <c r="G46" s="489" t="s">
        <v>2223</v>
      </c>
      <c r="H46" s="683" t="s">
        <v>69</v>
      </c>
      <c r="I46" s="683" t="s">
        <v>6</v>
      </c>
      <c r="J46" s="489" t="s">
        <v>414</v>
      </c>
      <c r="K46" s="28">
        <v>300000</v>
      </c>
      <c r="L46" s="28">
        <v>189000</v>
      </c>
      <c r="M46" s="489" t="s">
        <v>2209</v>
      </c>
      <c r="N46" s="451">
        <v>210000</v>
      </c>
      <c r="O46" s="28">
        <v>20</v>
      </c>
      <c r="P46" s="451">
        <v>210000</v>
      </c>
      <c r="Q46" s="28" t="s">
        <v>2210</v>
      </c>
      <c r="R46" s="28"/>
      <c r="S46" s="28">
        <v>20</v>
      </c>
      <c r="T46" s="441" t="s">
        <v>2428</v>
      </c>
      <c r="U46" s="441" t="s">
        <v>2429</v>
      </c>
      <c r="V46" s="441" t="s">
        <v>2430</v>
      </c>
    </row>
    <row r="47" spans="1:22" ht="63.75">
      <c r="A47" s="28">
        <v>39</v>
      </c>
      <c r="B47" s="28"/>
      <c r="C47" s="489" t="s">
        <v>2431</v>
      </c>
      <c r="D47" s="489" t="s">
        <v>1229</v>
      </c>
      <c r="E47" s="447" t="s">
        <v>2247</v>
      </c>
      <c r="F47" s="448" t="s">
        <v>30</v>
      </c>
      <c r="G47" s="489" t="s">
        <v>190</v>
      </c>
      <c r="H47" s="683" t="s">
        <v>32</v>
      </c>
      <c r="I47" s="683" t="s">
        <v>6</v>
      </c>
      <c r="J47" s="489" t="s">
        <v>407</v>
      </c>
      <c r="K47" s="28">
        <v>300000</v>
      </c>
      <c r="L47" s="28">
        <v>189000</v>
      </c>
      <c r="M47" s="489" t="s">
        <v>2209</v>
      </c>
      <c r="N47" s="451">
        <v>210000</v>
      </c>
      <c r="O47" s="28">
        <v>20</v>
      </c>
      <c r="P47" s="451">
        <v>210000</v>
      </c>
      <c r="Q47" s="28" t="s">
        <v>2210</v>
      </c>
      <c r="R47" s="28"/>
      <c r="S47" s="28">
        <v>20</v>
      </c>
      <c r="T47" s="441" t="s">
        <v>2432</v>
      </c>
      <c r="U47" s="441" t="s">
        <v>2433</v>
      </c>
      <c r="V47" s="441" t="s">
        <v>2434</v>
      </c>
    </row>
    <row r="48" spans="1:22" ht="76.5">
      <c r="A48" s="28">
        <v>40</v>
      </c>
      <c r="B48" s="28"/>
      <c r="C48" s="489" t="s">
        <v>2435</v>
      </c>
      <c r="D48" s="489" t="s">
        <v>2313</v>
      </c>
      <c r="E48" s="447" t="s">
        <v>2436</v>
      </c>
      <c r="F48" s="448" t="s">
        <v>30</v>
      </c>
      <c r="G48" s="489" t="s">
        <v>2223</v>
      </c>
      <c r="H48" s="683" t="s">
        <v>69</v>
      </c>
      <c r="I48" s="683" t="s">
        <v>5</v>
      </c>
      <c r="J48" s="489" t="s">
        <v>407</v>
      </c>
      <c r="K48" s="28">
        <v>225000</v>
      </c>
      <c r="L48" s="28">
        <v>141750</v>
      </c>
      <c r="M48" s="489" t="s">
        <v>2209</v>
      </c>
      <c r="N48" s="451">
        <v>157500</v>
      </c>
      <c r="O48" s="28">
        <v>20</v>
      </c>
      <c r="P48" s="451">
        <v>157500</v>
      </c>
      <c r="Q48" s="28" t="s">
        <v>2210</v>
      </c>
      <c r="R48" s="28"/>
      <c r="S48" s="28">
        <v>20</v>
      </c>
      <c r="T48" s="441" t="s">
        <v>2437</v>
      </c>
      <c r="U48" s="441" t="s">
        <v>2438</v>
      </c>
      <c r="V48" s="441" t="s">
        <v>2439</v>
      </c>
    </row>
    <row r="49" spans="1:22" ht="63.75">
      <c r="A49" s="28">
        <v>41</v>
      </c>
      <c r="B49" s="28"/>
      <c r="C49" s="489" t="s">
        <v>2440</v>
      </c>
      <c r="D49" s="489" t="s">
        <v>1431</v>
      </c>
      <c r="E49" s="447" t="s">
        <v>2441</v>
      </c>
      <c r="F49" s="448" t="s">
        <v>30</v>
      </c>
      <c r="G49" s="489" t="s">
        <v>190</v>
      </c>
      <c r="H49" s="683" t="s">
        <v>69</v>
      </c>
      <c r="I49" s="683" t="s">
        <v>6</v>
      </c>
      <c r="J49" s="489" t="s">
        <v>407</v>
      </c>
      <c r="K49" s="28">
        <v>75000</v>
      </c>
      <c r="L49" s="28">
        <v>47250</v>
      </c>
      <c r="M49" s="489" t="s">
        <v>2209</v>
      </c>
      <c r="N49" s="451">
        <v>52500</v>
      </c>
      <c r="O49" s="28">
        <v>20</v>
      </c>
      <c r="P49" s="451">
        <v>52500</v>
      </c>
      <c r="Q49" s="28" t="s">
        <v>2210</v>
      </c>
      <c r="R49" s="28"/>
      <c r="S49" s="28">
        <v>20</v>
      </c>
      <c r="T49" s="441" t="s">
        <v>2442</v>
      </c>
      <c r="U49" s="441" t="s">
        <v>2443</v>
      </c>
      <c r="V49" s="441" t="s">
        <v>2444</v>
      </c>
    </row>
    <row r="50" spans="1:22" ht="63.75">
      <c r="A50" s="28">
        <v>42</v>
      </c>
      <c r="B50" s="28"/>
      <c r="C50" s="489" t="s">
        <v>2445</v>
      </c>
      <c r="D50" s="489" t="s">
        <v>2446</v>
      </c>
      <c r="E50" s="447" t="s">
        <v>2447</v>
      </c>
      <c r="F50" s="448" t="s">
        <v>30</v>
      </c>
      <c r="G50" s="489" t="s">
        <v>2223</v>
      </c>
      <c r="H50" s="683" t="s">
        <v>32</v>
      </c>
      <c r="I50" s="683" t="s">
        <v>6</v>
      </c>
      <c r="J50" s="489" t="s">
        <v>2448</v>
      </c>
      <c r="K50" s="28">
        <v>300000</v>
      </c>
      <c r="L50" s="28">
        <v>189000</v>
      </c>
      <c r="M50" s="489" t="s">
        <v>2209</v>
      </c>
      <c r="N50" s="451">
        <v>210000</v>
      </c>
      <c r="O50" s="28">
        <v>20</v>
      </c>
      <c r="P50" s="451">
        <v>210000</v>
      </c>
      <c r="Q50" s="28" t="s">
        <v>2210</v>
      </c>
      <c r="R50" s="28"/>
      <c r="S50" s="28">
        <v>20</v>
      </c>
      <c r="T50" s="441" t="s">
        <v>2449</v>
      </c>
      <c r="U50" s="441" t="s">
        <v>2450</v>
      </c>
      <c r="V50" s="441" t="s">
        <v>2451</v>
      </c>
    </row>
    <row r="51" spans="1:22" ht="38.25">
      <c r="A51" s="28">
        <v>43</v>
      </c>
      <c r="B51" s="28"/>
      <c r="C51" s="489" t="s">
        <v>2452</v>
      </c>
      <c r="D51" s="489" t="s">
        <v>1229</v>
      </c>
      <c r="E51" s="447" t="s">
        <v>2453</v>
      </c>
      <c r="F51" s="448" t="s">
        <v>30</v>
      </c>
      <c r="G51" s="489" t="s">
        <v>190</v>
      </c>
      <c r="H51" s="683" t="s">
        <v>69</v>
      </c>
      <c r="I51" s="683" t="s">
        <v>6</v>
      </c>
      <c r="J51" s="489" t="s">
        <v>407</v>
      </c>
      <c r="K51" s="28">
        <v>225000</v>
      </c>
      <c r="L51" s="28">
        <v>141750</v>
      </c>
      <c r="M51" s="489" t="s">
        <v>2209</v>
      </c>
      <c r="N51" s="451">
        <v>157500</v>
      </c>
      <c r="O51" s="28">
        <v>20</v>
      </c>
      <c r="P51" s="451">
        <v>157500</v>
      </c>
      <c r="Q51" s="28" t="s">
        <v>2210</v>
      </c>
      <c r="R51" s="28"/>
      <c r="S51" s="28">
        <v>20</v>
      </c>
      <c r="T51" s="441" t="s">
        <v>2454</v>
      </c>
      <c r="U51" s="441" t="s">
        <v>2455</v>
      </c>
      <c r="V51" s="441" t="s">
        <v>2456</v>
      </c>
    </row>
    <row r="52" spans="1:22" ht="76.5">
      <c r="A52" s="28">
        <v>44</v>
      </c>
      <c r="B52" s="28"/>
      <c r="C52" s="489" t="s">
        <v>2457</v>
      </c>
      <c r="D52" s="489" t="s">
        <v>2458</v>
      </c>
      <c r="E52" s="447" t="s">
        <v>2427</v>
      </c>
      <c r="F52" s="448" t="s">
        <v>30</v>
      </c>
      <c r="G52" s="489" t="s">
        <v>2223</v>
      </c>
      <c r="H52" s="683" t="s">
        <v>32</v>
      </c>
      <c r="I52" s="683" t="s">
        <v>6</v>
      </c>
      <c r="J52" s="489" t="s">
        <v>414</v>
      </c>
      <c r="K52" s="28">
        <v>300000</v>
      </c>
      <c r="L52" s="28">
        <v>189000</v>
      </c>
      <c r="M52" s="489" t="s">
        <v>2209</v>
      </c>
      <c r="N52" s="451">
        <v>210000</v>
      </c>
      <c r="O52" s="28">
        <v>20</v>
      </c>
      <c r="P52" s="451">
        <v>210000</v>
      </c>
      <c r="Q52" s="28" t="s">
        <v>2210</v>
      </c>
      <c r="R52" s="28"/>
      <c r="S52" s="28">
        <v>20</v>
      </c>
      <c r="T52" s="441" t="s">
        <v>2459</v>
      </c>
      <c r="U52" s="441" t="s">
        <v>2460</v>
      </c>
      <c r="V52" s="441" t="s">
        <v>2461</v>
      </c>
    </row>
    <row r="53" spans="1:22" ht="127.5">
      <c r="A53" s="28">
        <v>45</v>
      </c>
      <c r="B53" s="28"/>
      <c r="C53" s="489" t="s">
        <v>2462</v>
      </c>
      <c r="D53" s="489" t="s">
        <v>2463</v>
      </c>
      <c r="E53" s="447" t="s">
        <v>2464</v>
      </c>
      <c r="F53" s="448" t="s">
        <v>30</v>
      </c>
      <c r="G53" s="489" t="s">
        <v>2223</v>
      </c>
      <c r="H53" s="683" t="s">
        <v>32</v>
      </c>
      <c r="I53" s="683" t="s">
        <v>6</v>
      </c>
      <c r="J53" s="489" t="s">
        <v>2410</v>
      </c>
      <c r="K53" s="28">
        <v>300000</v>
      </c>
      <c r="L53" s="28">
        <v>189000</v>
      </c>
      <c r="M53" s="489" t="s">
        <v>2209</v>
      </c>
      <c r="N53" s="451">
        <v>210000</v>
      </c>
      <c r="O53" s="28">
        <v>20</v>
      </c>
      <c r="P53" s="451">
        <v>210000</v>
      </c>
      <c r="Q53" s="28" t="s">
        <v>2210</v>
      </c>
      <c r="R53" s="28"/>
      <c r="S53" s="28">
        <v>20</v>
      </c>
      <c r="T53" s="441" t="s">
        <v>2465</v>
      </c>
      <c r="U53" s="441" t="s">
        <v>2466</v>
      </c>
      <c r="V53" s="441" t="s">
        <v>2467</v>
      </c>
    </row>
    <row r="54" spans="1:22" ht="63.75">
      <c r="A54" s="28">
        <v>46</v>
      </c>
      <c r="B54" s="28"/>
      <c r="C54" s="489" t="s">
        <v>2468</v>
      </c>
      <c r="D54" s="489" t="s">
        <v>2469</v>
      </c>
      <c r="E54" s="447" t="s">
        <v>2470</v>
      </c>
      <c r="F54" s="448" t="s">
        <v>30</v>
      </c>
      <c r="G54" s="489" t="s">
        <v>190</v>
      </c>
      <c r="H54" s="683" t="s">
        <v>32</v>
      </c>
      <c r="I54" s="683" t="s">
        <v>6</v>
      </c>
      <c r="J54" s="489" t="s">
        <v>1915</v>
      </c>
      <c r="K54" s="28">
        <v>150000</v>
      </c>
      <c r="L54" s="28">
        <v>94500</v>
      </c>
      <c r="M54" s="489" t="s">
        <v>2209</v>
      </c>
      <c r="N54" s="451">
        <v>105000</v>
      </c>
      <c r="O54" s="28">
        <v>20</v>
      </c>
      <c r="P54" s="451">
        <v>105000</v>
      </c>
      <c r="Q54" s="28" t="s">
        <v>2210</v>
      </c>
      <c r="R54" s="28"/>
      <c r="S54" s="28">
        <v>20</v>
      </c>
      <c r="T54" s="441" t="s">
        <v>2471</v>
      </c>
      <c r="U54" s="441" t="s">
        <v>2472</v>
      </c>
      <c r="V54" s="441" t="s">
        <v>2473</v>
      </c>
    </row>
    <row r="55" spans="1:22" ht="114.75">
      <c r="A55" s="28">
        <v>47</v>
      </c>
      <c r="B55" s="28"/>
      <c r="C55" s="489" t="s">
        <v>2474</v>
      </c>
      <c r="D55" s="489" t="s">
        <v>2475</v>
      </c>
      <c r="E55" s="447" t="s">
        <v>2476</v>
      </c>
      <c r="F55" s="448" t="s">
        <v>30</v>
      </c>
      <c r="G55" s="489" t="s">
        <v>2223</v>
      </c>
      <c r="H55" s="683" t="s">
        <v>69</v>
      </c>
      <c r="I55" s="683" t="s">
        <v>6</v>
      </c>
      <c r="J55" s="489" t="s">
        <v>2302</v>
      </c>
      <c r="K55" s="28">
        <v>300000</v>
      </c>
      <c r="L55" s="28">
        <v>189000</v>
      </c>
      <c r="M55" s="489" t="s">
        <v>2209</v>
      </c>
      <c r="N55" s="451">
        <v>210000</v>
      </c>
      <c r="O55" s="28">
        <v>20</v>
      </c>
      <c r="P55" s="451">
        <v>210000</v>
      </c>
      <c r="Q55" s="28" t="s">
        <v>2210</v>
      </c>
      <c r="R55" s="28"/>
      <c r="S55" s="28">
        <v>20</v>
      </c>
      <c r="T55" s="441" t="s">
        <v>2477</v>
      </c>
      <c r="U55" s="441" t="s">
        <v>2478</v>
      </c>
      <c r="V55" s="441" t="s">
        <v>2479</v>
      </c>
    </row>
    <row r="56" spans="1:22" ht="76.5">
      <c r="A56" s="28">
        <v>48</v>
      </c>
      <c r="B56" s="28"/>
      <c r="C56" s="489" t="s">
        <v>2480</v>
      </c>
      <c r="D56" s="489" t="s">
        <v>2481</v>
      </c>
      <c r="E56" s="447" t="s">
        <v>2482</v>
      </c>
      <c r="F56" s="448" t="s">
        <v>30</v>
      </c>
      <c r="G56" s="489" t="s">
        <v>190</v>
      </c>
      <c r="H56" s="683" t="s">
        <v>69</v>
      </c>
      <c r="I56" s="683" t="s">
        <v>6</v>
      </c>
      <c r="J56" s="489" t="s">
        <v>414</v>
      </c>
      <c r="K56" s="28">
        <v>300000</v>
      </c>
      <c r="L56" s="28">
        <v>189000</v>
      </c>
      <c r="M56" s="489" t="s">
        <v>2209</v>
      </c>
      <c r="N56" s="451">
        <v>210000</v>
      </c>
      <c r="O56" s="28">
        <v>20</v>
      </c>
      <c r="P56" s="451">
        <v>210000</v>
      </c>
      <c r="Q56" s="28" t="s">
        <v>2210</v>
      </c>
      <c r="R56" s="28"/>
      <c r="S56" s="28">
        <v>20</v>
      </c>
      <c r="T56" s="441" t="s">
        <v>2483</v>
      </c>
      <c r="U56" s="441" t="s">
        <v>2484</v>
      </c>
      <c r="V56" s="441" t="s">
        <v>2485</v>
      </c>
    </row>
    <row r="57" spans="1:22" ht="89.25">
      <c r="A57" s="28">
        <v>49</v>
      </c>
      <c r="B57" s="28"/>
      <c r="C57" s="489" t="s">
        <v>2486</v>
      </c>
      <c r="D57" s="489" t="s">
        <v>2420</v>
      </c>
      <c r="E57" s="447" t="s">
        <v>2487</v>
      </c>
      <c r="F57" s="448" t="s">
        <v>30</v>
      </c>
      <c r="G57" s="489" t="s">
        <v>2223</v>
      </c>
      <c r="H57" s="683" t="s">
        <v>32</v>
      </c>
      <c r="I57" s="683" t="s">
        <v>6</v>
      </c>
      <c r="J57" s="489" t="s">
        <v>407</v>
      </c>
      <c r="K57" s="28">
        <v>300000</v>
      </c>
      <c r="L57" s="28">
        <v>189000</v>
      </c>
      <c r="M57" s="489" t="s">
        <v>2209</v>
      </c>
      <c r="N57" s="451">
        <v>210000</v>
      </c>
      <c r="O57" s="28">
        <v>20</v>
      </c>
      <c r="P57" s="451">
        <v>210000</v>
      </c>
      <c r="Q57" s="28" t="s">
        <v>2210</v>
      </c>
      <c r="R57" s="28"/>
      <c r="S57" s="28">
        <v>20</v>
      </c>
      <c r="T57" s="441" t="s">
        <v>2488</v>
      </c>
      <c r="U57" s="441" t="s">
        <v>2489</v>
      </c>
      <c r="V57" s="441" t="s">
        <v>2490</v>
      </c>
    </row>
    <row r="58" spans="1:22" ht="63.75">
      <c r="A58" s="28">
        <v>50</v>
      </c>
      <c r="B58" s="28"/>
      <c r="C58" s="489" t="s">
        <v>2491</v>
      </c>
      <c r="D58" s="489" t="s">
        <v>2492</v>
      </c>
      <c r="E58" s="482" t="s">
        <v>2441</v>
      </c>
      <c r="F58" s="74" t="s">
        <v>30</v>
      </c>
      <c r="G58" s="448" t="s">
        <v>190</v>
      </c>
      <c r="H58" s="55" t="s">
        <v>69</v>
      </c>
      <c r="I58" s="55" t="s">
        <v>6</v>
      </c>
      <c r="J58" s="489" t="s">
        <v>407</v>
      </c>
      <c r="K58" s="28">
        <v>75000</v>
      </c>
      <c r="L58" s="28">
        <v>47250</v>
      </c>
      <c r="M58" s="28" t="s">
        <v>2493</v>
      </c>
      <c r="N58" s="28">
        <v>52500</v>
      </c>
      <c r="O58" s="28">
        <v>20</v>
      </c>
      <c r="P58" s="28">
        <v>52500</v>
      </c>
      <c r="Q58" s="28" t="s">
        <v>2494</v>
      </c>
      <c r="R58" s="28"/>
      <c r="S58" s="28">
        <v>20</v>
      </c>
      <c r="T58" s="441" t="s">
        <v>2495</v>
      </c>
      <c r="U58" s="441" t="s">
        <v>2496</v>
      </c>
      <c r="V58" s="441" t="s">
        <v>2497</v>
      </c>
    </row>
    <row r="59" spans="1:22" ht="114.75">
      <c r="A59" s="28">
        <v>51</v>
      </c>
      <c r="B59" s="28"/>
      <c r="C59" s="198" t="s">
        <v>1907</v>
      </c>
      <c r="D59" s="77" t="s">
        <v>2498</v>
      </c>
      <c r="E59" s="685" t="s">
        <v>2499</v>
      </c>
      <c r="F59" s="74" t="s">
        <v>30</v>
      </c>
      <c r="G59" s="686" t="s">
        <v>31</v>
      </c>
      <c r="H59" s="686" t="s">
        <v>32</v>
      </c>
      <c r="I59" s="686" t="s">
        <v>6</v>
      </c>
      <c r="J59" s="77" t="s">
        <v>2500</v>
      </c>
      <c r="K59" s="28">
        <v>150000</v>
      </c>
      <c r="L59" s="28">
        <v>94500</v>
      </c>
      <c r="M59" s="136" t="s">
        <v>2501</v>
      </c>
      <c r="N59" s="687">
        <v>105000</v>
      </c>
      <c r="O59" s="28">
        <v>20</v>
      </c>
      <c r="P59" s="687">
        <v>105000</v>
      </c>
      <c r="Q59" s="136" t="s">
        <v>2502</v>
      </c>
      <c r="R59" s="136"/>
      <c r="S59" s="28">
        <v>20</v>
      </c>
      <c r="T59" s="476" t="s">
        <v>2503</v>
      </c>
      <c r="U59" s="476" t="s">
        <v>2504</v>
      </c>
      <c r="V59" s="476" t="s">
        <v>2505</v>
      </c>
    </row>
    <row r="60" spans="1:22" ht="89.25">
      <c r="A60" s="28">
        <v>52</v>
      </c>
      <c r="B60" s="28"/>
      <c r="C60" s="77" t="s">
        <v>2506</v>
      </c>
      <c r="D60" s="77" t="s">
        <v>2507</v>
      </c>
      <c r="E60" s="685" t="s">
        <v>2508</v>
      </c>
      <c r="F60" s="74" t="s">
        <v>30</v>
      </c>
      <c r="G60" s="686" t="s">
        <v>31</v>
      </c>
      <c r="H60" s="686" t="s">
        <v>32</v>
      </c>
      <c r="I60" s="686" t="s">
        <v>6</v>
      </c>
      <c r="J60" s="77" t="s">
        <v>1787</v>
      </c>
      <c r="K60" s="28">
        <v>150000</v>
      </c>
      <c r="L60" s="28">
        <v>94500</v>
      </c>
      <c r="M60" s="136" t="s">
        <v>2501</v>
      </c>
      <c r="N60" s="687">
        <v>105000</v>
      </c>
      <c r="O60" s="28">
        <v>20</v>
      </c>
      <c r="P60" s="687">
        <v>105000</v>
      </c>
      <c r="Q60" s="136" t="s">
        <v>2502</v>
      </c>
      <c r="R60" s="136"/>
      <c r="S60" s="28">
        <v>20</v>
      </c>
      <c r="T60" s="476" t="s">
        <v>2509</v>
      </c>
      <c r="U60" s="476" t="s">
        <v>2510</v>
      </c>
      <c r="V60" s="476" t="s">
        <v>2511</v>
      </c>
    </row>
    <row r="61" spans="1:22" ht="127.5">
      <c r="A61" s="28">
        <v>53</v>
      </c>
      <c r="B61" s="28"/>
      <c r="C61" s="77" t="s">
        <v>2512</v>
      </c>
      <c r="D61" s="77" t="s">
        <v>2513</v>
      </c>
      <c r="E61" s="685" t="s">
        <v>2514</v>
      </c>
      <c r="F61" s="74" t="s">
        <v>30</v>
      </c>
      <c r="G61" s="686" t="s">
        <v>31</v>
      </c>
      <c r="H61" s="686" t="s">
        <v>32</v>
      </c>
      <c r="I61" s="686" t="s">
        <v>6</v>
      </c>
      <c r="J61" s="77" t="s">
        <v>2515</v>
      </c>
      <c r="K61" s="28">
        <v>75000</v>
      </c>
      <c r="L61" s="28">
        <v>47250</v>
      </c>
      <c r="M61" s="136" t="s">
        <v>2501</v>
      </c>
      <c r="N61" s="687">
        <v>52500</v>
      </c>
      <c r="O61" s="28">
        <v>20</v>
      </c>
      <c r="P61" s="687">
        <v>52500</v>
      </c>
      <c r="Q61" s="136" t="s">
        <v>2502</v>
      </c>
      <c r="R61" s="136"/>
      <c r="S61" s="28">
        <v>20</v>
      </c>
      <c r="T61" s="476" t="s">
        <v>2516</v>
      </c>
      <c r="U61" s="476" t="s">
        <v>2517</v>
      </c>
      <c r="V61" s="476" t="s">
        <v>2518</v>
      </c>
    </row>
    <row r="62" spans="1:22" ht="153">
      <c r="A62" s="28">
        <v>54</v>
      </c>
      <c r="B62" s="28"/>
      <c r="C62" s="77" t="s">
        <v>2519</v>
      </c>
      <c r="D62" s="77" t="s">
        <v>2520</v>
      </c>
      <c r="E62" s="685" t="s">
        <v>2521</v>
      </c>
      <c r="F62" s="74" t="s">
        <v>30</v>
      </c>
      <c r="G62" s="686" t="s">
        <v>31</v>
      </c>
      <c r="H62" s="439" t="s">
        <v>69</v>
      </c>
      <c r="I62" s="686" t="s">
        <v>6</v>
      </c>
      <c r="J62" s="77" t="s">
        <v>2522</v>
      </c>
      <c r="K62" s="28">
        <v>75000</v>
      </c>
      <c r="L62" s="28">
        <v>47250</v>
      </c>
      <c r="M62" s="136" t="s">
        <v>2501</v>
      </c>
      <c r="N62" s="687">
        <v>52500</v>
      </c>
      <c r="O62" s="28">
        <v>20</v>
      </c>
      <c r="P62" s="687">
        <v>52500</v>
      </c>
      <c r="Q62" s="136" t="s">
        <v>2502</v>
      </c>
      <c r="R62" s="136"/>
      <c r="S62" s="28">
        <v>20</v>
      </c>
      <c r="T62" s="476" t="s">
        <v>2523</v>
      </c>
      <c r="U62" s="476" t="s">
        <v>2524</v>
      </c>
      <c r="V62" s="476" t="s">
        <v>2525</v>
      </c>
    </row>
    <row r="63" spans="1:22" ht="114.75">
      <c r="A63" s="28">
        <v>55</v>
      </c>
      <c r="B63" s="28"/>
      <c r="C63" s="77" t="s">
        <v>1925</v>
      </c>
      <c r="D63" s="77" t="s">
        <v>2526</v>
      </c>
      <c r="E63" s="685" t="s">
        <v>2527</v>
      </c>
      <c r="F63" s="74" t="s">
        <v>30</v>
      </c>
      <c r="G63" s="686" t="s">
        <v>31</v>
      </c>
      <c r="H63" s="686" t="s">
        <v>32</v>
      </c>
      <c r="I63" s="686" t="s">
        <v>6</v>
      </c>
      <c r="J63" s="77" t="s">
        <v>1787</v>
      </c>
      <c r="K63" s="28">
        <v>300000</v>
      </c>
      <c r="L63" s="28">
        <v>189000</v>
      </c>
      <c r="M63" s="136" t="s">
        <v>2501</v>
      </c>
      <c r="N63" s="687">
        <v>210000</v>
      </c>
      <c r="O63" s="28">
        <v>20</v>
      </c>
      <c r="P63" s="687">
        <v>210000</v>
      </c>
      <c r="Q63" s="136" t="s">
        <v>2502</v>
      </c>
      <c r="R63" s="136"/>
      <c r="S63" s="28">
        <v>20</v>
      </c>
      <c r="T63" s="476" t="s">
        <v>2528</v>
      </c>
      <c r="U63" s="476" t="s">
        <v>2529</v>
      </c>
      <c r="V63" s="476" t="s">
        <v>2530</v>
      </c>
    </row>
    <row r="64" spans="1:22" ht="127.5">
      <c r="A64" s="28">
        <v>56</v>
      </c>
      <c r="B64" s="28"/>
      <c r="C64" s="77" t="s">
        <v>2531</v>
      </c>
      <c r="D64" s="77" t="s">
        <v>2300</v>
      </c>
      <c r="E64" s="685" t="s">
        <v>2532</v>
      </c>
      <c r="F64" s="74" t="s">
        <v>30</v>
      </c>
      <c r="G64" s="686" t="s">
        <v>31</v>
      </c>
      <c r="H64" s="686" t="s">
        <v>32</v>
      </c>
      <c r="I64" s="686" t="s">
        <v>6</v>
      </c>
      <c r="J64" s="77" t="s">
        <v>2522</v>
      </c>
      <c r="K64" s="28">
        <v>75000</v>
      </c>
      <c r="L64" s="28">
        <v>47250</v>
      </c>
      <c r="M64" s="136" t="s">
        <v>2501</v>
      </c>
      <c r="N64" s="687">
        <v>52500</v>
      </c>
      <c r="O64" s="28">
        <v>20</v>
      </c>
      <c r="P64" s="687">
        <v>52500</v>
      </c>
      <c r="Q64" s="136" t="s">
        <v>2502</v>
      </c>
      <c r="R64" s="136"/>
      <c r="S64" s="28">
        <v>20</v>
      </c>
      <c r="T64" s="476" t="s">
        <v>2533</v>
      </c>
      <c r="U64" s="476" t="s">
        <v>2534</v>
      </c>
      <c r="V64" s="476" t="s">
        <v>2535</v>
      </c>
    </row>
    <row r="65" spans="1:22" ht="72">
      <c r="A65" s="28">
        <v>57</v>
      </c>
      <c r="B65" s="53"/>
      <c r="C65" s="489" t="s">
        <v>2536</v>
      </c>
      <c r="D65" s="489" t="s">
        <v>1467</v>
      </c>
      <c r="E65" s="688" t="s">
        <v>2537</v>
      </c>
      <c r="F65" s="448" t="s">
        <v>30</v>
      </c>
      <c r="G65" s="489" t="s">
        <v>190</v>
      </c>
      <c r="H65" s="489" t="s">
        <v>32</v>
      </c>
      <c r="I65" s="489" t="s">
        <v>6</v>
      </c>
      <c r="J65" s="489" t="s">
        <v>439</v>
      </c>
      <c r="K65" s="53">
        <v>75000</v>
      </c>
      <c r="L65" s="53">
        <v>47250</v>
      </c>
      <c r="M65" s="689" t="s">
        <v>2538</v>
      </c>
      <c r="N65" s="451">
        <v>52500</v>
      </c>
      <c r="O65" s="53">
        <v>20</v>
      </c>
      <c r="P65" s="451">
        <v>52500</v>
      </c>
      <c r="Q65" s="690" t="s">
        <v>2538</v>
      </c>
      <c r="R65" s="690"/>
      <c r="S65" s="53">
        <v>20</v>
      </c>
      <c r="T65" s="441" t="s">
        <v>2539</v>
      </c>
      <c r="U65" s="441" t="s">
        <v>2540</v>
      </c>
      <c r="V65" s="441" t="s">
        <v>2541</v>
      </c>
    </row>
    <row r="66" spans="1:22" ht="36">
      <c r="A66" s="28">
        <v>58</v>
      </c>
      <c r="B66" s="53"/>
      <c r="C66" s="489" t="s">
        <v>2542</v>
      </c>
      <c r="D66" s="489" t="s">
        <v>1311</v>
      </c>
      <c r="E66" s="688" t="s">
        <v>2403</v>
      </c>
      <c r="F66" s="448" t="s">
        <v>30</v>
      </c>
      <c r="G66" s="489" t="s">
        <v>190</v>
      </c>
      <c r="H66" s="489" t="s">
        <v>69</v>
      </c>
      <c r="I66" s="489" t="s">
        <v>5</v>
      </c>
      <c r="J66" s="489" t="s">
        <v>407</v>
      </c>
      <c r="K66" s="53">
        <v>75000</v>
      </c>
      <c r="L66" s="53">
        <v>47250</v>
      </c>
      <c r="M66" s="689" t="s">
        <v>2538</v>
      </c>
      <c r="N66" s="451">
        <v>52500</v>
      </c>
      <c r="O66" s="53">
        <v>20</v>
      </c>
      <c r="P66" s="451">
        <v>52500</v>
      </c>
      <c r="Q66" s="690" t="s">
        <v>2538</v>
      </c>
      <c r="R66" s="690"/>
      <c r="S66" s="53">
        <v>20</v>
      </c>
      <c r="T66" s="441" t="s">
        <v>2543</v>
      </c>
      <c r="U66" s="441" t="s">
        <v>2544</v>
      </c>
      <c r="V66" s="441" t="s">
        <v>2545</v>
      </c>
    </row>
    <row r="67" spans="1:22" ht="60">
      <c r="A67" s="28">
        <v>59</v>
      </c>
      <c r="B67" s="53"/>
      <c r="C67" s="489" t="s">
        <v>1164</v>
      </c>
      <c r="D67" s="489" t="s">
        <v>2546</v>
      </c>
      <c r="E67" s="688" t="s">
        <v>2547</v>
      </c>
      <c r="F67" s="448" t="s">
        <v>30</v>
      </c>
      <c r="G67" s="489" t="s">
        <v>190</v>
      </c>
      <c r="H67" s="489" t="s">
        <v>32</v>
      </c>
      <c r="I67" s="489" t="s">
        <v>6</v>
      </c>
      <c r="J67" s="489" t="s">
        <v>2358</v>
      </c>
      <c r="K67" s="53">
        <v>75000</v>
      </c>
      <c r="L67" s="53">
        <v>47250</v>
      </c>
      <c r="M67" s="689" t="s">
        <v>2538</v>
      </c>
      <c r="N67" s="451">
        <v>52500</v>
      </c>
      <c r="O67" s="53">
        <v>20</v>
      </c>
      <c r="P67" s="451">
        <v>52500</v>
      </c>
      <c r="Q67" s="690" t="s">
        <v>2538</v>
      </c>
      <c r="R67" s="690"/>
      <c r="S67" s="53">
        <v>20</v>
      </c>
      <c r="T67" s="441" t="s">
        <v>2548</v>
      </c>
      <c r="U67" s="441" t="s">
        <v>2549</v>
      </c>
      <c r="V67" s="441" t="s">
        <v>2550</v>
      </c>
    </row>
    <row r="68" spans="1:22" ht="36">
      <c r="A68" s="28">
        <v>60</v>
      </c>
      <c r="B68" s="53"/>
      <c r="C68" s="489" t="s">
        <v>1767</v>
      </c>
      <c r="D68" s="489" t="s">
        <v>1186</v>
      </c>
      <c r="E68" s="688" t="s">
        <v>2403</v>
      </c>
      <c r="F68" s="448" t="s">
        <v>30</v>
      </c>
      <c r="G68" s="489" t="s">
        <v>190</v>
      </c>
      <c r="H68" s="489" t="s">
        <v>69</v>
      </c>
      <c r="I68" s="489" t="s">
        <v>6</v>
      </c>
      <c r="J68" s="489" t="s">
        <v>407</v>
      </c>
      <c r="K68" s="53">
        <v>75000</v>
      </c>
      <c r="L68" s="53">
        <v>47250</v>
      </c>
      <c r="M68" s="689" t="s">
        <v>2538</v>
      </c>
      <c r="N68" s="451">
        <v>52500</v>
      </c>
      <c r="O68" s="53">
        <v>20</v>
      </c>
      <c r="P68" s="451">
        <v>52500</v>
      </c>
      <c r="Q68" s="690" t="s">
        <v>2538</v>
      </c>
      <c r="R68" s="690"/>
      <c r="S68" s="53">
        <v>20</v>
      </c>
      <c r="T68" s="441" t="s">
        <v>2551</v>
      </c>
      <c r="U68" s="441" t="s">
        <v>2552</v>
      </c>
      <c r="V68" s="441" t="s">
        <v>2553</v>
      </c>
    </row>
    <row r="69" spans="1:22" ht="36">
      <c r="A69" s="28">
        <v>61</v>
      </c>
      <c r="B69" s="53"/>
      <c r="C69" s="489" t="s">
        <v>2554</v>
      </c>
      <c r="D69" s="489" t="s">
        <v>2555</v>
      </c>
      <c r="E69" s="688" t="s">
        <v>2403</v>
      </c>
      <c r="F69" s="448" t="s">
        <v>30</v>
      </c>
      <c r="G69" s="489" t="s">
        <v>190</v>
      </c>
      <c r="H69" s="489" t="s">
        <v>69</v>
      </c>
      <c r="I69" s="489" t="s">
        <v>5</v>
      </c>
      <c r="J69" s="489" t="s">
        <v>2556</v>
      </c>
      <c r="K69" s="53">
        <v>75000</v>
      </c>
      <c r="L69" s="53">
        <v>47250</v>
      </c>
      <c r="M69" s="689" t="s">
        <v>2538</v>
      </c>
      <c r="N69" s="451">
        <v>52500</v>
      </c>
      <c r="O69" s="53">
        <v>20</v>
      </c>
      <c r="P69" s="451">
        <v>52500</v>
      </c>
      <c r="Q69" s="690" t="s">
        <v>2538</v>
      </c>
      <c r="R69" s="690"/>
      <c r="S69" s="53">
        <v>20</v>
      </c>
      <c r="T69" s="441" t="s">
        <v>2557</v>
      </c>
      <c r="U69" s="441" t="s">
        <v>2558</v>
      </c>
      <c r="V69" s="441" t="s">
        <v>2559</v>
      </c>
    </row>
    <row r="70" spans="1:22" ht="84">
      <c r="A70" s="28">
        <v>62</v>
      </c>
      <c r="B70" s="53"/>
      <c r="C70" s="489" t="s">
        <v>2560</v>
      </c>
      <c r="D70" s="489" t="s">
        <v>2561</v>
      </c>
      <c r="E70" s="688" t="s">
        <v>2562</v>
      </c>
      <c r="F70" s="448" t="s">
        <v>30</v>
      </c>
      <c r="G70" s="489" t="s">
        <v>190</v>
      </c>
      <c r="H70" s="489" t="s">
        <v>32</v>
      </c>
      <c r="I70" s="489" t="s">
        <v>6</v>
      </c>
      <c r="J70" s="489" t="s">
        <v>2258</v>
      </c>
      <c r="K70" s="53">
        <v>75000</v>
      </c>
      <c r="L70" s="53">
        <v>47250</v>
      </c>
      <c r="M70" s="689" t="s">
        <v>2538</v>
      </c>
      <c r="N70" s="451">
        <v>52500</v>
      </c>
      <c r="O70" s="53">
        <v>20</v>
      </c>
      <c r="P70" s="451">
        <v>52500</v>
      </c>
      <c r="Q70" s="690" t="s">
        <v>2538</v>
      </c>
      <c r="R70" s="690"/>
      <c r="S70" s="53">
        <v>20</v>
      </c>
      <c r="T70" s="441" t="s">
        <v>2563</v>
      </c>
      <c r="U70" s="441" t="s">
        <v>2564</v>
      </c>
      <c r="V70" s="441" t="s">
        <v>2565</v>
      </c>
    </row>
    <row r="71" spans="1:22" ht="96">
      <c r="A71" s="28">
        <v>63</v>
      </c>
      <c r="B71" s="53"/>
      <c r="C71" s="489" t="s">
        <v>2566</v>
      </c>
      <c r="D71" s="489" t="s">
        <v>2567</v>
      </c>
      <c r="E71" s="688" t="s">
        <v>2568</v>
      </c>
      <c r="F71" s="448" t="s">
        <v>30</v>
      </c>
      <c r="G71" s="489" t="s">
        <v>190</v>
      </c>
      <c r="H71" s="489" t="s">
        <v>69</v>
      </c>
      <c r="I71" s="489" t="s">
        <v>6</v>
      </c>
      <c r="J71" s="489" t="s">
        <v>414</v>
      </c>
      <c r="K71" s="53">
        <v>225000</v>
      </c>
      <c r="L71" s="53">
        <v>141750</v>
      </c>
      <c r="M71" s="689" t="s">
        <v>2538</v>
      </c>
      <c r="N71" s="451">
        <v>157500</v>
      </c>
      <c r="O71" s="53">
        <v>20</v>
      </c>
      <c r="P71" s="451">
        <v>157500</v>
      </c>
      <c r="Q71" s="690" t="s">
        <v>2538</v>
      </c>
      <c r="R71" s="690"/>
      <c r="S71" s="53">
        <v>20</v>
      </c>
      <c r="T71" s="441" t="s">
        <v>2569</v>
      </c>
      <c r="U71" s="441" t="s">
        <v>2570</v>
      </c>
      <c r="V71" s="441" t="s">
        <v>2571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54"/>
  <sheetViews>
    <sheetView topLeftCell="A52" workbookViewId="0">
      <selection activeCell="I10" sqref="I10"/>
    </sheetView>
  </sheetViews>
  <sheetFormatPr defaultRowHeight="15"/>
  <sheetData>
    <row r="1" spans="1:21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182"/>
      <c r="T1" s="182"/>
      <c r="U1" s="480"/>
    </row>
    <row r="2" spans="1:21" ht="18.75">
      <c r="A2" s="573" t="s">
        <v>2199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182"/>
      <c r="T2" s="182"/>
      <c r="U2" s="480"/>
    </row>
    <row r="3" spans="1:21" ht="18.75">
      <c r="A3" s="573" t="s">
        <v>2200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182"/>
      <c r="T3" s="182"/>
      <c r="U3" s="480"/>
    </row>
    <row r="4" spans="1:21" ht="18.75">
      <c r="A4" s="573" t="s">
        <v>2201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182"/>
      <c r="T4" s="182"/>
      <c r="U4" s="480"/>
    </row>
    <row r="5" spans="1:21" ht="18.75">
      <c r="A5" s="642" t="s">
        <v>2202</v>
      </c>
      <c r="B5" s="642"/>
      <c r="C5" s="642"/>
      <c r="D5" s="642"/>
      <c r="E5" s="642"/>
      <c r="F5" s="642"/>
      <c r="G5" s="642"/>
      <c r="H5" s="152"/>
      <c r="I5" s="152"/>
      <c r="J5" s="183"/>
      <c r="K5" s="666"/>
      <c r="L5" s="667"/>
      <c r="M5" s="102" t="s">
        <v>789</v>
      </c>
      <c r="N5" s="169"/>
      <c r="O5" s="668"/>
      <c r="P5" s="669"/>
      <c r="Q5" s="670"/>
      <c r="R5" s="119" t="s">
        <v>321</v>
      </c>
      <c r="S5" s="182"/>
      <c r="T5" s="182"/>
      <c r="U5" s="480"/>
    </row>
    <row r="6" spans="1:21" ht="15.75">
      <c r="A6" s="671"/>
      <c r="B6" s="106"/>
      <c r="C6" s="106"/>
      <c r="D6" s="106"/>
      <c r="E6" s="107"/>
      <c r="F6" s="154"/>
      <c r="G6" s="154"/>
      <c r="H6" s="673" t="s">
        <v>2572</v>
      </c>
      <c r="I6" s="673"/>
      <c r="J6" s="673"/>
      <c r="K6" s="674"/>
      <c r="L6" s="674"/>
      <c r="M6" s="675"/>
      <c r="N6" s="170"/>
      <c r="O6" s="676"/>
      <c r="P6" s="676"/>
      <c r="Q6" s="655" t="s">
        <v>322</v>
      </c>
      <c r="R6" s="655"/>
      <c r="S6" s="182"/>
      <c r="T6" s="182"/>
      <c r="U6" s="480"/>
    </row>
    <row r="7" spans="1:21" ht="15.75">
      <c r="A7" s="643" t="s">
        <v>323</v>
      </c>
      <c r="B7" s="643"/>
      <c r="C7" s="643"/>
      <c r="D7" s="106"/>
      <c r="E7" s="107"/>
      <c r="F7" s="154"/>
      <c r="G7" s="154"/>
      <c r="H7" s="154"/>
      <c r="I7" s="154"/>
      <c r="J7" s="44"/>
      <c r="K7" s="674"/>
      <c r="L7" s="674"/>
      <c r="M7" s="675"/>
      <c r="N7" s="170"/>
      <c r="O7" s="676"/>
      <c r="P7" s="654" t="s">
        <v>324</v>
      </c>
      <c r="Q7" s="654"/>
      <c r="R7" s="654"/>
      <c r="S7" s="182"/>
      <c r="T7" s="182"/>
      <c r="U7" s="480"/>
    </row>
    <row r="8" spans="1:21" ht="60">
      <c r="A8" s="677" t="s">
        <v>169</v>
      </c>
      <c r="B8" s="448" t="s">
        <v>170</v>
      </c>
      <c r="C8" s="448" t="s">
        <v>171</v>
      </c>
      <c r="D8" s="448" t="s">
        <v>172</v>
      </c>
      <c r="E8" s="448" t="s">
        <v>173</v>
      </c>
      <c r="F8" s="448" t="s">
        <v>9</v>
      </c>
      <c r="G8" s="448" t="s">
        <v>174</v>
      </c>
      <c r="H8" s="448" t="s">
        <v>175</v>
      </c>
      <c r="I8" s="448" t="s">
        <v>176</v>
      </c>
      <c r="J8" s="448" t="s">
        <v>325</v>
      </c>
      <c r="K8" s="678" t="s">
        <v>326</v>
      </c>
      <c r="L8" s="679" t="s">
        <v>2573</v>
      </c>
      <c r="M8" s="448" t="s">
        <v>184</v>
      </c>
      <c r="N8" s="448" t="s">
        <v>183</v>
      </c>
      <c r="O8" s="448" t="s">
        <v>185</v>
      </c>
      <c r="P8" s="448" t="s">
        <v>183</v>
      </c>
      <c r="Q8" s="448" t="s">
        <v>184</v>
      </c>
      <c r="R8" s="448" t="s">
        <v>185</v>
      </c>
      <c r="S8" s="678" t="s">
        <v>511</v>
      </c>
      <c r="T8" s="678" t="s">
        <v>512</v>
      </c>
      <c r="U8" s="181" t="s">
        <v>755</v>
      </c>
    </row>
    <row r="9" spans="1:21" ht="90">
      <c r="A9" s="28">
        <v>1</v>
      </c>
      <c r="B9" s="28"/>
      <c r="C9" s="489" t="s">
        <v>1830</v>
      </c>
      <c r="D9" s="489" t="s">
        <v>1831</v>
      </c>
      <c r="E9" s="489" t="s">
        <v>1832</v>
      </c>
      <c r="F9" s="489" t="s">
        <v>30</v>
      </c>
      <c r="G9" s="55" t="s">
        <v>31</v>
      </c>
      <c r="H9" s="691" t="s">
        <v>32</v>
      </c>
      <c r="I9" s="691" t="s">
        <v>6</v>
      </c>
      <c r="J9" s="489" t="s">
        <v>1833</v>
      </c>
      <c r="K9" s="28">
        <v>0</v>
      </c>
      <c r="L9" s="28">
        <v>20250</v>
      </c>
      <c r="M9" s="28" t="s">
        <v>2574</v>
      </c>
      <c r="N9" s="487">
        <v>22500</v>
      </c>
      <c r="O9" s="28">
        <f t="shared" ref="O9:O29" si="0">N9*0.9</f>
        <v>20250</v>
      </c>
      <c r="P9" s="487">
        <v>22500</v>
      </c>
      <c r="Q9" s="28" t="s">
        <v>2575</v>
      </c>
      <c r="R9" s="28">
        <v>20</v>
      </c>
      <c r="S9" s="474" t="s">
        <v>1834</v>
      </c>
      <c r="T9" s="474" t="s">
        <v>1835</v>
      </c>
      <c r="U9" s="444" t="s">
        <v>1836</v>
      </c>
    </row>
    <row r="10" spans="1:21" ht="150">
      <c r="A10" s="28">
        <v>2</v>
      </c>
      <c r="B10" s="28"/>
      <c r="C10" s="489" t="s">
        <v>1866</v>
      </c>
      <c r="D10" s="489" t="s">
        <v>491</v>
      </c>
      <c r="E10" s="489" t="s">
        <v>1867</v>
      </c>
      <c r="F10" s="489" t="s">
        <v>30</v>
      </c>
      <c r="G10" s="55" t="s">
        <v>31</v>
      </c>
      <c r="H10" s="691" t="s">
        <v>32</v>
      </c>
      <c r="I10" s="691" t="s">
        <v>6</v>
      </c>
      <c r="J10" s="489" t="s">
        <v>1824</v>
      </c>
      <c r="K10" s="28">
        <v>0</v>
      </c>
      <c r="L10" s="28">
        <v>20250</v>
      </c>
      <c r="M10" s="28" t="s">
        <v>2574</v>
      </c>
      <c r="N10" s="487">
        <v>22500</v>
      </c>
      <c r="O10" s="28">
        <f t="shared" si="0"/>
        <v>20250</v>
      </c>
      <c r="P10" s="487">
        <v>22500</v>
      </c>
      <c r="Q10" s="28" t="s">
        <v>2575</v>
      </c>
      <c r="R10" s="28">
        <v>20</v>
      </c>
      <c r="S10" s="474" t="s">
        <v>1868</v>
      </c>
      <c r="T10" s="474" t="s">
        <v>1869</v>
      </c>
      <c r="U10" s="444" t="s">
        <v>1870</v>
      </c>
    </row>
    <row r="11" spans="1:21" ht="135">
      <c r="A11" s="28">
        <v>3</v>
      </c>
      <c r="B11" s="28"/>
      <c r="C11" s="489" t="s">
        <v>1854</v>
      </c>
      <c r="D11" s="489" t="s">
        <v>1855</v>
      </c>
      <c r="E11" s="489" t="s">
        <v>1856</v>
      </c>
      <c r="F11" s="489" t="s">
        <v>30</v>
      </c>
      <c r="G11" s="55" t="s">
        <v>31</v>
      </c>
      <c r="H11" s="691" t="s">
        <v>32</v>
      </c>
      <c r="I11" s="691" t="s">
        <v>6</v>
      </c>
      <c r="J11" s="489" t="s">
        <v>1787</v>
      </c>
      <c r="K11" s="28">
        <v>0</v>
      </c>
      <c r="L11" s="28">
        <v>20250</v>
      </c>
      <c r="M11" s="28" t="s">
        <v>2574</v>
      </c>
      <c r="N11" s="487">
        <v>22500</v>
      </c>
      <c r="O11" s="28">
        <f t="shared" si="0"/>
        <v>20250</v>
      </c>
      <c r="P11" s="487">
        <v>22500</v>
      </c>
      <c r="Q11" s="28" t="s">
        <v>2575</v>
      </c>
      <c r="R11" s="28">
        <v>20</v>
      </c>
      <c r="S11" s="474" t="s">
        <v>1857</v>
      </c>
      <c r="T11" s="474" t="s">
        <v>1858</v>
      </c>
      <c r="U11" s="444" t="s">
        <v>1859</v>
      </c>
    </row>
    <row r="12" spans="1:21" ht="195">
      <c r="A12" s="28">
        <v>4</v>
      </c>
      <c r="B12" s="28"/>
      <c r="C12" s="489" t="s">
        <v>1822</v>
      </c>
      <c r="D12" s="489" t="s">
        <v>1545</v>
      </c>
      <c r="E12" s="489" t="s">
        <v>1823</v>
      </c>
      <c r="F12" s="489" t="s">
        <v>30</v>
      </c>
      <c r="G12" s="55" t="s">
        <v>31</v>
      </c>
      <c r="H12" s="55" t="s">
        <v>69</v>
      </c>
      <c r="I12" s="691" t="s">
        <v>6</v>
      </c>
      <c r="J12" s="489" t="s">
        <v>1824</v>
      </c>
      <c r="K12" s="28">
        <v>0</v>
      </c>
      <c r="L12" s="28">
        <v>20250</v>
      </c>
      <c r="M12" s="28" t="s">
        <v>2574</v>
      </c>
      <c r="N12" s="487">
        <v>22500</v>
      </c>
      <c r="O12" s="28">
        <f t="shared" si="0"/>
        <v>20250</v>
      </c>
      <c r="P12" s="487">
        <v>22500</v>
      </c>
      <c r="Q12" s="28" t="s">
        <v>2575</v>
      </c>
      <c r="R12" s="28">
        <v>20</v>
      </c>
      <c r="S12" s="474" t="s">
        <v>1827</v>
      </c>
      <c r="T12" s="474" t="s">
        <v>1828</v>
      </c>
      <c r="U12" s="444" t="s">
        <v>1829</v>
      </c>
    </row>
    <row r="13" spans="1:21" ht="120">
      <c r="A13" s="28">
        <v>5</v>
      </c>
      <c r="B13" s="28"/>
      <c r="C13" s="77" t="s">
        <v>1937</v>
      </c>
      <c r="D13" s="77" t="s">
        <v>1938</v>
      </c>
      <c r="E13" s="77" t="s">
        <v>1939</v>
      </c>
      <c r="F13" s="489" t="s">
        <v>30</v>
      </c>
      <c r="G13" s="55" t="s">
        <v>31</v>
      </c>
      <c r="H13" s="691" t="s">
        <v>32</v>
      </c>
      <c r="I13" s="691" t="s">
        <v>6</v>
      </c>
      <c r="J13" s="77" t="s">
        <v>1405</v>
      </c>
      <c r="K13" s="28">
        <v>0</v>
      </c>
      <c r="L13" s="28">
        <v>20250</v>
      </c>
      <c r="M13" s="28" t="s">
        <v>2574</v>
      </c>
      <c r="N13" s="687">
        <v>22500</v>
      </c>
      <c r="O13" s="28">
        <f t="shared" si="0"/>
        <v>20250</v>
      </c>
      <c r="P13" s="687">
        <v>22500</v>
      </c>
      <c r="Q13" s="28" t="s">
        <v>2575</v>
      </c>
      <c r="R13" s="28">
        <v>20</v>
      </c>
      <c r="S13" s="198" t="s">
        <v>1940</v>
      </c>
      <c r="T13" s="198" t="s">
        <v>1941</v>
      </c>
      <c r="U13" s="438" t="s">
        <v>1942</v>
      </c>
    </row>
    <row r="14" spans="1:21" ht="195">
      <c r="A14" s="28">
        <v>6</v>
      </c>
      <c r="B14" s="28"/>
      <c r="C14" s="489" t="s">
        <v>1895</v>
      </c>
      <c r="D14" s="489" t="s">
        <v>1896</v>
      </c>
      <c r="E14" s="489" t="s">
        <v>1823</v>
      </c>
      <c r="F14" s="489" t="s">
        <v>30</v>
      </c>
      <c r="G14" s="55" t="s">
        <v>31</v>
      </c>
      <c r="H14" s="55" t="s">
        <v>69</v>
      </c>
      <c r="I14" s="691" t="s">
        <v>6</v>
      </c>
      <c r="J14" s="489" t="s">
        <v>1824</v>
      </c>
      <c r="K14" s="28">
        <v>0</v>
      </c>
      <c r="L14" s="28">
        <v>20250</v>
      </c>
      <c r="M14" s="28" t="s">
        <v>2574</v>
      </c>
      <c r="N14" s="487">
        <v>22500</v>
      </c>
      <c r="O14" s="28">
        <f t="shared" si="0"/>
        <v>20250</v>
      </c>
      <c r="P14" s="487">
        <v>22500</v>
      </c>
      <c r="Q14" s="28" t="s">
        <v>2575</v>
      </c>
      <c r="R14" s="28">
        <v>20</v>
      </c>
      <c r="S14" s="474" t="s">
        <v>1897</v>
      </c>
      <c r="T14" s="474" t="s">
        <v>1898</v>
      </c>
      <c r="U14" s="444" t="s">
        <v>1899</v>
      </c>
    </row>
    <row r="15" spans="1:21" ht="135">
      <c r="A15" s="28">
        <v>7</v>
      </c>
      <c r="B15" s="28"/>
      <c r="C15" s="489" t="s">
        <v>1878</v>
      </c>
      <c r="D15" s="489" t="s">
        <v>442</v>
      </c>
      <c r="E15" s="489" t="s">
        <v>1879</v>
      </c>
      <c r="F15" s="489" t="s">
        <v>30</v>
      </c>
      <c r="G15" s="55" t="s">
        <v>31</v>
      </c>
      <c r="H15" s="55" t="s">
        <v>69</v>
      </c>
      <c r="I15" s="691" t="s">
        <v>6</v>
      </c>
      <c r="J15" s="489" t="s">
        <v>1824</v>
      </c>
      <c r="K15" s="28">
        <v>0</v>
      </c>
      <c r="L15" s="28">
        <v>81000</v>
      </c>
      <c r="M15" s="28" t="s">
        <v>2574</v>
      </c>
      <c r="N15" s="487">
        <v>90000</v>
      </c>
      <c r="O15" s="28">
        <f t="shared" si="0"/>
        <v>81000</v>
      </c>
      <c r="P15" s="487">
        <v>90000</v>
      </c>
      <c r="Q15" s="28" t="s">
        <v>2575</v>
      </c>
      <c r="R15" s="28">
        <v>20</v>
      </c>
      <c r="S15" s="441" t="s">
        <v>1880</v>
      </c>
      <c r="T15" s="441" t="s">
        <v>1881</v>
      </c>
      <c r="U15" s="441" t="s">
        <v>1882</v>
      </c>
    </row>
    <row r="16" spans="1:21" ht="150">
      <c r="A16" s="28">
        <v>8</v>
      </c>
      <c r="B16" s="28"/>
      <c r="C16" s="77" t="s">
        <v>2078</v>
      </c>
      <c r="D16" s="77" t="s">
        <v>2079</v>
      </c>
      <c r="E16" s="77" t="s">
        <v>2080</v>
      </c>
      <c r="F16" s="489" t="s">
        <v>30</v>
      </c>
      <c r="G16" s="55" t="s">
        <v>31</v>
      </c>
      <c r="H16" s="55" t="s">
        <v>69</v>
      </c>
      <c r="I16" s="691" t="s">
        <v>6</v>
      </c>
      <c r="J16" s="77" t="s">
        <v>1824</v>
      </c>
      <c r="K16" s="28">
        <v>0</v>
      </c>
      <c r="L16" s="28">
        <v>20250</v>
      </c>
      <c r="M16" s="28" t="s">
        <v>2574</v>
      </c>
      <c r="N16" s="687">
        <v>22500</v>
      </c>
      <c r="O16" s="28">
        <f t="shared" si="0"/>
        <v>20250</v>
      </c>
      <c r="P16" s="687">
        <v>22500</v>
      </c>
      <c r="Q16" s="28" t="s">
        <v>2575</v>
      </c>
      <c r="R16" s="28">
        <v>20</v>
      </c>
      <c r="S16" s="198" t="s">
        <v>2081</v>
      </c>
      <c r="T16" s="198" t="s">
        <v>2082</v>
      </c>
      <c r="U16" s="198" t="s">
        <v>2083</v>
      </c>
    </row>
    <row r="17" spans="1:21" ht="105">
      <c r="A17" s="28">
        <v>9</v>
      </c>
      <c r="B17" s="28"/>
      <c r="C17" s="77" t="s">
        <v>1912</v>
      </c>
      <c r="D17" s="77" t="s">
        <v>1913</v>
      </c>
      <c r="E17" s="55" t="s">
        <v>1914</v>
      </c>
      <c r="F17" s="489" t="s">
        <v>30</v>
      </c>
      <c r="G17" s="55" t="s">
        <v>31</v>
      </c>
      <c r="H17" s="691" t="s">
        <v>32</v>
      </c>
      <c r="I17" s="691" t="s">
        <v>6</v>
      </c>
      <c r="J17" s="77" t="s">
        <v>1915</v>
      </c>
      <c r="K17" s="28">
        <v>0</v>
      </c>
      <c r="L17" s="28">
        <v>20250</v>
      </c>
      <c r="M17" s="28" t="s">
        <v>2574</v>
      </c>
      <c r="N17" s="486">
        <v>22500</v>
      </c>
      <c r="O17" s="28">
        <f t="shared" si="0"/>
        <v>20250</v>
      </c>
      <c r="P17" s="486">
        <v>22500</v>
      </c>
      <c r="Q17" s="28" t="s">
        <v>2575</v>
      </c>
      <c r="R17" s="28">
        <v>20</v>
      </c>
      <c r="S17" s="475" t="s">
        <v>1916</v>
      </c>
      <c r="T17" s="475" t="s">
        <v>1917</v>
      </c>
      <c r="U17" s="198" t="s">
        <v>1918</v>
      </c>
    </row>
    <row r="18" spans="1:21" ht="105">
      <c r="A18" s="28">
        <v>10</v>
      </c>
      <c r="B18" s="28"/>
      <c r="C18" s="77" t="s">
        <v>2091</v>
      </c>
      <c r="D18" s="77" t="s">
        <v>2092</v>
      </c>
      <c r="E18" s="77" t="s">
        <v>2093</v>
      </c>
      <c r="F18" s="489" t="s">
        <v>30</v>
      </c>
      <c r="G18" s="55" t="s">
        <v>31</v>
      </c>
      <c r="H18" s="691" t="s">
        <v>32</v>
      </c>
      <c r="I18" s="691" t="s">
        <v>6</v>
      </c>
      <c r="J18" s="77" t="s">
        <v>1824</v>
      </c>
      <c r="K18" s="28">
        <v>0</v>
      </c>
      <c r="L18" s="28">
        <v>20250</v>
      </c>
      <c r="M18" s="28" t="s">
        <v>2574</v>
      </c>
      <c r="N18" s="687">
        <v>22500</v>
      </c>
      <c r="O18" s="28">
        <f t="shared" si="0"/>
        <v>20250</v>
      </c>
      <c r="P18" s="687">
        <v>22500</v>
      </c>
      <c r="Q18" s="28" t="s">
        <v>2575</v>
      </c>
      <c r="R18" s="28">
        <v>20</v>
      </c>
      <c r="S18" s="198" t="s">
        <v>2094</v>
      </c>
      <c r="T18" s="198" t="s">
        <v>2095</v>
      </c>
      <c r="U18" s="198" t="s">
        <v>2096</v>
      </c>
    </row>
    <row r="19" spans="1:21" ht="150">
      <c r="A19" s="28">
        <v>11</v>
      </c>
      <c r="B19" s="28"/>
      <c r="C19" s="77" t="s">
        <v>2117</v>
      </c>
      <c r="D19" s="77" t="s">
        <v>2118</v>
      </c>
      <c r="E19" s="77" t="s">
        <v>2119</v>
      </c>
      <c r="F19" s="489" t="s">
        <v>30</v>
      </c>
      <c r="G19" s="55" t="s">
        <v>31</v>
      </c>
      <c r="H19" s="691" t="s">
        <v>32</v>
      </c>
      <c r="I19" s="691" t="s">
        <v>6</v>
      </c>
      <c r="J19" s="77" t="s">
        <v>2120</v>
      </c>
      <c r="K19" s="28">
        <v>0</v>
      </c>
      <c r="L19" s="28">
        <v>20250</v>
      </c>
      <c r="M19" s="28" t="s">
        <v>2574</v>
      </c>
      <c r="N19" s="687">
        <v>22500</v>
      </c>
      <c r="O19" s="28">
        <f t="shared" si="0"/>
        <v>20250</v>
      </c>
      <c r="P19" s="687">
        <v>22500</v>
      </c>
      <c r="Q19" s="28" t="s">
        <v>2575</v>
      </c>
      <c r="R19" s="28">
        <v>20</v>
      </c>
      <c r="S19" s="198" t="s">
        <v>2121</v>
      </c>
      <c r="T19" s="198" t="s">
        <v>2122</v>
      </c>
      <c r="U19" s="198" t="s">
        <v>2123</v>
      </c>
    </row>
    <row r="20" spans="1:21" ht="165">
      <c r="A20" s="28">
        <v>12</v>
      </c>
      <c r="B20" s="28"/>
      <c r="C20" s="77" t="s">
        <v>2025</v>
      </c>
      <c r="D20" s="77" t="s">
        <v>2026</v>
      </c>
      <c r="E20" s="55" t="s">
        <v>2027</v>
      </c>
      <c r="F20" s="489" t="s">
        <v>30</v>
      </c>
      <c r="G20" s="55" t="s">
        <v>31</v>
      </c>
      <c r="H20" s="55" t="s">
        <v>69</v>
      </c>
      <c r="I20" s="691" t="s">
        <v>6</v>
      </c>
      <c r="J20" s="77" t="s">
        <v>2028</v>
      </c>
      <c r="K20" s="28">
        <v>0</v>
      </c>
      <c r="L20" s="28">
        <v>20250</v>
      </c>
      <c r="M20" s="28" t="s">
        <v>2574</v>
      </c>
      <c r="N20" s="486">
        <v>22500</v>
      </c>
      <c r="O20" s="28">
        <f t="shared" si="0"/>
        <v>20250</v>
      </c>
      <c r="P20" s="486">
        <v>22500</v>
      </c>
      <c r="Q20" s="28" t="s">
        <v>2575</v>
      </c>
      <c r="R20" s="28">
        <v>20</v>
      </c>
      <c r="S20" s="475" t="s">
        <v>2029</v>
      </c>
      <c r="T20" s="475" t="s">
        <v>2030</v>
      </c>
      <c r="U20" s="198" t="s">
        <v>2031</v>
      </c>
    </row>
    <row r="21" spans="1:21" ht="120">
      <c r="A21" s="28">
        <v>13</v>
      </c>
      <c r="B21" s="28"/>
      <c r="C21" s="77" t="s">
        <v>1943</v>
      </c>
      <c r="D21" s="77" t="s">
        <v>491</v>
      </c>
      <c r="E21" s="77" t="s">
        <v>1944</v>
      </c>
      <c r="F21" s="489" t="s">
        <v>30</v>
      </c>
      <c r="G21" s="55" t="s">
        <v>31</v>
      </c>
      <c r="H21" s="691" t="s">
        <v>32</v>
      </c>
      <c r="I21" s="691" t="s">
        <v>6</v>
      </c>
      <c r="J21" s="77" t="s">
        <v>1945</v>
      </c>
      <c r="K21" s="28">
        <v>0</v>
      </c>
      <c r="L21" s="28">
        <v>40500</v>
      </c>
      <c r="M21" s="28" t="s">
        <v>2574</v>
      </c>
      <c r="N21" s="687">
        <v>45000</v>
      </c>
      <c r="O21" s="28">
        <f t="shared" si="0"/>
        <v>40500</v>
      </c>
      <c r="P21" s="687">
        <v>45000</v>
      </c>
      <c r="Q21" s="28" t="s">
        <v>2575</v>
      </c>
      <c r="R21" s="28">
        <v>20</v>
      </c>
      <c r="S21" s="198" t="s">
        <v>1946</v>
      </c>
      <c r="T21" s="198" t="s">
        <v>1947</v>
      </c>
      <c r="U21" s="198" t="s">
        <v>1948</v>
      </c>
    </row>
    <row r="22" spans="1:21" ht="120">
      <c r="A22" s="28">
        <v>14</v>
      </c>
      <c r="B22" s="28"/>
      <c r="C22" s="77" t="s">
        <v>2103</v>
      </c>
      <c r="D22" s="77" t="s">
        <v>2104</v>
      </c>
      <c r="E22" s="77" t="s">
        <v>2105</v>
      </c>
      <c r="F22" s="489" t="s">
        <v>30</v>
      </c>
      <c r="G22" s="55" t="s">
        <v>31</v>
      </c>
      <c r="H22" s="55" t="s">
        <v>69</v>
      </c>
      <c r="I22" s="691" t="s">
        <v>6</v>
      </c>
      <c r="J22" s="77" t="s">
        <v>2106</v>
      </c>
      <c r="K22" s="28">
        <v>0</v>
      </c>
      <c r="L22" s="28">
        <v>20250</v>
      </c>
      <c r="M22" s="28" t="s">
        <v>2574</v>
      </c>
      <c r="N22" s="687">
        <v>22500</v>
      </c>
      <c r="O22" s="28">
        <f t="shared" si="0"/>
        <v>20250</v>
      </c>
      <c r="P22" s="687">
        <v>22500</v>
      </c>
      <c r="Q22" s="28" t="s">
        <v>2575</v>
      </c>
      <c r="R22" s="28">
        <v>20</v>
      </c>
      <c r="S22" s="198" t="s">
        <v>2107</v>
      </c>
      <c r="T22" s="198" t="s">
        <v>2108</v>
      </c>
      <c r="U22" s="198" t="s">
        <v>2109</v>
      </c>
    </row>
    <row r="23" spans="1:21" ht="150">
      <c r="A23" s="28">
        <v>15</v>
      </c>
      <c r="B23" s="28"/>
      <c r="C23" s="77" t="s">
        <v>2145</v>
      </c>
      <c r="D23" s="77" t="s">
        <v>2146</v>
      </c>
      <c r="E23" s="77" t="s">
        <v>2147</v>
      </c>
      <c r="F23" s="489" t="s">
        <v>30</v>
      </c>
      <c r="G23" s="55" t="s">
        <v>31</v>
      </c>
      <c r="H23" s="55" t="s">
        <v>69</v>
      </c>
      <c r="I23" s="55" t="s">
        <v>5</v>
      </c>
      <c r="J23" s="77" t="s">
        <v>1787</v>
      </c>
      <c r="K23" s="28">
        <v>0</v>
      </c>
      <c r="L23" s="28">
        <v>20250</v>
      </c>
      <c r="M23" s="28" t="s">
        <v>2574</v>
      </c>
      <c r="N23" s="687">
        <v>22500</v>
      </c>
      <c r="O23" s="28">
        <f t="shared" si="0"/>
        <v>20250</v>
      </c>
      <c r="P23" s="687">
        <v>22500</v>
      </c>
      <c r="Q23" s="28" t="s">
        <v>2575</v>
      </c>
      <c r="R23" s="28">
        <v>20</v>
      </c>
      <c r="S23" s="198" t="s">
        <v>2148</v>
      </c>
      <c r="T23" s="198" t="s">
        <v>2149</v>
      </c>
      <c r="U23" s="198" t="s">
        <v>2150</v>
      </c>
    </row>
    <row r="24" spans="1:21" ht="90">
      <c r="A24" s="28">
        <v>16</v>
      </c>
      <c r="B24" s="28"/>
      <c r="C24" s="77" t="s">
        <v>2038</v>
      </c>
      <c r="D24" s="77" t="s">
        <v>2039</v>
      </c>
      <c r="E24" s="77" t="s">
        <v>2040</v>
      </c>
      <c r="F24" s="489" t="s">
        <v>30</v>
      </c>
      <c r="G24" s="55" t="s">
        <v>31</v>
      </c>
      <c r="H24" s="691" t="s">
        <v>32</v>
      </c>
      <c r="I24" s="691" t="s">
        <v>6</v>
      </c>
      <c r="J24" s="77" t="s">
        <v>1824</v>
      </c>
      <c r="K24" s="28">
        <v>0</v>
      </c>
      <c r="L24" s="28">
        <v>20250</v>
      </c>
      <c r="M24" s="28" t="s">
        <v>2574</v>
      </c>
      <c r="N24" s="687">
        <v>22500</v>
      </c>
      <c r="O24" s="28">
        <f t="shared" si="0"/>
        <v>20250</v>
      </c>
      <c r="P24" s="687">
        <v>22500</v>
      </c>
      <c r="Q24" s="28" t="s">
        <v>2575</v>
      </c>
      <c r="R24" s="28">
        <v>20</v>
      </c>
      <c r="S24" s="198" t="s">
        <v>2041</v>
      </c>
      <c r="T24" s="198" t="s">
        <v>2042</v>
      </c>
      <c r="U24" s="198" t="s">
        <v>2043</v>
      </c>
    </row>
    <row r="25" spans="1:21" ht="135">
      <c r="A25" s="28">
        <v>17</v>
      </c>
      <c r="B25" s="28"/>
      <c r="C25" s="489" t="s">
        <v>2457</v>
      </c>
      <c r="D25" s="489" t="s">
        <v>2458</v>
      </c>
      <c r="E25" s="489" t="s">
        <v>2427</v>
      </c>
      <c r="F25" s="489" t="s">
        <v>30</v>
      </c>
      <c r="G25" s="489" t="s">
        <v>2223</v>
      </c>
      <c r="H25" s="691" t="s">
        <v>32</v>
      </c>
      <c r="I25" s="691" t="s">
        <v>6</v>
      </c>
      <c r="J25" s="489" t="s">
        <v>414</v>
      </c>
      <c r="K25" s="28">
        <v>0</v>
      </c>
      <c r="L25" s="28">
        <v>81000</v>
      </c>
      <c r="M25" s="28" t="s">
        <v>2574</v>
      </c>
      <c r="N25" s="451">
        <v>90000</v>
      </c>
      <c r="O25" s="28">
        <f t="shared" si="0"/>
        <v>81000</v>
      </c>
      <c r="P25" s="451">
        <v>90000</v>
      </c>
      <c r="Q25" s="28" t="s">
        <v>2575</v>
      </c>
      <c r="R25" s="28">
        <v>20</v>
      </c>
      <c r="S25" s="441" t="s">
        <v>2459</v>
      </c>
      <c r="T25" s="441" t="s">
        <v>2460</v>
      </c>
      <c r="U25" s="441" t="s">
        <v>2461</v>
      </c>
    </row>
    <row r="26" spans="1:21" ht="120">
      <c r="A26" s="28">
        <v>18</v>
      </c>
      <c r="B26" s="28"/>
      <c r="C26" s="489" t="s">
        <v>2278</v>
      </c>
      <c r="D26" s="489" t="s">
        <v>2279</v>
      </c>
      <c r="E26" s="489" t="s">
        <v>2257</v>
      </c>
      <c r="F26" s="489" t="s">
        <v>30</v>
      </c>
      <c r="G26" s="489" t="s">
        <v>190</v>
      </c>
      <c r="H26" s="691" t="s">
        <v>32</v>
      </c>
      <c r="I26" s="55" t="s">
        <v>5</v>
      </c>
      <c r="J26" s="489" t="s">
        <v>456</v>
      </c>
      <c r="K26" s="28">
        <v>0</v>
      </c>
      <c r="L26" s="28">
        <v>20250</v>
      </c>
      <c r="M26" s="28" t="s">
        <v>2574</v>
      </c>
      <c r="N26" s="451">
        <v>22500</v>
      </c>
      <c r="O26" s="28">
        <f t="shared" si="0"/>
        <v>20250</v>
      </c>
      <c r="P26" s="451">
        <v>22500</v>
      </c>
      <c r="Q26" s="28" t="s">
        <v>2575</v>
      </c>
      <c r="R26" s="28">
        <v>20</v>
      </c>
      <c r="S26" s="441" t="s">
        <v>2280</v>
      </c>
      <c r="T26" s="441" t="s">
        <v>2281</v>
      </c>
      <c r="U26" s="441" t="s">
        <v>2282</v>
      </c>
    </row>
    <row r="27" spans="1:21" ht="135">
      <c r="A27" s="28">
        <v>19</v>
      </c>
      <c r="B27" s="28"/>
      <c r="C27" s="489" t="s">
        <v>2425</v>
      </c>
      <c r="D27" s="489" t="s">
        <v>2426</v>
      </c>
      <c r="E27" s="489" t="s">
        <v>2427</v>
      </c>
      <c r="F27" s="489" t="s">
        <v>30</v>
      </c>
      <c r="G27" s="489" t="s">
        <v>2223</v>
      </c>
      <c r="H27" s="55" t="s">
        <v>69</v>
      </c>
      <c r="I27" s="691" t="s">
        <v>6</v>
      </c>
      <c r="J27" s="489" t="s">
        <v>414</v>
      </c>
      <c r="K27" s="28">
        <v>0</v>
      </c>
      <c r="L27" s="28">
        <v>81000</v>
      </c>
      <c r="M27" s="28" t="s">
        <v>2574</v>
      </c>
      <c r="N27" s="451">
        <v>90000</v>
      </c>
      <c r="O27" s="28">
        <f t="shared" si="0"/>
        <v>81000</v>
      </c>
      <c r="P27" s="451">
        <v>90000</v>
      </c>
      <c r="Q27" s="28" t="s">
        <v>2575</v>
      </c>
      <c r="R27" s="28">
        <v>20</v>
      </c>
      <c r="S27" s="441" t="s">
        <v>2428</v>
      </c>
      <c r="T27" s="441" t="s">
        <v>2429</v>
      </c>
      <c r="U27" s="441" t="s">
        <v>2430</v>
      </c>
    </row>
    <row r="28" spans="1:21" ht="120">
      <c r="A28" s="28">
        <v>20</v>
      </c>
      <c r="B28" s="28"/>
      <c r="C28" s="489" t="s">
        <v>2227</v>
      </c>
      <c r="D28" s="489" t="s">
        <v>1270</v>
      </c>
      <c r="E28" s="489" t="s">
        <v>2228</v>
      </c>
      <c r="F28" s="489" t="s">
        <v>30</v>
      </c>
      <c r="G28" s="489" t="s">
        <v>190</v>
      </c>
      <c r="H28" s="691" t="s">
        <v>32</v>
      </c>
      <c r="I28" s="691" t="s">
        <v>6</v>
      </c>
      <c r="J28" s="489" t="s">
        <v>2229</v>
      </c>
      <c r="K28" s="28">
        <v>0</v>
      </c>
      <c r="L28" s="28">
        <v>81000</v>
      </c>
      <c r="M28" s="28" t="s">
        <v>2574</v>
      </c>
      <c r="N28" s="451">
        <v>90000</v>
      </c>
      <c r="O28" s="28">
        <f t="shared" si="0"/>
        <v>81000</v>
      </c>
      <c r="P28" s="451">
        <v>90000</v>
      </c>
      <c r="Q28" s="28" t="s">
        <v>2575</v>
      </c>
      <c r="R28" s="28">
        <v>20</v>
      </c>
      <c r="S28" s="441" t="s">
        <v>2230</v>
      </c>
      <c r="T28" s="441" t="s">
        <v>2231</v>
      </c>
      <c r="U28" s="441" t="s">
        <v>2232</v>
      </c>
    </row>
    <row r="29" spans="1:21" ht="150">
      <c r="A29" s="28">
        <v>21</v>
      </c>
      <c r="B29" s="28"/>
      <c r="C29" s="489" t="s">
        <v>2306</v>
      </c>
      <c r="D29" s="489" t="s">
        <v>2307</v>
      </c>
      <c r="E29" s="489" t="s">
        <v>2308</v>
      </c>
      <c r="F29" s="489" t="s">
        <v>30</v>
      </c>
      <c r="G29" s="489" t="s">
        <v>2223</v>
      </c>
      <c r="H29" s="55" t="s">
        <v>69</v>
      </c>
      <c r="I29" s="691" t="s">
        <v>6</v>
      </c>
      <c r="J29" s="489" t="s">
        <v>407</v>
      </c>
      <c r="K29" s="28">
        <v>0</v>
      </c>
      <c r="L29" s="28">
        <v>20250</v>
      </c>
      <c r="M29" s="28" t="s">
        <v>2574</v>
      </c>
      <c r="N29" s="451">
        <v>22500</v>
      </c>
      <c r="O29" s="28">
        <f t="shared" si="0"/>
        <v>20250</v>
      </c>
      <c r="P29" s="451">
        <v>22500</v>
      </c>
      <c r="Q29" s="28" t="s">
        <v>2575</v>
      </c>
      <c r="R29" s="28">
        <v>20</v>
      </c>
      <c r="S29" s="441" t="s">
        <v>2309</v>
      </c>
      <c r="T29" s="441" t="s">
        <v>2310</v>
      </c>
      <c r="U29" s="441" t="s">
        <v>2311</v>
      </c>
    </row>
    <row r="30" spans="1:21" ht="60">
      <c r="A30" s="28">
        <v>22</v>
      </c>
      <c r="B30" s="28"/>
      <c r="C30" s="489" t="s">
        <v>2431</v>
      </c>
      <c r="D30" s="489" t="s">
        <v>1229</v>
      </c>
      <c r="E30" s="688" t="s">
        <v>2247</v>
      </c>
      <c r="F30" s="489" t="s">
        <v>30</v>
      </c>
      <c r="G30" s="489" t="s">
        <v>190</v>
      </c>
      <c r="H30" s="683" t="s">
        <v>32</v>
      </c>
      <c r="I30" s="683" t="s">
        <v>6</v>
      </c>
      <c r="J30" s="489" t="s">
        <v>407</v>
      </c>
      <c r="K30" s="28">
        <v>0</v>
      </c>
      <c r="L30" s="28">
        <v>81000</v>
      </c>
      <c r="M30" s="11" t="s">
        <v>2576</v>
      </c>
      <c r="N30" s="451">
        <v>90000</v>
      </c>
      <c r="O30" s="28">
        <v>20</v>
      </c>
      <c r="P30" s="451">
        <v>90000</v>
      </c>
      <c r="Q30" s="163" t="s">
        <v>2577</v>
      </c>
      <c r="R30" s="28">
        <v>20</v>
      </c>
      <c r="S30" s="441" t="s">
        <v>2432</v>
      </c>
      <c r="T30" s="441" t="s">
        <v>2433</v>
      </c>
      <c r="U30" s="441" t="s">
        <v>2434</v>
      </c>
    </row>
    <row r="31" spans="1:21" ht="60">
      <c r="A31" s="28">
        <v>23</v>
      </c>
      <c r="B31" s="28"/>
      <c r="C31" s="489" t="s">
        <v>2419</v>
      </c>
      <c r="D31" s="489" t="s">
        <v>2420</v>
      </c>
      <c r="E31" s="688" t="s">
        <v>2421</v>
      </c>
      <c r="F31" s="489" t="s">
        <v>30</v>
      </c>
      <c r="G31" s="489" t="s">
        <v>2223</v>
      </c>
      <c r="H31" s="683" t="s">
        <v>32</v>
      </c>
      <c r="I31" s="683" t="s">
        <v>6</v>
      </c>
      <c r="J31" s="489" t="s">
        <v>414</v>
      </c>
      <c r="K31" s="28">
        <v>0</v>
      </c>
      <c r="L31" s="28">
        <v>81000</v>
      </c>
      <c r="M31" s="11" t="s">
        <v>2576</v>
      </c>
      <c r="N31" s="451">
        <v>90000</v>
      </c>
      <c r="O31" s="28">
        <v>20</v>
      </c>
      <c r="P31" s="451">
        <v>90000</v>
      </c>
      <c r="Q31" s="163" t="s">
        <v>2577</v>
      </c>
      <c r="R31" s="28">
        <v>20</v>
      </c>
      <c r="S31" s="441" t="s">
        <v>2422</v>
      </c>
      <c r="T31" s="441" t="s">
        <v>2423</v>
      </c>
      <c r="U31" s="441" t="s">
        <v>2424</v>
      </c>
    </row>
    <row r="32" spans="1:21" ht="36">
      <c r="A32" s="28">
        <v>24</v>
      </c>
      <c r="B32" s="28"/>
      <c r="C32" s="489" t="s">
        <v>2452</v>
      </c>
      <c r="D32" s="489" t="s">
        <v>1229</v>
      </c>
      <c r="E32" s="688" t="s">
        <v>2453</v>
      </c>
      <c r="F32" s="489" t="s">
        <v>30</v>
      </c>
      <c r="G32" s="489" t="s">
        <v>190</v>
      </c>
      <c r="H32" s="683" t="s">
        <v>69</v>
      </c>
      <c r="I32" s="683" t="s">
        <v>6</v>
      </c>
      <c r="J32" s="489" t="s">
        <v>407</v>
      </c>
      <c r="K32" s="28">
        <v>0</v>
      </c>
      <c r="L32" s="28">
        <v>60750</v>
      </c>
      <c r="M32" s="11" t="s">
        <v>2576</v>
      </c>
      <c r="N32" s="451">
        <v>67500</v>
      </c>
      <c r="O32" s="28">
        <v>20</v>
      </c>
      <c r="P32" s="451">
        <v>67500</v>
      </c>
      <c r="Q32" s="163" t="s">
        <v>2577</v>
      </c>
      <c r="R32" s="28">
        <v>20</v>
      </c>
      <c r="S32" s="441" t="s">
        <v>2454</v>
      </c>
      <c r="T32" s="441" t="s">
        <v>2455</v>
      </c>
      <c r="U32" s="441" t="s">
        <v>2456</v>
      </c>
    </row>
    <row r="33" spans="1:21" ht="108">
      <c r="A33" s="28">
        <v>25</v>
      </c>
      <c r="B33" s="28"/>
      <c r="C33" s="489" t="s">
        <v>2474</v>
      </c>
      <c r="D33" s="489" t="s">
        <v>2475</v>
      </c>
      <c r="E33" s="688" t="s">
        <v>2476</v>
      </c>
      <c r="F33" s="489" t="s">
        <v>30</v>
      </c>
      <c r="G33" s="489" t="s">
        <v>2223</v>
      </c>
      <c r="H33" s="683" t="s">
        <v>69</v>
      </c>
      <c r="I33" s="683" t="s">
        <v>6</v>
      </c>
      <c r="J33" s="489" t="s">
        <v>2302</v>
      </c>
      <c r="K33" s="28">
        <v>0</v>
      </c>
      <c r="L33" s="28">
        <v>81000</v>
      </c>
      <c r="M33" s="11" t="s">
        <v>2576</v>
      </c>
      <c r="N33" s="451">
        <v>90000</v>
      </c>
      <c r="O33" s="28">
        <v>20</v>
      </c>
      <c r="P33" s="451">
        <v>90000</v>
      </c>
      <c r="Q33" s="163" t="s">
        <v>2577</v>
      </c>
      <c r="R33" s="28">
        <v>20</v>
      </c>
      <c r="S33" s="441" t="s">
        <v>2477</v>
      </c>
      <c r="T33" s="441" t="s">
        <v>2478</v>
      </c>
      <c r="U33" s="441" t="s">
        <v>2479</v>
      </c>
    </row>
    <row r="34" spans="1:21" ht="96">
      <c r="A34" s="28">
        <v>26</v>
      </c>
      <c r="B34" s="28"/>
      <c r="C34" s="77" t="s">
        <v>1919</v>
      </c>
      <c r="D34" s="77" t="s">
        <v>1920</v>
      </c>
      <c r="E34" s="131" t="s">
        <v>1921</v>
      </c>
      <c r="F34" s="489" t="s">
        <v>30</v>
      </c>
      <c r="G34" s="439" t="s">
        <v>31</v>
      </c>
      <c r="H34" s="683" t="s">
        <v>32</v>
      </c>
      <c r="I34" s="683" t="s">
        <v>6</v>
      </c>
      <c r="J34" s="77" t="s">
        <v>1915</v>
      </c>
      <c r="K34" s="28">
        <v>0</v>
      </c>
      <c r="L34" s="28">
        <v>40500</v>
      </c>
      <c r="M34" s="11" t="s">
        <v>2576</v>
      </c>
      <c r="N34" s="687">
        <v>45000</v>
      </c>
      <c r="O34" s="28">
        <v>20</v>
      </c>
      <c r="P34" s="687">
        <v>45000</v>
      </c>
      <c r="Q34" s="163" t="s">
        <v>2577</v>
      </c>
      <c r="R34" s="28">
        <v>20</v>
      </c>
      <c r="S34" s="475" t="s">
        <v>1922</v>
      </c>
      <c r="T34" s="475" t="s">
        <v>1923</v>
      </c>
      <c r="U34" s="198" t="s">
        <v>1924</v>
      </c>
    </row>
    <row r="35" spans="1:21" ht="108">
      <c r="A35" s="28">
        <v>27</v>
      </c>
      <c r="B35" s="28"/>
      <c r="C35" s="77" t="s">
        <v>1991</v>
      </c>
      <c r="D35" s="77" t="s">
        <v>1992</v>
      </c>
      <c r="E35" s="131" t="s">
        <v>1993</v>
      </c>
      <c r="F35" s="489" t="s">
        <v>30</v>
      </c>
      <c r="G35" s="439" t="s">
        <v>31</v>
      </c>
      <c r="H35" s="683" t="s">
        <v>69</v>
      </c>
      <c r="I35" s="683" t="s">
        <v>6</v>
      </c>
      <c r="J35" s="77" t="s">
        <v>1824</v>
      </c>
      <c r="K35" s="28">
        <v>0</v>
      </c>
      <c r="L35" s="28">
        <v>20250</v>
      </c>
      <c r="M35" s="11" t="s">
        <v>2576</v>
      </c>
      <c r="N35" s="687">
        <v>22500</v>
      </c>
      <c r="O35" s="28">
        <v>20</v>
      </c>
      <c r="P35" s="687">
        <v>22500</v>
      </c>
      <c r="Q35" s="163" t="s">
        <v>2577</v>
      </c>
      <c r="R35" s="28">
        <v>20</v>
      </c>
      <c r="S35" s="198" t="s">
        <v>1994</v>
      </c>
      <c r="T35" s="198" t="s">
        <v>1995</v>
      </c>
      <c r="U35" s="198" t="s">
        <v>1996</v>
      </c>
    </row>
    <row r="36" spans="1:21" ht="108">
      <c r="A36" s="28">
        <v>28</v>
      </c>
      <c r="B36" s="28"/>
      <c r="C36" s="77" t="s">
        <v>1906</v>
      </c>
      <c r="D36" s="77" t="s">
        <v>1907</v>
      </c>
      <c r="E36" s="131" t="s">
        <v>1908</v>
      </c>
      <c r="F36" s="489" t="s">
        <v>30</v>
      </c>
      <c r="G36" s="439" t="s">
        <v>31</v>
      </c>
      <c r="H36" s="683" t="s">
        <v>32</v>
      </c>
      <c r="I36" s="683" t="s">
        <v>6</v>
      </c>
      <c r="J36" s="77" t="s">
        <v>1824</v>
      </c>
      <c r="K36" s="28">
        <v>0</v>
      </c>
      <c r="L36" s="28">
        <v>20250</v>
      </c>
      <c r="M36" s="11" t="s">
        <v>2576</v>
      </c>
      <c r="N36" s="687">
        <v>22500</v>
      </c>
      <c r="O36" s="28">
        <v>20</v>
      </c>
      <c r="P36" s="687">
        <v>22500</v>
      </c>
      <c r="Q36" s="163" t="s">
        <v>2577</v>
      </c>
      <c r="R36" s="28">
        <v>20</v>
      </c>
      <c r="S36" s="198" t="s">
        <v>1909</v>
      </c>
      <c r="T36" s="198" t="s">
        <v>1910</v>
      </c>
      <c r="U36" s="476" t="s">
        <v>1911</v>
      </c>
    </row>
    <row r="37" spans="1:21" ht="84">
      <c r="A37" s="28">
        <v>29</v>
      </c>
      <c r="B37" s="28"/>
      <c r="C37" s="77" t="s">
        <v>2078</v>
      </c>
      <c r="D37" s="77" t="s">
        <v>2079</v>
      </c>
      <c r="E37" s="131" t="s">
        <v>2080</v>
      </c>
      <c r="F37" s="489" t="s">
        <v>30</v>
      </c>
      <c r="G37" s="439" t="s">
        <v>31</v>
      </c>
      <c r="H37" s="683" t="s">
        <v>69</v>
      </c>
      <c r="I37" s="683" t="s">
        <v>6</v>
      </c>
      <c r="J37" s="77" t="s">
        <v>1824</v>
      </c>
      <c r="K37" s="28">
        <v>0</v>
      </c>
      <c r="L37" s="28">
        <v>20250</v>
      </c>
      <c r="M37" s="11" t="s">
        <v>2576</v>
      </c>
      <c r="N37" s="687">
        <v>22500</v>
      </c>
      <c r="O37" s="28">
        <v>20</v>
      </c>
      <c r="P37" s="687">
        <v>22500</v>
      </c>
      <c r="Q37" s="163" t="s">
        <v>2577</v>
      </c>
      <c r="R37" s="28">
        <v>20</v>
      </c>
      <c r="S37" s="198" t="s">
        <v>2081</v>
      </c>
      <c r="T37" s="198" t="s">
        <v>2082</v>
      </c>
      <c r="U37" s="198" t="s">
        <v>2083</v>
      </c>
    </row>
    <row r="38" spans="1:21" ht="108">
      <c r="A38" s="28">
        <v>30</v>
      </c>
      <c r="B38" s="28"/>
      <c r="C38" s="77" t="s">
        <v>1932</v>
      </c>
      <c r="D38" s="77" t="s">
        <v>1325</v>
      </c>
      <c r="E38" s="490" t="s">
        <v>1933</v>
      </c>
      <c r="F38" s="489" t="s">
        <v>30</v>
      </c>
      <c r="G38" s="439" t="s">
        <v>31</v>
      </c>
      <c r="H38" s="683" t="s">
        <v>32</v>
      </c>
      <c r="I38" s="683" t="s">
        <v>6</v>
      </c>
      <c r="J38" s="77" t="s">
        <v>1787</v>
      </c>
      <c r="K38" s="28">
        <v>0</v>
      </c>
      <c r="L38" s="28">
        <v>20250</v>
      </c>
      <c r="M38" s="11" t="s">
        <v>2576</v>
      </c>
      <c r="N38" s="486">
        <v>22500</v>
      </c>
      <c r="O38" s="28">
        <v>20</v>
      </c>
      <c r="P38" s="486">
        <v>22500</v>
      </c>
      <c r="Q38" s="163" t="s">
        <v>2577</v>
      </c>
      <c r="R38" s="28">
        <v>20</v>
      </c>
      <c r="S38" s="475" t="s">
        <v>1934</v>
      </c>
      <c r="T38" s="475" t="s">
        <v>1935</v>
      </c>
      <c r="U38" s="198" t="s">
        <v>1936</v>
      </c>
    </row>
    <row r="39" spans="1:21" ht="84">
      <c r="A39" s="28">
        <v>31</v>
      </c>
      <c r="B39" s="28"/>
      <c r="C39" s="55" t="s">
        <v>1955</v>
      </c>
      <c r="D39" s="55" t="s">
        <v>1956</v>
      </c>
      <c r="E39" s="490" t="s">
        <v>1957</v>
      </c>
      <c r="F39" s="489" t="s">
        <v>30</v>
      </c>
      <c r="G39" s="439" t="s">
        <v>31</v>
      </c>
      <c r="H39" s="683" t="s">
        <v>32</v>
      </c>
      <c r="I39" s="683" t="s">
        <v>6</v>
      </c>
      <c r="J39" s="55" t="s">
        <v>1787</v>
      </c>
      <c r="K39" s="28">
        <v>0</v>
      </c>
      <c r="L39" s="28">
        <v>20250</v>
      </c>
      <c r="M39" s="11" t="s">
        <v>2576</v>
      </c>
      <c r="N39" s="486">
        <v>22500</v>
      </c>
      <c r="O39" s="28">
        <v>20</v>
      </c>
      <c r="P39" s="486">
        <v>22500</v>
      </c>
      <c r="Q39" s="163" t="s">
        <v>2577</v>
      </c>
      <c r="R39" s="28">
        <v>20</v>
      </c>
      <c r="S39" s="198" t="s">
        <v>1958</v>
      </c>
      <c r="T39" s="475" t="s">
        <v>1959</v>
      </c>
      <c r="U39" s="198" t="s">
        <v>1960</v>
      </c>
    </row>
    <row r="40" spans="1:21" ht="84">
      <c r="A40" s="28">
        <v>32</v>
      </c>
      <c r="B40" s="28"/>
      <c r="C40" s="489" t="s">
        <v>1843</v>
      </c>
      <c r="D40" s="489" t="s">
        <v>1844</v>
      </c>
      <c r="E40" s="688" t="s">
        <v>1845</v>
      </c>
      <c r="F40" s="489" t="s">
        <v>30</v>
      </c>
      <c r="G40" s="439" t="s">
        <v>31</v>
      </c>
      <c r="H40" s="683" t="s">
        <v>32</v>
      </c>
      <c r="I40" s="683" t="s">
        <v>6</v>
      </c>
      <c r="J40" s="489" t="s">
        <v>1787</v>
      </c>
      <c r="K40" s="28">
        <v>0</v>
      </c>
      <c r="L40" s="28">
        <v>20250</v>
      </c>
      <c r="M40" s="11" t="s">
        <v>2576</v>
      </c>
      <c r="N40" s="487">
        <v>22500</v>
      </c>
      <c r="O40" s="28">
        <v>20</v>
      </c>
      <c r="P40" s="487">
        <v>22500</v>
      </c>
      <c r="Q40" s="163" t="s">
        <v>2577</v>
      </c>
      <c r="R40" s="28">
        <v>20</v>
      </c>
      <c r="S40" s="441" t="s">
        <v>1846</v>
      </c>
      <c r="T40" s="474" t="s">
        <v>1847</v>
      </c>
      <c r="U40" s="444" t="s">
        <v>2578</v>
      </c>
    </row>
    <row r="41" spans="1:21" ht="84">
      <c r="A41" s="28">
        <v>33</v>
      </c>
      <c r="B41" s="28"/>
      <c r="C41" s="489" t="s">
        <v>2324</v>
      </c>
      <c r="D41" s="489" t="s">
        <v>2325</v>
      </c>
      <c r="E41" s="688" t="s">
        <v>2326</v>
      </c>
      <c r="F41" s="489" t="s">
        <v>30</v>
      </c>
      <c r="G41" s="489" t="s">
        <v>190</v>
      </c>
      <c r="H41" s="683" t="s">
        <v>32</v>
      </c>
      <c r="I41" s="683" t="s">
        <v>6</v>
      </c>
      <c r="J41" s="489" t="s">
        <v>414</v>
      </c>
      <c r="K41" s="28">
        <v>0</v>
      </c>
      <c r="L41" s="28">
        <v>20250</v>
      </c>
      <c r="M41" s="11" t="s">
        <v>2576</v>
      </c>
      <c r="N41" s="451">
        <v>22500</v>
      </c>
      <c r="O41" s="28">
        <v>20</v>
      </c>
      <c r="P41" s="451">
        <v>22500</v>
      </c>
      <c r="Q41" s="163" t="s">
        <v>2577</v>
      </c>
      <c r="R41" s="28">
        <v>20</v>
      </c>
      <c r="S41" s="441" t="s">
        <v>2579</v>
      </c>
      <c r="T41" s="441" t="s">
        <v>2328</v>
      </c>
      <c r="U41" s="441" t="s">
        <v>2329</v>
      </c>
    </row>
    <row r="42" spans="1:21" ht="72">
      <c r="A42" s="28">
        <v>34</v>
      </c>
      <c r="B42" s="28"/>
      <c r="C42" s="489" t="s">
        <v>2267</v>
      </c>
      <c r="D42" s="489" t="s">
        <v>2268</v>
      </c>
      <c r="E42" s="688" t="s">
        <v>2257</v>
      </c>
      <c r="F42" s="489" t="s">
        <v>30</v>
      </c>
      <c r="G42" s="489" t="s">
        <v>190</v>
      </c>
      <c r="H42" s="683" t="s">
        <v>32</v>
      </c>
      <c r="I42" s="683" t="s">
        <v>5</v>
      </c>
      <c r="J42" s="489" t="s">
        <v>407</v>
      </c>
      <c r="K42" s="28">
        <v>0</v>
      </c>
      <c r="L42" s="28">
        <v>20250</v>
      </c>
      <c r="M42" s="11" t="s">
        <v>2576</v>
      </c>
      <c r="N42" s="451">
        <v>22500</v>
      </c>
      <c r="O42" s="28">
        <v>20</v>
      </c>
      <c r="P42" s="451">
        <v>22500</v>
      </c>
      <c r="Q42" s="163" t="s">
        <v>2577</v>
      </c>
      <c r="R42" s="28">
        <v>20</v>
      </c>
      <c r="S42" s="441" t="s">
        <v>2269</v>
      </c>
      <c r="T42" s="441" t="s">
        <v>2270</v>
      </c>
      <c r="U42" s="441" t="s">
        <v>2271</v>
      </c>
    </row>
    <row r="43" spans="1:21" ht="72">
      <c r="A43" s="28">
        <v>35</v>
      </c>
      <c r="B43" s="28"/>
      <c r="C43" s="489" t="s">
        <v>2337</v>
      </c>
      <c r="D43" s="489" t="s">
        <v>2338</v>
      </c>
      <c r="E43" s="688" t="s">
        <v>2339</v>
      </c>
      <c r="F43" s="489" t="s">
        <v>30</v>
      </c>
      <c r="G43" s="489" t="s">
        <v>190</v>
      </c>
      <c r="H43" s="683" t="s">
        <v>69</v>
      </c>
      <c r="I43" s="683" t="s">
        <v>5</v>
      </c>
      <c r="J43" s="489" t="s">
        <v>407</v>
      </c>
      <c r="K43" s="28">
        <v>0</v>
      </c>
      <c r="L43" s="28">
        <v>20250</v>
      </c>
      <c r="M43" s="11" t="s">
        <v>2576</v>
      </c>
      <c r="N43" s="451">
        <v>22500</v>
      </c>
      <c r="O43" s="28">
        <v>20</v>
      </c>
      <c r="P43" s="451">
        <v>22500</v>
      </c>
      <c r="Q43" s="163" t="s">
        <v>2577</v>
      </c>
      <c r="R43" s="28">
        <v>20</v>
      </c>
      <c r="S43" s="441" t="s">
        <v>2340</v>
      </c>
      <c r="T43" s="441" t="s">
        <v>2341</v>
      </c>
      <c r="U43" s="441" t="s">
        <v>2342</v>
      </c>
    </row>
    <row r="44" spans="1:21" ht="108">
      <c r="A44" s="28">
        <v>36</v>
      </c>
      <c r="B44" s="28"/>
      <c r="C44" s="489" t="s">
        <v>490</v>
      </c>
      <c r="D44" s="489" t="s">
        <v>1200</v>
      </c>
      <c r="E44" s="688" t="s">
        <v>2262</v>
      </c>
      <c r="F44" s="489" t="s">
        <v>30</v>
      </c>
      <c r="G44" s="489" t="s">
        <v>190</v>
      </c>
      <c r="H44" s="683" t="s">
        <v>32</v>
      </c>
      <c r="I44" s="683" t="s">
        <v>6</v>
      </c>
      <c r="J44" s="489" t="s">
        <v>2263</v>
      </c>
      <c r="K44" s="28">
        <v>0</v>
      </c>
      <c r="L44" s="28">
        <v>20250</v>
      </c>
      <c r="M44" s="11" t="s">
        <v>2576</v>
      </c>
      <c r="N44" s="451">
        <v>22500</v>
      </c>
      <c r="O44" s="28">
        <v>20</v>
      </c>
      <c r="P44" s="451">
        <v>22500</v>
      </c>
      <c r="Q44" s="163" t="s">
        <v>2577</v>
      </c>
      <c r="R44" s="28">
        <v>20</v>
      </c>
      <c r="S44" s="441" t="s">
        <v>2264</v>
      </c>
      <c r="T44" s="441" t="s">
        <v>2265</v>
      </c>
      <c r="U44" s="441" t="s">
        <v>2266</v>
      </c>
    </row>
    <row r="45" spans="1:21" ht="72">
      <c r="A45" s="28">
        <v>37</v>
      </c>
      <c r="B45" s="28"/>
      <c r="C45" s="489" t="s">
        <v>2299</v>
      </c>
      <c r="D45" s="489" t="s">
        <v>2300</v>
      </c>
      <c r="E45" s="688" t="s">
        <v>2301</v>
      </c>
      <c r="F45" s="489" t="s">
        <v>30</v>
      </c>
      <c r="G45" s="489" t="s">
        <v>2223</v>
      </c>
      <c r="H45" s="683" t="s">
        <v>32</v>
      </c>
      <c r="I45" s="683" t="s">
        <v>6</v>
      </c>
      <c r="J45" s="489" t="s">
        <v>2302</v>
      </c>
      <c r="K45" s="28">
        <v>0</v>
      </c>
      <c r="L45" s="28">
        <v>20250</v>
      </c>
      <c r="M45" s="11" t="s">
        <v>2576</v>
      </c>
      <c r="N45" s="451">
        <v>22500</v>
      </c>
      <c r="O45" s="28">
        <v>20</v>
      </c>
      <c r="P45" s="451">
        <v>22500</v>
      </c>
      <c r="Q45" s="163" t="s">
        <v>2577</v>
      </c>
      <c r="R45" s="28">
        <v>20</v>
      </c>
      <c r="S45" s="441" t="s">
        <v>2303</v>
      </c>
      <c r="T45" s="441" t="s">
        <v>2304</v>
      </c>
      <c r="U45" s="441" t="s">
        <v>2305</v>
      </c>
    </row>
    <row r="46" spans="1:21" ht="108">
      <c r="A46" s="28">
        <v>38</v>
      </c>
      <c r="B46" s="28"/>
      <c r="C46" s="77" t="s">
        <v>2084</v>
      </c>
      <c r="D46" s="77" t="s">
        <v>2085</v>
      </c>
      <c r="E46" s="131" t="s">
        <v>2086</v>
      </c>
      <c r="F46" s="489" t="s">
        <v>30</v>
      </c>
      <c r="G46" s="439" t="s">
        <v>31</v>
      </c>
      <c r="H46" s="683" t="s">
        <v>32</v>
      </c>
      <c r="I46" s="683" t="s">
        <v>6</v>
      </c>
      <c r="J46" s="77" t="s">
        <v>2087</v>
      </c>
      <c r="K46" s="28">
        <v>0</v>
      </c>
      <c r="L46" s="28">
        <v>81000</v>
      </c>
      <c r="M46" s="11" t="s">
        <v>2576</v>
      </c>
      <c r="N46" s="687">
        <v>90000</v>
      </c>
      <c r="O46" s="28">
        <v>20</v>
      </c>
      <c r="P46" s="687">
        <v>90000</v>
      </c>
      <c r="Q46" s="163" t="s">
        <v>2577</v>
      </c>
      <c r="R46" s="28">
        <v>20</v>
      </c>
      <c r="S46" s="198" t="s">
        <v>2088</v>
      </c>
      <c r="T46" s="198" t="s">
        <v>2089</v>
      </c>
      <c r="U46" s="198" t="s">
        <v>2090</v>
      </c>
    </row>
    <row r="47" spans="1:21" ht="108">
      <c r="A47" s="28">
        <v>39</v>
      </c>
      <c r="B47" s="28"/>
      <c r="C47" s="489" t="s">
        <v>2272</v>
      </c>
      <c r="D47" s="489" t="s">
        <v>2273</v>
      </c>
      <c r="E47" s="688" t="s">
        <v>2274</v>
      </c>
      <c r="F47" s="489" t="s">
        <v>30</v>
      </c>
      <c r="G47" s="489" t="s">
        <v>190</v>
      </c>
      <c r="H47" s="683" t="s">
        <v>69</v>
      </c>
      <c r="I47" s="683" t="s">
        <v>6</v>
      </c>
      <c r="J47" s="489" t="s">
        <v>414</v>
      </c>
      <c r="K47" s="28">
        <v>0</v>
      </c>
      <c r="L47" s="28">
        <v>81000</v>
      </c>
      <c r="M47" s="11" t="s">
        <v>2576</v>
      </c>
      <c r="N47" s="489">
        <v>90000</v>
      </c>
      <c r="O47" s="28">
        <v>20</v>
      </c>
      <c r="P47" s="489">
        <v>90000</v>
      </c>
      <c r="Q47" s="163" t="s">
        <v>2577</v>
      </c>
      <c r="R47" s="28">
        <v>20</v>
      </c>
      <c r="S47" s="441" t="s">
        <v>2275</v>
      </c>
      <c r="T47" s="441" t="s">
        <v>2276</v>
      </c>
      <c r="U47" s="441" t="s">
        <v>2277</v>
      </c>
    </row>
    <row r="48" spans="1:21" ht="84">
      <c r="A48" s="28">
        <v>40</v>
      </c>
      <c r="B48" s="28"/>
      <c r="C48" s="198" t="s">
        <v>1907</v>
      </c>
      <c r="D48" s="77" t="s">
        <v>2498</v>
      </c>
      <c r="E48" s="131" t="s">
        <v>2580</v>
      </c>
      <c r="F48" s="28" t="s">
        <v>30</v>
      </c>
      <c r="G48" s="488" t="s">
        <v>31</v>
      </c>
      <c r="H48" s="488" t="s">
        <v>32</v>
      </c>
      <c r="I48" s="457" t="s">
        <v>6</v>
      </c>
      <c r="J48" s="77" t="s">
        <v>2500</v>
      </c>
      <c r="K48" s="28">
        <v>0</v>
      </c>
      <c r="L48" s="28">
        <v>40500</v>
      </c>
      <c r="M48" s="28" t="s">
        <v>2538</v>
      </c>
      <c r="N48" s="687">
        <v>45000</v>
      </c>
      <c r="O48" s="28">
        <v>20</v>
      </c>
      <c r="P48" s="687">
        <v>45000</v>
      </c>
      <c r="Q48" s="28" t="s">
        <v>2538</v>
      </c>
      <c r="R48" s="28">
        <v>20</v>
      </c>
      <c r="S48" s="476" t="s">
        <v>2503</v>
      </c>
      <c r="T48" s="476" t="s">
        <v>2504</v>
      </c>
      <c r="U48" s="476" t="s">
        <v>2505</v>
      </c>
    </row>
    <row r="49" spans="1:21" ht="60">
      <c r="A49" s="28">
        <v>41</v>
      </c>
      <c r="B49" s="28"/>
      <c r="C49" s="77" t="s">
        <v>2506</v>
      </c>
      <c r="D49" s="77" t="s">
        <v>2507</v>
      </c>
      <c r="E49" s="131" t="s">
        <v>2581</v>
      </c>
      <c r="F49" s="28" t="s">
        <v>30</v>
      </c>
      <c r="G49" s="488" t="s">
        <v>31</v>
      </c>
      <c r="H49" s="488" t="s">
        <v>32</v>
      </c>
      <c r="I49" s="457" t="s">
        <v>6</v>
      </c>
      <c r="J49" s="77" t="s">
        <v>1787</v>
      </c>
      <c r="K49" s="28">
        <v>0</v>
      </c>
      <c r="L49" s="28">
        <v>40500</v>
      </c>
      <c r="M49" s="28" t="s">
        <v>2538</v>
      </c>
      <c r="N49" s="687">
        <v>45000</v>
      </c>
      <c r="O49" s="28">
        <v>20</v>
      </c>
      <c r="P49" s="687">
        <v>45000</v>
      </c>
      <c r="Q49" s="28" t="s">
        <v>2538</v>
      </c>
      <c r="R49" s="28">
        <v>20</v>
      </c>
      <c r="S49" s="476" t="s">
        <v>2509</v>
      </c>
      <c r="T49" s="476" t="s">
        <v>2510</v>
      </c>
      <c r="U49" s="476" t="s">
        <v>2511</v>
      </c>
    </row>
    <row r="50" spans="1:21" ht="84">
      <c r="A50" s="28">
        <v>42</v>
      </c>
      <c r="B50" s="28"/>
      <c r="C50" s="489" t="s">
        <v>2486</v>
      </c>
      <c r="D50" s="489" t="s">
        <v>2420</v>
      </c>
      <c r="E50" s="688" t="s">
        <v>2487</v>
      </c>
      <c r="F50" s="28" t="s">
        <v>30</v>
      </c>
      <c r="G50" s="489" t="s">
        <v>2223</v>
      </c>
      <c r="H50" s="488" t="s">
        <v>32</v>
      </c>
      <c r="I50" s="457" t="s">
        <v>6</v>
      </c>
      <c r="J50" s="489" t="s">
        <v>407</v>
      </c>
      <c r="K50" s="28">
        <v>0</v>
      </c>
      <c r="L50" s="28">
        <v>81000</v>
      </c>
      <c r="M50" s="28" t="s">
        <v>2538</v>
      </c>
      <c r="N50" s="451">
        <v>90000</v>
      </c>
      <c r="O50" s="28">
        <v>20</v>
      </c>
      <c r="P50" s="451">
        <v>90000</v>
      </c>
      <c r="Q50" s="28" t="s">
        <v>2538</v>
      </c>
      <c r="R50" s="28">
        <v>20</v>
      </c>
      <c r="S50" s="441" t="s">
        <v>2488</v>
      </c>
      <c r="T50" s="441" t="s">
        <v>2489</v>
      </c>
      <c r="U50" s="441" t="s">
        <v>2490</v>
      </c>
    </row>
    <row r="51" spans="1:21" ht="84">
      <c r="A51" s="28">
        <v>43</v>
      </c>
      <c r="B51" s="28"/>
      <c r="C51" s="77" t="s">
        <v>1985</v>
      </c>
      <c r="D51" s="77" t="s">
        <v>1986</v>
      </c>
      <c r="E51" s="131" t="s">
        <v>1987</v>
      </c>
      <c r="F51" s="28" t="s">
        <v>30</v>
      </c>
      <c r="G51" s="488" t="s">
        <v>31</v>
      </c>
      <c r="H51" s="488" t="s">
        <v>32</v>
      </c>
      <c r="I51" s="457" t="s">
        <v>6</v>
      </c>
      <c r="J51" s="77" t="s">
        <v>1787</v>
      </c>
      <c r="K51" s="28">
        <v>0</v>
      </c>
      <c r="L51" s="28">
        <v>20250</v>
      </c>
      <c r="M51" s="28" t="s">
        <v>2538</v>
      </c>
      <c r="N51" s="687">
        <v>22500</v>
      </c>
      <c r="O51" s="28">
        <v>20</v>
      </c>
      <c r="P51" s="687">
        <v>22500</v>
      </c>
      <c r="Q51" s="28" t="s">
        <v>2538</v>
      </c>
      <c r="R51" s="28">
        <v>20</v>
      </c>
      <c r="S51" s="198" t="s">
        <v>1988</v>
      </c>
      <c r="T51" s="198" t="s">
        <v>1989</v>
      </c>
      <c r="U51" s="198" t="s">
        <v>1990</v>
      </c>
    </row>
    <row r="52" spans="1:21" ht="72">
      <c r="A52" s="28">
        <v>44</v>
      </c>
      <c r="B52" s="28"/>
      <c r="C52" s="489" t="s">
        <v>2362</v>
      </c>
      <c r="D52" s="489" t="s">
        <v>2240</v>
      </c>
      <c r="E52" s="688" t="s">
        <v>2363</v>
      </c>
      <c r="F52" s="28" t="s">
        <v>30</v>
      </c>
      <c r="G52" s="489" t="s">
        <v>190</v>
      </c>
      <c r="H52" s="488" t="s">
        <v>32</v>
      </c>
      <c r="I52" s="457" t="s">
        <v>6</v>
      </c>
      <c r="J52" s="489" t="s">
        <v>2364</v>
      </c>
      <c r="K52" s="28">
        <v>0</v>
      </c>
      <c r="L52" s="28">
        <v>20250</v>
      </c>
      <c r="M52" s="28" t="s">
        <v>2538</v>
      </c>
      <c r="N52" s="451">
        <v>22500</v>
      </c>
      <c r="O52" s="28">
        <v>20</v>
      </c>
      <c r="P52" s="451">
        <v>22500</v>
      </c>
      <c r="Q52" s="28" t="s">
        <v>2538</v>
      </c>
      <c r="R52" s="28">
        <v>20</v>
      </c>
      <c r="S52" s="441" t="s">
        <v>2365</v>
      </c>
      <c r="T52" s="441" t="s">
        <v>2366</v>
      </c>
      <c r="U52" s="441" t="s">
        <v>2367</v>
      </c>
    </row>
    <row r="53" spans="1:21" ht="60">
      <c r="A53" s="28">
        <v>45</v>
      </c>
      <c r="B53" s="28"/>
      <c r="C53" s="489" t="s">
        <v>2312</v>
      </c>
      <c r="D53" s="489" t="s">
        <v>2313</v>
      </c>
      <c r="E53" s="688" t="s">
        <v>2314</v>
      </c>
      <c r="F53" s="28" t="s">
        <v>30</v>
      </c>
      <c r="G53" s="489" t="s">
        <v>2223</v>
      </c>
      <c r="H53" s="488" t="s">
        <v>32</v>
      </c>
      <c r="I53" s="457" t="s">
        <v>6</v>
      </c>
      <c r="J53" s="489" t="s">
        <v>414</v>
      </c>
      <c r="K53" s="28">
        <v>0</v>
      </c>
      <c r="L53" s="28">
        <v>81000</v>
      </c>
      <c r="M53" s="28" t="s">
        <v>2538</v>
      </c>
      <c r="N53" s="451">
        <v>90000</v>
      </c>
      <c r="O53" s="28">
        <v>20</v>
      </c>
      <c r="P53" s="451">
        <v>90000</v>
      </c>
      <c r="Q53" s="28" t="s">
        <v>2538</v>
      </c>
      <c r="R53" s="28">
        <v>20</v>
      </c>
      <c r="S53" s="441" t="s">
        <v>2315</v>
      </c>
      <c r="T53" s="441" t="s">
        <v>2316</v>
      </c>
      <c r="U53" s="441" t="s">
        <v>2317</v>
      </c>
    </row>
    <row r="54" spans="1:21" ht="132">
      <c r="A54" s="72">
        <v>46</v>
      </c>
      <c r="B54" s="28"/>
      <c r="C54" s="489" t="s">
        <v>2582</v>
      </c>
      <c r="D54" s="489" t="s">
        <v>2408</v>
      </c>
      <c r="E54" s="688" t="s">
        <v>2409</v>
      </c>
      <c r="F54" s="28" t="s">
        <v>30</v>
      </c>
      <c r="G54" s="489" t="s">
        <v>2223</v>
      </c>
      <c r="H54" s="488" t="s">
        <v>32</v>
      </c>
      <c r="I54" s="457" t="s">
        <v>6</v>
      </c>
      <c r="J54" s="489" t="s">
        <v>2410</v>
      </c>
      <c r="K54" s="28">
        <v>0</v>
      </c>
      <c r="L54" s="28">
        <v>81000</v>
      </c>
      <c r="M54" s="28" t="s">
        <v>2538</v>
      </c>
      <c r="N54" s="451">
        <v>90000</v>
      </c>
      <c r="O54" s="28">
        <v>20</v>
      </c>
      <c r="P54" s="451">
        <v>90000</v>
      </c>
      <c r="Q54" s="28" t="s">
        <v>2538</v>
      </c>
      <c r="R54" s="28">
        <v>20</v>
      </c>
      <c r="S54" s="441" t="s">
        <v>2411</v>
      </c>
      <c r="T54" s="441" t="s">
        <v>2412</v>
      </c>
      <c r="U54" s="441" t="s">
        <v>2413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selection activeCell="A9" sqref="A9:A15"/>
    </sheetView>
  </sheetViews>
  <sheetFormatPr defaultRowHeight="15"/>
  <sheetData>
    <row r="1" spans="1:21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182"/>
      <c r="T1" s="182"/>
      <c r="U1" s="480"/>
    </row>
    <row r="2" spans="1:21" ht="18.75">
      <c r="A2" s="573" t="s">
        <v>2199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182"/>
      <c r="T2" s="182"/>
      <c r="U2" s="480"/>
    </row>
    <row r="3" spans="1:21" ht="18.75">
      <c r="A3" s="573" t="s">
        <v>2200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182"/>
      <c r="T3" s="182"/>
      <c r="U3" s="480"/>
    </row>
    <row r="4" spans="1:21" ht="18.75">
      <c r="A4" s="573" t="s">
        <v>2201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182"/>
      <c r="T4" s="182"/>
      <c r="U4" s="480"/>
    </row>
    <row r="5" spans="1:21" ht="18.75">
      <c r="A5" s="642" t="s">
        <v>2202</v>
      </c>
      <c r="B5" s="642"/>
      <c r="C5" s="642"/>
      <c r="D5" s="642"/>
      <c r="E5" s="642"/>
      <c r="F5" s="642"/>
      <c r="G5" s="642"/>
      <c r="H5" s="152"/>
      <c r="I5" s="152"/>
      <c r="J5" s="183"/>
      <c r="K5" s="666"/>
      <c r="L5" s="667"/>
      <c r="M5" s="184"/>
      <c r="N5" s="169"/>
      <c r="O5" s="692"/>
      <c r="P5" s="669"/>
      <c r="Q5" s="693"/>
      <c r="R5" s="119" t="s">
        <v>321</v>
      </c>
      <c r="S5" s="182"/>
      <c r="T5" s="182"/>
      <c r="U5" s="480"/>
    </row>
    <row r="6" spans="1:21" ht="15.75">
      <c r="A6" s="671"/>
      <c r="B6" s="106"/>
      <c r="C6" s="106"/>
      <c r="D6" s="106"/>
      <c r="E6" s="107"/>
      <c r="F6" s="154"/>
      <c r="G6" s="154"/>
      <c r="H6" s="154"/>
      <c r="I6" s="154"/>
      <c r="J6" s="44"/>
      <c r="K6" s="674"/>
      <c r="L6" s="674"/>
      <c r="M6" s="694" t="s">
        <v>57</v>
      </c>
      <c r="N6" s="694"/>
      <c r="O6" s="695"/>
      <c r="P6" s="676"/>
      <c r="Q6" s="645" t="s">
        <v>331</v>
      </c>
      <c r="R6" s="645"/>
      <c r="S6" s="182"/>
      <c r="T6" s="182"/>
      <c r="U6" s="480"/>
    </row>
    <row r="7" spans="1:21" ht="15.75">
      <c r="A7" s="643" t="s">
        <v>323</v>
      </c>
      <c r="B7" s="643"/>
      <c r="C7" s="643"/>
      <c r="D7" s="106"/>
      <c r="E7" s="107"/>
      <c r="F7" s="154"/>
      <c r="G7" s="154"/>
      <c r="H7" s="154"/>
      <c r="I7" s="154"/>
      <c r="J7" s="44"/>
      <c r="K7" s="674"/>
      <c r="L7" s="674"/>
      <c r="M7" s="186"/>
      <c r="N7" s="170"/>
      <c r="O7" s="695"/>
      <c r="P7" s="654" t="s">
        <v>324</v>
      </c>
      <c r="Q7" s="654"/>
      <c r="R7" s="654"/>
      <c r="S7" s="182"/>
      <c r="T7" s="182"/>
      <c r="U7" s="480"/>
    </row>
    <row r="8" spans="1:21" ht="60">
      <c r="A8" s="489" t="s">
        <v>169</v>
      </c>
      <c r="B8" s="489" t="s">
        <v>170</v>
      </c>
      <c r="C8" s="448" t="s">
        <v>171</v>
      </c>
      <c r="D8" s="489" t="s">
        <v>172</v>
      </c>
      <c r="E8" s="448" t="s">
        <v>173</v>
      </c>
      <c r="F8" s="448" t="s">
        <v>9</v>
      </c>
      <c r="G8" s="489" t="s">
        <v>174</v>
      </c>
      <c r="H8" s="448" t="s">
        <v>175</v>
      </c>
      <c r="I8" s="489" t="s">
        <v>176</v>
      </c>
      <c r="J8" s="489" t="s">
        <v>177</v>
      </c>
      <c r="K8" s="489" t="s">
        <v>178</v>
      </c>
      <c r="L8" s="489" t="s">
        <v>179</v>
      </c>
      <c r="M8" s="489" t="s">
        <v>180</v>
      </c>
      <c r="N8" s="489" t="s">
        <v>181</v>
      </c>
      <c r="O8" s="489" t="s">
        <v>182</v>
      </c>
      <c r="P8" s="677" t="s">
        <v>183</v>
      </c>
      <c r="Q8" s="489" t="s">
        <v>184</v>
      </c>
      <c r="R8" s="489" t="s">
        <v>185</v>
      </c>
      <c r="S8" s="678" t="s">
        <v>511</v>
      </c>
      <c r="T8" s="696" t="s">
        <v>2583</v>
      </c>
      <c r="U8" s="696" t="s">
        <v>755</v>
      </c>
    </row>
    <row r="9" spans="1:21" ht="89.25">
      <c r="A9" s="28">
        <v>1</v>
      </c>
      <c r="B9" s="28"/>
      <c r="C9" s="489" t="s">
        <v>2584</v>
      </c>
      <c r="D9" s="489" t="s">
        <v>2585</v>
      </c>
      <c r="E9" s="447" t="s">
        <v>2586</v>
      </c>
      <c r="F9" s="489" t="s">
        <v>30</v>
      </c>
      <c r="G9" s="55" t="s">
        <v>190</v>
      </c>
      <c r="H9" s="489" t="s">
        <v>1786</v>
      </c>
      <c r="I9" s="439" t="s">
        <v>6</v>
      </c>
      <c r="J9" s="192" t="s">
        <v>2587</v>
      </c>
      <c r="K9" s="192" t="s">
        <v>2588</v>
      </c>
      <c r="L9" s="55" t="s">
        <v>2589</v>
      </c>
      <c r="M9" s="55" t="s">
        <v>208</v>
      </c>
      <c r="N9" s="55">
        <v>100000</v>
      </c>
      <c r="O9" s="77" t="s">
        <v>2590</v>
      </c>
      <c r="P9" s="55">
        <v>100000</v>
      </c>
      <c r="Q9" s="28" t="s">
        <v>2591</v>
      </c>
      <c r="R9" s="55" t="s">
        <v>209</v>
      </c>
      <c r="S9" s="198" t="s">
        <v>2592</v>
      </c>
      <c r="T9" s="198" t="s">
        <v>2593</v>
      </c>
      <c r="U9" s="198" t="s">
        <v>2594</v>
      </c>
    </row>
    <row r="10" spans="1:21" ht="89.25">
      <c r="A10" s="28">
        <v>2</v>
      </c>
      <c r="B10" s="28"/>
      <c r="C10" s="489" t="s">
        <v>2595</v>
      </c>
      <c r="D10" s="489" t="s">
        <v>2104</v>
      </c>
      <c r="E10" s="447" t="s">
        <v>2586</v>
      </c>
      <c r="F10" s="489" t="s">
        <v>30</v>
      </c>
      <c r="G10" s="55" t="s">
        <v>190</v>
      </c>
      <c r="H10" s="489" t="s">
        <v>1786</v>
      </c>
      <c r="I10" s="439" t="s">
        <v>6</v>
      </c>
      <c r="J10" s="192" t="s">
        <v>2587</v>
      </c>
      <c r="K10" s="192" t="s">
        <v>2588</v>
      </c>
      <c r="L10" s="55" t="s">
        <v>2589</v>
      </c>
      <c r="M10" s="55" t="s">
        <v>208</v>
      </c>
      <c r="N10" s="55">
        <v>100000</v>
      </c>
      <c r="O10" s="77" t="s">
        <v>2590</v>
      </c>
      <c r="P10" s="55">
        <v>100000</v>
      </c>
      <c r="Q10" s="28" t="s">
        <v>2591</v>
      </c>
      <c r="R10" s="55" t="s">
        <v>209</v>
      </c>
      <c r="S10" s="198" t="s">
        <v>2596</v>
      </c>
      <c r="T10" s="198" t="s">
        <v>2597</v>
      </c>
      <c r="U10" s="198" t="s">
        <v>2598</v>
      </c>
    </row>
    <row r="11" spans="1:21" ht="127.5">
      <c r="A11" s="28">
        <v>3</v>
      </c>
      <c r="B11" s="28"/>
      <c r="C11" s="55" t="s">
        <v>2599</v>
      </c>
      <c r="D11" s="55" t="s">
        <v>1229</v>
      </c>
      <c r="E11" s="192" t="s">
        <v>2600</v>
      </c>
      <c r="F11" s="489" t="s">
        <v>30</v>
      </c>
      <c r="G11" s="55" t="s">
        <v>190</v>
      </c>
      <c r="H11" s="55" t="s">
        <v>1786</v>
      </c>
      <c r="I11" s="439" t="s">
        <v>6</v>
      </c>
      <c r="J11" s="192" t="s">
        <v>2601</v>
      </c>
      <c r="K11" s="192" t="s">
        <v>2602</v>
      </c>
      <c r="L11" s="55" t="s">
        <v>207</v>
      </c>
      <c r="M11" s="55" t="s">
        <v>208</v>
      </c>
      <c r="N11" s="486">
        <v>100000</v>
      </c>
      <c r="O11" s="77" t="s">
        <v>2590</v>
      </c>
      <c r="P11" s="486">
        <v>100000</v>
      </c>
      <c r="Q11" s="28" t="s">
        <v>2591</v>
      </c>
      <c r="R11" s="55" t="s">
        <v>209</v>
      </c>
      <c r="S11" s="198" t="s">
        <v>2603</v>
      </c>
      <c r="T11" s="198" t="s">
        <v>2604</v>
      </c>
      <c r="U11" s="198" t="s">
        <v>2605</v>
      </c>
    </row>
    <row r="12" spans="1:21" ht="76.5">
      <c r="A12" s="28">
        <v>4</v>
      </c>
      <c r="B12" s="28"/>
      <c r="C12" s="55" t="s">
        <v>2606</v>
      </c>
      <c r="D12" s="55" t="s">
        <v>2607</v>
      </c>
      <c r="E12" s="192" t="s">
        <v>2608</v>
      </c>
      <c r="F12" s="489" t="s">
        <v>30</v>
      </c>
      <c r="G12" s="55" t="s">
        <v>190</v>
      </c>
      <c r="H12" s="55" t="s">
        <v>1786</v>
      </c>
      <c r="I12" s="439" t="s">
        <v>6</v>
      </c>
      <c r="J12" s="192" t="s">
        <v>2609</v>
      </c>
      <c r="K12" s="192" t="s">
        <v>2602</v>
      </c>
      <c r="L12" s="55" t="s">
        <v>207</v>
      </c>
      <c r="M12" s="55" t="s">
        <v>208</v>
      </c>
      <c r="N12" s="486">
        <v>100000</v>
      </c>
      <c r="O12" s="77" t="s">
        <v>2590</v>
      </c>
      <c r="P12" s="486">
        <v>100000</v>
      </c>
      <c r="Q12" s="28" t="s">
        <v>2591</v>
      </c>
      <c r="R12" s="55" t="s">
        <v>209</v>
      </c>
      <c r="S12" s="198" t="s">
        <v>2610</v>
      </c>
      <c r="T12" s="198" t="s">
        <v>2611</v>
      </c>
      <c r="U12" s="198" t="s">
        <v>2612</v>
      </c>
    </row>
    <row r="13" spans="1:21" ht="127.5">
      <c r="A13" s="28">
        <v>5</v>
      </c>
      <c r="B13" s="28"/>
      <c r="C13" s="55" t="s">
        <v>2613</v>
      </c>
      <c r="D13" s="55" t="s">
        <v>2614</v>
      </c>
      <c r="E13" s="192" t="s">
        <v>2615</v>
      </c>
      <c r="F13" s="489" t="s">
        <v>30</v>
      </c>
      <c r="G13" s="55" t="s">
        <v>190</v>
      </c>
      <c r="H13" s="55" t="s">
        <v>1786</v>
      </c>
      <c r="I13" s="439" t="s">
        <v>6</v>
      </c>
      <c r="J13" s="192" t="s">
        <v>2616</v>
      </c>
      <c r="K13" s="192" t="s">
        <v>2602</v>
      </c>
      <c r="L13" s="55" t="s">
        <v>207</v>
      </c>
      <c r="M13" s="55" t="s">
        <v>208</v>
      </c>
      <c r="N13" s="28">
        <v>200000</v>
      </c>
      <c r="O13" s="77" t="s">
        <v>2590</v>
      </c>
      <c r="P13" s="486">
        <v>50000</v>
      </c>
      <c r="Q13" s="28" t="s">
        <v>2591</v>
      </c>
      <c r="R13" s="55" t="s">
        <v>545</v>
      </c>
      <c r="S13" s="198" t="s">
        <v>1620</v>
      </c>
      <c r="T13" s="198" t="s">
        <v>1621</v>
      </c>
      <c r="U13" s="198" t="s">
        <v>1622</v>
      </c>
    </row>
    <row r="14" spans="1:21" ht="89.25">
      <c r="A14" s="28">
        <v>6</v>
      </c>
      <c r="B14" s="28"/>
      <c r="C14" s="55" t="s">
        <v>2617</v>
      </c>
      <c r="D14" s="55" t="s">
        <v>2618</v>
      </c>
      <c r="E14" s="192" t="s">
        <v>2619</v>
      </c>
      <c r="F14" s="489" t="s">
        <v>30</v>
      </c>
      <c r="G14" s="55" t="s">
        <v>190</v>
      </c>
      <c r="H14" s="55" t="s">
        <v>1786</v>
      </c>
      <c r="I14" s="439" t="s">
        <v>6</v>
      </c>
      <c r="J14" s="192" t="s">
        <v>2587</v>
      </c>
      <c r="K14" s="192" t="s">
        <v>2588</v>
      </c>
      <c r="L14" s="55" t="s">
        <v>2589</v>
      </c>
      <c r="M14" s="55" t="s">
        <v>208</v>
      </c>
      <c r="N14" s="28">
        <v>200000</v>
      </c>
      <c r="O14" s="77" t="s">
        <v>2590</v>
      </c>
      <c r="P14" s="486">
        <v>50000</v>
      </c>
      <c r="Q14" s="28" t="s">
        <v>2591</v>
      </c>
      <c r="R14" s="55" t="s">
        <v>836</v>
      </c>
      <c r="S14" s="198" t="s">
        <v>565</v>
      </c>
      <c r="T14" s="198" t="s">
        <v>566</v>
      </c>
      <c r="U14" s="198" t="s">
        <v>1500</v>
      </c>
    </row>
    <row r="15" spans="1:21" ht="135">
      <c r="A15" s="28">
        <v>7</v>
      </c>
      <c r="B15" s="28"/>
      <c r="C15" s="55" t="s">
        <v>756</v>
      </c>
      <c r="D15" s="55" t="s">
        <v>757</v>
      </c>
      <c r="E15" s="55" t="s">
        <v>758</v>
      </c>
      <c r="F15" s="77" t="s">
        <v>30</v>
      </c>
      <c r="G15" s="465" t="s">
        <v>31</v>
      </c>
      <c r="H15" s="55" t="s">
        <v>32</v>
      </c>
      <c r="I15" s="55" t="s">
        <v>6</v>
      </c>
      <c r="J15" s="55" t="s">
        <v>759</v>
      </c>
      <c r="K15" s="55" t="s">
        <v>760</v>
      </c>
      <c r="L15" s="486" t="s">
        <v>335</v>
      </c>
      <c r="M15" s="486" t="s">
        <v>761</v>
      </c>
      <c r="N15" s="28">
        <v>200000</v>
      </c>
      <c r="O15" s="163" t="s">
        <v>2575</v>
      </c>
      <c r="P15" s="28">
        <v>50000</v>
      </c>
      <c r="Q15" s="28" t="s">
        <v>2575</v>
      </c>
      <c r="R15" s="28" t="s">
        <v>520</v>
      </c>
      <c r="S15" s="198" t="s">
        <v>1624</v>
      </c>
      <c r="T15" s="198" t="s">
        <v>764</v>
      </c>
      <c r="U15" s="198" t="s">
        <v>1625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2"/>
  <sheetViews>
    <sheetView topLeftCell="A10" workbookViewId="0">
      <selection activeCell="F19" sqref="F19"/>
    </sheetView>
  </sheetViews>
  <sheetFormatPr defaultRowHeight="15"/>
  <sheetData>
    <row r="1" spans="1:21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182"/>
      <c r="T1" s="182"/>
      <c r="U1" s="697"/>
    </row>
    <row r="2" spans="1:21" ht="18.75">
      <c r="A2" s="573" t="s">
        <v>2199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182"/>
      <c r="T2" s="182"/>
      <c r="U2" s="697"/>
    </row>
    <row r="3" spans="1:21" ht="18.75">
      <c r="A3" s="573" t="s">
        <v>2200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182"/>
      <c r="T3" s="182"/>
      <c r="U3" s="697"/>
    </row>
    <row r="4" spans="1:21" ht="18.75">
      <c r="A4" s="573" t="s">
        <v>2201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182"/>
      <c r="T4" s="182"/>
      <c r="U4" s="697"/>
    </row>
    <row r="5" spans="1:21" ht="18.75">
      <c r="A5" s="642" t="s">
        <v>2620</v>
      </c>
      <c r="B5" s="642"/>
      <c r="C5" s="642"/>
      <c r="D5" s="642"/>
      <c r="E5" s="642"/>
      <c r="F5" s="642"/>
      <c r="G5" s="642"/>
      <c r="H5" s="152"/>
      <c r="I5" s="152"/>
      <c r="J5" s="698"/>
      <c r="K5" s="666"/>
      <c r="L5" s="667"/>
      <c r="M5" s="104" t="s">
        <v>789</v>
      </c>
      <c r="N5" s="169"/>
      <c r="O5" s="668"/>
      <c r="P5" s="669"/>
      <c r="Q5" s="699"/>
      <c r="R5" s="119" t="s">
        <v>321</v>
      </c>
      <c r="S5" s="182"/>
      <c r="T5" s="182"/>
      <c r="U5" s="697"/>
    </row>
    <row r="6" spans="1:21" ht="15.75">
      <c r="A6" s="671"/>
      <c r="B6" s="106"/>
      <c r="C6" s="106"/>
      <c r="D6" s="106"/>
      <c r="E6" s="111"/>
      <c r="F6" s="44"/>
      <c r="G6" s="154"/>
      <c r="H6" s="673" t="s">
        <v>2572</v>
      </c>
      <c r="I6" s="673"/>
      <c r="J6" s="673"/>
      <c r="K6" s="674"/>
      <c r="L6" s="674"/>
      <c r="M6" s="110"/>
      <c r="N6" s="170"/>
      <c r="O6" s="676"/>
      <c r="P6" s="676"/>
      <c r="Q6" s="655" t="s">
        <v>322</v>
      </c>
      <c r="R6" s="655"/>
      <c r="S6" s="182"/>
      <c r="T6" s="182"/>
      <c r="U6" s="697"/>
    </row>
    <row r="7" spans="1:21" ht="15.75">
      <c r="A7" s="643" t="s">
        <v>323</v>
      </c>
      <c r="B7" s="643"/>
      <c r="C7" s="643"/>
      <c r="D7" s="106"/>
      <c r="E7" s="111"/>
      <c r="F7" s="44"/>
      <c r="G7" s="154"/>
      <c r="H7" s="154"/>
      <c r="I7" s="154"/>
      <c r="J7" s="107"/>
      <c r="K7" s="674"/>
      <c r="L7" s="674"/>
      <c r="M7" s="110"/>
      <c r="N7" s="170"/>
      <c r="O7" s="676"/>
      <c r="P7" s="654" t="s">
        <v>324</v>
      </c>
      <c r="Q7" s="654"/>
      <c r="R7" s="654"/>
      <c r="S7" s="182"/>
      <c r="T7" s="182"/>
      <c r="U7" s="697"/>
    </row>
    <row r="8" spans="1:21" ht="60">
      <c r="A8" s="677" t="s">
        <v>169</v>
      </c>
      <c r="B8" s="448" t="s">
        <v>170</v>
      </c>
      <c r="C8" s="448" t="s">
        <v>171</v>
      </c>
      <c r="D8" s="448" t="s">
        <v>172</v>
      </c>
      <c r="E8" s="448" t="s">
        <v>173</v>
      </c>
      <c r="F8" s="448" t="s">
        <v>9</v>
      </c>
      <c r="G8" s="448" t="s">
        <v>174</v>
      </c>
      <c r="H8" s="448" t="s">
        <v>175</v>
      </c>
      <c r="I8" s="448" t="s">
        <v>176</v>
      </c>
      <c r="J8" s="448" t="s">
        <v>325</v>
      </c>
      <c r="K8" s="678" t="s">
        <v>326</v>
      </c>
      <c r="L8" s="679" t="s">
        <v>2573</v>
      </c>
      <c r="M8" s="448" t="s">
        <v>184</v>
      </c>
      <c r="N8" s="448" t="s">
        <v>183</v>
      </c>
      <c r="O8" s="448" t="s">
        <v>185</v>
      </c>
      <c r="P8" s="448" t="s">
        <v>183</v>
      </c>
      <c r="Q8" s="448" t="s">
        <v>184</v>
      </c>
      <c r="R8" s="448" t="s">
        <v>185</v>
      </c>
      <c r="S8" s="678" t="s">
        <v>511</v>
      </c>
      <c r="T8" s="678" t="s">
        <v>512</v>
      </c>
      <c r="U8" s="682" t="s">
        <v>755</v>
      </c>
    </row>
    <row r="9" spans="1:21" ht="78.75">
      <c r="A9" s="28">
        <v>1</v>
      </c>
      <c r="B9" s="28"/>
      <c r="C9" s="489" t="s">
        <v>2239</v>
      </c>
      <c r="D9" s="489" t="s">
        <v>2240</v>
      </c>
      <c r="E9" s="689" t="s">
        <v>2241</v>
      </c>
      <c r="F9" s="28" t="s">
        <v>53</v>
      </c>
      <c r="G9" s="489" t="s">
        <v>190</v>
      </c>
      <c r="H9" s="463" t="s">
        <v>69</v>
      </c>
      <c r="I9" s="463" t="s">
        <v>6</v>
      </c>
      <c r="J9" s="489" t="s">
        <v>1218</v>
      </c>
      <c r="K9" s="28">
        <v>0</v>
      </c>
      <c r="L9" s="11">
        <v>81000</v>
      </c>
      <c r="M9" s="489" t="s">
        <v>2621</v>
      </c>
      <c r="N9" s="451">
        <v>90000</v>
      </c>
      <c r="O9" s="28">
        <v>20</v>
      </c>
      <c r="P9" s="451">
        <v>90000</v>
      </c>
      <c r="Q9" s="28" t="s">
        <v>2622</v>
      </c>
      <c r="R9" s="28">
        <v>20</v>
      </c>
      <c r="S9" s="441" t="s">
        <v>2242</v>
      </c>
      <c r="T9" s="441" t="s">
        <v>2243</v>
      </c>
      <c r="U9" s="441" t="s">
        <v>2244</v>
      </c>
    </row>
    <row r="10" spans="1:21" ht="89.25">
      <c r="A10" s="28">
        <v>2</v>
      </c>
      <c r="B10" s="28"/>
      <c r="C10" s="77" t="s">
        <v>1949</v>
      </c>
      <c r="D10" s="77" t="s">
        <v>1950</v>
      </c>
      <c r="E10" s="685" t="s">
        <v>1951</v>
      </c>
      <c r="F10" s="77" t="s">
        <v>30</v>
      </c>
      <c r="G10" s="126" t="s">
        <v>2623</v>
      </c>
      <c r="H10" s="126" t="s">
        <v>32</v>
      </c>
      <c r="I10" s="683" t="s">
        <v>6</v>
      </c>
      <c r="J10" s="77" t="s">
        <v>1945</v>
      </c>
      <c r="K10" s="28">
        <v>0</v>
      </c>
      <c r="L10" s="28">
        <v>81000</v>
      </c>
      <c r="M10" s="28" t="s">
        <v>2624</v>
      </c>
      <c r="N10" s="687">
        <v>90000</v>
      </c>
      <c r="O10" s="28">
        <v>20</v>
      </c>
      <c r="P10" s="687">
        <v>90000</v>
      </c>
      <c r="Q10" s="28" t="s">
        <v>2625</v>
      </c>
      <c r="R10" s="28">
        <v>20</v>
      </c>
      <c r="S10" s="475" t="s">
        <v>1952</v>
      </c>
      <c r="T10" s="475" t="s">
        <v>1953</v>
      </c>
      <c r="U10" s="476" t="s">
        <v>1954</v>
      </c>
    </row>
    <row r="11" spans="1:21" ht="63.75">
      <c r="A11" s="28">
        <v>3</v>
      </c>
      <c r="B11" s="28"/>
      <c r="C11" s="489" t="s">
        <v>1860</v>
      </c>
      <c r="D11" s="489" t="s">
        <v>1861</v>
      </c>
      <c r="E11" s="447" t="s">
        <v>1862</v>
      </c>
      <c r="F11" s="77" t="s">
        <v>30</v>
      </c>
      <c r="G11" s="683" t="s">
        <v>1092</v>
      </c>
      <c r="H11" s="126" t="s">
        <v>32</v>
      </c>
      <c r="I11" s="683" t="s">
        <v>6</v>
      </c>
      <c r="J11" s="489" t="s">
        <v>1787</v>
      </c>
      <c r="K11" s="28">
        <v>0</v>
      </c>
      <c r="L11" s="28">
        <v>20250</v>
      </c>
      <c r="M11" s="28" t="s">
        <v>2624</v>
      </c>
      <c r="N11" s="487">
        <v>22500</v>
      </c>
      <c r="O11" s="28">
        <v>20</v>
      </c>
      <c r="P11" s="487">
        <v>22500</v>
      </c>
      <c r="Q11" s="28" t="s">
        <v>2625</v>
      </c>
      <c r="R11" s="28">
        <v>20</v>
      </c>
      <c r="S11" s="441" t="s">
        <v>1863</v>
      </c>
      <c r="T11" s="441" t="s">
        <v>1864</v>
      </c>
      <c r="U11" s="441" t="s">
        <v>1865</v>
      </c>
    </row>
    <row r="12" spans="1:21" ht="102">
      <c r="A12" s="28">
        <v>4</v>
      </c>
      <c r="B12" s="28"/>
      <c r="C12" s="465" t="s">
        <v>2626</v>
      </c>
      <c r="D12" s="465" t="s">
        <v>2627</v>
      </c>
      <c r="E12" s="700" t="s">
        <v>2628</v>
      </c>
      <c r="F12" s="77" t="s">
        <v>30</v>
      </c>
      <c r="G12" s="683" t="s">
        <v>1092</v>
      </c>
      <c r="H12" s="126" t="s">
        <v>32</v>
      </c>
      <c r="I12" s="683" t="s">
        <v>6</v>
      </c>
      <c r="J12" s="465" t="s">
        <v>225</v>
      </c>
      <c r="K12" s="28">
        <v>0</v>
      </c>
      <c r="L12" s="28">
        <v>20250</v>
      </c>
      <c r="M12" s="468" t="s">
        <v>2629</v>
      </c>
      <c r="N12" s="28">
        <v>22500</v>
      </c>
      <c r="O12" s="28">
        <v>20</v>
      </c>
      <c r="P12" s="28">
        <v>22500</v>
      </c>
      <c r="Q12" s="28" t="s">
        <v>2630</v>
      </c>
      <c r="R12" s="28">
        <v>20</v>
      </c>
      <c r="S12" s="198" t="s">
        <v>2631</v>
      </c>
      <c r="T12" s="469" t="s">
        <v>2036</v>
      </c>
      <c r="U12" s="198" t="s">
        <v>2037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15"/>
  <sheetViews>
    <sheetView tabSelected="1" topLeftCell="A12" workbookViewId="0">
      <selection activeCell="I17" sqref="I17"/>
    </sheetView>
  </sheetViews>
  <sheetFormatPr defaultRowHeight="15"/>
  <sheetData>
    <row r="1" spans="1:21" ht="18.7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182"/>
      <c r="T1" s="182"/>
      <c r="U1" s="480"/>
    </row>
    <row r="2" spans="1:21" ht="18.75">
      <c r="A2" s="573" t="s">
        <v>2199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182"/>
      <c r="T2" s="182"/>
      <c r="U2" s="480"/>
    </row>
    <row r="3" spans="1:21" ht="18.75">
      <c r="A3" s="573" t="s">
        <v>2200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182"/>
      <c r="T3" s="182"/>
      <c r="U3" s="480"/>
    </row>
    <row r="4" spans="1:21" ht="18.75">
      <c r="A4" s="573" t="s">
        <v>2201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182"/>
      <c r="T4" s="182"/>
      <c r="U4" s="480"/>
    </row>
    <row r="5" spans="1:21" ht="18">
      <c r="A5" s="642" t="s">
        <v>2620</v>
      </c>
      <c r="B5" s="642"/>
      <c r="C5" s="642"/>
      <c r="D5" s="642"/>
      <c r="E5" s="642"/>
      <c r="F5" s="642"/>
      <c r="G5" s="642"/>
      <c r="H5" s="152"/>
      <c r="I5" s="152"/>
      <c r="J5" s="701"/>
      <c r="K5" s="702"/>
      <c r="L5" s="702"/>
      <c r="M5" s="184"/>
      <c r="N5" s="169"/>
      <c r="O5" s="703"/>
      <c r="P5" s="669"/>
      <c r="Q5" s="670"/>
      <c r="R5" s="119" t="s">
        <v>321</v>
      </c>
      <c r="S5" s="182"/>
      <c r="T5" s="182"/>
      <c r="U5" s="480"/>
    </row>
    <row r="6" spans="1:21" ht="15.75">
      <c r="A6" s="671"/>
      <c r="B6" s="106"/>
      <c r="C6" s="106"/>
      <c r="D6" s="106"/>
      <c r="E6" s="111"/>
      <c r="F6" s="154"/>
      <c r="G6" s="154"/>
      <c r="H6" s="154"/>
      <c r="I6" s="154"/>
      <c r="J6" s="111"/>
      <c r="K6" s="704"/>
      <c r="L6" s="704"/>
      <c r="M6" s="694" t="s">
        <v>57</v>
      </c>
      <c r="N6" s="694"/>
      <c r="O6" s="705"/>
      <c r="P6" s="676"/>
      <c r="Q6" s="645" t="s">
        <v>331</v>
      </c>
      <c r="R6" s="645"/>
      <c r="S6" s="182"/>
      <c r="T6" s="182"/>
      <c r="U6" s="480"/>
    </row>
    <row r="7" spans="1:21" ht="15.75">
      <c r="A7" s="643" t="s">
        <v>323</v>
      </c>
      <c r="B7" s="643"/>
      <c r="C7" s="643"/>
      <c r="D7" s="106"/>
      <c r="E7" s="111"/>
      <c r="F7" s="154"/>
      <c r="G7" s="154"/>
      <c r="H7" s="154"/>
      <c r="I7" s="154"/>
      <c r="J7" s="111"/>
      <c r="K7" s="704"/>
      <c r="L7" s="704"/>
      <c r="M7" s="186"/>
      <c r="N7" s="170"/>
      <c r="O7" s="705"/>
      <c r="P7" s="654" t="s">
        <v>324</v>
      </c>
      <c r="Q7" s="654"/>
      <c r="R7" s="654"/>
      <c r="S7" s="182"/>
      <c r="T7" s="182"/>
      <c r="U7" s="480"/>
    </row>
    <row r="8" spans="1:21" ht="60">
      <c r="A8" s="489" t="s">
        <v>169</v>
      </c>
      <c r="B8" s="489" t="s">
        <v>170</v>
      </c>
      <c r="C8" s="448" t="s">
        <v>171</v>
      </c>
      <c r="D8" s="489" t="s">
        <v>172</v>
      </c>
      <c r="E8" s="448" t="s">
        <v>173</v>
      </c>
      <c r="F8" s="448" t="s">
        <v>9</v>
      </c>
      <c r="G8" s="489" t="s">
        <v>174</v>
      </c>
      <c r="H8" s="448" t="s">
        <v>175</v>
      </c>
      <c r="I8" s="489" t="s">
        <v>176</v>
      </c>
      <c r="J8" s="489" t="s">
        <v>177</v>
      </c>
      <c r="K8" s="489" t="s">
        <v>178</v>
      </c>
      <c r="L8" s="489" t="s">
        <v>179</v>
      </c>
      <c r="M8" s="489" t="s">
        <v>180</v>
      </c>
      <c r="N8" s="489" t="s">
        <v>181</v>
      </c>
      <c r="O8" s="489" t="s">
        <v>182</v>
      </c>
      <c r="P8" s="677" t="s">
        <v>183</v>
      </c>
      <c r="Q8" s="489" t="s">
        <v>184</v>
      </c>
      <c r="R8" s="489" t="s">
        <v>185</v>
      </c>
      <c r="S8" s="678" t="s">
        <v>511</v>
      </c>
      <c r="T8" s="696" t="s">
        <v>2583</v>
      </c>
      <c r="U8" s="696" t="s">
        <v>755</v>
      </c>
    </row>
    <row r="9" spans="1:21" ht="90">
      <c r="A9" s="28">
        <v>1</v>
      </c>
      <c r="B9" s="28"/>
      <c r="C9" s="463" t="s">
        <v>2632</v>
      </c>
      <c r="D9" s="463" t="s">
        <v>2633</v>
      </c>
      <c r="E9" s="706" t="s">
        <v>2634</v>
      </c>
      <c r="F9" s="463" t="s">
        <v>30</v>
      </c>
      <c r="G9" s="707" t="s">
        <v>31</v>
      </c>
      <c r="H9" s="707" t="s">
        <v>32</v>
      </c>
      <c r="I9" s="707" t="s">
        <v>6</v>
      </c>
      <c r="J9" s="706" t="s">
        <v>2635</v>
      </c>
      <c r="K9" s="706" t="s">
        <v>2636</v>
      </c>
      <c r="L9" s="707" t="s">
        <v>2637</v>
      </c>
      <c r="M9" s="707" t="s">
        <v>2638</v>
      </c>
      <c r="N9" s="28"/>
      <c r="O9" s="28" t="s">
        <v>2639</v>
      </c>
      <c r="P9" s="707">
        <v>67000</v>
      </c>
      <c r="Q9" s="28" t="s">
        <v>2640</v>
      </c>
      <c r="R9" s="28" t="s">
        <v>564</v>
      </c>
      <c r="S9" s="466" t="s">
        <v>2641</v>
      </c>
      <c r="T9" s="466" t="s">
        <v>2642</v>
      </c>
      <c r="U9" s="466" t="s">
        <v>2643</v>
      </c>
    </row>
    <row r="10" spans="1:21" ht="67.5">
      <c r="A10" s="28">
        <v>2</v>
      </c>
      <c r="B10" s="28"/>
      <c r="C10" s="456" t="s">
        <v>2644</v>
      </c>
      <c r="D10" s="488" t="s">
        <v>2645</v>
      </c>
      <c r="E10" s="708" t="s">
        <v>2646</v>
      </c>
      <c r="F10" s="463" t="s">
        <v>30</v>
      </c>
      <c r="G10" s="707" t="s">
        <v>31</v>
      </c>
      <c r="H10" s="707" t="s">
        <v>32</v>
      </c>
      <c r="I10" s="707" t="s">
        <v>6</v>
      </c>
      <c r="J10" s="708" t="s">
        <v>2647</v>
      </c>
      <c r="K10" s="708" t="s">
        <v>2648</v>
      </c>
      <c r="L10" s="488" t="s">
        <v>2589</v>
      </c>
      <c r="M10" s="488" t="s">
        <v>208</v>
      </c>
      <c r="N10" s="28"/>
      <c r="O10" s="28" t="s">
        <v>2639</v>
      </c>
      <c r="P10" s="488">
        <v>70000</v>
      </c>
      <c r="Q10" s="28" t="s">
        <v>2640</v>
      </c>
      <c r="R10" s="28" t="s">
        <v>564</v>
      </c>
      <c r="S10" s="446" t="s">
        <v>2649</v>
      </c>
      <c r="T10" s="446" t="s">
        <v>2650</v>
      </c>
      <c r="U10" s="446" t="s">
        <v>2651</v>
      </c>
    </row>
    <row r="11" spans="1:21" ht="108">
      <c r="A11" s="28">
        <v>3</v>
      </c>
      <c r="B11" s="53"/>
      <c r="C11" s="465" t="s">
        <v>2652</v>
      </c>
      <c r="D11" s="465" t="s">
        <v>2653</v>
      </c>
      <c r="E11" s="709" t="s">
        <v>30</v>
      </c>
      <c r="F11" s="465" t="s">
        <v>30</v>
      </c>
      <c r="G11" s="463" t="s">
        <v>31</v>
      </c>
      <c r="H11" s="463" t="s">
        <v>32</v>
      </c>
      <c r="I11" s="463" t="s">
        <v>6</v>
      </c>
      <c r="J11" s="709" t="s">
        <v>2654</v>
      </c>
      <c r="K11" s="709" t="s">
        <v>2655</v>
      </c>
      <c r="L11" s="465" t="s">
        <v>335</v>
      </c>
      <c r="M11" s="465" t="s">
        <v>761</v>
      </c>
      <c r="N11" s="53">
        <v>400000</v>
      </c>
      <c r="O11" s="53" t="s">
        <v>2656</v>
      </c>
      <c r="P11" s="53">
        <v>100000</v>
      </c>
      <c r="Q11" s="53" t="s">
        <v>2657</v>
      </c>
      <c r="R11" s="53" t="s">
        <v>557</v>
      </c>
      <c r="S11" s="438" t="s">
        <v>2610</v>
      </c>
      <c r="T11" s="469" t="s">
        <v>2611</v>
      </c>
      <c r="U11" s="198" t="s">
        <v>2612</v>
      </c>
    </row>
    <row r="12" spans="1:21" ht="60">
      <c r="A12" s="28">
        <v>4</v>
      </c>
      <c r="B12" s="53"/>
      <c r="C12" s="465" t="s">
        <v>2658</v>
      </c>
      <c r="D12" s="465" t="s">
        <v>2151</v>
      </c>
      <c r="E12" s="709" t="s">
        <v>30</v>
      </c>
      <c r="F12" s="465" t="s">
        <v>30</v>
      </c>
      <c r="G12" s="463" t="s">
        <v>31</v>
      </c>
      <c r="H12" s="463" t="s">
        <v>32</v>
      </c>
      <c r="I12" s="463" t="s">
        <v>6</v>
      </c>
      <c r="J12" s="709" t="s">
        <v>2659</v>
      </c>
      <c r="K12" s="709" t="s">
        <v>2655</v>
      </c>
      <c r="L12" s="465" t="s">
        <v>335</v>
      </c>
      <c r="M12" s="465" t="s">
        <v>761</v>
      </c>
      <c r="N12" s="53">
        <v>400000</v>
      </c>
      <c r="O12" s="53" t="s">
        <v>2656</v>
      </c>
      <c r="P12" s="53">
        <v>100000</v>
      </c>
      <c r="Q12" s="53" t="s">
        <v>2657</v>
      </c>
      <c r="R12" s="53" t="s">
        <v>557</v>
      </c>
      <c r="S12" s="438" t="s">
        <v>2603</v>
      </c>
      <c r="T12" s="469" t="s">
        <v>2604</v>
      </c>
      <c r="U12" s="198" t="s">
        <v>2605</v>
      </c>
    </row>
    <row r="13" spans="1:21" ht="96">
      <c r="A13" s="28">
        <v>5</v>
      </c>
      <c r="B13" s="53"/>
      <c r="C13" s="465" t="s">
        <v>347</v>
      </c>
      <c r="D13" s="465" t="s">
        <v>2660</v>
      </c>
      <c r="E13" s="709" t="s">
        <v>2661</v>
      </c>
      <c r="F13" s="465" t="s">
        <v>30</v>
      </c>
      <c r="G13" s="463" t="s">
        <v>31</v>
      </c>
      <c r="H13" s="463" t="s">
        <v>32</v>
      </c>
      <c r="I13" s="463" t="s">
        <v>6</v>
      </c>
      <c r="J13" s="709" t="s">
        <v>2662</v>
      </c>
      <c r="K13" s="709" t="s">
        <v>539</v>
      </c>
      <c r="L13" s="465" t="s">
        <v>2663</v>
      </c>
      <c r="M13" s="465" t="s">
        <v>2664</v>
      </c>
      <c r="N13" s="53">
        <v>54000</v>
      </c>
      <c r="O13" s="53" t="s">
        <v>2665</v>
      </c>
      <c r="P13" s="53">
        <v>27000</v>
      </c>
      <c r="Q13" s="53" t="s">
        <v>2666</v>
      </c>
      <c r="R13" s="53" t="s">
        <v>564</v>
      </c>
      <c r="S13" s="198" t="s">
        <v>2667</v>
      </c>
      <c r="T13" s="469" t="s">
        <v>2668</v>
      </c>
      <c r="U13" s="198" t="s">
        <v>2669</v>
      </c>
    </row>
    <row r="14" spans="1:21" ht="76.5">
      <c r="A14" s="28">
        <v>6</v>
      </c>
      <c r="B14" s="28"/>
      <c r="C14" s="55" t="s">
        <v>558</v>
      </c>
      <c r="D14" s="55" t="s">
        <v>559</v>
      </c>
      <c r="E14" s="192" t="s">
        <v>1494</v>
      </c>
      <c r="F14" s="77" t="s">
        <v>30</v>
      </c>
      <c r="G14" s="486" t="s">
        <v>31</v>
      </c>
      <c r="H14" s="683" t="s">
        <v>32</v>
      </c>
      <c r="I14" s="683" t="s">
        <v>6</v>
      </c>
      <c r="J14" s="192" t="s">
        <v>1495</v>
      </c>
      <c r="K14" s="192" t="s">
        <v>2670</v>
      </c>
      <c r="L14" s="55" t="s">
        <v>1497</v>
      </c>
      <c r="M14" s="55" t="s">
        <v>761</v>
      </c>
      <c r="N14" s="28">
        <v>200000</v>
      </c>
      <c r="O14" s="77" t="s">
        <v>2671</v>
      </c>
      <c r="P14" s="28">
        <v>50000</v>
      </c>
      <c r="Q14" s="28" t="s">
        <v>2672</v>
      </c>
      <c r="R14" s="28" t="s">
        <v>520</v>
      </c>
      <c r="S14" s="438" t="s">
        <v>565</v>
      </c>
      <c r="T14" s="198" t="s">
        <v>566</v>
      </c>
      <c r="U14" s="198" t="s">
        <v>1500</v>
      </c>
    </row>
    <row r="15" spans="1:21" ht="90">
      <c r="A15" s="28">
        <v>7</v>
      </c>
      <c r="B15" s="28"/>
      <c r="C15" s="55" t="s">
        <v>2673</v>
      </c>
      <c r="D15" s="55" t="s">
        <v>2674</v>
      </c>
      <c r="E15" s="710" t="s">
        <v>2675</v>
      </c>
      <c r="F15" s="77" t="s">
        <v>30</v>
      </c>
      <c r="G15" s="486" t="s">
        <v>31</v>
      </c>
      <c r="H15" s="489" t="s">
        <v>32</v>
      </c>
      <c r="I15" s="486" t="s">
        <v>6</v>
      </c>
      <c r="J15" s="710" t="s">
        <v>2676</v>
      </c>
      <c r="K15" s="710" t="s">
        <v>2677</v>
      </c>
      <c r="L15" s="55" t="s">
        <v>2637</v>
      </c>
      <c r="M15" s="55" t="s">
        <v>2678</v>
      </c>
      <c r="N15" s="28">
        <v>280000</v>
      </c>
      <c r="O15" s="93" t="s">
        <v>2679</v>
      </c>
      <c r="P15" s="28">
        <v>63000</v>
      </c>
      <c r="Q15" s="162" t="s">
        <v>2680</v>
      </c>
      <c r="R15" s="28" t="s">
        <v>557</v>
      </c>
      <c r="S15" s="198" t="s">
        <v>2641</v>
      </c>
      <c r="T15" s="198" t="s">
        <v>2642</v>
      </c>
      <c r="U15" s="437">
        <v>101728008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7"/>
  <sheetViews>
    <sheetView workbookViewId="0">
      <selection sqref="A1:XFD7"/>
    </sheetView>
  </sheetViews>
  <sheetFormatPr defaultRowHeight="15"/>
  <sheetData>
    <row r="1" spans="1:117" ht="26.25">
      <c r="A1" s="526" t="s">
        <v>818</v>
      </c>
      <c r="B1" s="526"/>
      <c r="C1" s="526"/>
      <c r="D1" s="526"/>
      <c r="E1" s="526"/>
      <c r="F1" s="526"/>
      <c r="G1" s="526"/>
      <c r="H1" s="526"/>
      <c r="I1" s="526"/>
      <c r="J1" s="271"/>
      <c r="K1" s="271"/>
      <c r="L1" s="271"/>
      <c r="M1" s="271"/>
      <c r="N1" s="271"/>
      <c r="O1" s="271"/>
      <c r="P1" s="272"/>
      <c r="Q1" s="271"/>
      <c r="R1" s="271"/>
      <c r="S1" s="271"/>
      <c r="T1" s="271"/>
      <c r="U1" s="273"/>
      <c r="V1" s="273"/>
      <c r="W1" s="273"/>
      <c r="X1" s="273"/>
      <c r="Y1" s="273"/>
      <c r="Z1" s="273"/>
      <c r="AA1" s="273"/>
      <c r="AB1" s="273"/>
      <c r="AC1" s="273"/>
      <c r="AD1" s="274"/>
      <c r="AE1" s="273"/>
      <c r="AF1" s="273"/>
      <c r="AG1" s="273"/>
      <c r="AH1" s="273"/>
      <c r="AI1" s="273"/>
      <c r="AJ1" s="273"/>
      <c r="AK1" s="27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504" t="s">
        <v>819</v>
      </c>
      <c r="CY1" s="505"/>
      <c r="CZ1" s="503"/>
      <c r="DA1" s="503"/>
      <c r="DB1" s="503"/>
      <c r="DC1" s="503"/>
      <c r="DD1" s="503"/>
      <c r="DE1" s="503"/>
      <c r="DF1" s="503"/>
      <c r="DG1" s="503"/>
      <c r="DH1" s="503"/>
      <c r="DI1" s="503"/>
      <c r="DJ1" s="503"/>
      <c r="DK1" s="503"/>
      <c r="DL1" s="503"/>
      <c r="DM1" s="233"/>
    </row>
    <row r="2" spans="1:117" ht="19.5" thickBot="1">
      <c r="A2" s="527" t="s">
        <v>929</v>
      </c>
      <c r="B2" s="506"/>
      <c r="C2" s="506"/>
      <c r="D2" s="506"/>
      <c r="E2" s="506"/>
      <c r="F2" s="506"/>
      <c r="G2" s="506"/>
      <c r="H2" s="506"/>
      <c r="I2" s="506"/>
      <c r="J2" s="275"/>
      <c r="K2" s="275"/>
      <c r="L2" s="275"/>
      <c r="M2" s="275"/>
      <c r="N2" s="275"/>
      <c r="O2" s="275"/>
      <c r="P2" s="276"/>
      <c r="Q2" s="275"/>
      <c r="R2" s="275"/>
      <c r="S2" s="275"/>
      <c r="T2" s="275"/>
      <c r="U2" s="277"/>
      <c r="V2" s="277"/>
      <c r="W2" s="277"/>
      <c r="X2" s="277"/>
      <c r="Y2" s="277"/>
      <c r="Z2" s="277"/>
      <c r="AA2" s="277"/>
      <c r="AB2" s="277"/>
      <c r="AC2" s="277"/>
      <c r="AD2" s="227"/>
      <c r="AE2" s="277"/>
      <c r="AF2" s="277"/>
      <c r="AG2" s="277"/>
      <c r="AH2" s="277"/>
      <c r="AI2" s="277"/>
      <c r="AJ2" s="277"/>
      <c r="AK2" s="277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78"/>
      <c r="CY2" s="279"/>
      <c r="CZ2" s="228"/>
      <c r="DA2" s="228"/>
      <c r="DB2" s="235" t="s">
        <v>821</v>
      </c>
      <c r="DC2" s="235"/>
      <c r="DD2" s="228"/>
      <c r="DE2" s="228"/>
      <c r="DF2" s="228"/>
      <c r="DG2" s="228"/>
      <c r="DH2" s="228"/>
      <c r="DI2" s="228"/>
      <c r="DJ2" s="228"/>
      <c r="DK2" s="228"/>
      <c r="DL2" s="228"/>
      <c r="DM2" s="233"/>
    </row>
    <row r="3" spans="1:117" ht="16.5" thickBot="1">
      <c r="A3" s="528" t="s">
        <v>822</v>
      </c>
      <c r="B3" s="529" t="s">
        <v>822</v>
      </c>
      <c r="C3" s="509" t="s">
        <v>930</v>
      </c>
      <c r="D3" s="498" t="s">
        <v>823</v>
      </c>
      <c r="E3" s="509" t="s">
        <v>824</v>
      </c>
      <c r="F3" s="509" t="s">
        <v>931</v>
      </c>
      <c r="G3" s="509" t="s">
        <v>828</v>
      </c>
      <c r="H3" s="532" t="s">
        <v>932</v>
      </c>
      <c r="I3" s="532" t="s">
        <v>933</v>
      </c>
      <c r="J3" s="532" t="s">
        <v>934</v>
      </c>
      <c r="K3" s="509" t="s">
        <v>935</v>
      </c>
      <c r="L3" s="534" t="s">
        <v>827</v>
      </c>
      <c r="M3" s="523" t="s">
        <v>828</v>
      </c>
      <c r="N3" s="498" t="s">
        <v>936</v>
      </c>
      <c r="O3" s="498" t="s">
        <v>830</v>
      </c>
      <c r="P3" s="514" t="s">
        <v>937</v>
      </c>
      <c r="Q3" s="517" t="s">
        <v>832</v>
      </c>
      <c r="R3" s="518"/>
      <c r="S3" s="519"/>
      <c r="T3" s="498" t="s">
        <v>833</v>
      </c>
      <c r="U3" s="501" t="s">
        <v>834</v>
      </c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2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80"/>
      <c r="CY3" s="237"/>
    </row>
    <row r="4" spans="1:117" ht="15.75" thickBot="1">
      <c r="A4" s="528"/>
      <c r="B4" s="530"/>
      <c r="C4" s="531"/>
      <c r="D4" s="499"/>
      <c r="E4" s="531"/>
      <c r="F4" s="531"/>
      <c r="G4" s="531"/>
      <c r="H4" s="533"/>
      <c r="I4" s="533"/>
      <c r="J4" s="533"/>
      <c r="K4" s="531"/>
      <c r="L4" s="535"/>
      <c r="M4" s="524"/>
      <c r="N4" s="499"/>
      <c r="O4" s="499"/>
      <c r="P4" s="515"/>
      <c r="Q4" s="520"/>
      <c r="R4" s="521"/>
      <c r="S4" s="522"/>
      <c r="T4" s="499"/>
      <c r="U4" s="491" t="s">
        <v>209</v>
      </c>
      <c r="V4" s="491"/>
      <c r="W4" s="491"/>
      <c r="X4" s="491"/>
      <c r="Y4" s="491"/>
      <c r="Z4" s="491" t="s">
        <v>835</v>
      </c>
      <c r="AA4" s="491"/>
      <c r="AB4" s="491"/>
      <c r="AC4" s="491"/>
      <c r="AD4" s="491" t="s">
        <v>836</v>
      </c>
      <c r="AE4" s="491"/>
      <c r="AF4" s="491"/>
      <c r="AG4" s="491"/>
      <c r="AH4" s="491" t="s">
        <v>545</v>
      </c>
      <c r="AI4" s="491"/>
      <c r="AJ4" s="491"/>
      <c r="AK4" s="492"/>
      <c r="AL4" s="491" t="s">
        <v>837</v>
      </c>
      <c r="AM4" s="491"/>
      <c r="AN4" s="491"/>
      <c r="AO4" s="492"/>
      <c r="AP4" s="491" t="s">
        <v>838</v>
      </c>
      <c r="AQ4" s="491"/>
      <c r="AR4" s="491"/>
      <c r="AS4" s="492"/>
      <c r="AT4" s="491" t="s">
        <v>839</v>
      </c>
      <c r="AU4" s="491"/>
      <c r="AV4" s="491"/>
      <c r="AW4" s="492"/>
      <c r="AX4" s="491" t="s">
        <v>840</v>
      </c>
      <c r="AY4" s="491"/>
      <c r="AZ4" s="491"/>
      <c r="BA4" s="492"/>
      <c r="BB4" s="491" t="s">
        <v>841</v>
      </c>
      <c r="BC4" s="491"/>
      <c r="BD4" s="491"/>
      <c r="BE4" s="492"/>
      <c r="BF4" s="491" t="s">
        <v>842</v>
      </c>
      <c r="BG4" s="491"/>
      <c r="BH4" s="491"/>
      <c r="BI4" s="492"/>
      <c r="BJ4" s="491" t="s">
        <v>843</v>
      </c>
      <c r="BK4" s="491"/>
      <c r="BL4" s="491"/>
      <c r="BM4" s="492"/>
      <c r="BN4" s="491" t="s">
        <v>844</v>
      </c>
      <c r="BO4" s="491"/>
      <c r="BP4" s="491"/>
      <c r="BQ4" s="492"/>
      <c r="BR4" s="491" t="s">
        <v>845</v>
      </c>
      <c r="BS4" s="491"/>
      <c r="BT4" s="491"/>
      <c r="BU4" s="492"/>
      <c r="BV4" s="491" t="s">
        <v>846</v>
      </c>
      <c r="BW4" s="491"/>
      <c r="BX4" s="491"/>
      <c r="BY4" s="492"/>
      <c r="BZ4" s="491" t="s">
        <v>847</v>
      </c>
      <c r="CA4" s="491"/>
      <c r="CB4" s="491"/>
      <c r="CC4" s="492"/>
      <c r="CD4" s="491" t="s">
        <v>848</v>
      </c>
      <c r="CE4" s="491"/>
      <c r="CF4" s="491"/>
      <c r="CG4" s="492"/>
      <c r="CH4" s="491" t="s">
        <v>849</v>
      </c>
      <c r="CI4" s="491"/>
      <c r="CJ4" s="491"/>
      <c r="CK4" s="492"/>
      <c r="CL4" s="491" t="s">
        <v>850</v>
      </c>
      <c r="CM4" s="491"/>
      <c r="CN4" s="491"/>
      <c r="CO4" s="492"/>
      <c r="CP4" s="491" t="s">
        <v>851</v>
      </c>
      <c r="CQ4" s="491"/>
      <c r="CR4" s="491"/>
      <c r="CS4" s="492"/>
      <c r="CT4" s="491" t="s">
        <v>852</v>
      </c>
      <c r="CU4" s="491"/>
      <c r="CV4" s="491"/>
      <c r="CW4" s="492"/>
      <c r="CX4" s="493" t="s">
        <v>853</v>
      </c>
      <c r="CY4" s="494"/>
      <c r="CZ4" s="494"/>
      <c r="DA4" s="495"/>
      <c r="DB4" s="496" t="s">
        <v>854</v>
      </c>
      <c r="DC4" s="494"/>
      <c r="DD4" s="494"/>
      <c r="DE4" s="494"/>
      <c r="DF4" s="494"/>
      <c r="DG4" s="494"/>
      <c r="DH4" s="494"/>
      <c r="DI4" s="494"/>
      <c r="DJ4" s="494"/>
      <c r="DK4" s="494"/>
      <c r="DL4" s="494"/>
      <c r="DM4" s="497"/>
    </row>
    <row r="5" spans="1:117">
      <c r="A5" s="528"/>
      <c r="B5" s="530"/>
      <c r="C5" s="531"/>
      <c r="D5" s="500"/>
      <c r="E5" s="531"/>
      <c r="F5" s="531"/>
      <c r="G5" s="531"/>
      <c r="H5" s="533"/>
      <c r="I5" s="533"/>
      <c r="J5" s="533"/>
      <c r="K5" s="531"/>
      <c r="L5" s="535"/>
      <c r="M5" s="525"/>
      <c r="N5" s="500"/>
      <c r="O5" s="500"/>
      <c r="P5" s="516"/>
      <c r="Q5" s="240" t="s">
        <v>817</v>
      </c>
      <c r="R5" s="241" t="s">
        <v>855</v>
      </c>
      <c r="S5" s="241" t="s">
        <v>856</v>
      </c>
      <c r="T5" s="500"/>
      <c r="U5" s="242" t="s">
        <v>857</v>
      </c>
      <c r="V5" s="242" t="s">
        <v>858</v>
      </c>
      <c r="W5" s="243" t="s">
        <v>855</v>
      </c>
      <c r="X5" s="243" t="s">
        <v>856</v>
      </c>
      <c r="Y5" s="241" t="s">
        <v>817</v>
      </c>
      <c r="Z5" s="242" t="s">
        <v>858</v>
      </c>
      <c r="AA5" s="243" t="s">
        <v>859</v>
      </c>
      <c r="AB5" s="243" t="s">
        <v>856</v>
      </c>
      <c r="AC5" s="241" t="s">
        <v>817</v>
      </c>
      <c r="AD5" s="242" t="s">
        <v>858</v>
      </c>
      <c r="AE5" s="243" t="s">
        <v>859</v>
      </c>
      <c r="AF5" s="243" t="s">
        <v>856</v>
      </c>
      <c r="AG5" s="241" t="s">
        <v>817</v>
      </c>
      <c r="AH5" s="242" t="s">
        <v>858</v>
      </c>
      <c r="AI5" s="243" t="s">
        <v>859</v>
      </c>
      <c r="AJ5" s="243" t="s">
        <v>856</v>
      </c>
      <c r="AK5" s="244" t="s">
        <v>817</v>
      </c>
      <c r="AL5" s="242" t="s">
        <v>858</v>
      </c>
      <c r="AM5" s="243" t="s">
        <v>859</v>
      </c>
      <c r="AN5" s="243" t="s">
        <v>856</v>
      </c>
      <c r="AO5" s="244" t="s">
        <v>817</v>
      </c>
      <c r="AP5" s="242" t="s">
        <v>858</v>
      </c>
      <c r="AQ5" s="243" t="s">
        <v>859</v>
      </c>
      <c r="AR5" s="243" t="s">
        <v>856</v>
      </c>
      <c r="AS5" s="244" t="s">
        <v>817</v>
      </c>
      <c r="AT5" s="242" t="s">
        <v>858</v>
      </c>
      <c r="AU5" s="243" t="s">
        <v>859</v>
      </c>
      <c r="AV5" s="243" t="s">
        <v>856</v>
      </c>
      <c r="AW5" s="244" t="s">
        <v>817</v>
      </c>
      <c r="AX5" s="242" t="s">
        <v>858</v>
      </c>
      <c r="AY5" s="243" t="s">
        <v>859</v>
      </c>
      <c r="AZ5" s="243" t="s">
        <v>856</v>
      </c>
      <c r="BA5" s="244" t="s">
        <v>817</v>
      </c>
      <c r="BB5" s="242" t="s">
        <v>858</v>
      </c>
      <c r="BC5" s="243" t="s">
        <v>859</v>
      </c>
      <c r="BD5" s="243" t="s">
        <v>856</v>
      </c>
      <c r="BE5" s="244" t="s">
        <v>817</v>
      </c>
      <c r="BF5" s="242" t="s">
        <v>858</v>
      </c>
      <c r="BG5" s="243" t="s">
        <v>859</v>
      </c>
      <c r="BH5" s="243" t="s">
        <v>856</v>
      </c>
      <c r="BI5" s="244" t="s">
        <v>817</v>
      </c>
      <c r="BJ5" s="242" t="s">
        <v>858</v>
      </c>
      <c r="BK5" s="243" t="s">
        <v>859</v>
      </c>
      <c r="BL5" s="243" t="s">
        <v>856</v>
      </c>
      <c r="BM5" s="244" t="s">
        <v>817</v>
      </c>
      <c r="BN5" s="242" t="s">
        <v>858</v>
      </c>
      <c r="BO5" s="243" t="s">
        <v>859</v>
      </c>
      <c r="BP5" s="243" t="s">
        <v>856</v>
      </c>
      <c r="BQ5" s="244" t="s">
        <v>817</v>
      </c>
      <c r="BR5" s="242" t="s">
        <v>858</v>
      </c>
      <c r="BS5" s="243" t="s">
        <v>859</v>
      </c>
      <c r="BT5" s="243" t="s">
        <v>856</v>
      </c>
      <c r="BU5" s="244" t="s">
        <v>817</v>
      </c>
      <c r="BV5" s="242" t="s">
        <v>858</v>
      </c>
      <c r="BW5" s="243" t="s">
        <v>859</v>
      </c>
      <c r="BX5" s="243" t="s">
        <v>856</v>
      </c>
      <c r="BY5" s="244" t="s">
        <v>817</v>
      </c>
      <c r="BZ5" s="242" t="s">
        <v>858</v>
      </c>
      <c r="CA5" s="243" t="s">
        <v>859</v>
      </c>
      <c r="CB5" s="243" t="s">
        <v>856</v>
      </c>
      <c r="CC5" s="244" t="s">
        <v>817</v>
      </c>
      <c r="CD5" s="242" t="s">
        <v>858</v>
      </c>
      <c r="CE5" s="243" t="s">
        <v>859</v>
      </c>
      <c r="CF5" s="243" t="s">
        <v>856</v>
      </c>
      <c r="CG5" s="244" t="s">
        <v>817</v>
      </c>
      <c r="CH5" s="242" t="s">
        <v>858</v>
      </c>
      <c r="CI5" s="243" t="s">
        <v>859</v>
      </c>
      <c r="CJ5" s="243" t="s">
        <v>856</v>
      </c>
      <c r="CK5" s="244" t="s">
        <v>817</v>
      </c>
      <c r="CL5" s="242" t="s">
        <v>858</v>
      </c>
      <c r="CM5" s="243" t="s">
        <v>859</v>
      </c>
      <c r="CN5" s="243" t="s">
        <v>856</v>
      </c>
      <c r="CO5" s="244" t="s">
        <v>817</v>
      </c>
      <c r="CP5" s="242" t="s">
        <v>858</v>
      </c>
      <c r="CQ5" s="243" t="s">
        <v>859</v>
      </c>
      <c r="CR5" s="243" t="s">
        <v>856</v>
      </c>
      <c r="CS5" s="244" t="s">
        <v>817</v>
      </c>
      <c r="CT5" s="242" t="s">
        <v>858</v>
      </c>
      <c r="CU5" s="243" t="s">
        <v>859</v>
      </c>
      <c r="CV5" s="243" t="s">
        <v>856</v>
      </c>
      <c r="CW5" s="245" t="s">
        <v>817</v>
      </c>
      <c r="CX5" s="281" t="s">
        <v>32</v>
      </c>
      <c r="CY5" s="248" t="s">
        <v>860</v>
      </c>
      <c r="CZ5" s="248" t="s">
        <v>69</v>
      </c>
      <c r="DA5" s="248" t="s">
        <v>860</v>
      </c>
      <c r="DB5" s="249" t="s">
        <v>861</v>
      </c>
      <c r="DC5" s="248" t="s">
        <v>860</v>
      </c>
      <c r="DD5" s="249" t="s">
        <v>862</v>
      </c>
      <c r="DE5" s="248" t="s">
        <v>860</v>
      </c>
      <c r="DF5" s="249" t="s">
        <v>863</v>
      </c>
      <c r="DG5" s="248" t="s">
        <v>860</v>
      </c>
      <c r="DH5" s="249" t="s">
        <v>864</v>
      </c>
      <c r="DI5" s="248" t="s">
        <v>860</v>
      </c>
      <c r="DJ5" s="249" t="s">
        <v>865</v>
      </c>
      <c r="DK5" s="248" t="s">
        <v>860</v>
      </c>
      <c r="DL5" s="249" t="s">
        <v>866</v>
      </c>
      <c r="DM5" s="250" t="s">
        <v>860</v>
      </c>
    </row>
    <row r="6" spans="1:117">
      <c r="A6" s="528"/>
      <c r="B6" s="282">
        <v>1</v>
      </c>
      <c r="C6" s="283">
        <v>2</v>
      </c>
      <c r="D6" s="283"/>
      <c r="E6" s="283">
        <v>3</v>
      </c>
      <c r="F6" s="284">
        <v>4</v>
      </c>
      <c r="G6" s="284">
        <v>5</v>
      </c>
      <c r="H6" s="284">
        <v>6</v>
      </c>
      <c r="I6" s="284">
        <v>7</v>
      </c>
      <c r="J6" s="284">
        <v>8</v>
      </c>
      <c r="K6" s="284">
        <v>9</v>
      </c>
      <c r="L6" s="285">
        <v>10</v>
      </c>
      <c r="M6" s="286">
        <v>7</v>
      </c>
      <c r="N6" s="284">
        <v>8</v>
      </c>
      <c r="O6" s="284"/>
      <c r="P6" s="287">
        <v>9</v>
      </c>
      <c r="Q6" s="284">
        <v>10</v>
      </c>
      <c r="R6" s="284"/>
      <c r="S6" s="284"/>
      <c r="T6" s="284">
        <v>11</v>
      </c>
      <c r="U6" s="284">
        <v>6</v>
      </c>
      <c r="V6" s="284">
        <v>7</v>
      </c>
      <c r="W6" s="284">
        <v>8</v>
      </c>
      <c r="X6" s="284">
        <v>9</v>
      </c>
      <c r="Y6" s="284">
        <v>10</v>
      </c>
      <c r="Z6" s="284">
        <v>11</v>
      </c>
      <c r="AA6" s="284">
        <v>12</v>
      </c>
      <c r="AB6" s="284">
        <v>13</v>
      </c>
      <c r="AC6" s="284">
        <v>14</v>
      </c>
      <c r="AD6" s="284">
        <v>15</v>
      </c>
      <c r="AE6" s="284">
        <v>16</v>
      </c>
      <c r="AF6" s="284">
        <v>17</v>
      </c>
      <c r="AG6" s="284">
        <v>18</v>
      </c>
      <c r="AH6" s="284">
        <v>19</v>
      </c>
      <c r="AI6" s="284">
        <v>20</v>
      </c>
      <c r="AJ6" s="284">
        <v>21</v>
      </c>
      <c r="AK6" s="285">
        <v>22</v>
      </c>
      <c r="AL6" s="284">
        <v>19</v>
      </c>
      <c r="AM6" s="284">
        <v>20</v>
      </c>
      <c r="AN6" s="284">
        <v>21</v>
      </c>
      <c r="AO6" s="285">
        <v>22</v>
      </c>
      <c r="AP6" s="284">
        <v>19</v>
      </c>
      <c r="AQ6" s="284">
        <v>20</v>
      </c>
      <c r="AR6" s="284">
        <v>21</v>
      </c>
      <c r="AS6" s="285">
        <v>22</v>
      </c>
      <c r="AT6" s="284">
        <v>19</v>
      </c>
      <c r="AU6" s="284">
        <v>20</v>
      </c>
      <c r="AV6" s="284">
        <v>21</v>
      </c>
      <c r="AW6" s="285">
        <v>22</v>
      </c>
      <c r="AX6" s="284">
        <v>19</v>
      </c>
      <c r="AY6" s="284">
        <v>20</v>
      </c>
      <c r="AZ6" s="284">
        <v>21</v>
      </c>
      <c r="BA6" s="285">
        <v>22</v>
      </c>
      <c r="BB6" s="284">
        <v>19</v>
      </c>
      <c r="BC6" s="284">
        <v>20</v>
      </c>
      <c r="BD6" s="284">
        <v>21</v>
      </c>
      <c r="BE6" s="285">
        <v>22</v>
      </c>
      <c r="BF6" s="284">
        <v>19</v>
      </c>
      <c r="BG6" s="284">
        <v>20</v>
      </c>
      <c r="BH6" s="284">
        <v>21</v>
      </c>
      <c r="BI6" s="285">
        <v>22</v>
      </c>
      <c r="BJ6" s="284">
        <v>19</v>
      </c>
      <c r="BK6" s="284">
        <v>20</v>
      </c>
      <c r="BL6" s="284">
        <v>21</v>
      </c>
      <c r="BM6" s="285">
        <v>22</v>
      </c>
      <c r="BN6" s="284">
        <v>19</v>
      </c>
      <c r="BO6" s="284">
        <v>20</v>
      </c>
      <c r="BP6" s="284">
        <v>21</v>
      </c>
      <c r="BQ6" s="285">
        <v>22</v>
      </c>
      <c r="BR6" s="284">
        <v>19</v>
      </c>
      <c r="BS6" s="284">
        <v>20</v>
      </c>
      <c r="BT6" s="284">
        <v>21</v>
      </c>
      <c r="BU6" s="285">
        <v>22</v>
      </c>
      <c r="BV6" s="284">
        <v>19</v>
      </c>
      <c r="BW6" s="284">
        <v>20</v>
      </c>
      <c r="BX6" s="284">
        <v>21</v>
      </c>
      <c r="BY6" s="285">
        <v>22</v>
      </c>
      <c r="BZ6" s="284">
        <v>19</v>
      </c>
      <c r="CA6" s="284">
        <v>20</v>
      </c>
      <c r="CB6" s="284">
        <v>21</v>
      </c>
      <c r="CC6" s="285">
        <v>22</v>
      </c>
      <c r="CD6" s="284">
        <v>19</v>
      </c>
      <c r="CE6" s="284">
        <v>20</v>
      </c>
      <c r="CF6" s="284">
        <v>21</v>
      </c>
      <c r="CG6" s="285">
        <v>22</v>
      </c>
      <c r="CH6" s="284">
        <v>19</v>
      </c>
      <c r="CI6" s="284">
        <v>20</v>
      </c>
      <c r="CJ6" s="284">
        <v>21</v>
      </c>
      <c r="CK6" s="285">
        <v>22</v>
      </c>
      <c r="CL6" s="284">
        <v>19</v>
      </c>
      <c r="CM6" s="284">
        <v>20</v>
      </c>
      <c r="CN6" s="284">
        <v>21</v>
      </c>
      <c r="CO6" s="285">
        <v>22</v>
      </c>
      <c r="CP6" s="284">
        <v>19</v>
      </c>
      <c r="CQ6" s="284">
        <v>20</v>
      </c>
      <c r="CR6" s="284">
        <v>21</v>
      </c>
      <c r="CS6" s="285">
        <v>22</v>
      </c>
      <c r="CT6" s="284">
        <v>19</v>
      </c>
      <c r="CU6" s="284">
        <v>20</v>
      </c>
      <c r="CV6" s="284">
        <v>21</v>
      </c>
      <c r="CW6" s="288">
        <v>22</v>
      </c>
      <c r="CX6" s="289">
        <v>8</v>
      </c>
      <c r="CY6" s="290">
        <v>9</v>
      </c>
      <c r="CZ6" s="290">
        <v>10</v>
      </c>
      <c r="DA6" s="290">
        <v>11</v>
      </c>
      <c r="DB6" s="290">
        <v>12</v>
      </c>
      <c r="DC6" s="290">
        <v>13</v>
      </c>
      <c r="DD6" s="290">
        <v>14</v>
      </c>
      <c r="DE6" s="290">
        <v>15</v>
      </c>
      <c r="DF6" s="290">
        <v>16</v>
      </c>
      <c r="DG6" s="290">
        <v>17</v>
      </c>
      <c r="DH6" s="290">
        <v>18</v>
      </c>
      <c r="DI6" s="290">
        <v>19</v>
      </c>
      <c r="DJ6" s="290">
        <v>20</v>
      </c>
      <c r="DK6" s="290">
        <v>21</v>
      </c>
      <c r="DL6" s="290">
        <v>22</v>
      </c>
      <c r="DM6" s="291">
        <v>23</v>
      </c>
    </row>
    <row r="7" spans="1:117">
      <c r="C7" t="s">
        <v>938</v>
      </c>
    </row>
  </sheetData>
  <mergeCells count="44"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F4:BI4"/>
    <mergeCell ref="N3:N5"/>
    <mergeCell ref="O3:O5"/>
    <mergeCell ref="P3:P5"/>
    <mergeCell ref="Q3:S4"/>
    <mergeCell ref="T3:T5"/>
    <mergeCell ref="U3:AK3"/>
    <mergeCell ref="U4:Y4"/>
    <mergeCell ref="Z4:AC4"/>
    <mergeCell ref="AD4:AG4"/>
    <mergeCell ref="AH4:AK4"/>
    <mergeCell ref="AL4:AO4"/>
    <mergeCell ref="AP4:AS4"/>
    <mergeCell ref="AT4:AW4"/>
    <mergeCell ref="AX4:BA4"/>
    <mergeCell ref="BB4:BE4"/>
    <mergeCell ref="DB4:DM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  <mergeCell ref="CX4:D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E15"/>
  <sheetViews>
    <sheetView topLeftCell="A12" workbookViewId="0">
      <selection activeCell="G15" sqref="G15"/>
    </sheetView>
  </sheetViews>
  <sheetFormatPr defaultRowHeight="15"/>
  <sheetData>
    <row r="1" spans="1:135" ht="26.25">
      <c r="A1" s="503" t="s">
        <v>818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271"/>
      <c r="M1" s="271"/>
      <c r="N1" s="272"/>
      <c r="O1" s="271"/>
      <c r="P1" s="271"/>
      <c r="Q1" s="271"/>
      <c r="R1" s="271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4"/>
      <c r="AE1" s="273"/>
      <c r="AF1" s="273"/>
      <c r="AG1" s="273"/>
      <c r="AH1" s="273"/>
      <c r="AI1" s="273"/>
      <c r="AJ1" s="273"/>
      <c r="AK1" s="273"/>
      <c r="AL1" s="273"/>
      <c r="AM1" s="27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335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336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504" t="s">
        <v>819</v>
      </c>
      <c r="DQ1" s="505"/>
      <c r="DR1" s="503"/>
      <c r="DS1" s="503"/>
      <c r="DT1" s="503"/>
      <c r="DU1" s="503"/>
      <c r="DV1" s="503"/>
      <c r="DW1" s="503"/>
      <c r="DX1" s="503"/>
      <c r="DY1" s="503"/>
      <c r="DZ1" s="503"/>
      <c r="EA1" s="503"/>
      <c r="EB1" s="503"/>
      <c r="EC1" s="503"/>
      <c r="ED1" s="503"/>
      <c r="EE1" s="233"/>
    </row>
    <row r="2" spans="1:135" ht="19.5" thickBot="1">
      <c r="A2" s="506" t="s">
        <v>820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275"/>
      <c r="M2" s="275"/>
      <c r="N2" s="276"/>
      <c r="O2" s="275"/>
      <c r="P2" s="275"/>
      <c r="Q2" s="275"/>
      <c r="R2" s="275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27"/>
      <c r="AE2" s="277"/>
      <c r="AF2" s="277"/>
      <c r="AG2" s="277"/>
      <c r="AH2" s="277"/>
      <c r="AI2" s="277"/>
      <c r="AJ2" s="277"/>
      <c r="AK2" s="277"/>
      <c r="AL2" s="277"/>
      <c r="AM2" s="277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337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33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78"/>
      <c r="DQ2" s="279"/>
      <c r="DR2" s="228"/>
      <c r="DS2" s="228"/>
      <c r="DT2" s="235" t="s">
        <v>821</v>
      </c>
      <c r="DU2" s="235"/>
      <c r="DV2" s="228"/>
      <c r="DW2" s="228"/>
      <c r="DX2" s="228"/>
      <c r="DY2" s="228"/>
      <c r="DZ2" s="228"/>
      <c r="EA2" s="228"/>
      <c r="EB2" s="228"/>
      <c r="EC2" s="228"/>
      <c r="ED2" s="228"/>
      <c r="EE2" s="233"/>
    </row>
    <row r="3" spans="1:135" ht="16.5" thickBot="1">
      <c r="A3" s="541" t="s">
        <v>822</v>
      </c>
      <c r="B3" s="531" t="s">
        <v>930</v>
      </c>
      <c r="C3" s="531" t="s">
        <v>823</v>
      </c>
      <c r="D3" s="531" t="s">
        <v>824</v>
      </c>
      <c r="E3" s="531" t="s">
        <v>825</v>
      </c>
      <c r="F3" s="531" t="s">
        <v>969</v>
      </c>
      <c r="G3" s="531" t="s">
        <v>970</v>
      </c>
      <c r="H3" s="542" t="s">
        <v>826</v>
      </c>
      <c r="I3" s="498" t="s">
        <v>971</v>
      </c>
      <c r="J3" s="544" t="s">
        <v>827</v>
      </c>
      <c r="K3" s="509" t="s">
        <v>828</v>
      </c>
      <c r="L3" s="498" t="s">
        <v>972</v>
      </c>
      <c r="M3" s="498" t="s">
        <v>830</v>
      </c>
      <c r="N3" s="514" t="s">
        <v>973</v>
      </c>
      <c r="O3" s="517" t="s">
        <v>832</v>
      </c>
      <c r="P3" s="518"/>
      <c r="Q3" s="519"/>
      <c r="R3" s="537" t="s">
        <v>969</v>
      </c>
      <c r="S3" s="501" t="s">
        <v>834</v>
      </c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40"/>
      <c r="AM3" s="502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337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33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80"/>
      <c r="DQ3" s="237"/>
    </row>
    <row r="4" spans="1:135" ht="15.75" thickBot="1">
      <c r="A4" s="508"/>
      <c r="B4" s="510"/>
      <c r="C4" s="531"/>
      <c r="D4" s="510"/>
      <c r="E4" s="510"/>
      <c r="F4" s="531"/>
      <c r="G4" s="531"/>
      <c r="H4" s="543"/>
      <c r="I4" s="499"/>
      <c r="J4" s="545"/>
      <c r="K4" s="510"/>
      <c r="L4" s="499"/>
      <c r="M4" s="499"/>
      <c r="N4" s="515"/>
      <c r="O4" s="520"/>
      <c r="P4" s="521"/>
      <c r="Q4" s="522"/>
      <c r="R4" s="538"/>
      <c r="S4" s="491" t="s">
        <v>209</v>
      </c>
      <c r="T4" s="491"/>
      <c r="U4" s="491"/>
      <c r="V4" s="491"/>
      <c r="W4" s="491"/>
      <c r="X4" s="491"/>
      <c r="Y4" s="491" t="s">
        <v>835</v>
      </c>
      <c r="Z4" s="491"/>
      <c r="AA4" s="491"/>
      <c r="AB4" s="491"/>
      <c r="AC4" s="491"/>
      <c r="AD4" s="491" t="s">
        <v>836</v>
      </c>
      <c r="AE4" s="491"/>
      <c r="AF4" s="491"/>
      <c r="AG4" s="491"/>
      <c r="AH4" s="491"/>
      <c r="AI4" s="491" t="s">
        <v>545</v>
      </c>
      <c r="AJ4" s="491"/>
      <c r="AK4" s="491"/>
      <c r="AL4" s="536"/>
      <c r="AM4" s="492"/>
      <c r="AN4" s="491" t="s">
        <v>837</v>
      </c>
      <c r="AO4" s="491"/>
      <c r="AP4" s="491"/>
      <c r="AQ4" s="536"/>
      <c r="AR4" s="492"/>
      <c r="AS4" s="491" t="s">
        <v>838</v>
      </c>
      <c r="AT4" s="491"/>
      <c r="AU4" s="491"/>
      <c r="AV4" s="536"/>
      <c r="AW4" s="492"/>
      <c r="AX4" s="491" t="s">
        <v>839</v>
      </c>
      <c r="AY4" s="491"/>
      <c r="AZ4" s="491"/>
      <c r="BA4" s="536"/>
      <c r="BB4" s="492"/>
      <c r="BC4" s="491" t="s">
        <v>840</v>
      </c>
      <c r="BD4" s="491"/>
      <c r="BE4" s="491"/>
      <c r="BF4" s="536"/>
      <c r="BG4" s="492"/>
      <c r="BH4" s="491" t="s">
        <v>841</v>
      </c>
      <c r="BI4" s="491"/>
      <c r="BJ4" s="491"/>
      <c r="BK4" s="536"/>
      <c r="BL4" s="492"/>
      <c r="BM4" s="491" t="s">
        <v>842</v>
      </c>
      <c r="BN4" s="491"/>
      <c r="BO4" s="491"/>
      <c r="BP4" s="536"/>
      <c r="BQ4" s="492"/>
      <c r="BR4" s="491" t="s">
        <v>843</v>
      </c>
      <c r="BS4" s="491"/>
      <c r="BT4" s="491"/>
      <c r="BU4" s="536"/>
      <c r="BV4" s="492"/>
      <c r="BW4" s="491" t="s">
        <v>844</v>
      </c>
      <c r="BX4" s="491"/>
      <c r="BY4" s="491"/>
      <c r="BZ4" s="536"/>
      <c r="CA4" s="492"/>
      <c r="CB4" s="491" t="s">
        <v>845</v>
      </c>
      <c r="CC4" s="491"/>
      <c r="CD4" s="491"/>
      <c r="CE4" s="536"/>
      <c r="CF4" s="492"/>
      <c r="CG4" s="491" t="s">
        <v>846</v>
      </c>
      <c r="CH4" s="491"/>
      <c r="CI4" s="491"/>
      <c r="CJ4" s="536"/>
      <c r="CK4" s="492"/>
      <c r="CL4" s="491" t="s">
        <v>847</v>
      </c>
      <c r="CM4" s="491"/>
      <c r="CN4" s="491"/>
      <c r="CO4" s="536"/>
      <c r="CP4" s="492"/>
      <c r="CQ4" s="491" t="s">
        <v>848</v>
      </c>
      <c r="CR4" s="491"/>
      <c r="CS4" s="491"/>
      <c r="CT4" s="536"/>
      <c r="CU4" s="492"/>
      <c r="CV4" s="491" t="s">
        <v>849</v>
      </c>
      <c r="CW4" s="491"/>
      <c r="CX4" s="491"/>
      <c r="CY4" s="536"/>
      <c r="CZ4" s="492"/>
      <c r="DA4" s="491" t="s">
        <v>850</v>
      </c>
      <c r="DB4" s="491"/>
      <c r="DC4" s="491"/>
      <c r="DD4" s="536"/>
      <c r="DE4" s="492"/>
      <c r="DF4" s="491" t="s">
        <v>851</v>
      </c>
      <c r="DG4" s="491"/>
      <c r="DH4" s="491"/>
      <c r="DI4" s="536"/>
      <c r="DJ4" s="492"/>
      <c r="DK4" s="491" t="s">
        <v>852</v>
      </c>
      <c r="DL4" s="491"/>
      <c r="DM4" s="491"/>
      <c r="DN4" s="536"/>
      <c r="DO4" s="492"/>
      <c r="DP4" s="493" t="s">
        <v>853</v>
      </c>
      <c r="DQ4" s="494"/>
      <c r="DR4" s="494"/>
      <c r="DS4" s="495"/>
      <c r="DT4" s="496" t="s">
        <v>854</v>
      </c>
      <c r="DU4" s="494"/>
      <c r="DV4" s="494"/>
      <c r="DW4" s="494"/>
      <c r="DX4" s="494"/>
      <c r="DY4" s="494"/>
      <c r="DZ4" s="494"/>
      <c r="EA4" s="494"/>
      <c r="EB4" s="494"/>
      <c r="EC4" s="494"/>
      <c r="ED4" s="494"/>
      <c r="EE4" s="497"/>
    </row>
    <row r="5" spans="1:135">
      <c r="A5" s="508"/>
      <c r="B5" s="510"/>
      <c r="C5" s="531"/>
      <c r="D5" s="510"/>
      <c r="E5" s="510"/>
      <c r="F5" s="531"/>
      <c r="G5" s="531"/>
      <c r="H5" s="543"/>
      <c r="I5" s="500"/>
      <c r="J5" s="546"/>
      <c r="K5" s="510"/>
      <c r="L5" s="500"/>
      <c r="M5" s="499"/>
      <c r="N5" s="516"/>
      <c r="O5" s="240" t="s">
        <v>817</v>
      </c>
      <c r="P5" s="241" t="s">
        <v>855</v>
      </c>
      <c r="Q5" s="241" t="s">
        <v>856</v>
      </c>
      <c r="R5" s="539"/>
      <c r="S5" s="242" t="s">
        <v>857</v>
      </c>
      <c r="T5" s="242" t="s">
        <v>858</v>
      </c>
      <c r="U5" s="243" t="s">
        <v>855</v>
      </c>
      <c r="V5" s="243" t="s">
        <v>856</v>
      </c>
      <c r="W5" s="243" t="s">
        <v>969</v>
      </c>
      <c r="X5" s="241" t="s">
        <v>817</v>
      </c>
      <c r="Y5" s="242" t="s">
        <v>858</v>
      </c>
      <c r="Z5" s="243" t="s">
        <v>859</v>
      </c>
      <c r="AA5" s="243" t="s">
        <v>856</v>
      </c>
      <c r="AB5" s="243" t="s">
        <v>969</v>
      </c>
      <c r="AC5" s="241" t="s">
        <v>817</v>
      </c>
      <c r="AD5" s="242" t="s">
        <v>858</v>
      </c>
      <c r="AE5" s="243" t="s">
        <v>859</v>
      </c>
      <c r="AF5" s="243" t="s">
        <v>856</v>
      </c>
      <c r="AG5" s="243" t="s">
        <v>969</v>
      </c>
      <c r="AH5" s="241" t="s">
        <v>817</v>
      </c>
      <c r="AI5" s="242" t="s">
        <v>858</v>
      </c>
      <c r="AJ5" s="243" t="s">
        <v>859</v>
      </c>
      <c r="AK5" s="243" t="s">
        <v>856</v>
      </c>
      <c r="AL5" s="243" t="s">
        <v>969</v>
      </c>
      <c r="AM5" s="244" t="s">
        <v>817</v>
      </c>
      <c r="AN5" s="242" t="s">
        <v>858</v>
      </c>
      <c r="AO5" s="243" t="s">
        <v>859</v>
      </c>
      <c r="AP5" s="243" t="s">
        <v>856</v>
      </c>
      <c r="AQ5" s="243" t="s">
        <v>969</v>
      </c>
      <c r="AR5" s="244" t="s">
        <v>817</v>
      </c>
      <c r="AS5" s="242" t="s">
        <v>858</v>
      </c>
      <c r="AT5" s="243" t="s">
        <v>859</v>
      </c>
      <c r="AU5" s="243" t="s">
        <v>856</v>
      </c>
      <c r="AV5" s="243" t="s">
        <v>969</v>
      </c>
      <c r="AW5" s="244" t="s">
        <v>817</v>
      </c>
      <c r="AX5" s="242" t="s">
        <v>858</v>
      </c>
      <c r="AY5" s="243" t="s">
        <v>859</v>
      </c>
      <c r="AZ5" s="243" t="s">
        <v>856</v>
      </c>
      <c r="BA5" s="243" t="s">
        <v>969</v>
      </c>
      <c r="BB5" s="244" t="s">
        <v>817</v>
      </c>
      <c r="BC5" s="242" t="s">
        <v>858</v>
      </c>
      <c r="BD5" s="243" t="s">
        <v>859</v>
      </c>
      <c r="BE5" s="243" t="s">
        <v>856</v>
      </c>
      <c r="BF5" s="243" t="s">
        <v>969</v>
      </c>
      <c r="BG5" s="244" t="s">
        <v>817</v>
      </c>
      <c r="BH5" s="242" t="s">
        <v>858</v>
      </c>
      <c r="BI5" s="243" t="s">
        <v>859</v>
      </c>
      <c r="BJ5" s="243" t="s">
        <v>856</v>
      </c>
      <c r="BK5" s="243" t="s">
        <v>969</v>
      </c>
      <c r="BL5" s="244" t="s">
        <v>817</v>
      </c>
      <c r="BM5" s="242" t="s">
        <v>858</v>
      </c>
      <c r="BN5" s="243" t="s">
        <v>859</v>
      </c>
      <c r="BO5" s="243" t="s">
        <v>856</v>
      </c>
      <c r="BP5" s="243" t="s">
        <v>969</v>
      </c>
      <c r="BQ5" s="244" t="s">
        <v>817</v>
      </c>
      <c r="BR5" s="242" t="s">
        <v>858</v>
      </c>
      <c r="BS5" s="243" t="s">
        <v>859</v>
      </c>
      <c r="BT5" s="243" t="s">
        <v>856</v>
      </c>
      <c r="BU5" s="243" t="s">
        <v>969</v>
      </c>
      <c r="BV5" s="244" t="s">
        <v>817</v>
      </c>
      <c r="BW5" s="243" t="s">
        <v>858</v>
      </c>
      <c r="BX5" s="243" t="s">
        <v>859</v>
      </c>
      <c r="BY5" s="243" t="s">
        <v>856</v>
      </c>
      <c r="BZ5" s="243" t="s">
        <v>969</v>
      </c>
      <c r="CA5" s="244" t="s">
        <v>817</v>
      </c>
      <c r="CB5" s="242" t="s">
        <v>858</v>
      </c>
      <c r="CC5" s="243" t="s">
        <v>859</v>
      </c>
      <c r="CD5" s="243" t="s">
        <v>856</v>
      </c>
      <c r="CE5" s="243" t="s">
        <v>969</v>
      </c>
      <c r="CF5" s="244" t="s">
        <v>817</v>
      </c>
      <c r="CG5" s="242" t="s">
        <v>858</v>
      </c>
      <c r="CH5" s="243" t="s">
        <v>859</v>
      </c>
      <c r="CI5" s="243" t="s">
        <v>856</v>
      </c>
      <c r="CJ5" s="243" t="s">
        <v>969</v>
      </c>
      <c r="CK5" s="244" t="s">
        <v>817</v>
      </c>
      <c r="CL5" s="242" t="s">
        <v>858</v>
      </c>
      <c r="CM5" s="243" t="s">
        <v>859</v>
      </c>
      <c r="CN5" s="243" t="s">
        <v>856</v>
      </c>
      <c r="CO5" s="243" t="s">
        <v>969</v>
      </c>
      <c r="CP5" s="244" t="s">
        <v>817</v>
      </c>
      <c r="CQ5" s="242" t="s">
        <v>858</v>
      </c>
      <c r="CR5" s="243" t="s">
        <v>859</v>
      </c>
      <c r="CS5" s="243" t="s">
        <v>856</v>
      </c>
      <c r="CT5" s="243" t="s">
        <v>969</v>
      </c>
      <c r="CU5" s="244" t="s">
        <v>817</v>
      </c>
      <c r="CV5" s="242" t="s">
        <v>858</v>
      </c>
      <c r="CW5" s="243" t="s">
        <v>859</v>
      </c>
      <c r="CX5" s="243" t="s">
        <v>856</v>
      </c>
      <c r="CY5" s="243" t="s">
        <v>969</v>
      </c>
      <c r="CZ5" s="244" t="s">
        <v>817</v>
      </c>
      <c r="DA5" s="242" t="s">
        <v>858</v>
      </c>
      <c r="DB5" s="243" t="s">
        <v>859</v>
      </c>
      <c r="DC5" s="243" t="s">
        <v>856</v>
      </c>
      <c r="DD5" s="243" t="s">
        <v>969</v>
      </c>
      <c r="DE5" s="244" t="s">
        <v>817</v>
      </c>
      <c r="DF5" s="242" t="s">
        <v>858</v>
      </c>
      <c r="DG5" s="243" t="s">
        <v>859</v>
      </c>
      <c r="DH5" s="243" t="s">
        <v>856</v>
      </c>
      <c r="DI5" s="243" t="s">
        <v>969</v>
      </c>
      <c r="DJ5" s="244" t="s">
        <v>817</v>
      </c>
      <c r="DK5" s="242" t="s">
        <v>858</v>
      </c>
      <c r="DL5" s="243" t="s">
        <v>859</v>
      </c>
      <c r="DM5" s="243" t="s">
        <v>856</v>
      </c>
      <c r="DN5" s="243" t="s">
        <v>969</v>
      </c>
      <c r="DO5" s="245" t="s">
        <v>817</v>
      </c>
      <c r="DP5" s="281" t="s">
        <v>32</v>
      </c>
      <c r="DQ5" s="248" t="s">
        <v>860</v>
      </c>
      <c r="DR5" s="248" t="s">
        <v>69</v>
      </c>
      <c r="DS5" s="248" t="s">
        <v>860</v>
      </c>
      <c r="DT5" s="249" t="s">
        <v>861</v>
      </c>
      <c r="DU5" s="248" t="s">
        <v>860</v>
      </c>
      <c r="DV5" s="249" t="s">
        <v>862</v>
      </c>
      <c r="DW5" s="248" t="s">
        <v>860</v>
      </c>
      <c r="DX5" s="249" t="s">
        <v>863</v>
      </c>
      <c r="DY5" s="248" t="s">
        <v>860</v>
      </c>
      <c r="DZ5" s="249" t="s">
        <v>864</v>
      </c>
      <c r="EA5" s="248" t="s">
        <v>860</v>
      </c>
      <c r="EB5" s="249" t="s">
        <v>865</v>
      </c>
      <c r="EC5" s="248" t="s">
        <v>860</v>
      </c>
      <c r="ED5" s="249" t="s">
        <v>866</v>
      </c>
      <c r="EE5" s="250" t="s">
        <v>860</v>
      </c>
    </row>
    <row r="6" spans="1:135">
      <c r="A6" s="339">
        <v>1</v>
      </c>
      <c r="B6" s="340">
        <v>2</v>
      </c>
      <c r="C6" s="340"/>
      <c r="D6" s="340">
        <v>3</v>
      </c>
      <c r="E6" s="341">
        <v>4</v>
      </c>
      <c r="F6" s="341">
        <v>5</v>
      </c>
      <c r="G6" s="341">
        <v>6</v>
      </c>
      <c r="H6" s="342">
        <v>5</v>
      </c>
      <c r="I6" s="342"/>
      <c r="J6" s="343">
        <v>6</v>
      </c>
      <c r="K6" s="341">
        <v>7</v>
      </c>
      <c r="L6" s="341">
        <v>8</v>
      </c>
      <c r="M6" s="344"/>
      <c r="N6" s="345">
        <v>9</v>
      </c>
      <c r="O6" s="341">
        <v>10</v>
      </c>
      <c r="P6" s="341"/>
      <c r="Q6" s="341"/>
      <c r="R6" s="341">
        <v>11</v>
      </c>
      <c r="S6" s="341">
        <v>6</v>
      </c>
      <c r="T6" s="341">
        <v>7</v>
      </c>
      <c r="U6" s="341">
        <v>8</v>
      </c>
      <c r="V6" s="341">
        <v>9</v>
      </c>
      <c r="W6" s="341"/>
      <c r="X6" s="341">
        <v>10</v>
      </c>
      <c r="Y6" s="341">
        <v>11</v>
      </c>
      <c r="Z6" s="341">
        <v>12</v>
      </c>
      <c r="AA6" s="341">
        <v>13</v>
      </c>
      <c r="AB6" s="341"/>
      <c r="AC6" s="341">
        <v>14</v>
      </c>
      <c r="AD6" s="341">
        <v>15</v>
      </c>
      <c r="AE6" s="341">
        <v>16</v>
      </c>
      <c r="AF6" s="341">
        <v>17</v>
      </c>
      <c r="AG6" s="341"/>
      <c r="AH6" s="341">
        <v>18</v>
      </c>
      <c r="AI6" s="341">
        <v>19</v>
      </c>
      <c r="AJ6" s="341">
        <v>20</v>
      </c>
      <c r="AK6" s="341">
        <v>21</v>
      </c>
      <c r="AL6" s="346"/>
      <c r="AM6" s="347">
        <v>22</v>
      </c>
      <c r="AN6" s="341">
        <v>19</v>
      </c>
      <c r="AO6" s="341">
        <v>20</v>
      </c>
      <c r="AP6" s="341">
        <v>21</v>
      </c>
      <c r="AQ6" s="346"/>
      <c r="AR6" s="347">
        <v>22</v>
      </c>
      <c r="AS6" s="341">
        <v>19</v>
      </c>
      <c r="AT6" s="341">
        <v>20</v>
      </c>
      <c r="AU6" s="341">
        <v>21</v>
      </c>
      <c r="AV6" s="346"/>
      <c r="AW6" s="347">
        <v>22</v>
      </c>
      <c r="AX6" s="341">
        <v>19</v>
      </c>
      <c r="AY6" s="341">
        <v>20</v>
      </c>
      <c r="AZ6" s="341">
        <v>21</v>
      </c>
      <c r="BA6" s="346"/>
      <c r="BB6" s="347">
        <v>22</v>
      </c>
      <c r="BC6" s="341">
        <v>19</v>
      </c>
      <c r="BD6" s="341">
        <v>20</v>
      </c>
      <c r="BE6" s="341">
        <v>21</v>
      </c>
      <c r="BF6" s="346"/>
      <c r="BG6" s="347">
        <v>22</v>
      </c>
      <c r="BH6" s="341">
        <v>19</v>
      </c>
      <c r="BI6" s="341">
        <v>20</v>
      </c>
      <c r="BJ6" s="341">
        <v>21</v>
      </c>
      <c r="BK6" s="346"/>
      <c r="BL6" s="347">
        <v>22</v>
      </c>
      <c r="BM6" s="341">
        <v>19</v>
      </c>
      <c r="BN6" s="341">
        <v>20</v>
      </c>
      <c r="BO6" s="341">
        <v>21</v>
      </c>
      <c r="BP6" s="346"/>
      <c r="BQ6" s="347">
        <v>22</v>
      </c>
      <c r="BR6" s="341">
        <v>19</v>
      </c>
      <c r="BS6" s="341">
        <v>20</v>
      </c>
      <c r="BT6" s="341">
        <v>21</v>
      </c>
      <c r="BU6" s="346"/>
      <c r="BV6" s="347">
        <v>22</v>
      </c>
      <c r="BW6" s="341">
        <v>19</v>
      </c>
      <c r="BX6" s="341">
        <v>20</v>
      </c>
      <c r="BY6" s="341">
        <v>21</v>
      </c>
      <c r="BZ6" s="346"/>
      <c r="CA6" s="347">
        <v>22</v>
      </c>
      <c r="CB6" s="341">
        <v>19</v>
      </c>
      <c r="CC6" s="341">
        <v>20</v>
      </c>
      <c r="CD6" s="341">
        <v>21</v>
      </c>
      <c r="CE6" s="346"/>
      <c r="CF6" s="347">
        <v>22</v>
      </c>
      <c r="CG6" s="341">
        <v>19</v>
      </c>
      <c r="CH6" s="341">
        <v>20</v>
      </c>
      <c r="CI6" s="341">
        <v>21</v>
      </c>
      <c r="CJ6" s="346"/>
      <c r="CK6" s="347">
        <v>22</v>
      </c>
      <c r="CL6" s="348">
        <v>19</v>
      </c>
      <c r="CM6" s="341">
        <v>20</v>
      </c>
      <c r="CN6" s="341">
        <v>21</v>
      </c>
      <c r="CO6" s="346"/>
      <c r="CP6" s="347">
        <v>22</v>
      </c>
      <c r="CQ6" s="341">
        <v>19</v>
      </c>
      <c r="CR6" s="341">
        <v>20</v>
      </c>
      <c r="CS6" s="341">
        <v>21</v>
      </c>
      <c r="CT6" s="346"/>
      <c r="CU6" s="347">
        <v>22</v>
      </c>
      <c r="CV6" s="341">
        <v>19</v>
      </c>
      <c r="CW6" s="341">
        <v>20</v>
      </c>
      <c r="CX6" s="341">
        <v>21</v>
      </c>
      <c r="CY6" s="346"/>
      <c r="CZ6" s="347">
        <v>22</v>
      </c>
      <c r="DA6" s="341">
        <v>19</v>
      </c>
      <c r="DB6" s="341">
        <v>20</v>
      </c>
      <c r="DC6" s="341">
        <v>21</v>
      </c>
      <c r="DD6" s="346"/>
      <c r="DE6" s="347">
        <v>22</v>
      </c>
      <c r="DF6" s="341">
        <v>19</v>
      </c>
      <c r="DG6" s="341">
        <v>20</v>
      </c>
      <c r="DH6" s="341">
        <v>21</v>
      </c>
      <c r="DI6" s="346"/>
      <c r="DJ6" s="347">
        <v>22</v>
      </c>
      <c r="DK6" s="341">
        <v>19</v>
      </c>
      <c r="DL6" s="341">
        <v>20</v>
      </c>
      <c r="DM6" s="341">
        <v>21</v>
      </c>
      <c r="DN6" s="346"/>
      <c r="DO6" s="346">
        <v>22</v>
      </c>
      <c r="DP6" s="289">
        <v>8</v>
      </c>
      <c r="DQ6" s="290">
        <v>9</v>
      </c>
      <c r="DR6" s="290">
        <v>10</v>
      </c>
      <c r="DS6" s="290">
        <v>11</v>
      </c>
      <c r="DT6" s="290">
        <v>12</v>
      </c>
      <c r="DU6" s="290">
        <v>13</v>
      </c>
      <c r="DV6" s="290">
        <v>14</v>
      </c>
      <c r="DW6" s="290">
        <v>15</v>
      </c>
      <c r="DX6" s="290">
        <v>16</v>
      </c>
      <c r="DY6" s="290">
        <v>17</v>
      </c>
      <c r="DZ6" s="290">
        <v>18</v>
      </c>
      <c r="EA6" s="290">
        <v>19</v>
      </c>
      <c r="EB6" s="290">
        <v>20</v>
      </c>
      <c r="EC6" s="290">
        <v>21</v>
      </c>
      <c r="ED6" s="290">
        <v>22</v>
      </c>
      <c r="EE6" s="291">
        <v>23</v>
      </c>
    </row>
    <row r="7" spans="1:135" ht="25.5">
      <c r="A7" s="292"/>
      <c r="B7" s="200" t="s">
        <v>939</v>
      </c>
      <c r="C7" s="200"/>
      <c r="D7" s="293"/>
      <c r="E7" s="220"/>
      <c r="F7" s="220"/>
      <c r="G7" s="220"/>
      <c r="H7" s="294"/>
      <c r="I7" s="295">
        <f t="shared" ref="I7:I15" si="0">SUM(J7-G7/20)</f>
        <v>0</v>
      </c>
      <c r="J7" s="296">
        <f t="shared" ref="J7:J15" si="1">SUM((G7*6*21)/(8*20*100))+(G7/20)</f>
        <v>0</v>
      </c>
      <c r="K7" s="297"/>
      <c r="L7" s="298"/>
      <c r="M7" s="295">
        <f t="shared" ref="M7:M14" si="2">SUM(L7*I7)</f>
        <v>0</v>
      </c>
      <c r="N7" s="221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2"/>
      <c r="AM7" s="222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300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301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2"/>
    </row>
    <row r="8" spans="1:135" ht="48">
      <c r="A8" s="302">
        <v>1</v>
      </c>
      <c r="B8" s="303" t="s">
        <v>940</v>
      </c>
      <c r="C8" s="303" t="s">
        <v>941</v>
      </c>
      <c r="D8" s="303" t="s">
        <v>942</v>
      </c>
      <c r="E8" s="304">
        <v>24000</v>
      </c>
      <c r="F8" s="304"/>
      <c r="G8" s="304">
        <f t="shared" ref="G8:G14" si="3">SUM(E8:F8)</f>
        <v>24000</v>
      </c>
      <c r="H8" s="305">
        <v>20</v>
      </c>
      <c r="I8" s="295">
        <f t="shared" si="0"/>
        <v>189</v>
      </c>
      <c r="J8" s="296">
        <f t="shared" si="1"/>
        <v>1389</v>
      </c>
      <c r="K8" s="306" t="s">
        <v>943</v>
      </c>
      <c r="L8" s="307">
        <v>20</v>
      </c>
      <c r="M8" s="295">
        <f t="shared" si="2"/>
        <v>3780</v>
      </c>
      <c r="N8" s="203">
        <f t="shared" ref="N8:N14" si="4">SUM(L8*J8)</f>
        <v>27780</v>
      </c>
      <c r="O8" s="204">
        <f t="shared" ref="O8:O14" si="5">SUM(P8:R8)</f>
        <v>1389</v>
      </c>
      <c r="P8" s="204">
        <f t="shared" ref="P8:R14" si="6">SUM(U8,Z8,AE8,AJ8,AO8,AT8,AY8,BD8,BI8,BN8,BS8,BX8,CC8,CH8,CM8,CR8,CW8,DB8,DG8,DL8)</f>
        <v>1389</v>
      </c>
      <c r="Q8" s="204">
        <f t="shared" si="6"/>
        <v>0</v>
      </c>
      <c r="R8" s="204">
        <f t="shared" si="6"/>
        <v>0</v>
      </c>
      <c r="S8" s="308" t="s">
        <v>944</v>
      </c>
      <c r="T8" s="309">
        <v>38600</v>
      </c>
      <c r="U8" s="310">
        <v>1389</v>
      </c>
      <c r="V8" s="310"/>
      <c r="W8" s="310"/>
      <c r="X8" s="310">
        <f t="shared" ref="X8:X13" si="7">SUM(U8:W8)</f>
        <v>1389</v>
      </c>
      <c r="Y8" s="310"/>
      <c r="Z8" s="310"/>
      <c r="AA8" s="310"/>
      <c r="AB8" s="310"/>
      <c r="AC8" s="310">
        <f t="shared" ref="AC8:AC13" si="8">SUM(Z8:AB8)</f>
        <v>0</v>
      </c>
      <c r="AD8" s="310"/>
      <c r="AE8" s="310"/>
      <c r="AF8" s="310"/>
      <c r="AG8" s="310"/>
      <c r="AH8" s="310">
        <f t="shared" ref="AH8:AH13" si="9">SUM(AE8:AG8)</f>
        <v>0</v>
      </c>
      <c r="AI8" s="310"/>
      <c r="AJ8" s="310"/>
      <c r="AK8" s="310"/>
      <c r="AL8" s="311"/>
      <c r="AM8" s="311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0">
        <f t="shared" ref="BB8:BB13" si="10">SUM(AY8:BA8)</f>
        <v>0</v>
      </c>
      <c r="BC8" s="312"/>
      <c r="BD8" s="312"/>
      <c r="BE8" s="312"/>
      <c r="BF8" s="312"/>
      <c r="BG8" s="310">
        <f t="shared" ref="BG8:BG13" si="11">SUM(BD8:BF8)</f>
        <v>0</v>
      </c>
      <c r="BH8" s="312"/>
      <c r="BI8" s="312"/>
      <c r="BJ8" s="312"/>
      <c r="BK8" s="312"/>
      <c r="BL8" s="310">
        <f t="shared" ref="BL8:BL13" si="12">SUM(BI8:BK8)</f>
        <v>0</v>
      </c>
      <c r="BM8" s="312"/>
      <c r="BN8" s="312"/>
      <c r="BO8" s="312"/>
      <c r="BP8" s="312"/>
      <c r="BQ8" s="310">
        <f t="shared" ref="BQ8:BQ13" si="13">SUM(BN8:BP8)</f>
        <v>0</v>
      </c>
      <c r="BR8" s="312"/>
      <c r="BS8" s="312"/>
      <c r="BT8" s="312"/>
      <c r="BU8" s="312"/>
      <c r="BV8" s="310">
        <f t="shared" ref="BV8:BV13" si="14">SUM(BS8:BU8)</f>
        <v>0</v>
      </c>
      <c r="BW8" s="313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2"/>
      <c r="DN8" s="312"/>
      <c r="DO8" s="312"/>
      <c r="DP8" s="314">
        <v>1</v>
      </c>
      <c r="DQ8" s="310">
        <v>24000</v>
      </c>
      <c r="DR8" s="310"/>
      <c r="DS8" s="310"/>
      <c r="DT8" s="310"/>
      <c r="DU8" s="310"/>
      <c r="DV8" s="310">
        <v>1</v>
      </c>
      <c r="DW8" s="310">
        <v>24000</v>
      </c>
      <c r="DX8" s="310"/>
      <c r="DY8" s="310"/>
      <c r="DZ8" s="310"/>
      <c r="EA8" s="310"/>
      <c r="EB8" s="310"/>
      <c r="EC8" s="310"/>
      <c r="ED8" s="310"/>
      <c r="EE8" s="311"/>
    </row>
    <row r="9" spans="1:135" ht="51">
      <c r="A9" s="302">
        <v>2</v>
      </c>
      <c r="B9" s="303" t="s">
        <v>945</v>
      </c>
      <c r="C9" s="303" t="s">
        <v>946</v>
      </c>
      <c r="D9" s="303" t="s">
        <v>947</v>
      </c>
      <c r="E9" s="304">
        <v>24000</v>
      </c>
      <c r="F9" s="304"/>
      <c r="G9" s="304">
        <f t="shared" si="3"/>
        <v>24000</v>
      </c>
      <c r="H9" s="315">
        <v>20</v>
      </c>
      <c r="I9" s="295">
        <f t="shared" si="0"/>
        <v>189</v>
      </c>
      <c r="J9" s="296">
        <f t="shared" si="1"/>
        <v>1389</v>
      </c>
      <c r="K9" s="316" t="s">
        <v>948</v>
      </c>
      <c r="L9" s="317">
        <v>20</v>
      </c>
      <c r="M9" s="295">
        <f t="shared" si="2"/>
        <v>3780</v>
      </c>
      <c r="N9" s="203">
        <f t="shared" si="4"/>
        <v>27780</v>
      </c>
      <c r="O9" s="204">
        <f t="shared" si="5"/>
        <v>16501</v>
      </c>
      <c r="P9" s="204">
        <f t="shared" si="6"/>
        <v>16501</v>
      </c>
      <c r="Q9" s="204">
        <f t="shared" si="6"/>
        <v>0</v>
      </c>
      <c r="R9" s="204">
        <f t="shared" si="6"/>
        <v>0</v>
      </c>
      <c r="S9" s="308" t="s">
        <v>949</v>
      </c>
      <c r="T9" s="309">
        <v>38600</v>
      </c>
      <c r="U9" s="310">
        <v>1389</v>
      </c>
      <c r="V9" s="310"/>
      <c r="W9" s="310"/>
      <c r="X9" s="310">
        <f t="shared" si="7"/>
        <v>1389</v>
      </c>
      <c r="Y9" s="310" t="s">
        <v>950</v>
      </c>
      <c r="Z9" s="310">
        <v>1389</v>
      </c>
      <c r="AA9" s="310"/>
      <c r="AB9" s="310"/>
      <c r="AC9" s="310">
        <f t="shared" si="8"/>
        <v>1389</v>
      </c>
      <c r="AD9" s="310" t="s">
        <v>950</v>
      </c>
      <c r="AE9" s="310">
        <v>1389</v>
      </c>
      <c r="AF9" s="310"/>
      <c r="AG9" s="310"/>
      <c r="AH9" s="310">
        <f t="shared" si="9"/>
        <v>1389</v>
      </c>
      <c r="AI9" s="310" t="s">
        <v>950</v>
      </c>
      <c r="AJ9" s="310">
        <v>1389</v>
      </c>
      <c r="AK9" s="310"/>
      <c r="AL9" s="310"/>
      <c r="AM9" s="310">
        <f>SUM(AJ9:AL9)</f>
        <v>1389</v>
      </c>
      <c r="AN9" s="310" t="s">
        <v>950</v>
      </c>
      <c r="AO9" s="310">
        <v>1389</v>
      </c>
      <c r="AP9" s="310"/>
      <c r="AQ9" s="310"/>
      <c r="AR9" s="310">
        <f>SUM(AO9:AQ9)</f>
        <v>1389</v>
      </c>
      <c r="AS9" s="310" t="s">
        <v>950</v>
      </c>
      <c r="AT9" s="310">
        <v>1389</v>
      </c>
      <c r="AU9" s="310"/>
      <c r="AV9" s="310"/>
      <c r="AW9" s="310">
        <f>SUM(AT9:AV9)</f>
        <v>1389</v>
      </c>
      <c r="AX9" s="310" t="s">
        <v>950</v>
      </c>
      <c r="AY9" s="310">
        <v>1389</v>
      </c>
      <c r="AZ9" s="310"/>
      <c r="BA9" s="310"/>
      <c r="BB9" s="310">
        <f t="shared" si="10"/>
        <v>1389</v>
      </c>
      <c r="BC9" s="310" t="s">
        <v>950</v>
      </c>
      <c r="BD9" s="310">
        <v>1389</v>
      </c>
      <c r="BE9" s="310"/>
      <c r="BF9" s="310"/>
      <c r="BG9" s="310">
        <f t="shared" si="11"/>
        <v>1389</v>
      </c>
      <c r="BH9" s="310" t="s">
        <v>950</v>
      </c>
      <c r="BI9" s="310">
        <v>1389</v>
      </c>
      <c r="BJ9" s="310"/>
      <c r="BK9" s="310"/>
      <c r="BL9" s="310">
        <f t="shared" si="12"/>
        <v>1389</v>
      </c>
      <c r="BM9" s="318">
        <v>40365</v>
      </c>
      <c r="BN9" s="319">
        <v>4000</v>
      </c>
      <c r="BO9" s="312"/>
      <c r="BP9" s="312"/>
      <c r="BQ9" s="310">
        <f t="shared" si="13"/>
        <v>4000</v>
      </c>
      <c r="BR9" s="312"/>
      <c r="BS9" s="312"/>
      <c r="BT9" s="312"/>
      <c r="BU9" s="312"/>
      <c r="BV9" s="310">
        <f t="shared" si="14"/>
        <v>0</v>
      </c>
      <c r="BW9" s="313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4">
        <v>1</v>
      </c>
      <c r="DQ9" s="310">
        <v>24000</v>
      </c>
      <c r="DR9" s="310"/>
      <c r="DS9" s="310"/>
      <c r="DT9" s="310"/>
      <c r="DU9" s="310"/>
      <c r="DV9" s="310">
        <v>1</v>
      </c>
      <c r="DW9" s="310">
        <v>24000</v>
      </c>
      <c r="DX9" s="310"/>
      <c r="DY9" s="310"/>
      <c r="DZ9" s="310"/>
      <c r="EA9" s="310"/>
      <c r="EB9" s="310"/>
      <c r="EC9" s="310"/>
      <c r="ED9" s="310"/>
      <c r="EE9" s="311"/>
    </row>
    <row r="10" spans="1:135" ht="63.75">
      <c r="A10" s="302">
        <v>3</v>
      </c>
      <c r="B10" s="303" t="s">
        <v>951</v>
      </c>
      <c r="C10" s="303" t="s">
        <v>952</v>
      </c>
      <c r="D10" s="303" t="s">
        <v>953</v>
      </c>
      <c r="E10" s="304">
        <v>25500</v>
      </c>
      <c r="F10" s="304"/>
      <c r="G10" s="304">
        <f t="shared" si="3"/>
        <v>25500</v>
      </c>
      <c r="H10" s="315">
        <v>20</v>
      </c>
      <c r="I10" s="295">
        <f t="shared" si="0"/>
        <v>200.8125</v>
      </c>
      <c r="J10" s="296">
        <f t="shared" si="1"/>
        <v>1475.8125</v>
      </c>
      <c r="K10" s="316" t="s">
        <v>954</v>
      </c>
      <c r="L10" s="317">
        <v>20</v>
      </c>
      <c r="M10" s="295">
        <f t="shared" si="2"/>
        <v>4016.25</v>
      </c>
      <c r="N10" s="203">
        <f t="shared" si="4"/>
        <v>29516.25</v>
      </c>
      <c r="O10" s="204">
        <f t="shared" si="5"/>
        <v>22140</v>
      </c>
      <c r="P10" s="204">
        <f t="shared" si="6"/>
        <v>21738</v>
      </c>
      <c r="Q10" s="204">
        <f t="shared" si="6"/>
        <v>402</v>
      </c>
      <c r="R10" s="204">
        <f t="shared" si="6"/>
        <v>0</v>
      </c>
      <c r="S10" s="308" t="s">
        <v>955</v>
      </c>
      <c r="T10" s="310" t="s">
        <v>950</v>
      </c>
      <c r="U10" s="310">
        <v>1275</v>
      </c>
      <c r="V10" s="310">
        <v>201</v>
      </c>
      <c r="W10" s="310"/>
      <c r="X10" s="310">
        <f t="shared" si="7"/>
        <v>1476</v>
      </c>
      <c r="Y10" s="310" t="s">
        <v>950</v>
      </c>
      <c r="Z10" s="310">
        <v>1275</v>
      </c>
      <c r="AA10" s="310">
        <v>201</v>
      </c>
      <c r="AB10" s="310"/>
      <c r="AC10" s="310">
        <f t="shared" si="8"/>
        <v>1476</v>
      </c>
      <c r="AD10" s="310" t="s">
        <v>950</v>
      </c>
      <c r="AE10" s="310">
        <v>1476</v>
      </c>
      <c r="AF10" s="310"/>
      <c r="AG10" s="310"/>
      <c r="AH10" s="310">
        <f t="shared" si="9"/>
        <v>1476</v>
      </c>
      <c r="AI10" s="310" t="s">
        <v>950</v>
      </c>
      <c r="AJ10" s="310">
        <v>2952</v>
      </c>
      <c r="AK10" s="310"/>
      <c r="AL10" s="311"/>
      <c r="AM10" s="310">
        <f>SUM(AJ10:AL10)</f>
        <v>2952</v>
      </c>
      <c r="AN10" s="312" t="s">
        <v>950</v>
      </c>
      <c r="AO10" s="312">
        <v>1476</v>
      </c>
      <c r="AP10" s="312"/>
      <c r="AQ10" s="312"/>
      <c r="AR10" s="310">
        <f>SUM(AO10:AQ10)</f>
        <v>1476</v>
      </c>
      <c r="AS10" s="312" t="s">
        <v>950</v>
      </c>
      <c r="AT10" s="312">
        <v>1476</v>
      </c>
      <c r="AU10" s="312"/>
      <c r="AV10" s="312"/>
      <c r="AW10" s="310">
        <f>SUM(AT10:AV10)</f>
        <v>1476</v>
      </c>
      <c r="AX10" s="312" t="s">
        <v>950</v>
      </c>
      <c r="AY10" s="312">
        <v>1476</v>
      </c>
      <c r="AZ10" s="312"/>
      <c r="BA10" s="312"/>
      <c r="BB10" s="310">
        <f t="shared" si="10"/>
        <v>1476</v>
      </c>
      <c r="BC10" s="312" t="s">
        <v>956</v>
      </c>
      <c r="BD10" s="312">
        <v>1476</v>
      </c>
      <c r="BE10" s="312"/>
      <c r="BF10" s="312"/>
      <c r="BG10" s="310">
        <f t="shared" si="11"/>
        <v>1476</v>
      </c>
      <c r="BH10" s="312" t="s">
        <v>956</v>
      </c>
      <c r="BI10" s="312">
        <v>1476</v>
      </c>
      <c r="BJ10" s="312"/>
      <c r="BK10" s="312"/>
      <c r="BL10" s="310">
        <f t="shared" si="12"/>
        <v>1476</v>
      </c>
      <c r="BM10" s="312" t="s">
        <v>956</v>
      </c>
      <c r="BN10" s="312">
        <v>1476</v>
      </c>
      <c r="BO10" s="312"/>
      <c r="BP10" s="312"/>
      <c r="BQ10" s="310">
        <f t="shared" si="13"/>
        <v>1476</v>
      </c>
      <c r="BR10" s="320">
        <v>40365</v>
      </c>
      <c r="BS10" s="312">
        <v>5904</v>
      </c>
      <c r="BT10" s="312"/>
      <c r="BU10" s="312"/>
      <c r="BV10" s="310">
        <f t="shared" si="14"/>
        <v>5904</v>
      </c>
      <c r="BW10" s="313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/>
      <c r="CW10" s="312"/>
      <c r="CX10" s="312"/>
      <c r="CY10" s="312"/>
      <c r="CZ10" s="312"/>
      <c r="DA10" s="312"/>
      <c r="DB10" s="312"/>
      <c r="DC10" s="312"/>
      <c r="DD10" s="312"/>
      <c r="DE10" s="312"/>
      <c r="DF10" s="312"/>
      <c r="DG10" s="312"/>
      <c r="DH10" s="312"/>
      <c r="DI10" s="312"/>
      <c r="DJ10" s="312"/>
      <c r="DK10" s="312"/>
      <c r="DL10" s="312"/>
      <c r="DM10" s="312"/>
      <c r="DN10" s="312"/>
      <c r="DO10" s="312"/>
      <c r="DP10" s="314">
        <v>1</v>
      </c>
      <c r="DQ10" s="310">
        <v>25500</v>
      </c>
      <c r="DR10" s="310"/>
      <c r="DS10" s="310"/>
      <c r="DT10" s="310"/>
      <c r="DU10" s="310"/>
      <c r="DV10" s="310">
        <v>1</v>
      </c>
      <c r="DW10" s="310">
        <v>25500</v>
      </c>
      <c r="DX10" s="310"/>
      <c r="DY10" s="310"/>
      <c r="DZ10" s="310"/>
      <c r="EA10" s="310"/>
      <c r="EB10" s="310"/>
      <c r="EC10" s="310"/>
      <c r="ED10" s="310"/>
      <c r="EE10" s="311"/>
    </row>
    <row r="11" spans="1:135" ht="63.75">
      <c r="A11" s="302">
        <v>4</v>
      </c>
      <c r="B11" s="303" t="s">
        <v>957</v>
      </c>
      <c r="C11" s="303" t="s">
        <v>952</v>
      </c>
      <c r="D11" s="303" t="s">
        <v>953</v>
      </c>
      <c r="E11" s="304">
        <v>25500</v>
      </c>
      <c r="F11" s="304"/>
      <c r="G11" s="304">
        <f t="shared" si="3"/>
        <v>25500</v>
      </c>
      <c r="H11" s="315">
        <v>20</v>
      </c>
      <c r="I11" s="295">
        <f t="shared" si="0"/>
        <v>200.8125</v>
      </c>
      <c r="J11" s="296">
        <f t="shared" si="1"/>
        <v>1475.8125</v>
      </c>
      <c r="K11" s="316" t="s">
        <v>958</v>
      </c>
      <c r="L11" s="317">
        <v>20</v>
      </c>
      <c r="M11" s="295">
        <f t="shared" si="2"/>
        <v>4016.25</v>
      </c>
      <c r="N11" s="203">
        <f t="shared" si="4"/>
        <v>29516.25</v>
      </c>
      <c r="O11" s="204">
        <f t="shared" si="5"/>
        <v>26568</v>
      </c>
      <c r="P11" s="204">
        <f t="shared" si="6"/>
        <v>26166</v>
      </c>
      <c r="Q11" s="204">
        <f t="shared" si="6"/>
        <v>402</v>
      </c>
      <c r="R11" s="204">
        <f t="shared" si="6"/>
        <v>0</v>
      </c>
      <c r="S11" s="308" t="s">
        <v>955</v>
      </c>
      <c r="T11" s="310" t="s">
        <v>950</v>
      </c>
      <c r="U11" s="310">
        <v>1275</v>
      </c>
      <c r="V11" s="310">
        <v>201</v>
      </c>
      <c r="W11" s="310"/>
      <c r="X11" s="310">
        <f t="shared" si="7"/>
        <v>1476</v>
      </c>
      <c r="Y11" s="310" t="s">
        <v>950</v>
      </c>
      <c r="Z11" s="310">
        <v>1275</v>
      </c>
      <c r="AA11" s="310">
        <v>201</v>
      </c>
      <c r="AB11" s="310"/>
      <c r="AC11" s="310">
        <f t="shared" si="8"/>
        <v>1476</v>
      </c>
      <c r="AD11" s="310" t="s">
        <v>950</v>
      </c>
      <c r="AE11" s="310">
        <v>1476</v>
      </c>
      <c r="AF11" s="310"/>
      <c r="AG11" s="310"/>
      <c r="AH11" s="310">
        <f t="shared" si="9"/>
        <v>1476</v>
      </c>
      <c r="AI11" s="310" t="s">
        <v>950</v>
      </c>
      <c r="AJ11" s="310">
        <v>2952</v>
      </c>
      <c r="AK11" s="310"/>
      <c r="AL11" s="311"/>
      <c r="AM11" s="310">
        <f>SUM(AJ11:AL11)</f>
        <v>2952</v>
      </c>
      <c r="AN11" s="312" t="s">
        <v>950</v>
      </c>
      <c r="AO11" s="312">
        <v>1476</v>
      </c>
      <c r="AP11" s="312"/>
      <c r="AQ11" s="312"/>
      <c r="AR11" s="310">
        <f>SUM(AO11:AQ11)</f>
        <v>1476</v>
      </c>
      <c r="AS11" s="312" t="s">
        <v>950</v>
      </c>
      <c r="AT11" s="312">
        <v>1476</v>
      </c>
      <c r="AU11" s="312"/>
      <c r="AV11" s="312"/>
      <c r="AW11" s="310">
        <f>SUM(AT11:AV11)</f>
        <v>1476</v>
      </c>
      <c r="AX11" s="312" t="s">
        <v>950</v>
      </c>
      <c r="AY11" s="312">
        <v>1476</v>
      </c>
      <c r="AZ11" s="312"/>
      <c r="BA11" s="312"/>
      <c r="BB11" s="310">
        <f t="shared" si="10"/>
        <v>1476</v>
      </c>
      <c r="BC11" s="312" t="s">
        <v>956</v>
      </c>
      <c r="BD11" s="312">
        <v>1476</v>
      </c>
      <c r="BE11" s="312"/>
      <c r="BF11" s="312"/>
      <c r="BG11" s="310">
        <f t="shared" si="11"/>
        <v>1476</v>
      </c>
      <c r="BH11" s="312" t="s">
        <v>956</v>
      </c>
      <c r="BI11" s="312">
        <v>1476</v>
      </c>
      <c r="BJ11" s="312"/>
      <c r="BK11" s="312"/>
      <c r="BL11" s="310">
        <f t="shared" si="12"/>
        <v>1476</v>
      </c>
      <c r="BM11" s="312" t="s">
        <v>956</v>
      </c>
      <c r="BN11" s="312">
        <v>1476</v>
      </c>
      <c r="BO11" s="312"/>
      <c r="BP11" s="312"/>
      <c r="BQ11" s="310">
        <f t="shared" si="13"/>
        <v>1476</v>
      </c>
      <c r="BR11" s="320">
        <v>40365</v>
      </c>
      <c r="BS11" s="312">
        <v>10332</v>
      </c>
      <c r="BT11" s="312"/>
      <c r="BU11" s="312"/>
      <c r="BV11" s="310">
        <f t="shared" si="14"/>
        <v>10332</v>
      </c>
      <c r="BW11" s="313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12"/>
      <c r="DG11" s="312"/>
      <c r="DH11" s="312"/>
      <c r="DI11" s="312"/>
      <c r="DJ11" s="312"/>
      <c r="DK11" s="312"/>
      <c r="DL11" s="312"/>
      <c r="DM11" s="312"/>
      <c r="DN11" s="312"/>
      <c r="DO11" s="312"/>
      <c r="DP11" s="314">
        <v>1</v>
      </c>
      <c r="DQ11" s="310">
        <v>25500</v>
      </c>
      <c r="DR11" s="310"/>
      <c r="DS11" s="310"/>
      <c r="DT11" s="310"/>
      <c r="DU11" s="310"/>
      <c r="DV11" s="310">
        <v>1</v>
      </c>
      <c r="DW11" s="310">
        <v>25500</v>
      </c>
      <c r="DX11" s="310"/>
      <c r="DY11" s="310"/>
      <c r="DZ11" s="310"/>
      <c r="EA11" s="310"/>
      <c r="EB11" s="310"/>
      <c r="EC11" s="310"/>
      <c r="ED11" s="310"/>
      <c r="EE11" s="311"/>
    </row>
    <row r="12" spans="1:135" ht="51">
      <c r="A12" s="302">
        <v>5</v>
      </c>
      <c r="B12" s="303" t="s">
        <v>959</v>
      </c>
      <c r="C12" s="303" t="s">
        <v>960</v>
      </c>
      <c r="D12" s="303" t="s">
        <v>961</v>
      </c>
      <c r="E12" s="304">
        <v>42500</v>
      </c>
      <c r="F12" s="304"/>
      <c r="G12" s="304">
        <f t="shared" si="3"/>
        <v>42500</v>
      </c>
      <c r="H12" s="315">
        <v>20</v>
      </c>
      <c r="I12" s="295">
        <f t="shared" si="0"/>
        <v>334.6875</v>
      </c>
      <c r="J12" s="296">
        <f t="shared" si="1"/>
        <v>2459.6875</v>
      </c>
      <c r="K12" s="316" t="s">
        <v>962</v>
      </c>
      <c r="L12" s="317">
        <v>20</v>
      </c>
      <c r="M12" s="295">
        <f t="shared" si="2"/>
        <v>6693.75</v>
      </c>
      <c r="N12" s="203">
        <f t="shared" si="4"/>
        <v>49193.75</v>
      </c>
      <c r="O12" s="204">
        <f t="shared" si="5"/>
        <v>0</v>
      </c>
      <c r="P12" s="204">
        <f t="shared" si="6"/>
        <v>0</v>
      </c>
      <c r="Q12" s="204">
        <f t="shared" si="6"/>
        <v>0</v>
      </c>
      <c r="R12" s="204">
        <f t="shared" si="6"/>
        <v>0</v>
      </c>
      <c r="S12" s="308" t="s">
        <v>963</v>
      </c>
      <c r="T12" s="310"/>
      <c r="U12" s="310"/>
      <c r="V12" s="310"/>
      <c r="W12" s="310"/>
      <c r="X12" s="310">
        <f t="shared" si="7"/>
        <v>0</v>
      </c>
      <c r="Y12" s="310"/>
      <c r="Z12" s="310"/>
      <c r="AA12" s="310"/>
      <c r="AB12" s="310"/>
      <c r="AC12" s="310">
        <f t="shared" si="8"/>
        <v>0</v>
      </c>
      <c r="AD12" s="310"/>
      <c r="AE12" s="310"/>
      <c r="AF12" s="310"/>
      <c r="AG12" s="310"/>
      <c r="AH12" s="310">
        <f t="shared" si="9"/>
        <v>0</v>
      </c>
      <c r="AI12" s="310"/>
      <c r="AJ12" s="310"/>
      <c r="AK12" s="310"/>
      <c r="AL12" s="311"/>
      <c r="AM12" s="310">
        <f>SUM(AJ12:AL12)</f>
        <v>0</v>
      </c>
      <c r="AN12" s="312"/>
      <c r="AO12" s="312"/>
      <c r="AP12" s="312"/>
      <c r="AQ12" s="312"/>
      <c r="AR12" s="310">
        <f>SUM(AO12:AQ12)</f>
        <v>0</v>
      </c>
      <c r="AS12" s="312"/>
      <c r="AT12" s="312"/>
      <c r="AU12" s="312"/>
      <c r="AV12" s="312"/>
      <c r="AW12" s="310">
        <f>SUM(AT12:AV12)</f>
        <v>0</v>
      </c>
      <c r="AX12" s="312"/>
      <c r="AY12" s="312"/>
      <c r="AZ12" s="312"/>
      <c r="BA12" s="312"/>
      <c r="BB12" s="310">
        <f t="shared" si="10"/>
        <v>0</v>
      </c>
      <c r="BC12" s="312"/>
      <c r="BD12" s="312"/>
      <c r="BE12" s="312"/>
      <c r="BF12" s="312"/>
      <c r="BG12" s="310">
        <f t="shared" si="11"/>
        <v>0</v>
      </c>
      <c r="BH12" s="312"/>
      <c r="BI12" s="312"/>
      <c r="BJ12" s="312"/>
      <c r="BK12" s="312"/>
      <c r="BL12" s="310">
        <f t="shared" si="12"/>
        <v>0</v>
      </c>
      <c r="BM12" s="312"/>
      <c r="BN12" s="312"/>
      <c r="BO12" s="312"/>
      <c r="BP12" s="312"/>
      <c r="BQ12" s="310">
        <f t="shared" si="13"/>
        <v>0</v>
      </c>
      <c r="BR12" s="312"/>
      <c r="BS12" s="312"/>
      <c r="BT12" s="312"/>
      <c r="BU12" s="312"/>
      <c r="BV12" s="310">
        <f t="shared" si="14"/>
        <v>0</v>
      </c>
      <c r="BW12" s="313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4" t="s">
        <v>789</v>
      </c>
      <c r="DQ12" s="310" t="s">
        <v>789</v>
      </c>
      <c r="DR12" s="310">
        <v>1</v>
      </c>
      <c r="DS12" s="310">
        <v>42500</v>
      </c>
      <c r="DT12" s="310"/>
      <c r="DU12" s="310"/>
      <c r="DV12" s="310">
        <v>1</v>
      </c>
      <c r="DW12" s="310">
        <v>42500</v>
      </c>
      <c r="DX12" s="310"/>
      <c r="DY12" s="310"/>
      <c r="DZ12" s="310"/>
      <c r="EA12" s="310"/>
      <c r="EB12" s="310"/>
      <c r="EC12" s="310"/>
      <c r="ED12" s="310"/>
      <c r="EE12" s="311"/>
    </row>
    <row r="13" spans="1:135" ht="63.75">
      <c r="A13" s="302">
        <v>6</v>
      </c>
      <c r="B13" s="303" t="s">
        <v>964</v>
      </c>
      <c r="C13" s="303" t="s">
        <v>965</v>
      </c>
      <c r="D13" s="303" t="s">
        <v>966</v>
      </c>
      <c r="E13" s="304">
        <v>34000</v>
      </c>
      <c r="F13" s="304">
        <v>4000</v>
      </c>
      <c r="G13" s="304">
        <f t="shared" si="3"/>
        <v>38000</v>
      </c>
      <c r="H13" s="315">
        <v>20</v>
      </c>
      <c r="I13" s="295">
        <f t="shared" si="0"/>
        <v>299.25</v>
      </c>
      <c r="J13" s="296">
        <f t="shared" si="1"/>
        <v>2199.25</v>
      </c>
      <c r="K13" s="316" t="s">
        <v>967</v>
      </c>
      <c r="L13" s="317">
        <v>19</v>
      </c>
      <c r="M13" s="295">
        <f t="shared" si="2"/>
        <v>5685.75</v>
      </c>
      <c r="N13" s="203">
        <f t="shared" si="4"/>
        <v>41785.75</v>
      </c>
      <c r="O13" s="204">
        <f t="shared" si="5"/>
        <v>28587</v>
      </c>
      <c r="P13" s="204">
        <f t="shared" si="6"/>
        <v>28587</v>
      </c>
      <c r="Q13" s="204">
        <f t="shared" si="6"/>
        <v>0</v>
      </c>
      <c r="R13" s="204">
        <f t="shared" si="6"/>
        <v>0</v>
      </c>
      <c r="S13" s="308" t="s">
        <v>968</v>
      </c>
      <c r="T13" s="310" t="s">
        <v>950</v>
      </c>
      <c r="U13" s="310">
        <v>2200</v>
      </c>
      <c r="V13" s="310"/>
      <c r="W13" s="310"/>
      <c r="X13" s="310">
        <f t="shared" si="7"/>
        <v>2200</v>
      </c>
      <c r="Y13" s="310" t="s">
        <v>950</v>
      </c>
      <c r="Z13" s="310">
        <v>2200</v>
      </c>
      <c r="AA13" s="310"/>
      <c r="AB13" s="310"/>
      <c r="AC13" s="310">
        <f t="shared" si="8"/>
        <v>2200</v>
      </c>
      <c r="AD13" s="310" t="s">
        <v>950</v>
      </c>
      <c r="AE13" s="310">
        <v>2200</v>
      </c>
      <c r="AF13" s="310"/>
      <c r="AG13" s="310"/>
      <c r="AH13" s="310">
        <f t="shared" si="9"/>
        <v>2200</v>
      </c>
      <c r="AI13" s="310" t="s">
        <v>950</v>
      </c>
      <c r="AJ13" s="310">
        <v>2200</v>
      </c>
      <c r="AK13" s="310"/>
      <c r="AL13" s="310"/>
      <c r="AM13" s="310">
        <f>SUM(AJ13:AL13)</f>
        <v>2200</v>
      </c>
      <c r="AN13" s="312" t="s">
        <v>950</v>
      </c>
      <c r="AO13" s="312">
        <v>2200</v>
      </c>
      <c r="AP13" s="312"/>
      <c r="AQ13" s="312"/>
      <c r="AR13" s="310">
        <f>SUM(AO13:AQ13)</f>
        <v>2200</v>
      </c>
      <c r="AS13" s="312" t="s">
        <v>950</v>
      </c>
      <c r="AT13" s="312">
        <v>4400</v>
      </c>
      <c r="AU13" s="312"/>
      <c r="AV13" s="312"/>
      <c r="AW13" s="310">
        <f>SUM(AT13:AV13)</f>
        <v>4400</v>
      </c>
      <c r="AX13" s="312" t="s">
        <v>950</v>
      </c>
      <c r="AY13" s="312">
        <v>2200</v>
      </c>
      <c r="AZ13" s="312"/>
      <c r="BA13" s="312"/>
      <c r="BB13" s="310">
        <f t="shared" si="10"/>
        <v>2200</v>
      </c>
      <c r="BC13" s="312" t="s">
        <v>956</v>
      </c>
      <c r="BD13" s="312">
        <v>2200</v>
      </c>
      <c r="BE13" s="312"/>
      <c r="BF13" s="312"/>
      <c r="BG13" s="310">
        <f t="shared" si="11"/>
        <v>2200</v>
      </c>
      <c r="BH13" s="318">
        <v>40365</v>
      </c>
      <c r="BI13" s="312">
        <v>8787</v>
      </c>
      <c r="BJ13" s="312"/>
      <c r="BK13" s="312"/>
      <c r="BL13" s="310">
        <f t="shared" si="12"/>
        <v>8787</v>
      </c>
      <c r="BM13" s="312"/>
      <c r="BN13" s="312"/>
      <c r="BO13" s="312"/>
      <c r="BP13" s="312"/>
      <c r="BQ13" s="310">
        <f t="shared" si="13"/>
        <v>0</v>
      </c>
      <c r="BR13" s="312"/>
      <c r="BS13" s="312"/>
      <c r="BT13" s="312"/>
      <c r="BU13" s="312"/>
      <c r="BV13" s="310">
        <f t="shared" si="14"/>
        <v>0</v>
      </c>
      <c r="BW13" s="313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2"/>
      <c r="DE13" s="312"/>
      <c r="DF13" s="312"/>
      <c r="DG13" s="312"/>
      <c r="DH13" s="312"/>
      <c r="DI13" s="312"/>
      <c r="DJ13" s="312"/>
      <c r="DK13" s="312"/>
      <c r="DL13" s="312"/>
      <c r="DM13" s="312"/>
      <c r="DN13" s="312"/>
      <c r="DO13" s="312"/>
      <c r="DP13" s="314">
        <v>1</v>
      </c>
      <c r="DQ13" s="310">
        <v>38000</v>
      </c>
      <c r="DR13" s="310"/>
      <c r="DS13" s="310"/>
      <c r="DT13" s="310"/>
      <c r="DU13" s="310"/>
      <c r="DV13" s="310">
        <v>1</v>
      </c>
      <c r="DW13" s="310">
        <v>38000</v>
      </c>
      <c r="DX13" s="310"/>
      <c r="DY13" s="310"/>
      <c r="DZ13" s="310"/>
      <c r="EA13" s="310"/>
      <c r="EB13" s="310"/>
      <c r="EC13" s="310"/>
      <c r="ED13" s="310"/>
      <c r="EE13" s="311"/>
    </row>
    <row r="14" spans="1:135">
      <c r="A14" s="321"/>
      <c r="B14" s="200"/>
      <c r="C14" s="200"/>
      <c r="D14" s="293"/>
      <c r="E14" s="322"/>
      <c r="F14" s="322"/>
      <c r="G14" s="304">
        <f t="shared" si="3"/>
        <v>0</v>
      </c>
      <c r="H14" s="323"/>
      <c r="I14" s="295">
        <f t="shared" si="0"/>
        <v>0</v>
      </c>
      <c r="J14" s="296">
        <f t="shared" si="1"/>
        <v>0</v>
      </c>
      <c r="K14" s="324"/>
      <c r="L14" s="325"/>
      <c r="M14" s="295">
        <f t="shared" si="2"/>
        <v>0</v>
      </c>
      <c r="N14" s="203">
        <f t="shared" si="4"/>
        <v>0</v>
      </c>
      <c r="O14" s="204">
        <f t="shared" si="5"/>
        <v>0</v>
      </c>
      <c r="P14" s="204">
        <f t="shared" si="6"/>
        <v>0</v>
      </c>
      <c r="Q14" s="204">
        <f t="shared" si="6"/>
        <v>0</v>
      </c>
      <c r="R14" s="204">
        <f t="shared" si="6"/>
        <v>0</v>
      </c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7"/>
      <c r="AM14" s="327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9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30"/>
      <c r="DQ14" s="326"/>
      <c r="DR14" s="326"/>
      <c r="DS14" s="326"/>
      <c r="DT14" s="326"/>
      <c r="DU14" s="326"/>
      <c r="DV14" s="326"/>
      <c r="DW14" s="326"/>
      <c r="DX14" s="326"/>
      <c r="DY14" s="326"/>
      <c r="DZ14" s="326"/>
      <c r="EA14" s="326"/>
      <c r="EB14" s="326"/>
      <c r="EC14" s="326"/>
      <c r="ED14" s="326"/>
      <c r="EE14" s="327"/>
    </row>
    <row r="15" spans="1:135">
      <c r="A15" s="321"/>
      <c r="B15" s="200" t="s">
        <v>817</v>
      </c>
      <c r="C15" s="200"/>
      <c r="D15" s="293"/>
      <c r="E15" s="322">
        <f>SUM(E8:E14)</f>
        <v>175500</v>
      </c>
      <c r="F15" s="322">
        <f>SUM(F8:F14)</f>
        <v>4000</v>
      </c>
      <c r="G15" s="322">
        <f>SUM(G8:G14)</f>
        <v>179500</v>
      </c>
      <c r="H15" s="323"/>
      <c r="I15" s="295">
        <f t="shared" si="0"/>
        <v>1413.5625</v>
      </c>
      <c r="J15" s="331">
        <f t="shared" si="1"/>
        <v>10388.5625</v>
      </c>
      <c r="K15" s="324"/>
      <c r="L15" s="332">
        <f t="shared" ref="L15:V15" si="15">SUM(L8:L14)</f>
        <v>119</v>
      </c>
      <c r="M15" s="333">
        <f t="shared" si="15"/>
        <v>27972</v>
      </c>
      <c r="N15" s="333">
        <f t="shared" si="15"/>
        <v>205572</v>
      </c>
      <c r="O15" s="322">
        <f t="shared" si="15"/>
        <v>95185</v>
      </c>
      <c r="P15" s="322">
        <f t="shared" si="15"/>
        <v>94381</v>
      </c>
      <c r="Q15" s="322">
        <f t="shared" si="15"/>
        <v>804</v>
      </c>
      <c r="R15" s="322">
        <f t="shared" si="15"/>
        <v>0</v>
      </c>
      <c r="S15" s="322">
        <f t="shared" si="15"/>
        <v>0</v>
      </c>
      <c r="T15" s="322">
        <f t="shared" si="15"/>
        <v>77200</v>
      </c>
      <c r="U15" s="322">
        <f t="shared" si="15"/>
        <v>7528</v>
      </c>
      <c r="V15" s="322">
        <f t="shared" si="15"/>
        <v>402</v>
      </c>
      <c r="W15" s="322"/>
      <c r="X15" s="322">
        <f>SUM(X8:X14)</f>
        <v>7930</v>
      </c>
      <c r="Y15" s="322">
        <f>SUM(Y8:Y14)</f>
        <v>0</v>
      </c>
      <c r="Z15" s="322">
        <f>SUM(Z8:Z14)</f>
        <v>6139</v>
      </c>
      <c r="AA15" s="322">
        <f>SUM(AA8:AA14)</f>
        <v>402</v>
      </c>
      <c r="AB15" s="322"/>
      <c r="AC15" s="322">
        <f>SUM(AC8:AC14)</f>
        <v>6541</v>
      </c>
      <c r="AD15" s="322">
        <f>SUM(AD8:AD14)</f>
        <v>0</v>
      </c>
      <c r="AE15" s="322">
        <f>SUM(AE8:AE14)</f>
        <v>6541</v>
      </c>
      <c r="AF15" s="322">
        <f>SUM(AF8:AF14)</f>
        <v>0</v>
      </c>
      <c r="AG15" s="322"/>
      <c r="AH15" s="322">
        <f>SUM(AH8:AH14)</f>
        <v>6541</v>
      </c>
      <c r="AI15" s="322">
        <f>SUM(AI8:AI14)</f>
        <v>0</v>
      </c>
      <c r="AJ15" s="322">
        <f>SUM(AJ8:AJ14)</f>
        <v>9493</v>
      </c>
      <c r="AK15" s="322">
        <f>SUM(AK8:AK14)</f>
        <v>0</v>
      </c>
      <c r="AL15" s="322"/>
      <c r="AM15" s="322">
        <f>SUM(AM8:AM14)</f>
        <v>9493</v>
      </c>
      <c r="AN15" s="322">
        <f>SUM(AN8:AN14)</f>
        <v>0</v>
      </c>
      <c r="AO15" s="322">
        <f>SUM(AO8:AO14)</f>
        <v>6541</v>
      </c>
      <c r="AP15" s="322">
        <f>SUM(AP8:AP14)</f>
        <v>0</v>
      </c>
      <c r="AQ15" s="322"/>
      <c r="AR15" s="322">
        <f>SUM(AR8:AR14)</f>
        <v>6541</v>
      </c>
      <c r="AS15" s="322">
        <f>SUM(AS8:AS14)</f>
        <v>0</v>
      </c>
      <c r="AT15" s="322">
        <f>SUM(AT8:AT14)</f>
        <v>8741</v>
      </c>
      <c r="AU15" s="322">
        <f>SUM(AU8:AU14)</f>
        <v>0</v>
      </c>
      <c r="AV15" s="322"/>
      <c r="AW15" s="322">
        <f>SUM(AW8:AW14)</f>
        <v>8741</v>
      </c>
      <c r="AX15" s="322">
        <f>SUM(AX8:AX14)</f>
        <v>0</v>
      </c>
      <c r="AY15" s="322">
        <f>SUM(AY8:AY14)</f>
        <v>6541</v>
      </c>
      <c r="AZ15" s="322">
        <f>SUM(AZ8:AZ14)</f>
        <v>0</v>
      </c>
      <c r="BA15" s="322"/>
      <c r="BB15" s="322">
        <f>SUM(BB8:BB14)</f>
        <v>6541</v>
      </c>
      <c r="BC15" s="322">
        <f>SUM(BC8:BC14)</f>
        <v>0</v>
      </c>
      <c r="BD15" s="322">
        <f>SUM(BD8:BD14)</f>
        <v>6541</v>
      </c>
      <c r="BE15" s="322">
        <f>SUM(BE8:BE14)</f>
        <v>0</v>
      </c>
      <c r="BF15" s="322"/>
      <c r="BG15" s="322">
        <f>SUM(BG8:BG14)</f>
        <v>6541</v>
      </c>
      <c r="BH15" s="322">
        <f>SUM(BH8:BH14)</f>
        <v>40365</v>
      </c>
      <c r="BI15" s="322">
        <f>SUM(BI8:BI14)</f>
        <v>13128</v>
      </c>
      <c r="BJ15" s="322">
        <f>SUM(BJ8:BJ14)</f>
        <v>0</v>
      </c>
      <c r="BK15" s="322"/>
      <c r="BL15" s="322">
        <f>SUM(BL8:BL14)</f>
        <v>13128</v>
      </c>
      <c r="BM15" s="322">
        <f>SUM(BM8:BM14)</f>
        <v>40365</v>
      </c>
      <c r="BN15" s="322">
        <f>SUM(BN8:BN14)</f>
        <v>6952</v>
      </c>
      <c r="BO15" s="322">
        <f>SUM(BO8:BO14)</f>
        <v>0</v>
      </c>
      <c r="BP15" s="322"/>
      <c r="BQ15" s="322">
        <f>SUM(BQ8:BQ14)</f>
        <v>6952</v>
      </c>
      <c r="BR15" s="322">
        <f>SUM(BR8:BR14)</f>
        <v>80730</v>
      </c>
      <c r="BS15" s="322">
        <f>SUM(BS8:BS14)</f>
        <v>16236</v>
      </c>
      <c r="BT15" s="322">
        <f>SUM(BT8:BT14)</f>
        <v>0</v>
      </c>
      <c r="BU15" s="322"/>
      <c r="BV15" s="322">
        <f>SUM(BV8:BV14)</f>
        <v>16236</v>
      </c>
      <c r="BW15" s="334">
        <f>SUM(BW8:BW14)</f>
        <v>0</v>
      </c>
      <c r="BX15" s="322">
        <f>SUM(BX8:BX14)</f>
        <v>0</v>
      </c>
      <c r="BY15" s="322">
        <f>SUM(BY8:BY14)</f>
        <v>0</v>
      </c>
      <c r="BZ15" s="322"/>
      <c r="CA15" s="322">
        <f>SUM(CA8:CA14)</f>
        <v>0</v>
      </c>
      <c r="CB15" s="322">
        <f>SUM(CB8:CB14)</f>
        <v>0</v>
      </c>
      <c r="CC15" s="322">
        <f>SUM(CC8:CC14)</f>
        <v>0</v>
      </c>
      <c r="CD15" s="322">
        <f>SUM(CD8:CD14)</f>
        <v>0</v>
      </c>
      <c r="CE15" s="322"/>
      <c r="CF15" s="322">
        <f>SUM(CF8:CF14)</f>
        <v>0</v>
      </c>
      <c r="CG15" s="322">
        <f>SUM(CG8:CG14)</f>
        <v>0</v>
      </c>
      <c r="CH15" s="322">
        <f>SUM(CH8:CH14)</f>
        <v>0</v>
      </c>
      <c r="CI15" s="322">
        <f>SUM(CI8:CI14)</f>
        <v>0</v>
      </c>
      <c r="CJ15" s="322"/>
      <c r="CK15" s="322">
        <f>SUM(CK8:CK14)</f>
        <v>0</v>
      </c>
      <c r="CL15" s="322">
        <f>SUM(CL8:CL14)</f>
        <v>0</v>
      </c>
      <c r="CM15" s="322">
        <f>SUM(CM8:CM14)</f>
        <v>0</v>
      </c>
      <c r="CN15" s="322">
        <f>SUM(CN8:CN14)</f>
        <v>0</v>
      </c>
      <c r="CO15" s="322"/>
      <c r="CP15" s="322">
        <f>SUM(CP8:CP14)</f>
        <v>0</v>
      </c>
      <c r="CQ15" s="322">
        <f>SUM(CQ8:CQ14)</f>
        <v>0</v>
      </c>
      <c r="CR15" s="322">
        <f>SUM(CR8:CR14)</f>
        <v>0</v>
      </c>
      <c r="CS15" s="322">
        <f>SUM(CS8:CS14)</f>
        <v>0</v>
      </c>
      <c r="CT15" s="322"/>
      <c r="CU15" s="322">
        <f>SUM(CU8:CU14)</f>
        <v>0</v>
      </c>
      <c r="CV15" s="322">
        <f>SUM(CV8:CV14)</f>
        <v>0</v>
      </c>
      <c r="CW15" s="322">
        <f>SUM(CW8:CW14)</f>
        <v>0</v>
      </c>
      <c r="CX15" s="322">
        <f>SUM(CX8:CX14)</f>
        <v>0</v>
      </c>
      <c r="CY15" s="322"/>
      <c r="CZ15" s="322">
        <f>SUM(CZ8:CZ14)</f>
        <v>0</v>
      </c>
      <c r="DA15" s="322">
        <f>SUM(DA8:DA14)</f>
        <v>0</v>
      </c>
      <c r="DB15" s="322">
        <f>SUM(DB8:DB14)</f>
        <v>0</v>
      </c>
      <c r="DC15" s="322">
        <f>SUM(DC8:DC14)</f>
        <v>0</v>
      </c>
      <c r="DD15" s="322"/>
      <c r="DE15" s="322">
        <f>SUM(DE8:DE14)</f>
        <v>0</v>
      </c>
      <c r="DF15" s="322">
        <f>SUM(DF8:DF14)</f>
        <v>0</v>
      </c>
      <c r="DG15" s="322">
        <f>SUM(DG8:DG14)</f>
        <v>0</v>
      </c>
      <c r="DH15" s="322">
        <f>SUM(DH8:DH14)</f>
        <v>0</v>
      </c>
      <c r="DI15" s="322"/>
      <c r="DJ15" s="322">
        <f>SUM(DJ8:DJ14)</f>
        <v>0</v>
      </c>
      <c r="DK15" s="322">
        <f>SUM(DK8:DK14)</f>
        <v>0</v>
      </c>
      <c r="DL15" s="322">
        <f>SUM(DL8:DL14)</f>
        <v>0</v>
      </c>
      <c r="DM15" s="322">
        <f>SUM(DM8:DM14)</f>
        <v>0</v>
      </c>
      <c r="DN15" s="322"/>
      <c r="DO15" s="322">
        <f t="shared" ref="DO15:EE15" si="16">SUM(DO8:DO14)</f>
        <v>0</v>
      </c>
      <c r="DP15" s="322">
        <f t="shared" si="16"/>
        <v>5</v>
      </c>
      <c r="DQ15" s="322">
        <f t="shared" si="16"/>
        <v>137000</v>
      </c>
      <c r="DR15" s="322">
        <f t="shared" si="16"/>
        <v>1</v>
      </c>
      <c r="DS15" s="322">
        <f t="shared" si="16"/>
        <v>42500</v>
      </c>
      <c r="DT15" s="322">
        <f t="shared" si="16"/>
        <v>0</v>
      </c>
      <c r="DU15" s="322">
        <f t="shared" si="16"/>
        <v>0</v>
      </c>
      <c r="DV15" s="322">
        <f t="shared" si="16"/>
        <v>6</v>
      </c>
      <c r="DW15" s="322">
        <f t="shared" si="16"/>
        <v>179500</v>
      </c>
      <c r="DX15" s="322">
        <f t="shared" si="16"/>
        <v>0</v>
      </c>
      <c r="DY15" s="322">
        <f t="shared" si="16"/>
        <v>0</v>
      </c>
      <c r="DZ15" s="322">
        <f t="shared" si="16"/>
        <v>0</v>
      </c>
      <c r="EA15" s="322">
        <f t="shared" si="16"/>
        <v>0</v>
      </c>
      <c r="EB15" s="322">
        <f t="shared" si="16"/>
        <v>0</v>
      </c>
      <c r="EC15" s="322">
        <f t="shared" si="16"/>
        <v>0</v>
      </c>
      <c r="ED15" s="322">
        <f t="shared" si="16"/>
        <v>0</v>
      </c>
      <c r="EE15" s="322">
        <f t="shared" si="16"/>
        <v>0</v>
      </c>
    </row>
  </sheetData>
  <mergeCells count="42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R3:R5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E14"/>
  <sheetViews>
    <sheetView topLeftCell="A10" workbookViewId="0">
      <selection activeCell="E14" sqref="E14:F14"/>
    </sheetView>
  </sheetViews>
  <sheetFormatPr defaultRowHeight="15"/>
  <sheetData>
    <row r="1" spans="1:135" ht="18.75">
      <c r="A1" s="547" t="s">
        <v>818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277"/>
      <c r="M1" s="349"/>
      <c r="N1" s="350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  <c r="CC1" s="351"/>
      <c r="CD1" s="351"/>
      <c r="CE1" s="351"/>
      <c r="CF1" s="351"/>
      <c r="CG1" s="351"/>
      <c r="CH1" s="351"/>
      <c r="CI1" s="351"/>
      <c r="CJ1" s="351"/>
      <c r="CK1" s="351"/>
      <c r="CL1" s="351"/>
      <c r="CM1" s="351"/>
      <c r="CN1" s="351"/>
      <c r="CO1" s="351"/>
      <c r="CP1" s="351"/>
      <c r="CQ1" s="351"/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1"/>
      <c r="DE1" s="351"/>
      <c r="DF1" s="351"/>
      <c r="DG1" s="351"/>
      <c r="DH1" s="351"/>
      <c r="DI1" s="351"/>
      <c r="DJ1" s="351"/>
      <c r="DK1" s="351"/>
      <c r="DL1" s="351"/>
      <c r="DM1" s="351"/>
      <c r="DN1" s="351"/>
      <c r="DO1" s="351"/>
      <c r="DP1" s="548" t="s">
        <v>819</v>
      </c>
      <c r="DQ1" s="549"/>
      <c r="DR1" s="547"/>
      <c r="DS1" s="547"/>
      <c r="DT1" s="547"/>
      <c r="DU1" s="547"/>
      <c r="DV1" s="547"/>
      <c r="DW1" s="547"/>
      <c r="DX1" s="547"/>
      <c r="DY1" s="547"/>
      <c r="DZ1" s="547"/>
      <c r="EA1" s="547"/>
      <c r="EB1" s="547"/>
      <c r="EC1" s="547"/>
      <c r="ED1" s="547"/>
      <c r="EE1" s="352"/>
    </row>
    <row r="2" spans="1:135" ht="19.5" thickBot="1">
      <c r="A2" s="506" t="s">
        <v>820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275"/>
      <c r="M2" s="275"/>
      <c r="N2" s="276"/>
      <c r="O2" s="275"/>
      <c r="P2" s="275"/>
      <c r="Q2" s="275"/>
      <c r="R2" s="275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27"/>
      <c r="AE2" s="277"/>
      <c r="AF2" s="277"/>
      <c r="AG2" s="277"/>
      <c r="AH2" s="277"/>
      <c r="AI2" s="277"/>
      <c r="AJ2" s="277"/>
      <c r="AK2" s="277"/>
      <c r="AL2" s="277"/>
      <c r="AM2" s="277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78"/>
      <c r="DQ2" s="279"/>
      <c r="DR2" s="228"/>
      <c r="DS2" s="228"/>
      <c r="DT2" s="235" t="s">
        <v>821</v>
      </c>
      <c r="DU2" s="235"/>
      <c r="DV2" s="228"/>
      <c r="DW2" s="228"/>
      <c r="DX2" s="228"/>
      <c r="DY2" s="228"/>
      <c r="DZ2" s="228"/>
      <c r="EA2" s="228"/>
      <c r="EB2" s="228"/>
      <c r="EC2" s="228"/>
      <c r="ED2" s="228"/>
      <c r="EE2" s="233"/>
    </row>
    <row r="3" spans="1:135" ht="16.5" thickBot="1">
      <c r="A3" s="507" t="s">
        <v>822</v>
      </c>
      <c r="B3" s="509" t="s">
        <v>930</v>
      </c>
      <c r="C3" s="498" t="s">
        <v>823</v>
      </c>
      <c r="D3" s="509" t="s">
        <v>824</v>
      </c>
      <c r="E3" s="509" t="s">
        <v>825</v>
      </c>
      <c r="F3" s="498" t="s">
        <v>969</v>
      </c>
      <c r="G3" s="498" t="s">
        <v>970</v>
      </c>
      <c r="H3" s="509" t="s">
        <v>826</v>
      </c>
      <c r="I3" s="498" t="s">
        <v>971</v>
      </c>
      <c r="J3" s="498" t="s">
        <v>827</v>
      </c>
      <c r="K3" s="509" t="s">
        <v>828</v>
      </c>
      <c r="L3" s="498" t="s">
        <v>972</v>
      </c>
      <c r="M3" s="498" t="s">
        <v>830</v>
      </c>
      <c r="N3" s="514" t="s">
        <v>973</v>
      </c>
      <c r="O3" s="517" t="s">
        <v>832</v>
      </c>
      <c r="P3" s="518"/>
      <c r="Q3" s="519"/>
      <c r="R3" s="228"/>
      <c r="S3" s="501" t="s">
        <v>834</v>
      </c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40"/>
      <c r="AM3" s="502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80"/>
      <c r="DQ3" s="237"/>
    </row>
    <row r="4" spans="1:135" ht="15.75" thickBot="1">
      <c r="A4" s="508"/>
      <c r="B4" s="510"/>
      <c r="C4" s="499"/>
      <c r="D4" s="510"/>
      <c r="E4" s="510"/>
      <c r="F4" s="499"/>
      <c r="G4" s="499"/>
      <c r="H4" s="510"/>
      <c r="I4" s="499"/>
      <c r="J4" s="499"/>
      <c r="K4" s="510"/>
      <c r="L4" s="499"/>
      <c r="M4" s="499"/>
      <c r="N4" s="515"/>
      <c r="O4" s="520"/>
      <c r="P4" s="521"/>
      <c r="Q4" s="522"/>
      <c r="R4" s="353"/>
      <c r="S4" s="491" t="s">
        <v>209</v>
      </c>
      <c r="T4" s="491"/>
      <c r="U4" s="491"/>
      <c r="V4" s="491"/>
      <c r="W4" s="491"/>
      <c r="X4" s="491"/>
      <c r="Y4" s="491" t="s">
        <v>835</v>
      </c>
      <c r="Z4" s="491"/>
      <c r="AA4" s="491"/>
      <c r="AB4" s="491"/>
      <c r="AC4" s="491"/>
      <c r="AD4" s="491" t="s">
        <v>836</v>
      </c>
      <c r="AE4" s="491"/>
      <c r="AF4" s="491"/>
      <c r="AG4" s="491"/>
      <c r="AH4" s="491"/>
      <c r="AI4" s="491" t="s">
        <v>545</v>
      </c>
      <c r="AJ4" s="491"/>
      <c r="AK4" s="491"/>
      <c r="AL4" s="536"/>
      <c r="AM4" s="492"/>
      <c r="AN4" s="491" t="s">
        <v>837</v>
      </c>
      <c r="AO4" s="491"/>
      <c r="AP4" s="491"/>
      <c r="AQ4" s="536"/>
      <c r="AR4" s="492"/>
      <c r="AS4" s="491" t="s">
        <v>838</v>
      </c>
      <c r="AT4" s="491"/>
      <c r="AU4" s="491"/>
      <c r="AV4" s="536"/>
      <c r="AW4" s="492"/>
      <c r="AX4" s="491" t="s">
        <v>839</v>
      </c>
      <c r="AY4" s="491"/>
      <c r="AZ4" s="491"/>
      <c r="BA4" s="536"/>
      <c r="BB4" s="492"/>
      <c r="BC4" s="491" t="s">
        <v>840</v>
      </c>
      <c r="BD4" s="491"/>
      <c r="BE4" s="491"/>
      <c r="BF4" s="536"/>
      <c r="BG4" s="492"/>
      <c r="BH4" s="491" t="s">
        <v>841</v>
      </c>
      <c r="BI4" s="491"/>
      <c r="BJ4" s="491"/>
      <c r="BK4" s="536"/>
      <c r="BL4" s="492"/>
      <c r="BM4" s="491" t="s">
        <v>842</v>
      </c>
      <c r="BN4" s="491"/>
      <c r="BO4" s="491"/>
      <c r="BP4" s="536"/>
      <c r="BQ4" s="492"/>
      <c r="BR4" s="491" t="s">
        <v>843</v>
      </c>
      <c r="BS4" s="491"/>
      <c r="BT4" s="491"/>
      <c r="BU4" s="536"/>
      <c r="BV4" s="492"/>
      <c r="BW4" s="491" t="s">
        <v>844</v>
      </c>
      <c r="BX4" s="491"/>
      <c r="BY4" s="491"/>
      <c r="BZ4" s="536"/>
      <c r="CA4" s="492"/>
      <c r="CB4" s="491" t="s">
        <v>845</v>
      </c>
      <c r="CC4" s="491"/>
      <c r="CD4" s="491"/>
      <c r="CE4" s="536"/>
      <c r="CF4" s="492"/>
      <c r="CG4" s="491" t="s">
        <v>846</v>
      </c>
      <c r="CH4" s="491"/>
      <c r="CI4" s="491"/>
      <c r="CJ4" s="536"/>
      <c r="CK4" s="492"/>
      <c r="CL4" s="491" t="s">
        <v>847</v>
      </c>
      <c r="CM4" s="491"/>
      <c r="CN4" s="491"/>
      <c r="CO4" s="536"/>
      <c r="CP4" s="492"/>
      <c r="CQ4" s="491" t="s">
        <v>848</v>
      </c>
      <c r="CR4" s="491"/>
      <c r="CS4" s="491"/>
      <c r="CT4" s="536"/>
      <c r="CU4" s="492"/>
      <c r="CV4" s="491" t="s">
        <v>849</v>
      </c>
      <c r="CW4" s="491"/>
      <c r="CX4" s="491"/>
      <c r="CY4" s="536"/>
      <c r="CZ4" s="492"/>
      <c r="DA4" s="491" t="s">
        <v>850</v>
      </c>
      <c r="DB4" s="491"/>
      <c r="DC4" s="491"/>
      <c r="DD4" s="536"/>
      <c r="DE4" s="492"/>
      <c r="DF4" s="491" t="s">
        <v>851</v>
      </c>
      <c r="DG4" s="491"/>
      <c r="DH4" s="491"/>
      <c r="DI4" s="536"/>
      <c r="DJ4" s="492"/>
      <c r="DK4" s="491" t="s">
        <v>852</v>
      </c>
      <c r="DL4" s="491"/>
      <c r="DM4" s="491"/>
      <c r="DN4" s="536"/>
      <c r="DO4" s="492"/>
      <c r="DP4" s="493" t="s">
        <v>853</v>
      </c>
      <c r="DQ4" s="494"/>
      <c r="DR4" s="494"/>
      <c r="DS4" s="495"/>
      <c r="DT4" s="496" t="s">
        <v>854</v>
      </c>
      <c r="DU4" s="494"/>
      <c r="DV4" s="494"/>
      <c r="DW4" s="494"/>
      <c r="DX4" s="494"/>
      <c r="DY4" s="494"/>
      <c r="DZ4" s="494"/>
      <c r="EA4" s="494"/>
      <c r="EB4" s="494"/>
      <c r="EC4" s="494"/>
      <c r="ED4" s="494"/>
      <c r="EE4" s="497"/>
    </row>
    <row r="5" spans="1:135">
      <c r="A5" s="508"/>
      <c r="B5" s="510"/>
      <c r="C5" s="500"/>
      <c r="D5" s="510"/>
      <c r="E5" s="510"/>
      <c r="F5" s="500"/>
      <c r="G5" s="500"/>
      <c r="H5" s="510"/>
      <c r="I5" s="500"/>
      <c r="J5" s="500"/>
      <c r="K5" s="510"/>
      <c r="L5" s="500"/>
      <c r="M5" s="499"/>
      <c r="N5" s="516"/>
      <c r="O5" s="240" t="s">
        <v>817</v>
      </c>
      <c r="P5" s="241" t="s">
        <v>855</v>
      </c>
      <c r="Q5" s="241" t="s">
        <v>856</v>
      </c>
      <c r="R5" s="243" t="s">
        <v>969</v>
      </c>
      <c r="S5" s="242" t="s">
        <v>857</v>
      </c>
      <c r="T5" s="242" t="s">
        <v>858</v>
      </c>
      <c r="U5" s="243" t="s">
        <v>855</v>
      </c>
      <c r="V5" s="243" t="s">
        <v>856</v>
      </c>
      <c r="W5" s="243" t="s">
        <v>969</v>
      </c>
      <c r="X5" s="241" t="s">
        <v>817</v>
      </c>
      <c r="Y5" s="242" t="s">
        <v>858</v>
      </c>
      <c r="Z5" s="243" t="s">
        <v>859</v>
      </c>
      <c r="AA5" s="243" t="s">
        <v>856</v>
      </c>
      <c r="AB5" s="243" t="s">
        <v>969</v>
      </c>
      <c r="AC5" s="241" t="s">
        <v>817</v>
      </c>
      <c r="AD5" s="242" t="s">
        <v>858</v>
      </c>
      <c r="AE5" s="243" t="s">
        <v>859</v>
      </c>
      <c r="AF5" s="243" t="s">
        <v>856</v>
      </c>
      <c r="AG5" s="243" t="s">
        <v>969</v>
      </c>
      <c r="AH5" s="241" t="s">
        <v>817</v>
      </c>
      <c r="AI5" s="242" t="s">
        <v>858</v>
      </c>
      <c r="AJ5" s="243" t="s">
        <v>859</v>
      </c>
      <c r="AK5" s="243" t="s">
        <v>856</v>
      </c>
      <c r="AL5" s="243" t="s">
        <v>969</v>
      </c>
      <c r="AM5" s="244" t="s">
        <v>817</v>
      </c>
      <c r="AN5" s="242" t="s">
        <v>858</v>
      </c>
      <c r="AO5" s="243" t="s">
        <v>859</v>
      </c>
      <c r="AP5" s="243" t="s">
        <v>856</v>
      </c>
      <c r="AQ5" s="243" t="s">
        <v>969</v>
      </c>
      <c r="AR5" s="244" t="s">
        <v>817</v>
      </c>
      <c r="AS5" s="242" t="s">
        <v>858</v>
      </c>
      <c r="AT5" s="243" t="s">
        <v>859</v>
      </c>
      <c r="AU5" s="243" t="s">
        <v>856</v>
      </c>
      <c r="AV5" s="243" t="s">
        <v>969</v>
      </c>
      <c r="AW5" s="244" t="s">
        <v>817</v>
      </c>
      <c r="AX5" s="242" t="s">
        <v>858</v>
      </c>
      <c r="AY5" s="243" t="s">
        <v>859</v>
      </c>
      <c r="AZ5" s="243" t="s">
        <v>856</v>
      </c>
      <c r="BA5" s="243" t="s">
        <v>969</v>
      </c>
      <c r="BB5" s="244" t="s">
        <v>817</v>
      </c>
      <c r="BC5" s="242" t="s">
        <v>858</v>
      </c>
      <c r="BD5" s="243" t="s">
        <v>859</v>
      </c>
      <c r="BE5" s="243" t="s">
        <v>856</v>
      </c>
      <c r="BF5" s="243" t="s">
        <v>969</v>
      </c>
      <c r="BG5" s="244" t="s">
        <v>817</v>
      </c>
      <c r="BH5" s="242" t="s">
        <v>858</v>
      </c>
      <c r="BI5" s="243" t="s">
        <v>859</v>
      </c>
      <c r="BJ5" s="243" t="s">
        <v>856</v>
      </c>
      <c r="BK5" s="243" t="s">
        <v>969</v>
      </c>
      <c r="BL5" s="244" t="s">
        <v>817</v>
      </c>
      <c r="BM5" s="242" t="s">
        <v>858</v>
      </c>
      <c r="BN5" s="243" t="s">
        <v>859</v>
      </c>
      <c r="BO5" s="243" t="s">
        <v>856</v>
      </c>
      <c r="BP5" s="243" t="s">
        <v>969</v>
      </c>
      <c r="BQ5" s="244" t="s">
        <v>817</v>
      </c>
      <c r="BR5" s="242" t="s">
        <v>858</v>
      </c>
      <c r="BS5" s="243" t="s">
        <v>859</v>
      </c>
      <c r="BT5" s="243" t="s">
        <v>856</v>
      </c>
      <c r="BU5" s="243" t="s">
        <v>969</v>
      </c>
      <c r="BV5" s="244" t="s">
        <v>817</v>
      </c>
      <c r="BW5" s="242" t="s">
        <v>858</v>
      </c>
      <c r="BX5" s="243" t="s">
        <v>859</v>
      </c>
      <c r="BY5" s="243" t="s">
        <v>856</v>
      </c>
      <c r="BZ5" s="243" t="s">
        <v>969</v>
      </c>
      <c r="CA5" s="244" t="s">
        <v>817</v>
      </c>
      <c r="CB5" s="242" t="s">
        <v>858</v>
      </c>
      <c r="CC5" s="243" t="s">
        <v>859</v>
      </c>
      <c r="CD5" s="243" t="s">
        <v>856</v>
      </c>
      <c r="CE5" s="243" t="s">
        <v>969</v>
      </c>
      <c r="CF5" s="244" t="s">
        <v>817</v>
      </c>
      <c r="CG5" s="242" t="s">
        <v>858</v>
      </c>
      <c r="CH5" s="243" t="s">
        <v>859</v>
      </c>
      <c r="CI5" s="243" t="s">
        <v>856</v>
      </c>
      <c r="CJ5" s="243" t="s">
        <v>969</v>
      </c>
      <c r="CK5" s="244" t="s">
        <v>817</v>
      </c>
      <c r="CL5" s="242" t="s">
        <v>858</v>
      </c>
      <c r="CM5" s="243" t="s">
        <v>859</v>
      </c>
      <c r="CN5" s="243" t="s">
        <v>856</v>
      </c>
      <c r="CO5" s="243" t="s">
        <v>969</v>
      </c>
      <c r="CP5" s="244" t="s">
        <v>817</v>
      </c>
      <c r="CQ5" s="242" t="s">
        <v>858</v>
      </c>
      <c r="CR5" s="243" t="s">
        <v>859</v>
      </c>
      <c r="CS5" s="243" t="s">
        <v>856</v>
      </c>
      <c r="CT5" s="243" t="s">
        <v>969</v>
      </c>
      <c r="CU5" s="244" t="s">
        <v>817</v>
      </c>
      <c r="CV5" s="242" t="s">
        <v>858</v>
      </c>
      <c r="CW5" s="243" t="s">
        <v>859</v>
      </c>
      <c r="CX5" s="243" t="s">
        <v>856</v>
      </c>
      <c r="CY5" s="243" t="s">
        <v>969</v>
      </c>
      <c r="CZ5" s="244" t="s">
        <v>817</v>
      </c>
      <c r="DA5" s="242" t="s">
        <v>858</v>
      </c>
      <c r="DB5" s="243" t="s">
        <v>859</v>
      </c>
      <c r="DC5" s="243" t="s">
        <v>856</v>
      </c>
      <c r="DD5" s="243" t="s">
        <v>969</v>
      </c>
      <c r="DE5" s="244" t="s">
        <v>817</v>
      </c>
      <c r="DF5" s="242" t="s">
        <v>858</v>
      </c>
      <c r="DG5" s="243" t="s">
        <v>859</v>
      </c>
      <c r="DH5" s="243" t="s">
        <v>856</v>
      </c>
      <c r="DI5" s="243" t="s">
        <v>969</v>
      </c>
      <c r="DJ5" s="244" t="s">
        <v>817</v>
      </c>
      <c r="DK5" s="242" t="s">
        <v>858</v>
      </c>
      <c r="DL5" s="243" t="s">
        <v>859</v>
      </c>
      <c r="DM5" s="243" t="s">
        <v>856</v>
      </c>
      <c r="DN5" s="243" t="s">
        <v>969</v>
      </c>
      <c r="DO5" s="245" t="s">
        <v>817</v>
      </c>
      <c r="DP5" s="281" t="s">
        <v>32</v>
      </c>
      <c r="DQ5" s="248" t="s">
        <v>860</v>
      </c>
      <c r="DR5" s="248" t="s">
        <v>69</v>
      </c>
      <c r="DS5" s="248" t="s">
        <v>860</v>
      </c>
      <c r="DT5" s="249" t="s">
        <v>861</v>
      </c>
      <c r="DU5" s="248" t="s">
        <v>860</v>
      </c>
      <c r="DV5" s="249" t="s">
        <v>862</v>
      </c>
      <c r="DW5" s="248" t="s">
        <v>860</v>
      </c>
      <c r="DX5" s="249" t="s">
        <v>863</v>
      </c>
      <c r="DY5" s="248" t="s">
        <v>860</v>
      </c>
      <c r="DZ5" s="249" t="s">
        <v>864</v>
      </c>
      <c r="EA5" s="248" t="s">
        <v>860</v>
      </c>
      <c r="EB5" s="249" t="s">
        <v>865</v>
      </c>
      <c r="EC5" s="248" t="s">
        <v>860</v>
      </c>
      <c r="ED5" s="249" t="s">
        <v>866</v>
      </c>
      <c r="EE5" s="250" t="s">
        <v>860</v>
      </c>
    </row>
    <row r="6" spans="1:135">
      <c r="A6" s="339">
        <v>1</v>
      </c>
      <c r="B6" s="340">
        <v>2</v>
      </c>
      <c r="C6" s="340"/>
      <c r="D6" s="340">
        <v>3</v>
      </c>
      <c r="E6" s="341">
        <v>4</v>
      </c>
      <c r="F6" s="341">
        <v>5</v>
      </c>
      <c r="G6" s="341">
        <v>6</v>
      </c>
      <c r="H6" s="341">
        <v>5</v>
      </c>
      <c r="I6" s="341"/>
      <c r="J6" s="341">
        <v>6</v>
      </c>
      <c r="K6" s="341">
        <v>7</v>
      </c>
      <c r="L6" s="341">
        <v>8</v>
      </c>
      <c r="M6" s="344"/>
      <c r="N6" s="345">
        <v>9</v>
      </c>
      <c r="O6" s="341">
        <v>10</v>
      </c>
      <c r="P6" s="341"/>
      <c r="Q6" s="341"/>
      <c r="R6" s="341">
        <v>11</v>
      </c>
      <c r="S6" s="341">
        <v>6</v>
      </c>
      <c r="T6" s="341">
        <v>7</v>
      </c>
      <c r="U6" s="341">
        <v>8</v>
      </c>
      <c r="V6" s="341">
        <v>9</v>
      </c>
      <c r="W6" s="341"/>
      <c r="X6" s="341">
        <v>10</v>
      </c>
      <c r="Y6" s="341">
        <v>11</v>
      </c>
      <c r="Z6" s="341">
        <v>12</v>
      </c>
      <c r="AA6" s="341">
        <v>13</v>
      </c>
      <c r="AB6" s="341"/>
      <c r="AC6" s="341">
        <v>14</v>
      </c>
      <c r="AD6" s="341">
        <v>15</v>
      </c>
      <c r="AE6" s="341">
        <v>16</v>
      </c>
      <c r="AF6" s="341">
        <v>17</v>
      </c>
      <c r="AG6" s="341"/>
      <c r="AH6" s="341">
        <v>18</v>
      </c>
      <c r="AI6" s="341">
        <v>19</v>
      </c>
      <c r="AJ6" s="341">
        <v>20</v>
      </c>
      <c r="AK6" s="341">
        <v>21</v>
      </c>
      <c r="AL6" s="346"/>
      <c r="AM6" s="347">
        <v>22</v>
      </c>
      <c r="AN6" s="341">
        <v>19</v>
      </c>
      <c r="AO6" s="341">
        <v>20</v>
      </c>
      <c r="AP6" s="341">
        <v>21</v>
      </c>
      <c r="AQ6" s="346"/>
      <c r="AR6" s="347">
        <v>22</v>
      </c>
      <c r="AS6" s="341">
        <v>19</v>
      </c>
      <c r="AT6" s="341">
        <v>20</v>
      </c>
      <c r="AU6" s="341">
        <v>21</v>
      </c>
      <c r="AV6" s="346"/>
      <c r="AW6" s="347">
        <v>22</v>
      </c>
      <c r="AX6" s="341">
        <v>19</v>
      </c>
      <c r="AY6" s="341">
        <v>20</v>
      </c>
      <c r="AZ6" s="341">
        <v>21</v>
      </c>
      <c r="BA6" s="346"/>
      <c r="BB6" s="347">
        <v>22</v>
      </c>
      <c r="BC6" s="341">
        <v>19</v>
      </c>
      <c r="BD6" s="341">
        <v>20</v>
      </c>
      <c r="BE6" s="341">
        <v>21</v>
      </c>
      <c r="BF6" s="346"/>
      <c r="BG6" s="347">
        <v>22</v>
      </c>
      <c r="BH6" s="341">
        <v>19</v>
      </c>
      <c r="BI6" s="341">
        <v>20</v>
      </c>
      <c r="BJ6" s="341">
        <v>21</v>
      </c>
      <c r="BK6" s="346"/>
      <c r="BL6" s="347">
        <v>22</v>
      </c>
      <c r="BM6" s="341">
        <v>19</v>
      </c>
      <c r="BN6" s="341">
        <v>20</v>
      </c>
      <c r="BO6" s="341">
        <v>21</v>
      </c>
      <c r="BP6" s="346"/>
      <c r="BQ6" s="347">
        <v>22</v>
      </c>
      <c r="BR6" s="341">
        <v>19</v>
      </c>
      <c r="BS6" s="341">
        <v>20</v>
      </c>
      <c r="BT6" s="341">
        <v>21</v>
      </c>
      <c r="BU6" s="346"/>
      <c r="BV6" s="347">
        <v>22</v>
      </c>
      <c r="BW6" s="341">
        <v>19</v>
      </c>
      <c r="BX6" s="341">
        <v>20</v>
      </c>
      <c r="BY6" s="341">
        <v>21</v>
      </c>
      <c r="BZ6" s="346"/>
      <c r="CA6" s="347">
        <v>22</v>
      </c>
      <c r="CB6" s="341">
        <v>19</v>
      </c>
      <c r="CC6" s="341">
        <v>20</v>
      </c>
      <c r="CD6" s="341">
        <v>21</v>
      </c>
      <c r="CE6" s="346"/>
      <c r="CF6" s="347">
        <v>22</v>
      </c>
      <c r="CG6" s="341">
        <v>19</v>
      </c>
      <c r="CH6" s="341">
        <v>20</v>
      </c>
      <c r="CI6" s="341">
        <v>21</v>
      </c>
      <c r="CJ6" s="346"/>
      <c r="CK6" s="347">
        <v>22</v>
      </c>
      <c r="CL6" s="341">
        <v>19</v>
      </c>
      <c r="CM6" s="341">
        <v>20</v>
      </c>
      <c r="CN6" s="341">
        <v>21</v>
      </c>
      <c r="CO6" s="346"/>
      <c r="CP6" s="347">
        <v>22</v>
      </c>
      <c r="CQ6" s="341">
        <v>19</v>
      </c>
      <c r="CR6" s="341">
        <v>20</v>
      </c>
      <c r="CS6" s="341">
        <v>21</v>
      </c>
      <c r="CT6" s="346"/>
      <c r="CU6" s="347">
        <v>22</v>
      </c>
      <c r="CV6" s="341">
        <v>19</v>
      </c>
      <c r="CW6" s="341">
        <v>20</v>
      </c>
      <c r="CX6" s="341">
        <v>21</v>
      </c>
      <c r="CY6" s="346"/>
      <c r="CZ6" s="347">
        <v>22</v>
      </c>
      <c r="DA6" s="341">
        <v>19</v>
      </c>
      <c r="DB6" s="341">
        <v>20</v>
      </c>
      <c r="DC6" s="341">
        <v>21</v>
      </c>
      <c r="DD6" s="346"/>
      <c r="DE6" s="347">
        <v>22</v>
      </c>
      <c r="DF6" s="341">
        <v>19</v>
      </c>
      <c r="DG6" s="341">
        <v>20</v>
      </c>
      <c r="DH6" s="341">
        <v>21</v>
      </c>
      <c r="DI6" s="346"/>
      <c r="DJ6" s="347">
        <v>22</v>
      </c>
      <c r="DK6" s="341">
        <v>19</v>
      </c>
      <c r="DL6" s="341">
        <v>20</v>
      </c>
      <c r="DM6" s="341">
        <v>21</v>
      </c>
      <c r="DN6" s="346"/>
      <c r="DO6" s="346">
        <v>22</v>
      </c>
      <c r="DP6" s="289">
        <v>8</v>
      </c>
      <c r="DQ6" s="290">
        <v>9</v>
      </c>
      <c r="DR6" s="290">
        <v>10</v>
      </c>
      <c r="DS6" s="290">
        <v>11</v>
      </c>
      <c r="DT6" s="290">
        <v>12</v>
      </c>
      <c r="DU6" s="290">
        <v>13</v>
      </c>
      <c r="DV6" s="290">
        <v>14</v>
      </c>
      <c r="DW6" s="290">
        <v>15</v>
      </c>
      <c r="DX6" s="290">
        <v>16</v>
      </c>
      <c r="DY6" s="290">
        <v>17</v>
      </c>
      <c r="DZ6" s="290">
        <v>18</v>
      </c>
      <c r="EA6" s="290">
        <v>19</v>
      </c>
      <c r="EB6" s="290">
        <v>20</v>
      </c>
      <c r="EC6" s="290">
        <v>21</v>
      </c>
      <c r="ED6" s="290">
        <v>22</v>
      </c>
      <c r="EE6" s="291">
        <v>23</v>
      </c>
    </row>
    <row r="7" spans="1:135" ht="26.25" thickBot="1">
      <c r="A7" s="199"/>
      <c r="B7" s="200" t="s">
        <v>974</v>
      </c>
      <c r="C7" s="200"/>
      <c r="D7" s="201"/>
      <c r="E7" s="220"/>
      <c r="F7" s="220"/>
      <c r="G7" s="220"/>
      <c r="H7" s="202"/>
      <c r="I7" s="203">
        <f t="shared" ref="I7:I14" si="0">SUM(J7-G7/20)</f>
        <v>0</v>
      </c>
      <c r="J7" s="203">
        <f t="shared" ref="J7:J13" si="1">SUM((G7*6*21)/(8*20*100))+(G7/20)</f>
        <v>0</v>
      </c>
      <c r="K7" s="202"/>
      <c r="L7" s="354"/>
      <c r="M7" s="355">
        <f t="shared" ref="M7:M13" si="2">SUM(L7*I7)</f>
        <v>0</v>
      </c>
      <c r="N7" s="221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2"/>
      <c r="AM7" s="222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301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2"/>
    </row>
    <row r="8" spans="1:135" ht="64.5" thickBot="1">
      <c r="A8" s="356">
        <v>1</v>
      </c>
      <c r="B8" s="357" t="s">
        <v>975</v>
      </c>
      <c r="C8" s="357" t="s">
        <v>976</v>
      </c>
      <c r="D8" s="357" t="s">
        <v>977</v>
      </c>
      <c r="E8" s="358">
        <v>42500</v>
      </c>
      <c r="F8" s="359">
        <v>5000</v>
      </c>
      <c r="G8" s="305">
        <f t="shared" ref="G8:G13" si="3">SUM(E8:F8)</f>
        <v>47500</v>
      </c>
      <c r="H8" s="204">
        <v>20</v>
      </c>
      <c r="I8" s="203">
        <f t="shared" si="0"/>
        <v>374.0625</v>
      </c>
      <c r="J8" s="203">
        <f t="shared" si="1"/>
        <v>2749.0625</v>
      </c>
      <c r="K8" s="360" t="s">
        <v>978</v>
      </c>
      <c r="L8" s="317">
        <v>17</v>
      </c>
      <c r="M8" s="355">
        <f t="shared" si="2"/>
        <v>6359.0625</v>
      </c>
      <c r="N8" s="203">
        <f t="shared" ref="N8:N13" si="4">SUM(L8*J8)</f>
        <v>46734.0625</v>
      </c>
      <c r="O8" s="204">
        <f t="shared" ref="O8:O13" si="5">SUM(P8:Q8)</f>
        <v>15000</v>
      </c>
      <c r="P8" s="204">
        <f t="shared" ref="P8:R13" si="6">SUM(U8,Z8,AE8,AJ8,AO8,AT8,AY8,BD8,BI8,BN8,BS8,BX8,CC8,CH8,CM8,CR8,CW8,DB8,DG8,DL8)</f>
        <v>15000</v>
      </c>
      <c r="Q8" s="204">
        <f t="shared" si="6"/>
        <v>0</v>
      </c>
      <c r="R8" s="204">
        <f t="shared" si="6"/>
        <v>0</v>
      </c>
      <c r="S8" s="308" t="s">
        <v>979</v>
      </c>
      <c r="T8" s="361" t="s">
        <v>956</v>
      </c>
      <c r="U8" s="310">
        <v>15000</v>
      </c>
      <c r="V8" s="310"/>
      <c r="W8" s="310"/>
      <c r="X8" s="310">
        <f>SUM(U8:W8)</f>
        <v>15000</v>
      </c>
      <c r="Y8" s="310"/>
      <c r="Z8" s="310"/>
      <c r="AA8" s="310"/>
      <c r="AB8" s="310"/>
      <c r="AC8" s="362">
        <f t="shared" ref="AC8:AC13" si="7">SUM(Z8:AB8)</f>
        <v>0</v>
      </c>
      <c r="AD8" s="310"/>
      <c r="AE8" s="310"/>
      <c r="AF8" s="310"/>
      <c r="AG8" s="310"/>
      <c r="AH8" s="310"/>
      <c r="AI8" s="310"/>
      <c r="AJ8" s="310"/>
      <c r="AK8" s="310"/>
      <c r="AL8" s="311"/>
      <c r="AM8" s="311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2"/>
      <c r="DN8" s="312"/>
      <c r="DO8" s="312"/>
      <c r="DP8" s="314">
        <v>1</v>
      </c>
      <c r="DQ8" s="310">
        <v>47500</v>
      </c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>
        <v>1</v>
      </c>
      <c r="EC8" s="310">
        <v>47500</v>
      </c>
      <c r="ED8" s="310"/>
      <c r="EE8" s="311"/>
    </row>
    <row r="9" spans="1:135" ht="77.25" thickBot="1">
      <c r="A9" s="363">
        <v>2</v>
      </c>
      <c r="B9" s="364" t="s">
        <v>980</v>
      </c>
      <c r="C9" s="364" t="s">
        <v>981</v>
      </c>
      <c r="D9" s="364" t="s">
        <v>961</v>
      </c>
      <c r="E9" s="365">
        <v>42500</v>
      </c>
      <c r="F9" s="366">
        <v>5000</v>
      </c>
      <c r="G9" s="305">
        <f t="shared" si="3"/>
        <v>47500</v>
      </c>
      <c r="H9" s="204">
        <v>20</v>
      </c>
      <c r="I9" s="203">
        <f t="shared" si="0"/>
        <v>374.0625</v>
      </c>
      <c r="J9" s="203">
        <f t="shared" si="1"/>
        <v>2749.0625</v>
      </c>
      <c r="K9" s="367" t="s">
        <v>982</v>
      </c>
      <c r="L9" s="317">
        <v>17</v>
      </c>
      <c r="M9" s="355">
        <f t="shared" si="2"/>
        <v>6359.0625</v>
      </c>
      <c r="N9" s="203">
        <f t="shared" si="4"/>
        <v>46734.0625</v>
      </c>
      <c r="O9" s="204">
        <f t="shared" si="5"/>
        <v>6000</v>
      </c>
      <c r="P9" s="204">
        <f t="shared" si="6"/>
        <v>6000</v>
      </c>
      <c r="Q9" s="204">
        <f t="shared" si="6"/>
        <v>0</v>
      </c>
      <c r="R9" s="204">
        <f t="shared" si="6"/>
        <v>0</v>
      </c>
      <c r="S9" s="308" t="s">
        <v>979</v>
      </c>
      <c r="T9" s="368">
        <v>40365</v>
      </c>
      <c r="U9" s="310">
        <v>6000</v>
      </c>
      <c r="V9" s="310"/>
      <c r="W9" s="310"/>
      <c r="X9" s="310">
        <f>SUM(U9:W9)</f>
        <v>6000</v>
      </c>
      <c r="Y9" s="310"/>
      <c r="Z9" s="310"/>
      <c r="AA9" s="310"/>
      <c r="AB9" s="310"/>
      <c r="AC9" s="362">
        <f t="shared" si="7"/>
        <v>0</v>
      </c>
      <c r="AD9" s="310"/>
      <c r="AE9" s="310"/>
      <c r="AF9" s="310"/>
      <c r="AG9" s="310"/>
      <c r="AH9" s="310"/>
      <c r="AI9" s="310"/>
      <c r="AJ9" s="310"/>
      <c r="AK9" s="310"/>
      <c r="AL9" s="311"/>
      <c r="AM9" s="311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4"/>
      <c r="DQ9" s="310"/>
      <c r="DR9" s="310">
        <v>1</v>
      </c>
      <c r="DS9" s="310">
        <v>47500</v>
      </c>
      <c r="DT9" s="310"/>
      <c r="DU9" s="310"/>
      <c r="DV9" s="310">
        <v>1</v>
      </c>
      <c r="DW9" s="310">
        <v>47500</v>
      </c>
      <c r="DX9" s="310"/>
      <c r="DY9" s="310"/>
      <c r="DZ9" s="310"/>
      <c r="EA9" s="310"/>
      <c r="EB9" s="310"/>
      <c r="EC9" s="310"/>
      <c r="ED9" s="310"/>
      <c r="EE9" s="311"/>
    </row>
    <row r="10" spans="1:135" ht="51.75" thickBot="1">
      <c r="A10" s="356">
        <v>3</v>
      </c>
      <c r="B10" s="364" t="s">
        <v>983</v>
      </c>
      <c r="C10" s="364" t="s">
        <v>984</v>
      </c>
      <c r="D10" s="364" t="s">
        <v>29</v>
      </c>
      <c r="E10" s="365">
        <v>25500</v>
      </c>
      <c r="F10" s="366">
        <v>3000</v>
      </c>
      <c r="G10" s="305">
        <f t="shared" si="3"/>
        <v>28500</v>
      </c>
      <c r="H10" s="204">
        <v>20</v>
      </c>
      <c r="I10" s="203">
        <f t="shared" si="0"/>
        <v>224.4375</v>
      </c>
      <c r="J10" s="203">
        <f t="shared" si="1"/>
        <v>1649.4375</v>
      </c>
      <c r="K10" s="367" t="s">
        <v>985</v>
      </c>
      <c r="L10" s="369">
        <v>17</v>
      </c>
      <c r="M10" s="355">
        <f t="shared" si="2"/>
        <v>3815.4375</v>
      </c>
      <c r="N10" s="203">
        <f t="shared" si="4"/>
        <v>28040.4375</v>
      </c>
      <c r="O10" s="204">
        <f t="shared" si="5"/>
        <v>8300</v>
      </c>
      <c r="P10" s="204">
        <f t="shared" si="6"/>
        <v>8300</v>
      </c>
      <c r="Q10" s="204">
        <f t="shared" si="6"/>
        <v>0</v>
      </c>
      <c r="R10" s="204">
        <f t="shared" si="6"/>
        <v>0</v>
      </c>
      <c r="S10" s="308" t="s">
        <v>986</v>
      </c>
      <c r="T10" s="361" t="s">
        <v>950</v>
      </c>
      <c r="U10" s="310">
        <v>5000</v>
      </c>
      <c r="V10" s="322"/>
      <c r="W10" s="322"/>
      <c r="X10" s="310">
        <f>SUM(U10:W10)</f>
        <v>5000</v>
      </c>
      <c r="Y10" s="310" t="s">
        <v>950</v>
      </c>
      <c r="Z10" s="310">
        <v>3300</v>
      </c>
      <c r="AA10" s="322"/>
      <c r="AB10" s="322"/>
      <c r="AC10" s="362">
        <f t="shared" si="7"/>
        <v>3300</v>
      </c>
      <c r="AD10" s="322"/>
      <c r="AE10" s="322"/>
      <c r="AF10" s="322"/>
      <c r="AG10" s="322"/>
      <c r="AH10" s="322"/>
      <c r="AI10" s="322"/>
      <c r="AJ10" s="322"/>
      <c r="AK10" s="322"/>
      <c r="AL10" s="370"/>
      <c r="AM10" s="370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I10" s="319"/>
      <c r="DJ10" s="319"/>
      <c r="DK10" s="319"/>
      <c r="DL10" s="319"/>
      <c r="DM10" s="319"/>
      <c r="DN10" s="319"/>
      <c r="DO10" s="319"/>
      <c r="DP10" s="314">
        <v>1</v>
      </c>
      <c r="DQ10" s="310">
        <v>28500</v>
      </c>
      <c r="DR10" s="322"/>
      <c r="DS10" s="322"/>
      <c r="DT10" s="322"/>
      <c r="DU10" s="322"/>
      <c r="DV10" s="310">
        <v>1</v>
      </c>
      <c r="DW10" s="310">
        <v>28500</v>
      </c>
      <c r="DX10" s="310"/>
      <c r="DY10" s="310"/>
      <c r="DZ10" s="310"/>
      <c r="EA10" s="310"/>
      <c r="EB10" s="310"/>
      <c r="EC10" s="310"/>
      <c r="ED10" s="310"/>
      <c r="EE10" s="311"/>
    </row>
    <row r="11" spans="1:135" ht="51.75" thickBot="1">
      <c r="A11" s="363">
        <v>4</v>
      </c>
      <c r="B11" s="357" t="s">
        <v>987</v>
      </c>
      <c r="C11" s="357" t="s">
        <v>988</v>
      </c>
      <c r="D11" s="357" t="s">
        <v>989</v>
      </c>
      <c r="E11" s="358">
        <v>25500</v>
      </c>
      <c r="F11" s="359">
        <v>3000</v>
      </c>
      <c r="G11" s="305">
        <f t="shared" si="3"/>
        <v>28500</v>
      </c>
      <c r="H11" s="204">
        <v>20</v>
      </c>
      <c r="I11" s="203">
        <f t="shared" si="0"/>
        <v>224.4375</v>
      </c>
      <c r="J11" s="203">
        <f t="shared" si="1"/>
        <v>1649.4375</v>
      </c>
      <c r="K11" s="360" t="s">
        <v>990</v>
      </c>
      <c r="L11" s="369">
        <v>16</v>
      </c>
      <c r="M11" s="355">
        <f t="shared" si="2"/>
        <v>3591</v>
      </c>
      <c r="N11" s="203">
        <f t="shared" si="4"/>
        <v>26391</v>
      </c>
      <c r="O11" s="204">
        <f t="shared" si="5"/>
        <v>0</v>
      </c>
      <c r="P11" s="204">
        <f t="shared" si="6"/>
        <v>0</v>
      </c>
      <c r="Q11" s="204">
        <f t="shared" si="6"/>
        <v>0</v>
      </c>
      <c r="R11" s="204">
        <f t="shared" si="6"/>
        <v>0</v>
      </c>
      <c r="S11" s="308" t="s">
        <v>991</v>
      </c>
      <c r="T11" s="334"/>
      <c r="U11" s="322"/>
      <c r="V11" s="322"/>
      <c r="W11" s="322"/>
      <c r="X11" s="310">
        <f>SUM(U11:W11)</f>
        <v>0</v>
      </c>
      <c r="Y11" s="322"/>
      <c r="Z11" s="322"/>
      <c r="AA11" s="322"/>
      <c r="AB11" s="322"/>
      <c r="AC11" s="362">
        <f t="shared" si="7"/>
        <v>0</v>
      </c>
      <c r="AD11" s="322"/>
      <c r="AE11" s="322"/>
      <c r="AF11" s="322"/>
      <c r="AG11" s="322"/>
      <c r="AH11" s="322"/>
      <c r="AI11" s="322"/>
      <c r="AJ11" s="322"/>
      <c r="AK11" s="322"/>
      <c r="AL11" s="370"/>
      <c r="AM11" s="370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4">
        <v>1</v>
      </c>
      <c r="DQ11" s="310">
        <v>28500</v>
      </c>
      <c r="DR11" s="322"/>
      <c r="DS11" s="322"/>
      <c r="DT11" s="322"/>
      <c r="DU11" s="322"/>
      <c r="DV11" s="310">
        <v>1</v>
      </c>
      <c r="DW11" s="310">
        <v>28500</v>
      </c>
      <c r="DX11" s="310"/>
      <c r="DY11" s="310"/>
      <c r="DZ11" s="310"/>
      <c r="EA11" s="310"/>
      <c r="EB11" s="310"/>
      <c r="EC11" s="310"/>
      <c r="ED11" s="310"/>
      <c r="EE11" s="311"/>
    </row>
    <row r="12" spans="1:135" ht="64.5" thickBot="1">
      <c r="A12" s="356">
        <v>5</v>
      </c>
      <c r="B12" s="364" t="s">
        <v>992</v>
      </c>
      <c r="C12" s="364" t="s">
        <v>993</v>
      </c>
      <c r="D12" s="364" t="s">
        <v>994</v>
      </c>
      <c r="E12" s="365">
        <v>25500</v>
      </c>
      <c r="F12" s="366">
        <v>3000</v>
      </c>
      <c r="G12" s="305">
        <f t="shared" si="3"/>
        <v>28500</v>
      </c>
      <c r="H12" s="204">
        <v>20</v>
      </c>
      <c r="I12" s="203">
        <f t="shared" si="0"/>
        <v>224.4375</v>
      </c>
      <c r="J12" s="203">
        <f t="shared" si="1"/>
        <v>1649.4375</v>
      </c>
      <c r="K12" s="367" t="s">
        <v>995</v>
      </c>
      <c r="L12" s="369">
        <v>16</v>
      </c>
      <c r="M12" s="355">
        <f t="shared" si="2"/>
        <v>3591</v>
      </c>
      <c r="N12" s="203">
        <f t="shared" si="4"/>
        <v>26391</v>
      </c>
      <c r="O12" s="204">
        <f t="shared" si="5"/>
        <v>2500</v>
      </c>
      <c r="P12" s="204">
        <f t="shared" si="6"/>
        <v>2500</v>
      </c>
      <c r="Q12" s="204">
        <f t="shared" si="6"/>
        <v>0</v>
      </c>
      <c r="R12" s="204">
        <f t="shared" si="6"/>
        <v>0</v>
      </c>
      <c r="S12" s="308" t="s">
        <v>996</v>
      </c>
      <c r="T12" s="371">
        <v>40365</v>
      </c>
      <c r="U12" s="322">
        <v>2500</v>
      </c>
      <c r="V12" s="322"/>
      <c r="W12" s="322"/>
      <c r="X12" s="322">
        <f>SUM(U12:W12)</f>
        <v>2500</v>
      </c>
      <c r="Y12" s="322"/>
      <c r="Z12" s="322"/>
      <c r="AA12" s="322"/>
      <c r="AB12" s="322"/>
      <c r="AC12" s="362">
        <f t="shared" si="7"/>
        <v>0</v>
      </c>
      <c r="AD12" s="322"/>
      <c r="AE12" s="322"/>
      <c r="AF12" s="322"/>
      <c r="AG12" s="322"/>
      <c r="AH12" s="322"/>
      <c r="AI12" s="322"/>
      <c r="AJ12" s="322"/>
      <c r="AK12" s="322"/>
      <c r="AL12" s="370"/>
      <c r="AM12" s="370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4">
        <v>1</v>
      </c>
      <c r="DQ12" s="310">
        <v>28500</v>
      </c>
      <c r="DR12" s="322"/>
      <c r="DS12" s="322"/>
      <c r="DT12" s="322"/>
      <c r="DU12" s="322"/>
      <c r="DV12" s="310">
        <v>1</v>
      </c>
      <c r="DW12" s="310">
        <v>28500</v>
      </c>
      <c r="DX12" s="310"/>
      <c r="DY12" s="310"/>
      <c r="DZ12" s="310"/>
      <c r="EA12" s="310"/>
      <c r="EB12" s="310"/>
      <c r="EC12" s="310"/>
      <c r="ED12" s="310"/>
      <c r="EE12" s="311"/>
    </row>
    <row r="13" spans="1:135">
      <c r="A13" s="372"/>
      <c r="B13" s="200"/>
      <c r="C13" s="200"/>
      <c r="D13" s="201"/>
      <c r="E13" s="322"/>
      <c r="F13" s="322"/>
      <c r="G13" s="305">
        <f t="shared" si="3"/>
        <v>0</v>
      </c>
      <c r="H13" s="373"/>
      <c r="I13" s="203">
        <f t="shared" si="0"/>
        <v>0</v>
      </c>
      <c r="J13" s="203">
        <f t="shared" si="1"/>
        <v>0</v>
      </c>
      <c r="K13" s="374"/>
      <c r="L13" s="375"/>
      <c r="M13" s="355">
        <f t="shared" si="2"/>
        <v>0</v>
      </c>
      <c r="N13" s="203">
        <f t="shared" si="4"/>
        <v>0</v>
      </c>
      <c r="O13" s="204">
        <f t="shared" si="5"/>
        <v>0</v>
      </c>
      <c r="P13" s="204">
        <f t="shared" si="6"/>
        <v>0</v>
      </c>
      <c r="Q13" s="204">
        <f t="shared" si="6"/>
        <v>0</v>
      </c>
      <c r="R13" s="204">
        <f t="shared" si="6"/>
        <v>0</v>
      </c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62">
        <f t="shared" si="7"/>
        <v>0</v>
      </c>
      <c r="AD13" s="326"/>
      <c r="AE13" s="326"/>
      <c r="AF13" s="326"/>
      <c r="AG13" s="326"/>
      <c r="AH13" s="326"/>
      <c r="AI13" s="326"/>
      <c r="AJ13" s="326"/>
      <c r="AK13" s="326"/>
      <c r="AL13" s="327"/>
      <c r="AM13" s="327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30"/>
      <c r="DQ13" s="326"/>
      <c r="DR13" s="326"/>
      <c r="DS13" s="326"/>
      <c r="DT13" s="326"/>
      <c r="DU13" s="326"/>
      <c r="DV13" s="326"/>
      <c r="DW13" s="326"/>
      <c r="DX13" s="326"/>
      <c r="DY13" s="326"/>
      <c r="DZ13" s="326"/>
      <c r="EA13" s="326"/>
      <c r="EB13" s="326"/>
      <c r="EC13" s="326"/>
      <c r="ED13" s="326"/>
      <c r="EE13" s="327"/>
    </row>
    <row r="14" spans="1:135">
      <c r="A14" s="372"/>
      <c r="B14" s="200" t="s">
        <v>817</v>
      </c>
      <c r="C14" s="200"/>
      <c r="D14" s="201"/>
      <c r="E14" s="322">
        <f>SUM(E8:E13)</f>
        <v>161500</v>
      </c>
      <c r="F14" s="322">
        <f>SUM(F8:F13)</f>
        <v>19000</v>
      </c>
      <c r="G14" s="322">
        <f>SUM(G8:G13)</f>
        <v>180500</v>
      </c>
      <c r="H14" s="373"/>
      <c r="I14" s="203">
        <f t="shared" si="0"/>
        <v>1421.4375</v>
      </c>
      <c r="J14" s="331">
        <f t="shared" ref="J14:V14" si="8">SUM(J8:J13)</f>
        <v>10446.4375</v>
      </c>
      <c r="K14" s="220">
        <f t="shared" si="8"/>
        <v>0</v>
      </c>
      <c r="L14" s="332">
        <f t="shared" si="8"/>
        <v>83</v>
      </c>
      <c r="M14" s="333">
        <f t="shared" si="8"/>
        <v>23715.5625</v>
      </c>
      <c r="N14" s="333">
        <f t="shared" si="8"/>
        <v>174290.5625</v>
      </c>
      <c r="O14" s="322">
        <f t="shared" si="8"/>
        <v>31800</v>
      </c>
      <c r="P14" s="322">
        <f t="shared" si="8"/>
        <v>31800</v>
      </c>
      <c r="Q14" s="322">
        <f t="shared" si="8"/>
        <v>0</v>
      </c>
      <c r="R14" s="322">
        <f t="shared" si="8"/>
        <v>0</v>
      </c>
      <c r="S14" s="322">
        <f t="shared" si="8"/>
        <v>0</v>
      </c>
      <c r="T14" s="322">
        <f t="shared" si="8"/>
        <v>80730</v>
      </c>
      <c r="U14" s="322">
        <f t="shared" si="8"/>
        <v>28500</v>
      </c>
      <c r="V14" s="322">
        <f t="shared" si="8"/>
        <v>0</v>
      </c>
      <c r="W14" s="322"/>
      <c r="X14" s="322">
        <f>SUM(X8:X13)</f>
        <v>28500</v>
      </c>
      <c r="Y14" s="322">
        <f>SUM(Y8:Y13)</f>
        <v>0</v>
      </c>
      <c r="Z14" s="322">
        <f>SUM(Z8:Z13)</f>
        <v>3300</v>
      </c>
      <c r="AA14" s="322">
        <f>SUM(AA8:AA13)</f>
        <v>0</v>
      </c>
      <c r="AB14" s="322"/>
      <c r="AC14" s="322">
        <f>SUM(AC8:AC13)</f>
        <v>3300</v>
      </c>
      <c r="AD14" s="322">
        <f>SUM(AD8:AD13)</f>
        <v>0</v>
      </c>
      <c r="AE14" s="322">
        <f>SUM(AE8:AE13)</f>
        <v>0</v>
      </c>
      <c r="AF14" s="322">
        <f>SUM(AF8:AF13)</f>
        <v>0</v>
      </c>
      <c r="AG14" s="322"/>
      <c r="AH14" s="322">
        <f>SUM(AH8:AH13)</f>
        <v>0</v>
      </c>
      <c r="AI14" s="322">
        <f>SUM(AI8:AI13)</f>
        <v>0</v>
      </c>
      <c r="AJ14" s="322">
        <f>SUM(AJ8:AJ13)</f>
        <v>0</v>
      </c>
      <c r="AK14" s="322">
        <f>SUM(AK8:AK13)</f>
        <v>0</v>
      </c>
      <c r="AL14" s="322"/>
      <c r="AM14" s="322">
        <f>SUM(AM8:AM13)</f>
        <v>0</v>
      </c>
      <c r="AN14" s="322">
        <f>SUM(AN8:AN13)</f>
        <v>0</v>
      </c>
      <c r="AO14" s="322">
        <f>SUM(AO8:AO13)</f>
        <v>0</v>
      </c>
      <c r="AP14" s="322">
        <f>SUM(AP8:AP13)</f>
        <v>0</v>
      </c>
      <c r="AQ14" s="322"/>
      <c r="AR14" s="322">
        <f>SUM(AR8:AR13)</f>
        <v>0</v>
      </c>
      <c r="AS14" s="322">
        <f>SUM(AS8:AS13)</f>
        <v>0</v>
      </c>
      <c r="AT14" s="322">
        <f>SUM(AT8:AT13)</f>
        <v>0</v>
      </c>
      <c r="AU14" s="322">
        <f>SUM(AU8:AU13)</f>
        <v>0</v>
      </c>
      <c r="AV14" s="322"/>
      <c r="AW14" s="322">
        <f>SUM(AW8:AW13)</f>
        <v>0</v>
      </c>
      <c r="AX14" s="322">
        <f>SUM(AX8:AX13)</f>
        <v>0</v>
      </c>
      <c r="AY14" s="322">
        <f>SUM(AY8:AY13)</f>
        <v>0</v>
      </c>
      <c r="AZ14" s="322">
        <f>SUM(AZ8:AZ13)</f>
        <v>0</v>
      </c>
      <c r="BA14" s="322"/>
      <c r="BB14" s="322">
        <f>SUM(BB8:BB13)</f>
        <v>0</v>
      </c>
      <c r="BC14" s="322">
        <f>SUM(BC8:BC13)</f>
        <v>0</v>
      </c>
      <c r="BD14" s="322">
        <f>SUM(BD8:BD13)</f>
        <v>0</v>
      </c>
      <c r="BE14" s="322">
        <f>SUM(BE8:BE13)</f>
        <v>0</v>
      </c>
      <c r="BF14" s="322"/>
      <c r="BG14" s="322">
        <f>SUM(BG8:BG13)</f>
        <v>0</v>
      </c>
      <c r="BH14" s="322">
        <f>SUM(BH8:BH13)</f>
        <v>0</v>
      </c>
      <c r="BI14" s="322">
        <f>SUM(BI8:BI13)</f>
        <v>0</v>
      </c>
      <c r="BJ14" s="322">
        <f>SUM(BJ8:BJ13)</f>
        <v>0</v>
      </c>
      <c r="BK14" s="322"/>
      <c r="BL14" s="322">
        <f>SUM(BL8:BL13)</f>
        <v>0</v>
      </c>
      <c r="BM14" s="322">
        <f>SUM(BM8:BM13)</f>
        <v>0</v>
      </c>
      <c r="BN14" s="322">
        <f>SUM(BN8:BN13)</f>
        <v>0</v>
      </c>
      <c r="BO14" s="322">
        <f>SUM(BO8:BO13)</f>
        <v>0</v>
      </c>
      <c r="BP14" s="322"/>
      <c r="BQ14" s="322">
        <f>SUM(BQ8:BQ13)</f>
        <v>0</v>
      </c>
      <c r="BR14" s="322">
        <f>SUM(BR8:BR13)</f>
        <v>0</v>
      </c>
      <c r="BS14" s="322">
        <f>SUM(BS8:BS13)</f>
        <v>0</v>
      </c>
      <c r="BT14" s="322">
        <f>SUM(BT8:BT13)</f>
        <v>0</v>
      </c>
      <c r="BU14" s="322"/>
      <c r="BV14" s="322">
        <f>SUM(BV8:BV13)</f>
        <v>0</v>
      </c>
      <c r="BW14" s="322">
        <f>SUM(BW8:BW13)</f>
        <v>0</v>
      </c>
      <c r="BX14" s="322">
        <f>SUM(BX8:BX13)</f>
        <v>0</v>
      </c>
      <c r="BY14" s="322">
        <f>SUM(BY8:BY13)</f>
        <v>0</v>
      </c>
      <c r="BZ14" s="322"/>
      <c r="CA14" s="322">
        <f>SUM(CA8:CA13)</f>
        <v>0</v>
      </c>
      <c r="CB14" s="322">
        <f>SUM(CB8:CB13)</f>
        <v>0</v>
      </c>
      <c r="CC14" s="322">
        <f>SUM(CC8:CC13)</f>
        <v>0</v>
      </c>
      <c r="CD14" s="322">
        <f>SUM(CD8:CD13)</f>
        <v>0</v>
      </c>
      <c r="CE14" s="322"/>
      <c r="CF14" s="322">
        <f>SUM(CF8:CF13)</f>
        <v>0</v>
      </c>
      <c r="CG14" s="322">
        <f>SUM(CG8:CG13)</f>
        <v>0</v>
      </c>
      <c r="CH14" s="322">
        <f>SUM(CH8:CH13)</f>
        <v>0</v>
      </c>
      <c r="CI14" s="322">
        <f>SUM(CI8:CI13)</f>
        <v>0</v>
      </c>
      <c r="CJ14" s="322"/>
      <c r="CK14" s="322">
        <f>SUM(CK8:CK13)</f>
        <v>0</v>
      </c>
      <c r="CL14" s="322">
        <f>SUM(CL8:CL13)</f>
        <v>0</v>
      </c>
      <c r="CM14" s="322">
        <f>SUM(CM8:CM13)</f>
        <v>0</v>
      </c>
      <c r="CN14" s="322">
        <f>SUM(CN8:CN13)</f>
        <v>0</v>
      </c>
      <c r="CO14" s="322"/>
      <c r="CP14" s="322">
        <f>SUM(CP8:CP13)</f>
        <v>0</v>
      </c>
      <c r="CQ14" s="322">
        <f>SUM(CQ8:CQ13)</f>
        <v>0</v>
      </c>
      <c r="CR14" s="322">
        <f>SUM(CR8:CR13)</f>
        <v>0</v>
      </c>
      <c r="CS14" s="322">
        <f>SUM(CS8:CS13)</f>
        <v>0</v>
      </c>
      <c r="CT14" s="322"/>
      <c r="CU14" s="322">
        <f>SUM(CU8:CU13)</f>
        <v>0</v>
      </c>
      <c r="CV14" s="322">
        <f>SUM(CV8:CV13)</f>
        <v>0</v>
      </c>
      <c r="CW14" s="322">
        <f>SUM(CW8:CW13)</f>
        <v>0</v>
      </c>
      <c r="CX14" s="322">
        <f>SUM(CX8:CX13)</f>
        <v>0</v>
      </c>
      <c r="CY14" s="322"/>
      <c r="CZ14" s="322">
        <f>SUM(CZ8:CZ13)</f>
        <v>0</v>
      </c>
      <c r="DA14" s="322">
        <f>SUM(DA8:DA13)</f>
        <v>0</v>
      </c>
      <c r="DB14" s="322">
        <f>SUM(DB8:DB13)</f>
        <v>0</v>
      </c>
      <c r="DC14" s="322">
        <f>SUM(DC8:DC13)</f>
        <v>0</v>
      </c>
      <c r="DD14" s="322"/>
      <c r="DE14" s="322">
        <f>SUM(DE8:DE13)</f>
        <v>0</v>
      </c>
      <c r="DF14" s="322">
        <f>SUM(DF8:DF13)</f>
        <v>0</v>
      </c>
      <c r="DG14" s="322">
        <f>SUM(DG8:DG13)</f>
        <v>0</v>
      </c>
      <c r="DH14" s="322">
        <f>SUM(DH8:DH13)</f>
        <v>0</v>
      </c>
      <c r="DI14" s="322"/>
      <c r="DJ14" s="322">
        <f>SUM(DJ8:DJ13)</f>
        <v>0</v>
      </c>
      <c r="DK14" s="322">
        <f>SUM(DK8:DK13)</f>
        <v>0</v>
      </c>
      <c r="DL14" s="322">
        <f>SUM(DL8:DL13)</f>
        <v>0</v>
      </c>
      <c r="DM14" s="322">
        <f>SUM(DM8:DM13)</f>
        <v>0</v>
      </c>
      <c r="DN14" s="322"/>
      <c r="DO14" s="322">
        <f t="shared" ref="DO14:EE14" si="9">SUM(DO8:DO13)</f>
        <v>0</v>
      </c>
      <c r="DP14" s="322">
        <f t="shared" si="9"/>
        <v>4</v>
      </c>
      <c r="DQ14" s="322">
        <f t="shared" si="9"/>
        <v>133000</v>
      </c>
      <c r="DR14" s="322">
        <f t="shared" si="9"/>
        <v>1</v>
      </c>
      <c r="DS14" s="322">
        <f t="shared" si="9"/>
        <v>47500</v>
      </c>
      <c r="DT14" s="322">
        <f t="shared" si="9"/>
        <v>0</v>
      </c>
      <c r="DU14" s="322">
        <f t="shared" si="9"/>
        <v>0</v>
      </c>
      <c r="DV14" s="322">
        <f t="shared" si="9"/>
        <v>4</v>
      </c>
      <c r="DW14" s="322">
        <f t="shared" si="9"/>
        <v>133000</v>
      </c>
      <c r="DX14" s="322">
        <f t="shared" si="9"/>
        <v>0</v>
      </c>
      <c r="DY14" s="322">
        <f t="shared" si="9"/>
        <v>0</v>
      </c>
      <c r="DZ14" s="322">
        <f t="shared" si="9"/>
        <v>0</v>
      </c>
      <c r="EA14" s="322">
        <f t="shared" si="9"/>
        <v>0</v>
      </c>
      <c r="EB14" s="322">
        <f t="shared" si="9"/>
        <v>1</v>
      </c>
      <c r="EC14" s="322">
        <f t="shared" si="9"/>
        <v>47500</v>
      </c>
      <c r="ED14" s="322">
        <f t="shared" si="9"/>
        <v>0</v>
      </c>
      <c r="EE14" s="322">
        <f t="shared" si="9"/>
        <v>0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E12"/>
  <sheetViews>
    <sheetView topLeftCell="A6" workbookViewId="0">
      <selection activeCell="E12" sqref="E12:F12"/>
    </sheetView>
  </sheetViews>
  <sheetFormatPr defaultRowHeight="15"/>
  <sheetData>
    <row r="1" spans="1:135" ht="18.75">
      <c r="A1" s="554" t="s">
        <v>818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376"/>
      <c r="M1" s="377"/>
      <c r="N1" s="378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  <c r="CZ1" s="379"/>
      <c r="DA1" s="379"/>
      <c r="DB1" s="379"/>
      <c r="DC1" s="379"/>
      <c r="DD1" s="379"/>
      <c r="DE1" s="379"/>
      <c r="DF1" s="379"/>
      <c r="DG1" s="379"/>
      <c r="DH1" s="379"/>
      <c r="DI1" s="379"/>
      <c r="DJ1" s="379"/>
      <c r="DK1" s="379"/>
      <c r="DL1" s="379"/>
      <c r="DM1" s="379"/>
      <c r="DN1" s="379"/>
      <c r="DO1" s="379"/>
      <c r="DP1" s="554" t="s">
        <v>819</v>
      </c>
      <c r="DQ1" s="554"/>
      <c r="DR1" s="554"/>
      <c r="DS1" s="554"/>
      <c r="DT1" s="554"/>
      <c r="DU1" s="554"/>
      <c r="DV1" s="554"/>
      <c r="DW1" s="554"/>
      <c r="DX1" s="554"/>
      <c r="DY1" s="554"/>
      <c r="DZ1" s="554"/>
      <c r="EA1" s="554"/>
      <c r="EB1" s="554"/>
      <c r="EC1" s="554"/>
      <c r="ED1" s="554"/>
      <c r="EE1" s="380"/>
    </row>
    <row r="2" spans="1:135" ht="19.5" thickBot="1">
      <c r="A2" s="555" t="s">
        <v>997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377"/>
      <c r="M2" s="377"/>
      <c r="N2" s="381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82"/>
      <c r="AE2" s="377"/>
      <c r="AF2" s="377"/>
      <c r="AG2" s="377"/>
      <c r="AH2" s="377"/>
      <c r="AI2" s="377"/>
      <c r="AJ2" s="377"/>
      <c r="AK2" s="377"/>
      <c r="AL2" s="377"/>
      <c r="AM2" s="377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  <c r="BK2" s="383"/>
      <c r="BL2" s="383"/>
      <c r="BM2" s="383"/>
      <c r="BN2" s="383"/>
      <c r="BO2" s="383"/>
      <c r="BP2" s="383"/>
      <c r="BQ2" s="383"/>
      <c r="BR2" s="383"/>
      <c r="BS2" s="383"/>
      <c r="BT2" s="383"/>
      <c r="BU2" s="383"/>
      <c r="BV2" s="383"/>
      <c r="BW2" s="383"/>
      <c r="BX2" s="383"/>
      <c r="BY2" s="383"/>
      <c r="BZ2" s="383"/>
      <c r="CA2" s="383"/>
      <c r="CB2" s="383"/>
      <c r="CC2" s="383"/>
      <c r="CD2" s="383"/>
      <c r="CE2" s="383"/>
      <c r="CF2" s="383"/>
      <c r="CG2" s="383"/>
      <c r="CH2" s="383"/>
      <c r="CI2" s="383"/>
      <c r="CJ2" s="383"/>
      <c r="CK2" s="383"/>
      <c r="CL2" s="383"/>
      <c r="CM2" s="383"/>
      <c r="CN2" s="383"/>
      <c r="CO2" s="383"/>
      <c r="CP2" s="383"/>
      <c r="CQ2" s="383"/>
      <c r="CR2" s="383"/>
      <c r="CS2" s="383"/>
      <c r="CT2" s="383"/>
      <c r="CU2" s="383"/>
      <c r="CV2" s="383"/>
      <c r="CW2" s="383"/>
      <c r="CX2" s="383"/>
      <c r="CY2" s="383"/>
      <c r="CZ2" s="383"/>
      <c r="DA2" s="383"/>
      <c r="DB2" s="383"/>
      <c r="DC2" s="383"/>
      <c r="DD2" s="383"/>
      <c r="DE2" s="383"/>
      <c r="DF2" s="383"/>
      <c r="DG2" s="383"/>
      <c r="DH2" s="383"/>
      <c r="DI2" s="383"/>
      <c r="DJ2" s="383"/>
      <c r="DK2" s="383"/>
      <c r="DL2" s="383"/>
      <c r="DM2" s="383"/>
      <c r="DN2" s="383"/>
      <c r="DO2" s="383"/>
      <c r="DP2" s="384"/>
      <c r="DQ2" s="383"/>
      <c r="DR2" s="383"/>
      <c r="DS2" s="383"/>
      <c r="DT2" s="385" t="s">
        <v>821</v>
      </c>
      <c r="DU2" s="385"/>
      <c r="DV2" s="383"/>
      <c r="DW2" s="383"/>
      <c r="DX2" s="383"/>
      <c r="DY2" s="383"/>
      <c r="DZ2" s="383"/>
      <c r="EA2" s="383"/>
      <c r="EB2" s="383"/>
      <c r="EC2" s="383"/>
      <c r="ED2" s="383"/>
      <c r="EE2" s="386"/>
    </row>
    <row r="3" spans="1:135" ht="15.75">
      <c r="A3" s="541" t="s">
        <v>822</v>
      </c>
      <c r="B3" s="531" t="s">
        <v>930</v>
      </c>
      <c r="C3" s="531" t="s">
        <v>823</v>
      </c>
      <c r="D3" s="531" t="s">
        <v>824</v>
      </c>
      <c r="E3" s="531" t="s">
        <v>825</v>
      </c>
      <c r="F3" s="531" t="s">
        <v>969</v>
      </c>
      <c r="G3" s="531" t="s">
        <v>970</v>
      </c>
      <c r="H3" s="498" t="s">
        <v>971</v>
      </c>
      <c r="I3" s="531" t="s">
        <v>826</v>
      </c>
      <c r="J3" s="531" t="s">
        <v>827</v>
      </c>
      <c r="K3" s="531" t="s">
        <v>828</v>
      </c>
      <c r="L3" s="498" t="s">
        <v>830</v>
      </c>
      <c r="M3" s="531" t="s">
        <v>998</v>
      </c>
      <c r="N3" s="551" t="s">
        <v>999</v>
      </c>
      <c r="O3" s="552" t="s">
        <v>832</v>
      </c>
      <c r="P3" s="552"/>
      <c r="Q3" s="552"/>
      <c r="R3" s="383"/>
      <c r="S3" s="553" t="s">
        <v>834</v>
      </c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387"/>
      <c r="DP3" s="388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</row>
    <row r="4" spans="1:135">
      <c r="A4" s="508"/>
      <c r="B4" s="510"/>
      <c r="C4" s="531"/>
      <c r="D4" s="510"/>
      <c r="E4" s="510"/>
      <c r="F4" s="531"/>
      <c r="G4" s="531"/>
      <c r="H4" s="499"/>
      <c r="I4" s="510"/>
      <c r="J4" s="531"/>
      <c r="K4" s="510"/>
      <c r="L4" s="499"/>
      <c r="M4" s="531"/>
      <c r="N4" s="515"/>
      <c r="O4" s="552"/>
      <c r="P4" s="552"/>
      <c r="Q4" s="552"/>
      <c r="R4" s="241"/>
      <c r="S4" s="491" t="s">
        <v>209</v>
      </c>
      <c r="T4" s="491"/>
      <c r="U4" s="491"/>
      <c r="V4" s="491"/>
      <c r="W4" s="491"/>
      <c r="X4" s="491"/>
      <c r="Y4" s="491" t="s">
        <v>835</v>
      </c>
      <c r="Z4" s="491"/>
      <c r="AA4" s="491"/>
      <c r="AB4" s="491"/>
      <c r="AC4" s="491"/>
      <c r="AD4" s="491" t="s">
        <v>836</v>
      </c>
      <c r="AE4" s="491"/>
      <c r="AF4" s="491"/>
      <c r="AG4" s="491"/>
      <c r="AH4" s="491"/>
      <c r="AI4" s="491" t="s">
        <v>545</v>
      </c>
      <c r="AJ4" s="491"/>
      <c r="AK4" s="491"/>
      <c r="AL4" s="491"/>
      <c r="AM4" s="491"/>
      <c r="AN4" s="491" t="s">
        <v>837</v>
      </c>
      <c r="AO4" s="491"/>
      <c r="AP4" s="491"/>
      <c r="AQ4" s="491"/>
      <c r="AR4" s="491"/>
      <c r="AS4" s="491" t="s">
        <v>838</v>
      </c>
      <c r="AT4" s="491"/>
      <c r="AU4" s="491"/>
      <c r="AV4" s="491"/>
      <c r="AW4" s="491"/>
      <c r="AX4" s="491" t="s">
        <v>839</v>
      </c>
      <c r="AY4" s="491"/>
      <c r="AZ4" s="491"/>
      <c r="BA4" s="491"/>
      <c r="BB4" s="491"/>
      <c r="BC4" s="491" t="s">
        <v>840</v>
      </c>
      <c r="BD4" s="491"/>
      <c r="BE4" s="491"/>
      <c r="BF4" s="491"/>
      <c r="BG4" s="491"/>
      <c r="BH4" s="491" t="s">
        <v>841</v>
      </c>
      <c r="BI4" s="491"/>
      <c r="BJ4" s="491"/>
      <c r="BK4" s="491"/>
      <c r="BL4" s="491"/>
      <c r="BM4" s="491" t="s">
        <v>842</v>
      </c>
      <c r="BN4" s="491"/>
      <c r="BO4" s="491"/>
      <c r="BP4" s="491"/>
      <c r="BQ4" s="491"/>
      <c r="BR4" s="491" t="s">
        <v>843</v>
      </c>
      <c r="BS4" s="491"/>
      <c r="BT4" s="491"/>
      <c r="BU4" s="491"/>
      <c r="BV4" s="491"/>
      <c r="BW4" s="491" t="s">
        <v>844</v>
      </c>
      <c r="BX4" s="491"/>
      <c r="BY4" s="491"/>
      <c r="BZ4" s="491"/>
      <c r="CA4" s="491"/>
      <c r="CB4" s="491" t="s">
        <v>845</v>
      </c>
      <c r="CC4" s="491"/>
      <c r="CD4" s="491"/>
      <c r="CE4" s="491"/>
      <c r="CF4" s="491"/>
      <c r="CG4" s="491" t="s">
        <v>846</v>
      </c>
      <c r="CH4" s="491"/>
      <c r="CI4" s="491"/>
      <c r="CJ4" s="491"/>
      <c r="CK4" s="491"/>
      <c r="CL4" s="491" t="s">
        <v>847</v>
      </c>
      <c r="CM4" s="491"/>
      <c r="CN4" s="491"/>
      <c r="CO4" s="491"/>
      <c r="CP4" s="491"/>
      <c r="CQ4" s="491" t="s">
        <v>848</v>
      </c>
      <c r="CR4" s="491"/>
      <c r="CS4" s="491"/>
      <c r="CT4" s="491"/>
      <c r="CU4" s="491"/>
      <c r="CV4" s="491" t="s">
        <v>849</v>
      </c>
      <c r="CW4" s="491"/>
      <c r="CX4" s="491"/>
      <c r="CY4" s="491"/>
      <c r="CZ4" s="491"/>
      <c r="DA4" s="491" t="s">
        <v>850</v>
      </c>
      <c r="DB4" s="491"/>
      <c r="DC4" s="491"/>
      <c r="DD4" s="491"/>
      <c r="DE4" s="491"/>
      <c r="DF4" s="491" t="s">
        <v>851</v>
      </c>
      <c r="DG4" s="491"/>
      <c r="DH4" s="491"/>
      <c r="DI4" s="491"/>
      <c r="DJ4" s="491"/>
      <c r="DK4" s="491" t="s">
        <v>852</v>
      </c>
      <c r="DL4" s="491"/>
      <c r="DM4" s="491"/>
      <c r="DN4" s="491"/>
      <c r="DO4" s="491"/>
      <c r="DP4" s="550" t="s">
        <v>853</v>
      </c>
      <c r="DQ4" s="550"/>
      <c r="DR4" s="550"/>
      <c r="DS4" s="550"/>
      <c r="DT4" s="550" t="s">
        <v>854</v>
      </c>
      <c r="DU4" s="550"/>
      <c r="DV4" s="550"/>
      <c r="DW4" s="550"/>
      <c r="DX4" s="550"/>
      <c r="DY4" s="550"/>
      <c r="DZ4" s="550"/>
      <c r="EA4" s="550"/>
      <c r="EB4" s="550"/>
      <c r="EC4" s="550"/>
      <c r="ED4" s="550"/>
      <c r="EE4" s="550"/>
    </row>
    <row r="5" spans="1:135">
      <c r="A5" s="508"/>
      <c r="B5" s="510"/>
      <c r="C5" s="531"/>
      <c r="D5" s="510"/>
      <c r="E5" s="510"/>
      <c r="F5" s="531"/>
      <c r="G5" s="531"/>
      <c r="H5" s="500"/>
      <c r="I5" s="510"/>
      <c r="J5" s="531"/>
      <c r="K5" s="510"/>
      <c r="L5" s="499"/>
      <c r="M5" s="531"/>
      <c r="N5" s="516"/>
      <c r="O5" s="240" t="s">
        <v>817</v>
      </c>
      <c r="P5" s="241" t="s">
        <v>855</v>
      </c>
      <c r="Q5" s="241" t="s">
        <v>856</v>
      </c>
      <c r="R5" s="241" t="s">
        <v>969</v>
      </c>
      <c r="S5" s="242" t="s">
        <v>1000</v>
      </c>
      <c r="T5" s="242" t="s">
        <v>858</v>
      </c>
      <c r="U5" s="243" t="s">
        <v>1001</v>
      </c>
      <c r="V5" s="243" t="s">
        <v>856</v>
      </c>
      <c r="W5" s="243" t="s">
        <v>969</v>
      </c>
      <c r="X5" s="241" t="s">
        <v>817</v>
      </c>
      <c r="Y5" s="242" t="s">
        <v>858</v>
      </c>
      <c r="Z5" s="243" t="s">
        <v>1001</v>
      </c>
      <c r="AA5" s="243" t="s">
        <v>856</v>
      </c>
      <c r="AB5" s="243" t="s">
        <v>969</v>
      </c>
      <c r="AC5" s="241" t="s">
        <v>817</v>
      </c>
      <c r="AD5" s="242" t="s">
        <v>858</v>
      </c>
      <c r="AE5" s="243" t="s">
        <v>1002</v>
      </c>
      <c r="AF5" s="243" t="s">
        <v>856</v>
      </c>
      <c r="AG5" s="243" t="s">
        <v>969</v>
      </c>
      <c r="AH5" s="241" t="s">
        <v>817</v>
      </c>
      <c r="AI5" s="242" t="s">
        <v>858</v>
      </c>
      <c r="AJ5" s="243" t="s">
        <v>1002</v>
      </c>
      <c r="AK5" s="243" t="s">
        <v>856</v>
      </c>
      <c r="AL5" s="243" t="s">
        <v>969</v>
      </c>
      <c r="AM5" s="241" t="s">
        <v>817</v>
      </c>
      <c r="AN5" s="242" t="s">
        <v>858</v>
      </c>
      <c r="AO5" s="243" t="s">
        <v>1002</v>
      </c>
      <c r="AP5" s="243" t="s">
        <v>856</v>
      </c>
      <c r="AQ5" s="243" t="s">
        <v>969</v>
      </c>
      <c r="AR5" s="241" t="s">
        <v>817</v>
      </c>
      <c r="AS5" s="242" t="s">
        <v>858</v>
      </c>
      <c r="AT5" s="243" t="s">
        <v>1002</v>
      </c>
      <c r="AU5" s="243" t="s">
        <v>856</v>
      </c>
      <c r="AV5" s="243" t="s">
        <v>969</v>
      </c>
      <c r="AW5" s="241" t="s">
        <v>817</v>
      </c>
      <c r="AX5" s="242" t="s">
        <v>858</v>
      </c>
      <c r="AY5" s="243" t="s">
        <v>1002</v>
      </c>
      <c r="AZ5" s="243" t="s">
        <v>856</v>
      </c>
      <c r="BA5" s="243" t="s">
        <v>969</v>
      </c>
      <c r="BB5" s="241" t="s">
        <v>817</v>
      </c>
      <c r="BC5" s="242" t="s">
        <v>858</v>
      </c>
      <c r="BD5" s="243" t="s">
        <v>1002</v>
      </c>
      <c r="BE5" s="243" t="s">
        <v>856</v>
      </c>
      <c r="BF5" s="243" t="s">
        <v>969</v>
      </c>
      <c r="BG5" s="241" t="s">
        <v>817</v>
      </c>
      <c r="BH5" s="242" t="s">
        <v>858</v>
      </c>
      <c r="BI5" s="243" t="s">
        <v>1002</v>
      </c>
      <c r="BJ5" s="243" t="s">
        <v>856</v>
      </c>
      <c r="BK5" s="243" t="s">
        <v>969</v>
      </c>
      <c r="BL5" s="241" t="s">
        <v>817</v>
      </c>
      <c r="BM5" s="242" t="s">
        <v>858</v>
      </c>
      <c r="BN5" s="243" t="s">
        <v>1002</v>
      </c>
      <c r="BO5" s="243" t="s">
        <v>856</v>
      </c>
      <c r="BP5" s="243" t="s">
        <v>969</v>
      </c>
      <c r="BQ5" s="241" t="s">
        <v>817</v>
      </c>
      <c r="BR5" s="242" t="s">
        <v>858</v>
      </c>
      <c r="BS5" s="243" t="s">
        <v>1002</v>
      </c>
      <c r="BT5" s="243" t="s">
        <v>856</v>
      </c>
      <c r="BU5" s="243" t="s">
        <v>969</v>
      </c>
      <c r="BV5" s="241" t="s">
        <v>817</v>
      </c>
      <c r="BW5" s="242" t="s">
        <v>858</v>
      </c>
      <c r="BX5" s="243" t="s">
        <v>1002</v>
      </c>
      <c r="BY5" s="243" t="s">
        <v>856</v>
      </c>
      <c r="BZ5" s="243" t="s">
        <v>969</v>
      </c>
      <c r="CA5" s="241" t="s">
        <v>817</v>
      </c>
      <c r="CB5" s="242" t="s">
        <v>858</v>
      </c>
      <c r="CC5" s="243" t="s">
        <v>1002</v>
      </c>
      <c r="CD5" s="243" t="s">
        <v>856</v>
      </c>
      <c r="CE5" s="243" t="s">
        <v>969</v>
      </c>
      <c r="CF5" s="241" t="s">
        <v>817</v>
      </c>
      <c r="CG5" s="242" t="s">
        <v>858</v>
      </c>
      <c r="CH5" s="243" t="s">
        <v>1002</v>
      </c>
      <c r="CI5" s="243" t="s">
        <v>856</v>
      </c>
      <c r="CJ5" s="243" t="s">
        <v>969</v>
      </c>
      <c r="CK5" s="241" t="s">
        <v>817</v>
      </c>
      <c r="CL5" s="242" t="s">
        <v>858</v>
      </c>
      <c r="CM5" s="243" t="s">
        <v>1002</v>
      </c>
      <c r="CN5" s="243" t="s">
        <v>856</v>
      </c>
      <c r="CO5" s="243" t="s">
        <v>969</v>
      </c>
      <c r="CP5" s="241" t="s">
        <v>817</v>
      </c>
      <c r="CQ5" s="242" t="s">
        <v>858</v>
      </c>
      <c r="CR5" s="243" t="s">
        <v>1002</v>
      </c>
      <c r="CS5" s="243" t="s">
        <v>856</v>
      </c>
      <c r="CT5" s="243" t="s">
        <v>969</v>
      </c>
      <c r="CU5" s="241" t="s">
        <v>817</v>
      </c>
      <c r="CV5" s="242" t="s">
        <v>858</v>
      </c>
      <c r="CW5" s="243" t="s">
        <v>1002</v>
      </c>
      <c r="CX5" s="243" t="s">
        <v>856</v>
      </c>
      <c r="CY5" s="243" t="s">
        <v>969</v>
      </c>
      <c r="CZ5" s="241" t="s">
        <v>817</v>
      </c>
      <c r="DA5" s="242" t="s">
        <v>858</v>
      </c>
      <c r="DB5" s="243" t="s">
        <v>1002</v>
      </c>
      <c r="DC5" s="243" t="s">
        <v>856</v>
      </c>
      <c r="DD5" s="243" t="s">
        <v>969</v>
      </c>
      <c r="DE5" s="241" t="s">
        <v>817</v>
      </c>
      <c r="DF5" s="242" t="s">
        <v>858</v>
      </c>
      <c r="DG5" s="243" t="s">
        <v>1002</v>
      </c>
      <c r="DH5" s="243" t="s">
        <v>856</v>
      </c>
      <c r="DI5" s="243" t="s">
        <v>969</v>
      </c>
      <c r="DJ5" s="241" t="s">
        <v>817</v>
      </c>
      <c r="DK5" s="242" t="s">
        <v>858</v>
      </c>
      <c r="DL5" s="243" t="s">
        <v>1002</v>
      </c>
      <c r="DM5" s="243" t="s">
        <v>856</v>
      </c>
      <c r="DN5" s="243" t="s">
        <v>969</v>
      </c>
      <c r="DO5" s="245" t="s">
        <v>817</v>
      </c>
      <c r="DP5" s="388" t="s">
        <v>32</v>
      </c>
      <c r="DQ5" s="389" t="s">
        <v>860</v>
      </c>
      <c r="DR5" s="389" t="s">
        <v>69</v>
      </c>
      <c r="DS5" s="389" t="s">
        <v>860</v>
      </c>
      <c r="DT5" s="390" t="s">
        <v>861</v>
      </c>
      <c r="DU5" s="389" t="s">
        <v>860</v>
      </c>
      <c r="DV5" s="390" t="s">
        <v>862</v>
      </c>
      <c r="DW5" s="389" t="s">
        <v>860</v>
      </c>
      <c r="DX5" s="390" t="s">
        <v>863</v>
      </c>
      <c r="DY5" s="389" t="s">
        <v>860</v>
      </c>
      <c r="DZ5" s="390" t="s">
        <v>864</v>
      </c>
      <c r="EA5" s="389" t="s">
        <v>860</v>
      </c>
      <c r="EB5" s="390" t="s">
        <v>865</v>
      </c>
      <c r="EC5" s="389" t="s">
        <v>860</v>
      </c>
      <c r="ED5" s="390" t="s">
        <v>866</v>
      </c>
      <c r="EE5" s="389" t="s">
        <v>860</v>
      </c>
    </row>
    <row r="6" spans="1:135">
      <c r="A6" s="391">
        <v>1</v>
      </c>
      <c r="B6" s="392">
        <v>2</v>
      </c>
      <c r="C6" s="392"/>
      <c r="D6" s="392">
        <v>3</v>
      </c>
      <c r="E6" s="393">
        <v>4</v>
      </c>
      <c r="F6" s="393">
        <v>5</v>
      </c>
      <c r="G6" s="393">
        <v>6</v>
      </c>
      <c r="H6" s="393"/>
      <c r="I6" s="393">
        <v>5</v>
      </c>
      <c r="J6" s="393">
        <v>6</v>
      </c>
      <c r="K6" s="393">
        <v>7</v>
      </c>
      <c r="L6" s="393"/>
      <c r="M6" s="393">
        <v>8</v>
      </c>
      <c r="N6" s="394">
        <v>9</v>
      </c>
      <c r="O6" s="393">
        <v>10</v>
      </c>
      <c r="P6" s="393"/>
      <c r="Q6" s="393"/>
      <c r="R6" s="393">
        <v>11</v>
      </c>
      <c r="S6" s="393">
        <v>6</v>
      </c>
      <c r="T6" s="393">
        <v>7</v>
      </c>
      <c r="U6" s="393">
        <v>8</v>
      </c>
      <c r="V6" s="393">
        <v>9</v>
      </c>
      <c r="W6" s="393"/>
      <c r="X6" s="393">
        <v>10</v>
      </c>
      <c r="Y6" s="393">
        <v>11</v>
      </c>
      <c r="Z6" s="393">
        <v>12</v>
      </c>
      <c r="AA6" s="393">
        <v>13</v>
      </c>
      <c r="AB6" s="393"/>
      <c r="AC6" s="393">
        <v>14</v>
      </c>
      <c r="AD6" s="393">
        <v>15</v>
      </c>
      <c r="AE6" s="393">
        <v>16</v>
      </c>
      <c r="AF6" s="393">
        <v>17</v>
      </c>
      <c r="AG6" s="393"/>
      <c r="AH6" s="393">
        <v>18</v>
      </c>
      <c r="AI6" s="393">
        <v>19</v>
      </c>
      <c r="AJ6" s="393">
        <v>20</v>
      </c>
      <c r="AK6" s="393">
        <v>21</v>
      </c>
      <c r="AL6" s="393"/>
      <c r="AM6" s="393">
        <v>22</v>
      </c>
      <c r="AN6" s="393">
        <v>19</v>
      </c>
      <c r="AO6" s="393">
        <v>20</v>
      </c>
      <c r="AP6" s="393">
        <v>21</v>
      </c>
      <c r="AQ6" s="393"/>
      <c r="AR6" s="393">
        <v>22</v>
      </c>
      <c r="AS6" s="393">
        <v>19</v>
      </c>
      <c r="AT6" s="393">
        <v>20</v>
      </c>
      <c r="AU6" s="393">
        <v>21</v>
      </c>
      <c r="AV6" s="393"/>
      <c r="AW6" s="393">
        <v>22</v>
      </c>
      <c r="AX6" s="393">
        <v>19</v>
      </c>
      <c r="AY6" s="393">
        <v>20</v>
      </c>
      <c r="AZ6" s="393">
        <v>21</v>
      </c>
      <c r="BA6" s="393"/>
      <c r="BB6" s="393">
        <v>22</v>
      </c>
      <c r="BC6" s="393">
        <v>19</v>
      </c>
      <c r="BD6" s="393">
        <v>20</v>
      </c>
      <c r="BE6" s="393">
        <v>21</v>
      </c>
      <c r="BF6" s="393"/>
      <c r="BG6" s="393">
        <v>22</v>
      </c>
      <c r="BH6" s="393">
        <v>19</v>
      </c>
      <c r="BI6" s="393">
        <v>20</v>
      </c>
      <c r="BJ6" s="393">
        <v>21</v>
      </c>
      <c r="BK6" s="393"/>
      <c r="BL6" s="393">
        <v>22</v>
      </c>
      <c r="BM6" s="393">
        <v>19</v>
      </c>
      <c r="BN6" s="393">
        <v>20</v>
      </c>
      <c r="BO6" s="393">
        <v>21</v>
      </c>
      <c r="BP6" s="393"/>
      <c r="BQ6" s="393">
        <v>22</v>
      </c>
      <c r="BR6" s="393">
        <v>19</v>
      </c>
      <c r="BS6" s="393">
        <v>20</v>
      </c>
      <c r="BT6" s="393">
        <v>21</v>
      </c>
      <c r="BU6" s="393"/>
      <c r="BV6" s="393">
        <v>22</v>
      </c>
      <c r="BW6" s="393">
        <v>19</v>
      </c>
      <c r="BX6" s="393">
        <v>20</v>
      </c>
      <c r="BY6" s="393">
        <v>21</v>
      </c>
      <c r="BZ6" s="393"/>
      <c r="CA6" s="393">
        <v>22</v>
      </c>
      <c r="CB6" s="393">
        <v>19</v>
      </c>
      <c r="CC6" s="393">
        <v>20</v>
      </c>
      <c r="CD6" s="393">
        <v>21</v>
      </c>
      <c r="CE6" s="393"/>
      <c r="CF6" s="393">
        <v>22</v>
      </c>
      <c r="CG6" s="393">
        <v>19</v>
      </c>
      <c r="CH6" s="393">
        <v>20</v>
      </c>
      <c r="CI6" s="393">
        <v>21</v>
      </c>
      <c r="CJ6" s="393"/>
      <c r="CK6" s="393">
        <v>22</v>
      </c>
      <c r="CL6" s="393">
        <v>19</v>
      </c>
      <c r="CM6" s="393">
        <v>20</v>
      </c>
      <c r="CN6" s="393">
        <v>21</v>
      </c>
      <c r="CO6" s="393"/>
      <c r="CP6" s="393">
        <v>22</v>
      </c>
      <c r="CQ6" s="393">
        <v>19</v>
      </c>
      <c r="CR6" s="393">
        <v>20</v>
      </c>
      <c r="CS6" s="393">
        <v>21</v>
      </c>
      <c r="CT6" s="393"/>
      <c r="CU6" s="393">
        <v>22</v>
      </c>
      <c r="CV6" s="393">
        <v>19</v>
      </c>
      <c r="CW6" s="393">
        <v>20</v>
      </c>
      <c r="CX6" s="393">
        <v>21</v>
      </c>
      <c r="CY6" s="393"/>
      <c r="CZ6" s="393">
        <v>22</v>
      </c>
      <c r="DA6" s="393">
        <v>19</v>
      </c>
      <c r="DB6" s="393">
        <v>20</v>
      </c>
      <c r="DC6" s="393">
        <v>21</v>
      </c>
      <c r="DD6" s="393"/>
      <c r="DE6" s="393">
        <v>22</v>
      </c>
      <c r="DF6" s="393">
        <v>19</v>
      </c>
      <c r="DG6" s="393">
        <v>20</v>
      </c>
      <c r="DH6" s="393">
        <v>21</v>
      </c>
      <c r="DI6" s="393"/>
      <c r="DJ6" s="393">
        <v>22</v>
      </c>
      <c r="DK6" s="393">
        <v>19</v>
      </c>
      <c r="DL6" s="393">
        <v>20</v>
      </c>
      <c r="DM6" s="393">
        <v>21</v>
      </c>
      <c r="DN6" s="393"/>
      <c r="DO6" s="395">
        <v>22</v>
      </c>
      <c r="DP6" s="388">
        <v>8</v>
      </c>
      <c r="DQ6" s="396">
        <v>9</v>
      </c>
      <c r="DR6" s="396">
        <v>10</v>
      </c>
      <c r="DS6" s="396">
        <v>11</v>
      </c>
      <c r="DT6" s="396">
        <v>12</v>
      </c>
      <c r="DU6" s="396">
        <v>13</v>
      </c>
      <c r="DV6" s="396">
        <v>14</v>
      </c>
      <c r="DW6" s="396">
        <v>15</v>
      </c>
      <c r="DX6" s="396">
        <v>16</v>
      </c>
      <c r="DY6" s="396">
        <v>17</v>
      </c>
      <c r="DZ6" s="396">
        <v>18</v>
      </c>
      <c r="EA6" s="396">
        <v>19</v>
      </c>
      <c r="EB6" s="396">
        <v>20</v>
      </c>
      <c r="EC6" s="396">
        <v>21</v>
      </c>
      <c r="ED6" s="396">
        <v>22</v>
      </c>
      <c r="EE6" s="396">
        <v>23</v>
      </c>
    </row>
    <row r="7" spans="1:135" ht="25.5">
      <c r="A7" s="292"/>
      <c r="B7" s="200" t="s">
        <v>974</v>
      </c>
      <c r="C7" s="200"/>
      <c r="D7" s="293"/>
      <c r="E7" s="220"/>
      <c r="F7" s="220"/>
      <c r="G7" s="220"/>
      <c r="H7" s="203">
        <f t="shared" ref="H7:H12" si="0">SUM((J7-G7/20))</f>
        <v>0</v>
      </c>
      <c r="I7" s="297"/>
      <c r="J7" s="203">
        <f t="shared" ref="J7:J11" si="1">SUM((G7*6*21)/(8*20*100))+(G7/20)</f>
        <v>0</v>
      </c>
      <c r="K7" s="297"/>
      <c r="L7" s="397">
        <f t="shared" ref="L7:L11" si="2">SUM(M7*H7)</f>
        <v>0</v>
      </c>
      <c r="M7" s="298"/>
      <c r="N7" s="221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2"/>
      <c r="DP7" s="398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</row>
    <row r="8" spans="1:135" ht="63.75">
      <c r="A8" s="399">
        <v>1</v>
      </c>
      <c r="B8" s="400" t="s">
        <v>1003</v>
      </c>
      <c r="C8" s="400" t="s">
        <v>1004</v>
      </c>
      <c r="D8" s="212" t="s">
        <v>1005</v>
      </c>
      <c r="E8" s="304">
        <v>42500</v>
      </c>
      <c r="F8" s="310">
        <v>5000</v>
      </c>
      <c r="G8" s="304">
        <f>SUM(E8:F8)</f>
        <v>47500</v>
      </c>
      <c r="H8" s="203">
        <f t="shared" si="0"/>
        <v>374.0625</v>
      </c>
      <c r="I8" s="204">
        <v>20</v>
      </c>
      <c r="J8" s="203">
        <f t="shared" si="1"/>
        <v>2749.0625</v>
      </c>
      <c r="K8" s="401" t="s">
        <v>1006</v>
      </c>
      <c r="L8" s="397">
        <f t="shared" si="2"/>
        <v>4862.8125</v>
      </c>
      <c r="M8" s="402">
        <v>13</v>
      </c>
      <c r="N8" s="203">
        <f t="shared" ref="N8:N11" si="3">SUM(M8*J8)</f>
        <v>35737.8125</v>
      </c>
      <c r="O8" s="204">
        <f t="shared" ref="O8:O11" si="4">SUM(P8:Q8)</f>
        <v>10000</v>
      </c>
      <c r="P8" s="204">
        <f t="shared" ref="P8:R11" si="5">SUM(U8,Z8,AE8,AJ8,AO8,AT8,AY8,BD8,BI8,BN8,BS8,BX8,CC8,CH8,CM8,CR8,CW8,DB8,DG8,DL8)</f>
        <v>10000</v>
      </c>
      <c r="Q8" s="204">
        <f t="shared" si="5"/>
        <v>0</v>
      </c>
      <c r="R8" s="204">
        <f t="shared" si="5"/>
        <v>0</v>
      </c>
      <c r="S8" s="310" t="s">
        <v>1007</v>
      </c>
      <c r="T8" s="371">
        <v>40365</v>
      </c>
      <c r="U8" s="310">
        <v>10000</v>
      </c>
      <c r="V8" s="310"/>
      <c r="W8" s="310"/>
      <c r="X8" s="322">
        <f>SUM(U8:W8)</f>
        <v>10000</v>
      </c>
      <c r="Y8" s="310"/>
      <c r="Z8" s="310"/>
      <c r="AA8" s="310"/>
      <c r="AB8" s="310"/>
      <c r="AC8" s="362">
        <f t="shared" ref="AC8:AC11" si="6">SUM(Z8:AB8)</f>
        <v>0</v>
      </c>
      <c r="AD8" s="310"/>
      <c r="AE8" s="310"/>
      <c r="AF8" s="310"/>
      <c r="AG8" s="310"/>
      <c r="AH8" s="310">
        <f>SUM(AE8:AG8)</f>
        <v>0</v>
      </c>
      <c r="AI8" s="310"/>
      <c r="AJ8" s="310"/>
      <c r="AK8" s="310"/>
      <c r="AL8" s="310"/>
      <c r="AM8" s="310">
        <f>SUM(AJ8:AL8)</f>
        <v>0</v>
      </c>
      <c r="AN8" s="310"/>
      <c r="AO8" s="310"/>
      <c r="AP8" s="310"/>
      <c r="AQ8" s="310"/>
      <c r="AR8" s="310">
        <f>SUM(AO8:AQ8)</f>
        <v>0</v>
      </c>
      <c r="AS8" s="310"/>
      <c r="AT8" s="310"/>
      <c r="AU8" s="310"/>
      <c r="AV8" s="310"/>
      <c r="AW8" s="310">
        <f>SUM(AT8:AV8)</f>
        <v>0</v>
      </c>
      <c r="AX8" s="310"/>
      <c r="AY8" s="310"/>
      <c r="AZ8" s="310"/>
      <c r="BA8" s="310"/>
      <c r="BB8" s="310">
        <f>SUM(AY8:BA8)</f>
        <v>0</v>
      </c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1"/>
      <c r="DP8" s="403">
        <v>1</v>
      </c>
      <c r="DQ8" s="310">
        <v>47500</v>
      </c>
      <c r="DR8" s="310"/>
      <c r="DS8" s="310"/>
      <c r="DT8" s="310"/>
      <c r="DU8" s="310"/>
      <c r="DV8" s="310">
        <v>1</v>
      </c>
      <c r="DW8" s="310">
        <v>47500</v>
      </c>
      <c r="DX8" s="310"/>
      <c r="DY8" s="310"/>
      <c r="DZ8" s="310"/>
      <c r="EA8" s="310"/>
      <c r="EB8" s="310"/>
      <c r="EC8" s="310"/>
      <c r="ED8" s="310"/>
      <c r="EE8" s="310"/>
    </row>
    <row r="9" spans="1:135" ht="51">
      <c r="A9" s="399">
        <v>2</v>
      </c>
      <c r="B9" s="400" t="s">
        <v>1008</v>
      </c>
      <c r="C9" s="400" t="s">
        <v>1009</v>
      </c>
      <c r="D9" s="212" t="s">
        <v>35</v>
      </c>
      <c r="E9" s="304">
        <v>42500</v>
      </c>
      <c r="F9" s="310">
        <v>5000</v>
      </c>
      <c r="G9" s="304">
        <f>SUM(E9:F9)</f>
        <v>47500</v>
      </c>
      <c r="H9" s="203">
        <f t="shared" si="0"/>
        <v>374.0625</v>
      </c>
      <c r="I9" s="204">
        <v>20</v>
      </c>
      <c r="J9" s="203">
        <f t="shared" si="1"/>
        <v>2749.0625</v>
      </c>
      <c r="K9" s="401" t="s">
        <v>1010</v>
      </c>
      <c r="L9" s="397">
        <f t="shared" si="2"/>
        <v>4862.8125</v>
      </c>
      <c r="M9" s="402">
        <v>13</v>
      </c>
      <c r="N9" s="203">
        <f t="shared" si="3"/>
        <v>35737.8125</v>
      </c>
      <c r="O9" s="204">
        <f t="shared" si="4"/>
        <v>13749</v>
      </c>
      <c r="P9" s="204">
        <f t="shared" si="5"/>
        <v>13749</v>
      </c>
      <c r="Q9" s="204">
        <f t="shared" si="5"/>
        <v>0</v>
      </c>
      <c r="R9" s="204">
        <f t="shared" si="5"/>
        <v>0</v>
      </c>
      <c r="S9" s="310" t="s">
        <v>1007</v>
      </c>
      <c r="T9" s="361" t="s">
        <v>950</v>
      </c>
      <c r="U9" s="310">
        <v>2749</v>
      </c>
      <c r="V9" s="310"/>
      <c r="W9" s="310"/>
      <c r="X9" s="310">
        <f>SUM(U9:W9)</f>
        <v>2749</v>
      </c>
      <c r="Y9" s="310" t="s">
        <v>956</v>
      </c>
      <c r="Z9" s="310">
        <v>2750</v>
      </c>
      <c r="AA9" s="310"/>
      <c r="AB9" s="310"/>
      <c r="AC9" s="362">
        <f t="shared" si="6"/>
        <v>2750</v>
      </c>
      <c r="AD9" s="371">
        <v>40365</v>
      </c>
      <c r="AE9" s="322">
        <v>8250</v>
      </c>
      <c r="AF9" s="322"/>
      <c r="AG9" s="322"/>
      <c r="AH9" s="322">
        <f>SUM(AE9:AG9)</f>
        <v>8250</v>
      </c>
      <c r="AI9" s="310"/>
      <c r="AJ9" s="310"/>
      <c r="AK9" s="310"/>
      <c r="AL9" s="310"/>
      <c r="AM9" s="310">
        <f>SUM(AJ9:AL9)</f>
        <v>0</v>
      </c>
      <c r="AN9" s="310"/>
      <c r="AO9" s="310"/>
      <c r="AP9" s="310"/>
      <c r="AQ9" s="310"/>
      <c r="AR9" s="310">
        <f>SUM(AO9:AQ9)</f>
        <v>0</v>
      </c>
      <c r="AS9" s="310"/>
      <c r="AT9" s="310"/>
      <c r="AU9" s="310"/>
      <c r="AV9" s="310"/>
      <c r="AW9" s="310">
        <f>SUM(AT9:AV9)</f>
        <v>0</v>
      </c>
      <c r="AX9" s="310"/>
      <c r="AY9" s="310"/>
      <c r="AZ9" s="310"/>
      <c r="BA9" s="310"/>
      <c r="BB9" s="310">
        <f>SUM(AY9:BA9)</f>
        <v>0</v>
      </c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1"/>
      <c r="DP9" s="403">
        <v>1</v>
      </c>
      <c r="DQ9" s="310">
        <v>47500</v>
      </c>
      <c r="DR9" s="310"/>
      <c r="DS9" s="310"/>
      <c r="DT9" s="310"/>
      <c r="DU9" s="310"/>
      <c r="DV9" s="310">
        <v>1</v>
      </c>
      <c r="DW9" s="310">
        <v>47500</v>
      </c>
      <c r="DX9" s="310"/>
      <c r="DY9" s="310"/>
      <c r="DZ9" s="310"/>
      <c r="EA9" s="310"/>
      <c r="EB9" s="310"/>
      <c r="EC9" s="310"/>
      <c r="ED9" s="310"/>
      <c r="EE9" s="310"/>
    </row>
    <row r="10" spans="1:135" ht="51.75" thickBot="1">
      <c r="A10" s="399">
        <v>3</v>
      </c>
      <c r="B10" s="400" t="s">
        <v>1011</v>
      </c>
      <c r="C10" s="400" t="s">
        <v>1012</v>
      </c>
      <c r="D10" s="212" t="s">
        <v>895</v>
      </c>
      <c r="E10" s="304">
        <v>25500</v>
      </c>
      <c r="F10" s="310">
        <v>3000</v>
      </c>
      <c r="G10" s="304">
        <f>SUM(E10:F10)</f>
        <v>28500</v>
      </c>
      <c r="H10" s="203">
        <f t="shared" si="0"/>
        <v>224.4375</v>
      </c>
      <c r="I10" s="204">
        <v>20</v>
      </c>
      <c r="J10" s="203">
        <f t="shared" si="1"/>
        <v>1649.4375</v>
      </c>
      <c r="K10" s="401" t="s">
        <v>1013</v>
      </c>
      <c r="L10" s="397">
        <f t="shared" si="2"/>
        <v>2917.6875</v>
      </c>
      <c r="M10" s="369">
        <v>13</v>
      </c>
      <c r="N10" s="203">
        <f t="shared" si="3"/>
        <v>21442.6875</v>
      </c>
      <c r="O10" s="204">
        <f t="shared" si="4"/>
        <v>16000</v>
      </c>
      <c r="P10" s="204">
        <f t="shared" si="5"/>
        <v>16000</v>
      </c>
      <c r="Q10" s="204">
        <f t="shared" si="5"/>
        <v>0</v>
      </c>
      <c r="R10" s="204">
        <f t="shared" si="5"/>
        <v>0</v>
      </c>
      <c r="S10" s="310" t="s">
        <v>1007</v>
      </c>
      <c r="T10" s="361" t="s">
        <v>950</v>
      </c>
      <c r="U10" s="310">
        <v>1500</v>
      </c>
      <c r="V10" s="310"/>
      <c r="W10" s="310"/>
      <c r="X10" s="310">
        <f>SUM(U10:W10)</f>
        <v>1500</v>
      </c>
      <c r="Y10" s="310" t="s">
        <v>950</v>
      </c>
      <c r="Z10" s="310">
        <v>1500</v>
      </c>
      <c r="AA10" s="322"/>
      <c r="AB10" s="322"/>
      <c r="AC10" s="362">
        <f t="shared" si="6"/>
        <v>1500</v>
      </c>
      <c r="AD10" s="310" t="s">
        <v>956</v>
      </c>
      <c r="AE10" s="310">
        <v>1500</v>
      </c>
      <c r="AF10" s="310"/>
      <c r="AG10" s="310"/>
      <c r="AH10" s="310">
        <f>SUM(AE10:AG10)</f>
        <v>1500</v>
      </c>
      <c r="AI10" s="310" t="s">
        <v>956</v>
      </c>
      <c r="AJ10" s="310">
        <v>1500</v>
      </c>
      <c r="AK10" s="310"/>
      <c r="AL10" s="310"/>
      <c r="AM10" s="310">
        <f>SUM(AJ10:AL10)</f>
        <v>1500</v>
      </c>
      <c r="AN10" s="310" t="s">
        <v>956</v>
      </c>
      <c r="AO10" s="310">
        <v>1500</v>
      </c>
      <c r="AP10" s="310"/>
      <c r="AQ10" s="310"/>
      <c r="AR10" s="310">
        <f>SUM(AO10:AQ10)</f>
        <v>1500</v>
      </c>
      <c r="AS10" s="310" t="s">
        <v>956</v>
      </c>
      <c r="AT10" s="310">
        <v>1500</v>
      </c>
      <c r="AU10" s="310"/>
      <c r="AV10" s="310"/>
      <c r="AW10" s="310">
        <f>SUM(AT10:AV10)</f>
        <v>1500</v>
      </c>
      <c r="AX10" s="371">
        <v>40365</v>
      </c>
      <c r="AY10" s="322">
        <v>7000</v>
      </c>
      <c r="AZ10" s="322"/>
      <c r="BA10" s="322"/>
      <c r="BB10" s="322">
        <f>SUM(AY10:BA10)</f>
        <v>7000</v>
      </c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70"/>
      <c r="DP10" s="403">
        <v>1</v>
      </c>
      <c r="DQ10" s="310">
        <v>28500</v>
      </c>
      <c r="DR10" s="322"/>
      <c r="DS10" s="322"/>
      <c r="DT10" s="322"/>
      <c r="DU10" s="322"/>
      <c r="DV10" s="310">
        <v>1</v>
      </c>
      <c r="DW10" s="310">
        <v>28500</v>
      </c>
      <c r="DX10" s="310"/>
      <c r="DY10" s="310"/>
      <c r="DZ10" s="310"/>
      <c r="EA10" s="310"/>
      <c r="EB10" s="310"/>
      <c r="EC10" s="310"/>
      <c r="ED10" s="310"/>
      <c r="EE10" s="310"/>
    </row>
    <row r="11" spans="1:135" ht="95.25" thickBot="1">
      <c r="A11" s="399">
        <v>4</v>
      </c>
      <c r="B11" s="405" t="s">
        <v>1014</v>
      </c>
      <c r="C11" s="405" t="s">
        <v>1015</v>
      </c>
      <c r="D11" s="212" t="s">
        <v>1016</v>
      </c>
      <c r="E11" s="304">
        <v>42500</v>
      </c>
      <c r="F11" s="310">
        <v>5000</v>
      </c>
      <c r="G11" s="304">
        <f>SUM(E11:F11)</f>
        <v>47500</v>
      </c>
      <c r="H11" s="203">
        <f t="shared" si="0"/>
        <v>374.0625</v>
      </c>
      <c r="I11" s="204">
        <v>20</v>
      </c>
      <c r="J11" s="203">
        <f t="shared" si="1"/>
        <v>2749.0625</v>
      </c>
      <c r="K11" s="310" t="s">
        <v>1017</v>
      </c>
      <c r="L11" s="397">
        <f t="shared" si="2"/>
        <v>4862.8125</v>
      </c>
      <c r="M11" s="369">
        <v>13</v>
      </c>
      <c r="N11" s="203">
        <f t="shared" si="3"/>
        <v>35737.8125</v>
      </c>
      <c r="O11" s="204">
        <f t="shared" si="4"/>
        <v>22949</v>
      </c>
      <c r="P11" s="204">
        <f t="shared" si="5"/>
        <v>22949</v>
      </c>
      <c r="Q11" s="204">
        <f t="shared" si="5"/>
        <v>0</v>
      </c>
      <c r="R11" s="204">
        <f t="shared" si="5"/>
        <v>0</v>
      </c>
      <c r="S11" s="310" t="s">
        <v>1018</v>
      </c>
      <c r="T11" s="334" t="s">
        <v>950</v>
      </c>
      <c r="U11" s="322">
        <v>2700</v>
      </c>
      <c r="V11" s="322"/>
      <c r="W11" s="322"/>
      <c r="X11" s="310">
        <f>SUM(U11:W11)</f>
        <v>2700</v>
      </c>
      <c r="Y11" s="322" t="s">
        <v>950</v>
      </c>
      <c r="Z11" s="322">
        <v>2749</v>
      </c>
      <c r="AA11" s="322"/>
      <c r="AB11" s="322"/>
      <c r="AC11" s="362">
        <f t="shared" si="6"/>
        <v>2749</v>
      </c>
      <c r="AD11" s="310" t="s">
        <v>956</v>
      </c>
      <c r="AE11" s="310">
        <v>2750</v>
      </c>
      <c r="AF11" s="322"/>
      <c r="AG11" s="322"/>
      <c r="AH11" s="310">
        <f>SUM(AE11:AG11)</f>
        <v>2750</v>
      </c>
      <c r="AI11" s="310" t="s">
        <v>956</v>
      </c>
      <c r="AJ11" s="310">
        <v>2750</v>
      </c>
      <c r="AK11" s="322"/>
      <c r="AL11" s="322"/>
      <c r="AM11" s="310">
        <f>SUM(AJ11:AL11)</f>
        <v>2750</v>
      </c>
      <c r="AN11" s="371">
        <v>40365</v>
      </c>
      <c r="AO11" s="322">
        <v>12000</v>
      </c>
      <c r="AP11" s="322"/>
      <c r="AQ11" s="322"/>
      <c r="AR11" s="310">
        <f>SUM(AO11:AQ11)</f>
        <v>12000</v>
      </c>
      <c r="AS11" s="322"/>
      <c r="AT11" s="322"/>
      <c r="AU11" s="322"/>
      <c r="AV11" s="322"/>
      <c r="AW11" s="310">
        <f>SUM(AT11:AV11)</f>
        <v>0</v>
      </c>
      <c r="AX11" s="322"/>
      <c r="AY11" s="322"/>
      <c r="AZ11" s="322"/>
      <c r="BA11" s="322"/>
      <c r="BB11" s="310">
        <f>SUM(AY11:BA11)</f>
        <v>0</v>
      </c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70"/>
      <c r="DP11" s="403">
        <v>1</v>
      </c>
      <c r="DQ11" s="310">
        <v>47500</v>
      </c>
      <c r="DR11" s="322"/>
      <c r="DS11" s="322"/>
      <c r="DT11" s="322">
        <v>1</v>
      </c>
      <c r="DU11" s="322">
        <v>47500</v>
      </c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</row>
    <row r="12" spans="1:135">
      <c r="A12" s="321"/>
      <c r="B12" s="200" t="s">
        <v>817</v>
      </c>
      <c r="C12" s="200"/>
      <c r="D12" s="293"/>
      <c r="E12" s="322">
        <f>SUM(E8:E11)</f>
        <v>153000</v>
      </c>
      <c r="F12" s="322">
        <f>SUM(F8:F11)</f>
        <v>18000</v>
      </c>
      <c r="G12" s="322">
        <f>SUM(G8:G11)</f>
        <v>171000</v>
      </c>
      <c r="H12" s="203">
        <f t="shared" si="0"/>
        <v>1346.625</v>
      </c>
      <c r="I12" s="322">
        <f t="shared" ref="I12:AN12" si="7">SUM(I8:I11)</f>
        <v>80</v>
      </c>
      <c r="J12" s="322">
        <f t="shared" si="7"/>
        <v>9896.625</v>
      </c>
      <c r="K12" s="322">
        <f t="shared" si="7"/>
        <v>0</v>
      </c>
      <c r="L12" s="333">
        <f t="shared" si="7"/>
        <v>17506.125</v>
      </c>
      <c r="M12" s="407">
        <f t="shared" si="7"/>
        <v>52</v>
      </c>
      <c r="N12" s="322">
        <f t="shared" si="7"/>
        <v>128656.125</v>
      </c>
      <c r="O12" s="322">
        <f t="shared" si="7"/>
        <v>62698</v>
      </c>
      <c r="P12" s="322">
        <f t="shared" si="7"/>
        <v>62698</v>
      </c>
      <c r="Q12" s="322">
        <f t="shared" si="7"/>
        <v>0</v>
      </c>
      <c r="R12" s="322">
        <f t="shared" si="7"/>
        <v>0</v>
      </c>
      <c r="S12" s="322">
        <f t="shared" si="7"/>
        <v>0</v>
      </c>
      <c r="T12" s="322">
        <f t="shared" si="7"/>
        <v>40365</v>
      </c>
      <c r="U12" s="322">
        <f t="shared" si="7"/>
        <v>16949</v>
      </c>
      <c r="V12" s="322">
        <f t="shared" si="7"/>
        <v>0</v>
      </c>
      <c r="W12" s="322">
        <f t="shared" si="7"/>
        <v>0</v>
      </c>
      <c r="X12" s="322">
        <f t="shared" si="7"/>
        <v>16949</v>
      </c>
      <c r="Y12" s="322">
        <f t="shared" si="7"/>
        <v>0</v>
      </c>
      <c r="Z12" s="322">
        <f t="shared" si="7"/>
        <v>6999</v>
      </c>
      <c r="AA12" s="322">
        <f t="shared" si="7"/>
        <v>0</v>
      </c>
      <c r="AB12" s="322">
        <f t="shared" si="7"/>
        <v>0</v>
      </c>
      <c r="AC12" s="322">
        <f t="shared" si="7"/>
        <v>6999</v>
      </c>
      <c r="AD12" s="322">
        <f t="shared" si="7"/>
        <v>40365</v>
      </c>
      <c r="AE12" s="322">
        <f t="shared" si="7"/>
        <v>12500</v>
      </c>
      <c r="AF12" s="322">
        <f t="shared" si="7"/>
        <v>0</v>
      </c>
      <c r="AG12" s="322">
        <f t="shared" si="7"/>
        <v>0</v>
      </c>
      <c r="AH12" s="322">
        <f t="shared" si="7"/>
        <v>12500</v>
      </c>
      <c r="AI12" s="322">
        <f t="shared" si="7"/>
        <v>0</v>
      </c>
      <c r="AJ12" s="322">
        <f t="shared" si="7"/>
        <v>4250</v>
      </c>
      <c r="AK12" s="322">
        <f t="shared" si="7"/>
        <v>0</v>
      </c>
      <c r="AL12" s="322">
        <f t="shared" si="7"/>
        <v>0</v>
      </c>
      <c r="AM12" s="322">
        <f t="shared" si="7"/>
        <v>4250</v>
      </c>
      <c r="AN12" s="322">
        <f t="shared" si="7"/>
        <v>40365</v>
      </c>
      <c r="AO12" s="322">
        <f t="shared" ref="AO12:BT12" si="8">SUM(AO8:AO11)</f>
        <v>13500</v>
      </c>
      <c r="AP12" s="322">
        <f t="shared" si="8"/>
        <v>0</v>
      </c>
      <c r="AQ12" s="322">
        <f t="shared" si="8"/>
        <v>0</v>
      </c>
      <c r="AR12" s="322">
        <f t="shared" si="8"/>
        <v>13500</v>
      </c>
      <c r="AS12" s="322">
        <f t="shared" si="8"/>
        <v>0</v>
      </c>
      <c r="AT12" s="322">
        <f t="shared" si="8"/>
        <v>1500</v>
      </c>
      <c r="AU12" s="322">
        <f t="shared" si="8"/>
        <v>0</v>
      </c>
      <c r="AV12" s="322">
        <f t="shared" si="8"/>
        <v>0</v>
      </c>
      <c r="AW12" s="322">
        <f t="shared" si="8"/>
        <v>1500</v>
      </c>
      <c r="AX12" s="322">
        <f t="shared" si="8"/>
        <v>40365</v>
      </c>
      <c r="AY12" s="322">
        <f t="shared" si="8"/>
        <v>7000</v>
      </c>
      <c r="AZ12" s="322">
        <f t="shared" si="8"/>
        <v>0</v>
      </c>
      <c r="BA12" s="322">
        <f t="shared" si="8"/>
        <v>0</v>
      </c>
      <c r="BB12" s="322">
        <f t="shared" si="8"/>
        <v>7000</v>
      </c>
      <c r="BC12" s="322">
        <f t="shared" si="8"/>
        <v>0</v>
      </c>
      <c r="BD12" s="322">
        <f t="shared" si="8"/>
        <v>0</v>
      </c>
      <c r="BE12" s="322">
        <f t="shared" si="8"/>
        <v>0</v>
      </c>
      <c r="BF12" s="322">
        <f t="shared" si="8"/>
        <v>0</v>
      </c>
      <c r="BG12" s="322">
        <f t="shared" si="8"/>
        <v>0</v>
      </c>
      <c r="BH12" s="322">
        <f t="shared" si="8"/>
        <v>0</v>
      </c>
      <c r="BI12" s="322">
        <f t="shared" si="8"/>
        <v>0</v>
      </c>
      <c r="BJ12" s="322">
        <f t="shared" si="8"/>
        <v>0</v>
      </c>
      <c r="BK12" s="322">
        <f t="shared" si="8"/>
        <v>0</v>
      </c>
      <c r="BL12" s="322">
        <f t="shared" si="8"/>
        <v>0</v>
      </c>
      <c r="BM12" s="322">
        <f t="shared" si="8"/>
        <v>0</v>
      </c>
      <c r="BN12" s="322">
        <f t="shared" si="8"/>
        <v>0</v>
      </c>
      <c r="BO12" s="322">
        <f t="shared" si="8"/>
        <v>0</v>
      </c>
      <c r="BP12" s="322">
        <f t="shared" si="8"/>
        <v>0</v>
      </c>
      <c r="BQ12" s="322">
        <f t="shared" si="8"/>
        <v>0</v>
      </c>
      <c r="BR12" s="322">
        <f t="shared" si="8"/>
        <v>0</v>
      </c>
      <c r="BS12" s="322">
        <f t="shared" si="8"/>
        <v>0</v>
      </c>
      <c r="BT12" s="322">
        <f t="shared" si="8"/>
        <v>0</v>
      </c>
      <c r="BU12" s="322">
        <f t="shared" ref="BU12:CZ12" si="9">SUM(BU8:BU11)</f>
        <v>0</v>
      </c>
      <c r="BV12" s="322">
        <f t="shared" si="9"/>
        <v>0</v>
      </c>
      <c r="BW12" s="322">
        <f t="shared" si="9"/>
        <v>0</v>
      </c>
      <c r="BX12" s="322">
        <f t="shared" si="9"/>
        <v>0</v>
      </c>
      <c r="BY12" s="322">
        <f t="shared" si="9"/>
        <v>0</v>
      </c>
      <c r="BZ12" s="322">
        <f t="shared" si="9"/>
        <v>0</v>
      </c>
      <c r="CA12" s="322">
        <f t="shared" si="9"/>
        <v>0</v>
      </c>
      <c r="CB12" s="322">
        <f t="shared" si="9"/>
        <v>0</v>
      </c>
      <c r="CC12" s="322">
        <f t="shared" si="9"/>
        <v>0</v>
      </c>
      <c r="CD12" s="322">
        <f t="shared" si="9"/>
        <v>0</v>
      </c>
      <c r="CE12" s="322">
        <f t="shared" si="9"/>
        <v>0</v>
      </c>
      <c r="CF12" s="322">
        <f t="shared" si="9"/>
        <v>0</v>
      </c>
      <c r="CG12" s="322">
        <f t="shared" si="9"/>
        <v>0</v>
      </c>
      <c r="CH12" s="322">
        <f t="shared" si="9"/>
        <v>0</v>
      </c>
      <c r="CI12" s="322">
        <f t="shared" si="9"/>
        <v>0</v>
      </c>
      <c r="CJ12" s="322">
        <f t="shared" si="9"/>
        <v>0</v>
      </c>
      <c r="CK12" s="322">
        <f t="shared" si="9"/>
        <v>0</v>
      </c>
      <c r="CL12" s="322">
        <f t="shared" si="9"/>
        <v>0</v>
      </c>
      <c r="CM12" s="322">
        <f t="shared" si="9"/>
        <v>0</v>
      </c>
      <c r="CN12" s="322">
        <f t="shared" si="9"/>
        <v>0</v>
      </c>
      <c r="CO12" s="322">
        <f t="shared" si="9"/>
        <v>0</v>
      </c>
      <c r="CP12" s="322">
        <f t="shared" si="9"/>
        <v>0</v>
      </c>
      <c r="CQ12" s="322">
        <f t="shared" si="9"/>
        <v>0</v>
      </c>
      <c r="CR12" s="322">
        <f t="shared" si="9"/>
        <v>0</v>
      </c>
      <c r="CS12" s="322">
        <f t="shared" si="9"/>
        <v>0</v>
      </c>
      <c r="CT12" s="322">
        <f t="shared" si="9"/>
        <v>0</v>
      </c>
      <c r="CU12" s="322">
        <f t="shared" si="9"/>
        <v>0</v>
      </c>
      <c r="CV12" s="322">
        <f t="shared" si="9"/>
        <v>0</v>
      </c>
      <c r="CW12" s="322">
        <f t="shared" si="9"/>
        <v>0</v>
      </c>
      <c r="CX12" s="322">
        <f t="shared" si="9"/>
        <v>0</v>
      </c>
      <c r="CY12" s="322">
        <f t="shared" si="9"/>
        <v>0</v>
      </c>
      <c r="CZ12" s="322">
        <f t="shared" si="9"/>
        <v>0</v>
      </c>
      <c r="DA12" s="322">
        <f t="shared" ref="DA12:EE12" si="10">SUM(DA8:DA11)</f>
        <v>0</v>
      </c>
      <c r="DB12" s="322">
        <f t="shared" si="10"/>
        <v>0</v>
      </c>
      <c r="DC12" s="322">
        <f t="shared" si="10"/>
        <v>0</v>
      </c>
      <c r="DD12" s="322">
        <f t="shared" si="10"/>
        <v>0</v>
      </c>
      <c r="DE12" s="322">
        <f t="shared" si="10"/>
        <v>0</v>
      </c>
      <c r="DF12" s="322">
        <f t="shared" si="10"/>
        <v>0</v>
      </c>
      <c r="DG12" s="322">
        <f t="shared" si="10"/>
        <v>0</v>
      </c>
      <c r="DH12" s="322">
        <f t="shared" si="10"/>
        <v>0</v>
      </c>
      <c r="DI12" s="322">
        <f t="shared" si="10"/>
        <v>0</v>
      </c>
      <c r="DJ12" s="322">
        <f t="shared" si="10"/>
        <v>0</v>
      </c>
      <c r="DK12" s="322">
        <f t="shared" si="10"/>
        <v>0</v>
      </c>
      <c r="DL12" s="322">
        <f t="shared" si="10"/>
        <v>0</v>
      </c>
      <c r="DM12" s="322">
        <f t="shared" si="10"/>
        <v>0</v>
      </c>
      <c r="DN12" s="322">
        <f t="shared" si="10"/>
        <v>0</v>
      </c>
      <c r="DO12" s="370">
        <f t="shared" si="10"/>
        <v>0</v>
      </c>
      <c r="DP12" s="406">
        <f t="shared" si="10"/>
        <v>4</v>
      </c>
      <c r="DQ12" s="322">
        <f t="shared" si="10"/>
        <v>171000</v>
      </c>
      <c r="DR12" s="322">
        <f t="shared" si="10"/>
        <v>0</v>
      </c>
      <c r="DS12" s="322">
        <f t="shared" si="10"/>
        <v>0</v>
      </c>
      <c r="DT12" s="322">
        <f t="shared" si="10"/>
        <v>1</v>
      </c>
      <c r="DU12" s="322">
        <f t="shared" si="10"/>
        <v>47500</v>
      </c>
      <c r="DV12" s="322">
        <f t="shared" si="10"/>
        <v>3</v>
      </c>
      <c r="DW12" s="322">
        <f t="shared" si="10"/>
        <v>123500</v>
      </c>
      <c r="DX12" s="322">
        <f t="shared" si="10"/>
        <v>0</v>
      </c>
      <c r="DY12" s="322">
        <f t="shared" si="10"/>
        <v>0</v>
      </c>
      <c r="DZ12" s="322">
        <f t="shared" si="10"/>
        <v>0</v>
      </c>
      <c r="EA12" s="322">
        <f t="shared" si="10"/>
        <v>0</v>
      </c>
      <c r="EB12" s="322">
        <f t="shared" si="10"/>
        <v>0</v>
      </c>
      <c r="EC12" s="322">
        <f t="shared" si="10"/>
        <v>0</v>
      </c>
      <c r="ED12" s="322">
        <f t="shared" si="10"/>
        <v>0</v>
      </c>
      <c r="EE12" s="322">
        <f t="shared" si="10"/>
        <v>0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E14"/>
  <sheetViews>
    <sheetView workbookViewId="0">
      <selection activeCell="G10" sqref="G8:G10"/>
    </sheetView>
  </sheetViews>
  <sheetFormatPr defaultRowHeight="15"/>
  <sheetData>
    <row r="1" spans="1:135" ht="18.75">
      <c r="A1" s="554" t="s">
        <v>818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377"/>
      <c r="M1" s="376"/>
      <c r="N1" s="378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  <c r="CZ1" s="379"/>
      <c r="DA1" s="379"/>
      <c r="DB1" s="379"/>
      <c r="DC1" s="379"/>
      <c r="DD1" s="379"/>
      <c r="DE1" s="379"/>
      <c r="DF1" s="379"/>
      <c r="DG1" s="379"/>
      <c r="DH1" s="379"/>
      <c r="DI1" s="379"/>
      <c r="DJ1" s="379"/>
      <c r="DK1" s="379"/>
      <c r="DL1" s="379"/>
      <c r="DM1" s="379"/>
      <c r="DN1" s="379"/>
      <c r="DO1" s="379"/>
      <c r="DP1" s="557" t="s">
        <v>819</v>
      </c>
      <c r="DQ1" s="557"/>
      <c r="DR1" s="557"/>
      <c r="DS1" s="557"/>
      <c r="DT1" s="557"/>
      <c r="DU1" s="557"/>
      <c r="DV1" s="557"/>
      <c r="DW1" s="557"/>
      <c r="DX1" s="557"/>
      <c r="DY1" s="557"/>
      <c r="DZ1" s="557"/>
      <c r="EA1" s="557"/>
      <c r="EB1" s="557"/>
      <c r="EC1" s="557"/>
      <c r="ED1" s="557"/>
      <c r="EE1" s="380"/>
    </row>
    <row r="2" spans="1:135" ht="19.5" thickBot="1">
      <c r="A2" s="555" t="s">
        <v>997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377"/>
      <c r="M2" s="377"/>
      <c r="N2" s="381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82"/>
      <c r="AE2" s="377"/>
      <c r="AF2" s="377"/>
      <c r="AG2" s="377"/>
      <c r="AH2" s="377"/>
      <c r="AI2" s="377"/>
      <c r="AJ2" s="377"/>
      <c r="AK2" s="377"/>
      <c r="AL2" s="377"/>
      <c r="AM2" s="377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  <c r="BK2" s="383"/>
      <c r="BL2" s="383"/>
      <c r="BM2" s="383"/>
      <c r="BN2" s="383"/>
      <c r="BO2" s="383"/>
      <c r="BP2" s="383"/>
      <c r="BQ2" s="383"/>
      <c r="BR2" s="383"/>
      <c r="BS2" s="383"/>
      <c r="BT2" s="383"/>
      <c r="BU2" s="383"/>
      <c r="BV2" s="383"/>
      <c r="BW2" s="383"/>
      <c r="BX2" s="383"/>
      <c r="BY2" s="383"/>
      <c r="BZ2" s="383"/>
      <c r="CA2" s="383"/>
      <c r="CB2" s="383"/>
      <c r="CC2" s="383"/>
      <c r="CD2" s="383"/>
      <c r="CE2" s="383"/>
      <c r="CF2" s="383"/>
      <c r="CG2" s="383"/>
      <c r="CH2" s="383"/>
      <c r="CI2" s="383"/>
      <c r="CJ2" s="383"/>
      <c r="CK2" s="383"/>
      <c r="CL2" s="383"/>
      <c r="CM2" s="383"/>
      <c r="CN2" s="383"/>
      <c r="CO2" s="383"/>
      <c r="CP2" s="383"/>
      <c r="CQ2" s="383"/>
      <c r="CR2" s="383"/>
      <c r="CS2" s="383"/>
      <c r="CT2" s="383"/>
      <c r="CU2" s="383"/>
      <c r="CV2" s="383"/>
      <c r="CW2" s="383"/>
      <c r="CX2" s="383"/>
      <c r="CY2" s="383"/>
      <c r="CZ2" s="383"/>
      <c r="DA2" s="383"/>
      <c r="DB2" s="383"/>
      <c r="DC2" s="383"/>
      <c r="DD2" s="383"/>
      <c r="DE2" s="383"/>
      <c r="DF2" s="383"/>
      <c r="DG2" s="383"/>
      <c r="DH2" s="383"/>
      <c r="DI2" s="383"/>
      <c r="DJ2" s="383"/>
      <c r="DK2" s="383"/>
      <c r="DL2" s="383"/>
      <c r="DM2" s="383"/>
      <c r="DN2" s="383"/>
      <c r="DO2" s="383"/>
      <c r="DP2" s="408"/>
      <c r="DQ2" s="386"/>
      <c r="DR2" s="386"/>
      <c r="DS2" s="386"/>
      <c r="DT2" s="409" t="s">
        <v>821</v>
      </c>
      <c r="DU2" s="409"/>
      <c r="DV2" s="386"/>
      <c r="DW2" s="386"/>
      <c r="DX2" s="386"/>
      <c r="DY2" s="386"/>
      <c r="DZ2" s="386"/>
      <c r="EA2" s="386"/>
      <c r="EB2" s="386"/>
      <c r="EC2" s="386"/>
      <c r="ED2" s="386"/>
      <c r="EE2" s="386"/>
    </row>
    <row r="3" spans="1:135" ht="15.75">
      <c r="A3" s="541" t="s">
        <v>822</v>
      </c>
      <c r="B3" s="531" t="s">
        <v>930</v>
      </c>
      <c r="C3" s="531" t="s">
        <v>823</v>
      </c>
      <c r="D3" s="531" t="s">
        <v>824</v>
      </c>
      <c r="E3" s="531" t="s">
        <v>1019</v>
      </c>
      <c r="F3" s="531" t="s">
        <v>969</v>
      </c>
      <c r="G3" s="531" t="s">
        <v>970</v>
      </c>
      <c r="H3" s="531" t="s">
        <v>826</v>
      </c>
      <c r="I3" s="498" t="s">
        <v>971</v>
      </c>
      <c r="J3" s="531" t="s">
        <v>827</v>
      </c>
      <c r="K3" s="531" t="s">
        <v>1020</v>
      </c>
      <c r="L3" s="531" t="s">
        <v>1021</v>
      </c>
      <c r="M3" s="498" t="s">
        <v>830</v>
      </c>
      <c r="N3" s="556" t="s">
        <v>1022</v>
      </c>
      <c r="O3" s="552" t="s">
        <v>832</v>
      </c>
      <c r="P3" s="552"/>
      <c r="Q3" s="552"/>
      <c r="R3" s="383"/>
      <c r="S3" s="553" t="s">
        <v>834</v>
      </c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387"/>
      <c r="DP3" s="388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</row>
    <row r="4" spans="1:135">
      <c r="A4" s="508"/>
      <c r="B4" s="510"/>
      <c r="C4" s="531"/>
      <c r="D4" s="510"/>
      <c r="E4" s="510"/>
      <c r="F4" s="531"/>
      <c r="G4" s="531"/>
      <c r="H4" s="510"/>
      <c r="I4" s="499"/>
      <c r="J4" s="531"/>
      <c r="K4" s="510"/>
      <c r="L4" s="531"/>
      <c r="M4" s="499"/>
      <c r="N4" s="556"/>
      <c r="O4" s="552"/>
      <c r="P4" s="552"/>
      <c r="Q4" s="552"/>
      <c r="R4" s="241"/>
      <c r="S4" s="531" t="s">
        <v>209</v>
      </c>
      <c r="T4" s="531"/>
      <c r="U4" s="531"/>
      <c r="V4" s="531"/>
      <c r="W4" s="531"/>
      <c r="X4" s="531"/>
      <c r="Y4" s="531" t="s">
        <v>835</v>
      </c>
      <c r="Z4" s="531"/>
      <c r="AA4" s="531"/>
      <c r="AB4" s="531"/>
      <c r="AC4" s="531"/>
      <c r="AD4" s="531" t="s">
        <v>836</v>
      </c>
      <c r="AE4" s="531"/>
      <c r="AF4" s="531"/>
      <c r="AG4" s="531"/>
      <c r="AH4" s="531"/>
      <c r="AI4" s="531" t="s">
        <v>545</v>
      </c>
      <c r="AJ4" s="531"/>
      <c r="AK4" s="531"/>
      <c r="AL4" s="531"/>
      <c r="AM4" s="531"/>
      <c r="AN4" s="531" t="s">
        <v>837</v>
      </c>
      <c r="AO4" s="531"/>
      <c r="AP4" s="531"/>
      <c r="AQ4" s="531"/>
      <c r="AR4" s="531"/>
      <c r="AS4" s="531" t="s">
        <v>838</v>
      </c>
      <c r="AT4" s="531"/>
      <c r="AU4" s="531"/>
      <c r="AV4" s="531"/>
      <c r="AW4" s="531"/>
      <c r="AX4" s="531" t="s">
        <v>839</v>
      </c>
      <c r="AY4" s="531"/>
      <c r="AZ4" s="531"/>
      <c r="BA4" s="531"/>
      <c r="BB4" s="531"/>
      <c r="BC4" s="531" t="s">
        <v>840</v>
      </c>
      <c r="BD4" s="531"/>
      <c r="BE4" s="531"/>
      <c r="BF4" s="531"/>
      <c r="BG4" s="531"/>
      <c r="BH4" s="531" t="s">
        <v>841</v>
      </c>
      <c r="BI4" s="531"/>
      <c r="BJ4" s="531"/>
      <c r="BK4" s="531"/>
      <c r="BL4" s="531"/>
      <c r="BM4" s="531" t="s">
        <v>842</v>
      </c>
      <c r="BN4" s="531"/>
      <c r="BO4" s="531"/>
      <c r="BP4" s="531"/>
      <c r="BQ4" s="531"/>
      <c r="BR4" s="531" t="s">
        <v>843</v>
      </c>
      <c r="BS4" s="531"/>
      <c r="BT4" s="531"/>
      <c r="BU4" s="531"/>
      <c r="BV4" s="531"/>
      <c r="BW4" s="531" t="s">
        <v>844</v>
      </c>
      <c r="BX4" s="531"/>
      <c r="BY4" s="531"/>
      <c r="BZ4" s="531"/>
      <c r="CA4" s="531"/>
      <c r="CB4" s="531" t="s">
        <v>845</v>
      </c>
      <c r="CC4" s="531"/>
      <c r="CD4" s="531"/>
      <c r="CE4" s="531"/>
      <c r="CF4" s="531"/>
      <c r="CG4" s="531" t="s">
        <v>846</v>
      </c>
      <c r="CH4" s="531"/>
      <c r="CI4" s="531"/>
      <c r="CJ4" s="531"/>
      <c r="CK4" s="531"/>
      <c r="CL4" s="531" t="s">
        <v>847</v>
      </c>
      <c r="CM4" s="531"/>
      <c r="CN4" s="531"/>
      <c r="CO4" s="531"/>
      <c r="CP4" s="531"/>
      <c r="CQ4" s="531" t="s">
        <v>848</v>
      </c>
      <c r="CR4" s="531"/>
      <c r="CS4" s="531"/>
      <c r="CT4" s="531"/>
      <c r="CU4" s="531"/>
      <c r="CV4" s="531" t="s">
        <v>849</v>
      </c>
      <c r="CW4" s="531"/>
      <c r="CX4" s="531"/>
      <c r="CY4" s="531"/>
      <c r="CZ4" s="531"/>
      <c r="DA4" s="531" t="s">
        <v>850</v>
      </c>
      <c r="DB4" s="531"/>
      <c r="DC4" s="531"/>
      <c r="DD4" s="531"/>
      <c r="DE4" s="531"/>
      <c r="DF4" s="531" t="s">
        <v>851</v>
      </c>
      <c r="DG4" s="531"/>
      <c r="DH4" s="531"/>
      <c r="DI4" s="531"/>
      <c r="DJ4" s="531"/>
      <c r="DK4" s="531" t="s">
        <v>852</v>
      </c>
      <c r="DL4" s="531"/>
      <c r="DM4" s="531"/>
      <c r="DN4" s="531"/>
      <c r="DO4" s="531"/>
      <c r="DP4" s="550" t="s">
        <v>853</v>
      </c>
      <c r="DQ4" s="550"/>
      <c r="DR4" s="550"/>
      <c r="DS4" s="550"/>
      <c r="DT4" s="550" t="s">
        <v>854</v>
      </c>
      <c r="DU4" s="550"/>
      <c r="DV4" s="550"/>
      <c r="DW4" s="550"/>
      <c r="DX4" s="550"/>
      <c r="DY4" s="550"/>
      <c r="DZ4" s="550"/>
      <c r="EA4" s="550"/>
      <c r="EB4" s="550"/>
      <c r="EC4" s="550"/>
      <c r="ED4" s="550"/>
      <c r="EE4" s="550"/>
    </row>
    <row r="5" spans="1:135">
      <c r="A5" s="508"/>
      <c r="B5" s="510"/>
      <c r="C5" s="531"/>
      <c r="D5" s="510"/>
      <c r="E5" s="510"/>
      <c r="F5" s="531"/>
      <c r="G5" s="531"/>
      <c r="H5" s="510"/>
      <c r="I5" s="500"/>
      <c r="J5" s="531"/>
      <c r="K5" s="510"/>
      <c r="L5" s="531"/>
      <c r="M5" s="499"/>
      <c r="N5" s="556"/>
      <c r="O5" s="240" t="s">
        <v>817</v>
      </c>
      <c r="P5" s="241" t="s">
        <v>855</v>
      </c>
      <c r="Q5" s="241" t="s">
        <v>856</v>
      </c>
      <c r="R5" s="241" t="s">
        <v>969</v>
      </c>
      <c r="S5" s="242" t="s">
        <v>1000</v>
      </c>
      <c r="T5" s="242" t="s">
        <v>858</v>
      </c>
      <c r="U5" s="243" t="s">
        <v>1001</v>
      </c>
      <c r="V5" s="243" t="s">
        <v>856</v>
      </c>
      <c r="W5" s="243" t="s">
        <v>969</v>
      </c>
      <c r="X5" s="241" t="s">
        <v>817</v>
      </c>
      <c r="Y5" s="242" t="s">
        <v>858</v>
      </c>
      <c r="Z5" s="243" t="s">
        <v>1001</v>
      </c>
      <c r="AA5" s="243" t="s">
        <v>856</v>
      </c>
      <c r="AB5" s="243" t="s">
        <v>969</v>
      </c>
      <c r="AC5" s="241" t="s">
        <v>817</v>
      </c>
      <c r="AD5" s="242" t="s">
        <v>858</v>
      </c>
      <c r="AE5" s="243" t="s">
        <v>1002</v>
      </c>
      <c r="AF5" s="243" t="s">
        <v>856</v>
      </c>
      <c r="AG5" s="243" t="s">
        <v>969</v>
      </c>
      <c r="AH5" s="241" t="s">
        <v>817</v>
      </c>
      <c r="AI5" s="242" t="s">
        <v>858</v>
      </c>
      <c r="AJ5" s="243" t="s">
        <v>1002</v>
      </c>
      <c r="AK5" s="243" t="s">
        <v>856</v>
      </c>
      <c r="AL5" s="243" t="s">
        <v>969</v>
      </c>
      <c r="AM5" s="241" t="s">
        <v>817</v>
      </c>
      <c r="AN5" s="242" t="s">
        <v>858</v>
      </c>
      <c r="AO5" s="243" t="s">
        <v>1002</v>
      </c>
      <c r="AP5" s="243" t="s">
        <v>856</v>
      </c>
      <c r="AQ5" s="243" t="s">
        <v>969</v>
      </c>
      <c r="AR5" s="241" t="s">
        <v>817</v>
      </c>
      <c r="AS5" s="242" t="s">
        <v>858</v>
      </c>
      <c r="AT5" s="243" t="s">
        <v>1002</v>
      </c>
      <c r="AU5" s="243" t="s">
        <v>856</v>
      </c>
      <c r="AV5" s="243" t="s">
        <v>969</v>
      </c>
      <c r="AW5" s="241" t="s">
        <v>817</v>
      </c>
      <c r="AX5" s="242" t="s">
        <v>858</v>
      </c>
      <c r="AY5" s="243" t="s">
        <v>1002</v>
      </c>
      <c r="AZ5" s="243" t="s">
        <v>856</v>
      </c>
      <c r="BA5" s="243" t="s">
        <v>969</v>
      </c>
      <c r="BB5" s="241" t="s">
        <v>817</v>
      </c>
      <c r="BC5" s="242" t="s">
        <v>858</v>
      </c>
      <c r="BD5" s="243" t="s">
        <v>1002</v>
      </c>
      <c r="BE5" s="243" t="s">
        <v>856</v>
      </c>
      <c r="BF5" s="243" t="s">
        <v>969</v>
      </c>
      <c r="BG5" s="241" t="s">
        <v>817</v>
      </c>
      <c r="BH5" s="242" t="s">
        <v>858</v>
      </c>
      <c r="BI5" s="243" t="s">
        <v>1002</v>
      </c>
      <c r="BJ5" s="243" t="s">
        <v>856</v>
      </c>
      <c r="BK5" s="243" t="s">
        <v>969</v>
      </c>
      <c r="BL5" s="241" t="s">
        <v>817</v>
      </c>
      <c r="BM5" s="242" t="s">
        <v>858</v>
      </c>
      <c r="BN5" s="243" t="s">
        <v>1002</v>
      </c>
      <c r="BO5" s="243" t="s">
        <v>856</v>
      </c>
      <c r="BP5" s="243" t="s">
        <v>969</v>
      </c>
      <c r="BQ5" s="241" t="s">
        <v>817</v>
      </c>
      <c r="BR5" s="242" t="s">
        <v>858</v>
      </c>
      <c r="BS5" s="243" t="s">
        <v>1002</v>
      </c>
      <c r="BT5" s="243" t="s">
        <v>856</v>
      </c>
      <c r="BU5" s="243" t="s">
        <v>969</v>
      </c>
      <c r="BV5" s="241" t="s">
        <v>817</v>
      </c>
      <c r="BW5" s="242" t="s">
        <v>858</v>
      </c>
      <c r="BX5" s="243" t="s">
        <v>1002</v>
      </c>
      <c r="BY5" s="243" t="s">
        <v>856</v>
      </c>
      <c r="BZ5" s="243" t="s">
        <v>969</v>
      </c>
      <c r="CA5" s="241" t="s">
        <v>817</v>
      </c>
      <c r="CB5" s="242" t="s">
        <v>858</v>
      </c>
      <c r="CC5" s="243" t="s">
        <v>1002</v>
      </c>
      <c r="CD5" s="243" t="s">
        <v>856</v>
      </c>
      <c r="CE5" s="243" t="s">
        <v>969</v>
      </c>
      <c r="CF5" s="241" t="s">
        <v>817</v>
      </c>
      <c r="CG5" s="242" t="s">
        <v>858</v>
      </c>
      <c r="CH5" s="243" t="s">
        <v>1002</v>
      </c>
      <c r="CI5" s="243" t="s">
        <v>856</v>
      </c>
      <c r="CJ5" s="243" t="s">
        <v>969</v>
      </c>
      <c r="CK5" s="241" t="s">
        <v>817</v>
      </c>
      <c r="CL5" s="242" t="s">
        <v>858</v>
      </c>
      <c r="CM5" s="243" t="s">
        <v>1002</v>
      </c>
      <c r="CN5" s="243" t="s">
        <v>856</v>
      </c>
      <c r="CO5" s="243" t="s">
        <v>969</v>
      </c>
      <c r="CP5" s="241" t="s">
        <v>817</v>
      </c>
      <c r="CQ5" s="242" t="s">
        <v>858</v>
      </c>
      <c r="CR5" s="243" t="s">
        <v>1002</v>
      </c>
      <c r="CS5" s="243" t="s">
        <v>856</v>
      </c>
      <c r="CT5" s="243" t="s">
        <v>969</v>
      </c>
      <c r="CU5" s="241" t="s">
        <v>817</v>
      </c>
      <c r="CV5" s="242" t="s">
        <v>858</v>
      </c>
      <c r="CW5" s="243" t="s">
        <v>1002</v>
      </c>
      <c r="CX5" s="243" t="s">
        <v>856</v>
      </c>
      <c r="CY5" s="243" t="s">
        <v>969</v>
      </c>
      <c r="CZ5" s="241" t="s">
        <v>817</v>
      </c>
      <c r="DA5" s="242" t="s">
        <v>858</v>
      </c>
      <c r="DB5" s="243" t="s">
        <v>1002</v>
      </c>
      <c r="DC5" s="243" t="s">
        <v>856</v>
      </c>
      <c r="DD5" s="243" t="s">
        <v>969</v>
      </c>
      <c r="DE5" s="241" t="s">
        <v>817</v>
      </c>
      <c r="DF5" s="242" t="s">
        <v>858</v>
      </c>
      <c r="DG5" s="243" t="s">
        <v>1002</v>
      </c>
      <c r="DH5" s="243" t="s">
        <v>856</v>
      </c>
      <c r="DI5" s="243" t="s">
        <v>969</v>
      </c>
      <c r="DJ5" s="241" t="s">
        <v>817</v>
      </c>
      <c r="DK5" s="242" t="s">
        <v>858</v>
      </c>
      <c r="DL5" s="243" t="s">
        <v>1002</v>
      </c>
      <c r="DM5" s="243" t="s">
        <v>856</v>
      </c>
      <c r="DN5" s="243" t="s">
        <v>969</v>
      </c>
      <c r="DO5" s="245" t="s">
        <v>817</v>
      </c>
      <c r="DP5" s="388" t="s">
        <v>32</v>
      </c>
      <c r="DQ5" s="389" t="s">
        <v>860</v>
      </c>
      <c r="DR5" s="389" t="s">
        <v>69</v>
      </c>
      <c r="DS5" s="389" t="s">
        <v>860</v>
      </c>
      <c r="DT5" s="390" t="s">
        <v>861</v>
      </c>
      <c r="DU5" s="389" t="s">
        <v>860</v>
      </c>
      <c r="DV5" s="390" t="s">
        <v>862</v>
      </c>
      <c r="DW5" s="389" t="s">
        <v>860</v>
      </c>
      <c r="DX5" s="390" t="s">
        <v>863</v>
      </c>
      <c r="DY5" s="389" t="s">
        <v>860</v>
      </c>
      <c r="DZ5" s="390" t="s">
        <v>864</v>
      </c>
      <c r="EA5" s="389" t="s">
        <v>860</v>
      </c>
      <c r="EB5" s="390" t="s">
        <v>865</v>
      </c>
      <c r="EC5" s="389" t="s">
        <v>860</v>
      </c>
      <c r="ED5" s="390" t="s">
        <v>866</v>
      </c>
      <c r="EE5" s="389" t="s">
        <v>860</v>
      </c>
    </row>
    <row r="6" spans="1:135">
      <c r="A6" s="391">
        <v>1</v>
      </c>
      <c r="B6" s="392">
        <v>2</v>
      </c>
      <c r="C6" s="392"/>
      <c r="D6" s="392">
        <v>3</v>
      </c>
      <c r="E6" s="393">
        <v>4</v>
      </c>
      <c r="F6" s="393">
        <v>5</v>
      </c>
      <c r="G6" s="393">
        <v>6</v>
      </c>
      <c r="H6" s="393">
        <v>5</v>
      </c>
      <c r="I6" s="393"/>
      <c r="J6" s="393">
        <v>6</v>
      </c>
      <c r="K6" s="393">
        <v>7</v>
      </c>
      <c r="L6" s="393"/>
      <c r="M6" s="393"/>
      <c r="N6" s="394">
        <v>9</v>
      </c>
      <c r="O6" s="393">
        <v>10</v>
      </c>
      <c r="P6" s="393"/>
      <c r="Q6" s="393"/>
      <c r="R6" s="393">
        <v>11</v>
      </c>
      <c r="S6" s="393">
        <v>6</v>
      </c>
      <c r="T6" s="393">
        <v>7</v>
      </c>
      <c r="U6" s="393">
        <v>8</v>
      </c>
      <c r="V6" s="393">
        <v>9</v>
      </c>
      <c r="W6" s="393"/>
      <c r="X6" s="393">
        <v>10</v>
      </c>
      <c r="Y6" s="393">
        <v>11</v>
      </c>
      <c r="Z6" s="393">
        <v>12</v>
      </c>
      <c r="AA6" s="393">
        <v>13</v>
      </c>
      <c r="AB6" s="393"/>
      <c r="AC6" s="393">
        <v>14</v>
      </c>
      <c r="AD6" s="393">
        <v>15</v>
      </c>
      <c r="AE6" s="393">
        <v>16</v>
      </c>
      <c r="AF6" s="393">
        <v>17</v>
      </c>
      <c r="AG6" s="393"/>
      <c r="AH6" s="393">
        <v>18</v>
      </c>
      <c r="AI6" s="393">
        <v>19</v>
      </c>
      <c r="AJ6" s="393">
        <v>20</v>
      </c>
      <c r="AK6" s="393">
        <v>21</v>
      </c>
      <c r="AL6" s="393"/>
      <c r="AM6" s="393">
        <v>22</v>
      </c>
      <c r="AN6" s="393">
        <v>19</v>
      </c>
      <c r="AO6" s="393">
        <v>20</v>
      </c>
      <c r="AP6" s="393">
        <v>21</v>
      </c>
      <c r="AQ6" s="393"/>
      <c r="AR6" s="393">
        <v>22</v>
      </c>
      <c r="AS6" s="393">
        <v>19</v>
      </c>
      <c r="AT6" s="393">
        <v>20</v>
      </c>
      <c r="AU6" s="393">
        <v>21</v>
      </c>
      <c r="AV6" s="393"/>
      <c r="AW6" s="393">
        <v>22</v>
      </c>
      <c r="AX6" s="393">
        <v>19</v>
      </c>
      <c r="AY6" s="393">
        <v>20</v>
      </c>
      <c r="AZ6" s="393">
        <v>21</v>
      </c>
      <c r="BA6" s="393"/>
      <c r="BB6" s="393">
        <v>22</v>
      </c>
      <c r="BC6" s="393">
        <v>19</v>
      </c>
      <c r="BD6" s="393">
        <v>20</v>
      </c>
      <c r="BE6" s="393">
        <v>21</v>
      </c>
      <c r="BF6" s="393"/>
      <c r="BG6" s="393">
        <v>22</v>
      </c>
      <c r="BH6" s="393">
        <v>19</v>
      </c>
      <c r="BI6" s="393">
        <v>20</v>
      </c>
      <c r="BJ6" s="393">
        <v>21</v>
      </c>
      <c r="BK6" s="393"/>
      <c r="BL6" s="393">
        <v>22</v>
      </c>
      <c r="BM6" s="393">
        <v>19</v>
      </c>
      <c r="BN6" s="393">
        <v>20</v>
      </c>
      <c r="BO6" s="393">
        <v>21</v>
      </c>
      <c r="BP6" s="393"/>
      <c r="BQ6" s="393">
        <v>22</v>
      </c>
      <c r="BR6" s="393">
        <v>19</v>
      </c>
      <c r="BS6" s="393">
        <v>20</v>
      </c>
      <c r="BT6" s="393">
        <v>21</v>
      </c>
      <c r="BU6" s="393"/>
      <c r="BV6" s="393">
        <v>22</v>
      </c>
      <c r="BW6" s="393">
        <v>19</v>
      </c>
      <c r="BX6" s="393">
        <v>20</v>
      </c>
      <c r="BY6" s="393">
        <v>21</v>
      </c>
      <c r="BZ6" s="393"/>
      <c r="CA6" s="393">
        <v>22</v>
      </c>
      <c r="CB6" s="393">
        <v>19</v>
      </c>
      <c r="CC6" s="393">
        <v>20</v>
      </c>
      <c r="CD6" s="393">
        <v>21</v>
      </c>
      <c r="CE6" s="393"/>
      <c r="CF6" s="393">
        <v>22</v>
      </c>
      <c r="CG6" s="393">
        <v>19</v>
      </c>
      <c r="CH6" s="393">
        <v>20</v>
      </c>
      <c r="CI6" s="393">
        <v>21</v>
      </c>
      <c r="CJ6" s="393"/>
      <c r="CK6" s="393">
        <v>22</v>
      </c>
      <c r="CL6" s="393">
        <v>19</v>
      </c>
      <c r="CM6" s="393">
        <v>20</v>
      </c>
      <c r="CN6" s="393">
        <v>21</v>
      </c>
      <c r="CO6" s="393"/>
      <c r="CP6" s="393">
        <v>22</v>
      </c>
      <c r="CQ6" s="393">
        <v>19</v>
      </c>
      <c r="CR6" s="393">
        <v>20</v>
      </c>
      <c r="CS6" s="393">
        <v>21</v>
      </c>
      <c r="CT6" s="393"/>
      <c r="CU6" s="393">
        <v>22</v>
      </c>
      <c r="CV6" s="393">
        <v>19</v>
      </c>
      <c r="CW6" s="393">
        <v>20</v>
      </c>
      <c r="CX6" s="393">
        <v>21</v>
      </c>
      <c r="CY6" s="393"/>
      <c r="CZ6" s="393">
        <v>22</v>
      </c>
      <c r="DA6" s="393">
        <v>19</v>
      </c>
      <c r="DB6" s="393">
        <v>20</v>
      </c>
      <c r="DC6" s="393">
        <v>21</v>
      </c>
      <c r="DD6" s="393"/>
      <c r="DE6" s="393">
        <v>22</v>
      </c>
      <c r="DF6" s="393">
        <v>19</v>
      </c>
      <c r="DG6" s="393">
        <v>20</v>
      </c>
      <c r="DH6" s="393">
        <v>21</v>
      </c>
      <c r="DI6" s="393"/>
      <c r="DJ6" s="393">
        <v>22</v>
      </c>
      <c r="DK6" s="393">
        <v>19</v>
      </c>
      <c r="DL6" s="393">
        <v>20</v>
      </c>
      <c r="DM6" s="393">
        <v>21</v>
      </c>
      <c r="DN6" s="393"/>
      <c r="DO6" s="395">
        <v>22</v>
      </c>
      <c r="DP6" s="388">
        <v>8</v>
      </c>
      <c r="DQ6" s="396">
        <v>9</v>
      </c>
      <c r="DR6" s="396">
        <v>10</v>
      </c>
      <c r="DS6" s="396">
        <v>11</v>
      </c>
      <c r="DT6" s="396">
        <v>12</v>
      </c>
      <c r="DU6" s="396">
        <v>13</v>
      </c>
      <c r="DV6" s="396">
        <v>14</v>
      </c>
      <c r="DW6" s="396">
        <v>15</v>
      </c>
      <c r="DX6" s="396">
        <v>16</v>
      </c>
      <c r="DY6" s="396">
        <v>17</v>
      </c>
      <c r="DZ6" s="396">
        <v>18</v>
      </c>
      <c r="EA6" s="396">
        <v>19</v>
      </c>
      <c r="EB6" s="396">
        <v>20</v>
      </c>
      <c r="EC6" s="396">
        <v>21</v>
      </c>
      <c r="ED6" s="396">
        <v>22</v>
      </c>
      <c r="EE6" s="396">
        <v>23</v>
      </c>
    </row>
    <row r="7" spans="1:135" ht="38.25">
      <c r="A7" s="292"/>
      <c r="B7" s="410" t="s">
        <v>1023</v>
      </c>
      <c r="C7" s="410"/>
      <c r="D7" s="324"/>
      <c r="E7" s="220"/>
      <c r="F7" s="220"/>
      <c r="G7" s="220"/>
      <c r="H7" s="297"/>
      <c r="I7" s="411">
        <f t="shared" ref="I7:I14" si="0">SUM(J7-G7/20)</f>
        <v>0</v>
      </c>
      <c r="J7" s="203">
        <f>SUM((G7*6*21)/(8*20*100))+(G7/20)</f>
        <v>0</v>
      </c>
      <c r="K7" s="297"/>
      <c r="L7" s="298"/>
      <c r="M7" s="411">
        <f t="shared" ref="M7:M13" si="1">SUM(L7*I7)</f>
        <v>0</v>
      </c>
      <c r="N7" s="221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2"/>
      <c r="DP7" s="398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</row>
    <row r="8" spans="1:135" ht="99">
      <c r="A8" s="412">
        <v>1</v>
      </c>
      <c r="B8" s="412" t="s">
        <v>1024</v>
      </c>
      <c r="C8" s="412" t="s">
        <v>1025</v>
      </c>
      <c r="D8" s="413" t="s">
        <v>1026</v>
      </c>
      <c r="E8" s="414">
        <v>90000</v>
      </c>
      <c r="F8" s="414">
        <v>10000</v>
      </c>
      <c r="G8" s="304">
        <f t="shared" ref="G8:G13" si="2">SUM(E8:F8)</f>
        <v>100000</v>
      </c>
      <c r="H8" s="204">
        <v>60</v>
      </c>
      <c r="I8" s="411">
        <f t="shared" si="0"/>
        <v>787.5</v>
      </c>
      <c r="J8" s="203">
        <f>SUM((G8*6*21)/(8*20*100))+(G8/20)</f>
        <v>5787.5</v>
      </c>
      <c r="K8" s="414" t="s">
        <v>1027</v>
      </c>
      <c r="L8" s="402"/>
      <c r="M8" s="411">
        <f t="shared" si="1"/>
        <v>0</v>
      </c>
      <c r="N8" s="203">
        <f>SUM(L8*J8)</f>
        <v>0</v>
      </c>
      <c r="O8" s="204">
        <f>SUM(P8:Q8)</f>
        <v>0</v>
      </c>
      <c r="P8" s="204">
        <f>SUM(U8,Z8,AE8,AJ8,AO8,AT8,AY8,BD8,BI8,BN8,BS8,BX8,CC8,CH8,CM8,CR8,CW8,DB8,DG8,DL8)</f>
        <v>0</v>
      </c>
      <c r="Q8" s="204">
        <f>SUM(V8,AA8,AF8,AK8,AP8,AU8,AZ8,BE8,BJ8,BO8,BT8,BY8,CD8,CI8,CN8,CS8,CX8,DC8,DH8,DM8)</f>
        <v>0</v>
      </c>
      <c r="R8" s="204">
        <f>SUM(W8,AB8,AG8,AL8,AQ8,AV8,BA8,BF8,BK8,BP8,BU8,BZ8,CE8,CJ8,CO8,CT8,CY8,DD8,DI8,DN8)</f>
        <v>0</v>
      </c>
      <c r="S8" s="415">
        <v>41279</v>
      </c>
      <c r="T8" s="310"/>
      <c r="U8" s="310"/>
      <c r="V8" s="310"/>
      <c r="W8" s="310"/>
      <c r="X8" s="310"/>
      <c r="Y8" s="310"/>
      <c r="Z8" s="310"/>
      <c r="AA8" s="310"/>
      <c r="AB8" s="310"/>
      <c r="AC8" s="362">
        <f>SUM(Z8:AB8)</f>
        <v>0</v>
      </c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1"/>
      <c r="DP8" s="403">
        <v>1</v>
      </c>
      <c r="DQ8" s="310">
        <v>100000</v>
      </c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>
        <v>1</v>
      </c>
      <c r="EE8" s="310">
        <v>100000</v>
      </c>
    </row>
    <row r="9" spans="1:135" ht="94.5">
      <c r="A9" s="412">
        <v>2</v>
      </c>
      <c r="B9" s="412"/>
      <c r="C9" s="412"/>
      <c r="D9" s="413" t="s">
        <v>1028</v>
      </c>
      <c r="E9" s="414">
        <v>45000</v>
      </c>
      <c r="F9" s="414">
        <v>5000</v>
      </c>
      <c r="G9" s="304">
        <f t="shared" si="2"/>
        <v>50000</v>
      </c>
      <c r="H9" s="204">
        <v>60</v>
      </c>
      <c r="I9" s="411">
        <f>SUM(J9-G9/20)</f>
        <v>393.75</v>
      </c>
      <c r="J9" s="203">
        <f>SUM((G9*6*21)/(8*20*100))+(G9/20)</f>
        <v>2893.75</v>
      </c>
      <c r="K9" s="414" t="s">
        <v>1029</v>
      </c>
      <c r="L9" s="402"/>
      <c r="M9" s="411"/>
      <c r="N9" s="203"/>
      <c r="O9" s="204"/>
      <c r="P9" s="204"/>
      <c r="Q9" s="204"/>
      <c r="R9" s="204"/>
      <c r="S9" s="415"/>
      <c r="T9" s="310"/>
      <c r="U9" s="310"/>
      <c r="V9" s="310"/>
      <c r="W9" s="310"/>
      <c r="X9" s="310"/>
      <c r="Y9" s="310"/>
      <c r="Z9" s="310"/>
      <c r="AA9" s="310"/>
      <c r="AB9" s="310"/>
      <c r="AC9" s="362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1"/>
      <c r="DP9" s="403"/>
      <c r="DQ9" s="310">
        <v>50000</v>
      </c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>
        <v>50000</v>
      </c>
    </row>
    <row r="10" spans="1:135" ht="66">
      <c r="A10" s="412">
        <v>3</v>
      </c>
      <c r="B10" s="412"/>
      <c r="C10" s="412"/>
      <c r="D10" s="413" t="s">
        <v>1030</v>
      </c>
      <c r="E10" s="414">
        <v>45000</v>
      </c>
      <c r="F10" s="414">
        <v>5000</v>
      </c>
      <c r="G10" s="304">
        <f t="shared" si="2"/>
        <v>50000</v>
      </c>
      <c r="H10" s="204"/>
      <c r="I10" s="411"/>
      <c r="J10" s="203"/>
      <c r="K10" s="312" t="s">
        <v>1031</v>
      </c>
      <c r="L10" s="402"/>
      <c r="M10" s="411"/>
      <c r="N10" s="203"/>
      <c r="O10" s="204"/>
      <c r="P10" s="204"/>
      <c r="Q10" s="204"/>
      <c r="R10" s="204"/>
      <c r="S10" s="415"/>
      <c r="T10" s="310"/>
      <c r="U10" s="310"/>
      <c r="V10" s="310"/>
      <c r="W10" s="310"/>
      <c r="X10" s="310"/>
      <c r="Y10" s="310"/>
      <c r="Z10" s="310"/>
      <c r="AA10" s="310"/>
      <c r="AB10" s="310"/>
      <c r="AC10" s="362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1"/>
      <c r="DP10" s="403"/>
      <c r="DQ10" s="310">
        <v>50000</v>
      </c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0">
        <v>50000</v>
      </c>
    </row>
    <row r="11" spans="1:135" ht="99">
      <c r="A11" s="412">
        <v>5</v>
      </c>
      <c r="B11" s="412" t="s">
        <v>1032</v>
      </c>
      <c r="C11" s="412" t="s">
        <v>1033</v>
      </c>
      <c r="D11" s="412" t="s">
        <v>961</v>
      </c>
      <c r="E11" s="414">
        <v>42500</v>
      </c>
      <c r="F11" s="414">
        <v>5000</v>
      </c>
      <c r="G11" s="304">
        <f t="shared" si="2"/>
        <v>47500</v>
      </c>
      <c r="H11" s="204">
        <v>20</v>
      </c>
      <c r="I11" s="411">
        <f t="shared" si="0"/>
        <v>374.0625</v>
      </c>
      <c r="J11" s="203">
        <f>SUM((G11*6*21)/(8*20*100))+(G11/20)</f>
        <v>2749.0625</v>
      </c>
      <c r="K11" s="414" t="s">
        <v>1034</v>
      </c>
      <c r="L11" s="402">
        <v>11</v>
      </c>
      <c r="M11" s="411">
        <f t="shared" si="1"/>
        <v>4114.6875</v>
      </c>
      <c r="N11" s="203">
        <f>SUM(L11*J11)</f>
        <v>30239.6875</v>
      </c>
      <c r="O11" s="204">
        <f>SUM(P11:Q11)</f>
        <v>0</v>
      </c>
      <c r="P11" s="204">
        <f t="shared" ref="P11:R12" si="3">SUM(U11,Z11,AE11,AJ11,AO11,AT11,AY11,BD11,BI11,BN11,BS11,BX11,CC11,CH11,CM11,CR11,CW11,DB11,DG11,DL11)</f>
        <v>0</v>
      </c>
      <c r="Q11" s="204">
        <f t="shared" si="3"/>
        <v>0</v>
      </c>
      <c r="R11" s="204">
        <f t="shared" si="3"/>
        <v>0</v>
      </c>
      <c r="S11" s="416" t="s">
        <v>1035</v>
      </c>
      <c r="T11" s="310"/>
      <c r="U11" s="310"/>
      <c r="V11" s="310"/>
      <c r="W11" s="310"/>
      <c r="X11" s="310"/>
      <c r="Y11" s="310"/>
      <c r="Z11" s="310"/>
      <c r="AA11" s="310"/>
      <c r="AB11" s="310"/>
      <c r="AC11" s="362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1"/>
      <c r="DP11" s="403">
        <v>1</v>
      </c>
      <c r="DQ11" s="310">
        <v>47500</v>
      </c>
      <c r="DR11" s="310"/>
      <c r="DS11" s="310"/>
      <c r="DT11" s="310"/>
      <c r="DU11" s="310"/>
      <c r="DV11" s="310">
        <v>1</v>
      </c>
      <c r="DW11" s="310">
        <v>47500</v>
      </c>
      <c r="DX11" s="310"/>
      <c r="DY11" s="310"/>
      <c r="DZ11" s="310"/>
      <c r="EA11" s="310"/>
      <c r="EB11" s="310"/>
      <c r="EC11" s="310"/>
      <c r="ED11" s="310"/>
      <c r="EE11" s="310"/>
    </row>
    <row r="12" spans="1:135" ht="83.25" thickBot="1">
      <c r="A12" s="412">
        <v>6</v>
      </c>
      <c r="B12" s="412" t="s">
        <v>1036</v>
      </c>
      <c r="C12" s="412" t="s">
        <v>1037</v>
      </c>
      <c r="D12" s="412" t="s">
        <v>961</v>
      </c>
      <c r="E12" s="414">
        <v>42500</v>
      </c>
      <c r="F12" s="414">
        <v>5000</v>
      </c>
      <c r="G12" s="304">
        <f t="shared" si="2"/>
        <v>47500</v>
      </c>
      <c r="H12" s="204">
        <v>20</v>
      </c>
      <c r="I12" s="411">
        <f t="shared" si="0"/>
        <v>374.0625</v>
      </c>
      <c r="J12" s="203">
        <f>SUM((G12*6*21)/(8*20*100))+(G12/20)</f>
        <v>2749.0625</v>
      </c>
      <c r="K12" s="414" t="s">
        <v>1038</v>
      </c>
      <c r="L12" s="402">
        <v>9</v>
      </c>
      <c r="M12" s="411">
        <f t="shared" si="1"/>
        <v>3366.5625</v>
      </c>
      <c r="N12" s="203">
        <f>SUM(L12*J12)</f>
        <v>24741.5625</v>
      </c>
      <c r="O12" s="204">
        <f>SUM(P12:Q12)</f>
        <v>8248</v>
      </c>
      <c r="P12" s="204">
        <f t="shared" si="3"/>
        <v>8248</v>
      </c>
      <c r="Q12" s="204">
        <f t="shared" si="3"/>
        <v>0</v>
      </c>
      <c r="R12" s="204">
        <f t="shared" si="3"/>
        <v>0</v>
      </c>
      <c r="S12" s="416" t="s">
        <v>1039</v>
      </c>
      <c r="T12" s="310" t="s">
        <v>956</v>
      </c>
      <c r="U12" s="310">
        <v>2739</v>
      </c>
      <c r="V12" s="310"/>
      <c r="W12" s="310"/>
      <c r="X12" s="310">
        <f>SUM(U12:W12)</f>
        <v>2739</v>
      </c>
      <c r="Y12" s="309">
        <v>40365</v>
      </c>
      <c r="Z12" s="310">
        <v>5509</v>
      </c>
      <c r="AA12" s="310"/>
      <c r="AB12" s="310"/>
      <c r="AC12" s="362">
        <f>SUM(Z12:AB12)</f>
        <v>5509</v>
      </c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1"/>
      <c r="DP12" s="403">
        <v>1</v>
      </c>
      <c r="DQ12" s="310">
        <v>47500</v>
      </c>
      <c r="DR12" s="310"/>
      <c r="DS12" s="310"/>
      <c r="DT12" s="310"/>
      <c r="DU12" s="310"/>
      <c r="DV12" s="310">
        <v>1</v>
      </c>
      <c r="DW12" s="310">
        <v>47500</v>
      </c>
      <c r="DX12" s="310"/>
      <c r="DY12" s="310"/>
      <c r="DZ12" s="310"/>
      <c r="EA12" s="310"/>
      <c r="EB12" s="310"/>
      <c r="EC12" s="310"/>
      <c r="ED12" s="310"/>
      <c r="EE12" s="310"/>
    </row>
    <row r="13" spans="1:135" ht="16.5" thickBot="1">
      <c r="A13" s="404"/>
      <c r="B13" s="417"/>
      <c r="C13" s="405"/>
      <c r="D13" s="399"/>
      <c r="E13" s="304"/>
      <c r="F13" s="310"/>
      <c r="G13" s="304">
        <f t="shared" si="2"/>
        <v>0</v>
      </c>
      <c r="H13" s="204"/>
      <c r="I13" s="411">
        <f t="shared" si="0"/>
        <v>0</v>
      </c>
      <c r="J13" s="203">
        <f>SUM((G13*6*21)/(8*20*100))+(G13/20)</f>
        <v>0</v>
      </c>
      <c r="K13" s="310"/>
      <c r="L13" s="369"/>
      <c r="M13" s="411">
        <f t="shared" si="1"/>
        <v>0</v>
      </c>
      <c r="N13" s="203">
        <f>SUM(L13*J13)</f>
        <v>0</v>
      </c>
      <c r="O13" s="204">
        <f>SUM(P13:Q13)</f>
        <v>0</v>
      </c>
      <c r="P13" s="204">
        <f>SUM(U13,Z13,AE13,AJ13,AO13,AT13,AY13,BD13,BI13,BN13,BS13,BX13,CC13,CH13,CM13,CR13,CW13,DB13,DG13,DL13)</f>
        <v>0</v>
      </c>
      <c r="Q13" s="204">
        <f>SUM(V13,AA13,AF13,AK13,AP13,AU13,AZ13,BE13,BJ13,BO13,BT13,BY13,CD13,CI13,CN13,CS13,CX13,DC13,DH13,DM13)</f>
        <v>0</v>
      </c>
      <c r="R13" s="204">
        <f>SUM(W13,AB13,AG13,AL13,AQ13,AV13,BA13,BF13,BK13,BP13,BU13,BZ13,CE13,CJ13,CO13,CT13,CY13,DD13,DI13,DN13)</f>
        <v>0</v>
      </c>
      <c r="S13" s="310"/>
      <c r="T13" s="322"/>
      <c r="U13" s="322"/>
      <c r="V13" s="322"/>
      <c r="W13" s="322"/>
      <c r="X13" s="322"/>
      <c r="Y13" s="322"/>
      <c r="Z13" s="322"/>
      <c r="AA13" s="322"/>
      <c r="AB13" s="322"/>
      <c r="AC13" s="362">
        <f>SUM(Z13:AB13)</f>
        <v>0</v>
      </c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70"/>
      <c r="DP13" s="403"/>
      <c r="DQ13" s="310"/>
      <c r="DR13" s="322"/>
      <c r="DS13" s="322"/>
      <c r="DT13" s="322"/>
      <c r="DU13" s="322"/>
      <c r="DV13" s="310"/>
      <c r="DW13" s="310"/>
      <c r="DX13" s="310"/>
      <c r="DY13" s="310"/>
      <c r="DZ13" s="310"/>
      <c r="EA13" s="310"/>
      <c r="EB13" s="310"/>
      <c r="EC13" s="310"/>
      <c r="ED13" s="310"/>
      <c r="EE13" s="310"/>
    </row>
    <row r="14" spans="1:135">
      <c r="A14" s="321"/>
      <c r="B14" s="410" t="s">
        <v>817</v>
      </c>
      <c r="C14" s="410"/>
      <c r="D14" s="324"/>
      <c r="E14" s="322">
        <f t="shared" ref="E14:BP14" si="4">SUM(E8:E13)</f>
        <v>265000</v>
      </c>
      <c r="F14" s="322">
        <f t="shared" si="4"/>
        <v>30000</v>
      </c>
      <c r="G14" s="322">
        <f t="shared" si="4"/>
        <v>295000</v>
      </c>
      <c r="H14" s="322">
        <f t="shared" si="4"/>
        <v>160</v>
      </c>
      <c r="I14" s="411">
        <f t="shared" si="0"/>
        <v>-570.625</v>
      </c>
      <c r="J14" s="322">
        <f t="shared" si="4"/>
        <v>14179.375</v>
      </c>
      <c r="K14" s="322">
        <f t="shared" si="4"/>
        <v>0</v>
      </c>
      <c r="L14" s="407">
        <f t="shared" si="4"/>
        <v>20</v>
      </c>
      <c r="M14" s="333">
        <f t="shared" si="4"/>
        <v>7481.25</v>
      </c>
      <c r="N14" s="333">
        <f t="shared" si="4"/>
        <v>54981.25</v>
      </c>
      <c r="O14" s="322">
        <f t="shared" si="4"/>
        <v>8248</v>
      </c>
      <c r="P14" s="322">
        <f t="shared" si="4"/>
        <v>8248</v>
      </c>
      <c r="Q14" s="322">
        <f t="shared" si="4"/>
        <v>0</v>
      </c>
      <c r="R14" s="322">
        <f t="shared" si="4"/>
        <v>0</v>
      </c>
      <c r="S14" s="322">
        <f t="shared" si="4"/>
        <v>41279</v>
      </c>
      <c r="T14" s="322">
        <f t="shared" si="4"/>
        <v>0</v>
      </c>
      <c r="U14" s="322">
        <f t="shared" si="4"/>
        <v>2739</v>
      </c>
      <c r="V14" s="322">
        <f t="shared" si="4"/>
        <v>0</v>
      </c>
      <c r="W14" s="322">
        <f t="shared" si="4"/>
        <v>0</v>
      </c>
      <c r="X14" s="322">
        <f t="shared" si="4"/>
        <v>2739</v>
      </c>
      <c r="Y14" s="322">
        <f t="shared" si="4"/>
        <v>40365</v>
      </c>
      <c r="Z14" s="322">
        <f t="shared" si="4"/>
        <v>5509</v>
      </c>
      <c r="AA14" s="322">
        <f t="shared" si="4"/>
        <v>0</v>
      </c>
      <c r="AB14" s="322">
        <f t="shared" si="4"/>
        <v>0</v>
      </c>
      <c r="AC14" s="322">
        <f t="shared" si="4"/>
        <v>5509</v>
      </c>
      <c r="AD14" s="322">
        <f t="shared" si="4"/>
        <v>0</v>
      </c>
      <c r="AE14" s="322">
        <f t="shared" si="4"/>
        <v>0</v>
      </c>
      <c r="AF14" s="322">
        <f t="shared" si="4"/>
        <v>0</v>
      </c>
      <c r="AG14" s="322">
        <f t="shared" si="4"/>
        <v>0</v>
      </c>
      <c r="AH14" s="322">
        <f t="shared" si="4"/>
        <v>0</v>
      </c>
      <c r="AI14" s="322">
        <f t="shared" si="4"/>
        <v>0</v>
      </c>
      <c r="AJ14" s="322">
        <f t="shared" si="4"/>
        <v>0</v>
      </c>
      <c r="AK14" s="322">
        <f t="shared" si="4"/>
        <v>0</v>
      </c>
      <c r="AL14" s="322">
        <f t="shared" si="4"/>
        <v>0</v>
      </c>
      <c r="AM14" s="322">
        <f t="shared" si="4"/>
        <v>0</v>
      </c>
      <c r="AN14" s="322">
        <f t="shared" si="4"/>
        <v>0</v>
      </c>
      <c r="AO14" s="322">
        <f t="shared" si="4"/>
        <v>0</v>
      </c>
      <c r="AP14" s="322">
        <f t="shared" si="4"/>
        <v>0</v>
      </c>
      <c r="AQ14" s="322">
        <f t="shared" si="4"/>
        <v>0</v>
      </c>
      <c r="AR14" s="322">
        <f t="shared" si="4"/>
        <v>0</v>
      </c>
      <c r="AS14" s="322">
        <f t="shared" si="4"/>
        <v>0</v>
      </c>
      <c r="AT14" s="322">
        <f t="shared" si="4"/>
        <v>0</v>
      </c>
      <c r="AU14" s="322">
        <f t="shared" si="4"/>
        <v>0</v>
      </c>
      <c r="AV14" s="322">
        <f t="shared" si="4"/>
        <v>0</v>
      </c>
      <c r="AW14" s="322">
        <f t="shared" si="4"/>
        <v>0</v>
      </c>
      <c r="AX14" s="322">
        <f t="shared" si="4"/>
        <v>0</v>
      </c>
      <c r="AY14" s="322">
        <f t="shared" si="4"/>
        <v>0</v>
      </c>
      <c r="AZ14" s="322">
        <f t="shared" si="4"/>
        <v>0</v>
      </c>
      <c r="BA14" s="322">
        <f t="shared" si="4"/>
        <v>0</v>
      </c>
      <c r="BB14" s="322">
        <f t="shared" si="4"/>
        <v>0</v>
      </c>
      <c r="BC14" s="322">
        <f t="shared" si="4"/>
        <v>0</v>
      </c>
      <c r="BD14" s="322">
        <f t="shared" si="4"/>
        <v>0</v>
      </c>
      <c r="BE14" s="322">
        <f t="shared" si="4"/>
        <v>0</v>
      </c>
      <c r="BF14" s="322">
        <f t="shared" si="4"/>
        <v>0</v>
      </c>
      <c r="BG14" s="322">
        <f t="shared" si="4"/>
        <v>0</v>
      </c>
      <c r="BH14" s="322">
        <f t="shared" si="4"/>
        <v>0</v>
      </c>
      <c r="BI14" s="322">
        <f t="shared" si="4"/>
        <v>0</v>
      </c>
      <c r="BJ14" s="322">
        <f t="shared" si="4"/>
        <v>0</v>
      </c>
      <c r="BK14" s="322">
        <f t="shared" si="4"/>
        <v>0</v>
      </c>
      <c r="BL14" s="322">
        <f t="shared" si="4"/>
        <v>0</v>
      </c>
      <c r="BM14" s="322">
        <f t="shared" si="4"/>
        <v>0</v>
      </c>
      <c r="BN14" s="322">
        <f t="shared" si="4"/>
        <v>0</v>
      </c>
      <c r="BO14" s="322">
        <f t="shared" si="4"/>
        <v>0</v>
      </c>
      <c r="BP14" s="322">
        <f t="shared" si="4"/>
        <v>0</v>
      </c>
      <c r="BQ14" s="322">
        <f t="shared" ref="BQ14:EB14" si="5">SUM(BQ8:BQ13)</f>
        <v>0</v>
      </c>
      <c r="BR14" s="322">
        <f t="shared" si="5"/>
        <v>0</v>
      </c>
      <c r="BS14" s="322">
        <f t="shared" si="5"/>
        <v>0</v>
      </c>
      <c r="BT14" s="322">
        <f t="shared" si="5"/>
        <v>0</v>
      </c>
      <c r="BU14" s="322">
        <f t="shared" si="5"/>
        <v>0</v>
      </c>
      <c r="BV14" s="322">
        <f t="shared" si="5"/>
        <v>0</v>
      </c>
      <c r="BW14" s="322">
        <f t="shared" si="5"/>
        <v>0</v>
      </c>
      <c r="BX14" s="322">
        <f t="shared" si="5"/>
        <v>0</v>
      </c>
      <c r="BY14" s="322">
        <f t="shared" si="5"/>
        <v>0</v>
      </c>
      <c r="BZ14" s="322">
        <f t="shared" si="5"/>
        <v>0</v>
      </c>
      <c r="CA14" s="322">
        <f t="shared" si="5"/>
        <v>0</v>
      </c>
      <c r="CB14" s="322">
        <f t="shared" si="5"/>
        <v>0</v>
      </c>
      <c r="CC14" s="322">
        <f t="shared" si="5"/>
        <v>0</v>
      </c>
      <c r="CD14" s="322">
        <f t="shared" si="5"/>
        <v>0</v>
      </c>
      <c r="CE14" s="322">
        <f t="shared" si="5"/>
        <v>0</v>
      </c>
      <c r="CF14" s="322">
        <f t="shared" si="5"/>
        <v>0</v>
      </c>
      <c r="CG14" s="322">
        <f t="shared" si="5"/>
        <v>0</v>
      </c>
      <c r="CH14" s="322">
        <f t="shared" si="5"/>
        <v>0</v>
      </c>
      <c r="CI14" s="322">
        <f t="shared" si="5"/>
        <v>0</v>
      </c>
      <c r="CJ14" s="322">
        <f t="shared" si="5"/>
        <v>0</v>
      </c>
      <c r="CK14" s="322">
        <f t="shared" si="5"/>
        <v>0</v>
      </c>
      <c r="CL14" s="322">
        <f t="shared" si="5"/>
        <v>0</v>
      </c>
      <c r="CM14" s="322">
        <f t="shared" si="5"/>
        <v>0</v>
      </c>
      <c r="CN14" s="322">
        <f t="shared" si="5"/>
        <v>0</v>
      </c>
      <c r="CO14" s="322">
        <f t="shared" si="5"/>
        <v>0</v>
      </c>
      <c r="CP14" s="322">
        <f t="shared" si="5"/>
        <v>0</v>
      </c>
      <c r="CQ14" s="322">
        <f t="shared" si="5"/>
        <v>0</v>
      </c>
      <c r="CR14" s="322">
        <f t="shared" si="5"/>
        <v>0</v>
      </c>
      <c r="CS14" s="322">
        <f t="shared" si="5"/>
        <v>0</v>
      </c>
      <c r="CT14" s="322">
        <f t="shared" si="5"/>
        <v>0</v>
      </c>
      <c r="CU14" s="322">
        <f t="shared" si="5"/>
        <v>0</v>
      </c>
      <c r="CV14" s="322">
        <f t="shared" si="5"/>
        <v>0</v>
      </c>
      <c r="CW14" s="322">
        <f t="shared" si="5"/>
        <v>0</v>
      </c>
      <c r="CX14" s="322">
        <f t="shared" si="5"/>
        <v>0</v>
      </c>
      <c r="CY14" s="322">
        <f t="shared" si="5"/>
        <v>0</v>
      </c>
      <c r="CZ14" s="322">
        <f t="shared" si="5"/>
        <v>0</v>
      </c>
      <c r="DA14" s="322">
        <f t="shared" si="5"/>
        <v>0</v>
      </c>
      <c r="DB14" s="322">
        <f t="shared" si="5"/>
        <v>0</v>
      </c>
      <c r="DC14" s="322">
        <f t="shared" si="5"/>
        <v>0</v>
      </c>
      <c r="DD14" s="322">
        <f t="shared" si="5"/>
        <v>0</v>
      </c>
      <c r="DE14" s="322">
        <f t="shared" si="5"/>
        <v>0</v>
      </c>
      <c r="DF14" s="322">
        <f t="shared" si="5"/>
        <v>0</v>
      </c>
      <c r="DG14" s="322">
        <f t="shared" si="5"/>
        <v>0</v>
      </c>
      <c r="DH14" s="322">
        <f t="shared" si="5"/>
        <v>0</v>
      </c>
      <c r="DI14" s="322">
        <f t="shared" si="5"/>
        <v>0</v>
      </c>
      <c r="DJ14" s="322">
        <f t="shared" si="5"/>
        <v>0</v>
      </c>
      <c r="DK14" s="322">
        <f t="shared" si="5"/>
        <v>0</v>
      </c>
      <c r="DL14" s="322">
        <f t="shared" si="5"/>
        <v>0</v>
      </c>
      <c r="DM14" s="322">
        <f t="shared" si="5"/>
        <v>0</v>
      </c>
      <c r="DN14" s="322">
        <f t="shared" si="5"/>
        <v>0</v>
      </c>
      <c r="DO14" s="370">
        <f t="shared" si="5"/>
        <v>0</v>
      </c>
      <c r="DP14" s="406">
        <f t="shared" si="5"/>
        <v>3</v>
      </c>
      <c r="DQ14" s="322">
        <f t="shared" si="5"/>
        <v>295000</v>
      </c>
      <c r="DR14" s="322">
        <f t="shared" si="5"/>
        <v>0</v>
      </c>
      <c r="DS14" s="322">
        <f t="shared" si="5"/>
        <v>0</v>
      </c>
      <c r="DT14" s="322">
        <f t="shared" si="5"/>
        <v>0</v>
      </c>
      <c r="DU14" s="322">
        <f t="shared" si="5"/>
        <v>0</v>
      </c>
      <c r="DV14" s="322">
        <f t="shared" si="5"/>
        <v>2</v>
      </c>
      <c r="DW14" s="322">
        <f t="shared" si="5"/>
        <v>95000</v>
      </c>
      <c r="DX14" s="322">
        <f t="shared" si="5"/>
        <v>0</v>
      </c>
      <c r="DY14" s="322">
        <f t="shared" si="5"/>
        <v>0</v>
      </c>
      <c r="DZ14" s="322">
        <f t="shared" si="5"/>
        <v>0</v>
      </c>
      <c r="EA14" s="322">
        <f t="shared" si="5"/>
        <v>0</v>
      </c>
      <c r="EB14" s="322">
        <f t="shared" si="5"/>
        <v>0</v>
      </c>
      <c r="EC14" s="322">
        <f t="shared" ref="EC14:EE14" si="6">SUM(EC8:EC13)</f>
        <v>0</v>
      </c>
      <c r="ED14" s="322">
        <f t="shared" si="6"/>
        <v>1</v>
      </c>
      <c r="EE14" s="322">
        <f t="shared" si="6"/>
        <v>200000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F9"/>
  <sheetViews>
    <sheetView workbookViewId="0">
      <selection activeCell="G10" sqref="G10"/>
    </sheetView>
  </sheetViews>
  <sheetFormatPr defaultRowHeight="15"/>
  <sheetData>
    <row r="1" spans="1:136" ht="18">
      <c r="A1" s="557" t="s">
        <v>818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418"/>
      <c r="M1" s="419"/>
      <c r="N1" s="420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557" t="s">
        <v>819</v>
      </c>
      <c r="DQ1" s="557"/>
      <c r="DR1" s="557"/>
      <c r="DS1" s="557"/>
      <c r="DT1" s="557"/>
      <c r="DU1" s="557"/>
      <c r="DV1" s="557"/>
      <c r="DW1" s="557"/>
      <c r="DX1" s="557"/>
      <c r="DY1" s="557"/>
      <c r="DZ1" s="557"/>
      <c r="EA1" s="557"/>
      <c r="EB1" s="557"/>
      <c r="EC1" s="557"/>
      <c r="ED1" s="557"/>
      <c r="EE1" s="380"/>
    </row>
    <row r="2" spans="1:136" ht="18">
      <c r="A2" s="565" t="s">
        <v>997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418"/>
      <c r="M2" s="418"/>
      <c r="N2" s="421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22"/>
      <c r="AE2" s="418"/>
      <c r="AF2" s="418"/>
      <c r="AG2" s="418"/>
      <c r="AH2" s="418"/>
      <c r="AI2" s="418"/>
      <c r="AJ2" s="418"/>
      <c r="AK2" s="418"/>
      <c r="AL2" s="418"/>
      <c r="AM2" s="418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6"/>
      <c r="BU2" s="386"/>
      <c r="BV2" s="386"/>
      <c r="BW2" s="386"/>
      <c r="BX2" s="386"/>
      <c r="BY2" s="386"/>
      <c r="BZ2" s="386"/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  <c r="CP2" s="386"/>
      <c r="CQ2" s="386"/>
      <c r="CR2" s="386"/>
      <c r="CS2" s="386"/>
      <c r="CT2" s="386"/>
      <c r="CU2" s="386"/>
      <c r="CV2" s="386"/>
      <c r="CW2" s="386"/>
      <c r="CX2" s="386"/>
      <c r="CY2" s="386"/>
      <c r="CZ2" s="386"/>
      <c r="DA2" s="386"/>
      <c r="DB2" s="386"/>
      <c r="DC2" s="386"/>
      <c r="DD2" s="386"/>
      <c r="DE2" s="386"/>
      <c r="DF2" s="386"/>
      <c r="DG2" s="386"/>
      <c r="DH2" s="386"/>
      <c r="DI2" s="386"/>
      <c r="DJ2" s="386"/>
      <c r="DK2" s="386"/>
      <c r="DL2" s="386"/>
      <c r="DM2" s="386"/>
      <c r="DN2" s="386"/>
      <c r="DO2" s="386"/>
      <c r="DP2" s="408"/>
      <c r="DQ2" s="386"/>
      <c r="DR2" s="386"/>
      <c r="DS2" s="386"/>
      <c r="DT2" s="409" t="s">
        <v>821</v>
      </c>
      <c r="DU2" s="409"/>
      <c r="DV2" s="386"/>
      <c r="DW2" s="386"/>
      <c r="DX2" s="386"/>
      <c r="DY2" s="386"/>
      <c r="DZ2" s="386"/>
      <c r="EA2" s="386"/>
      <c r="EB2" s="386"/>
      <c r="EC2" s="386"/>
      <c r="ED2" s="386"/>
      <c r="EE2" s="386"/>
    </row>
    <row r="3" spans="1:136" ht="15.75">
      <c r="A3" s="566" t="s">
        <v>822</v>
      </c>
      <c r="B3" s="568" t="s">
        <v>930</v>
      </c>
      <c r="C3" s="568" t="s">
        <v>823</v>
      </c>
      <c r="D3" s="568" t="s">
        <v>824</v>
      </c>
      <c r="E3" s="568" t="s">
        <v>1040</v>
      </c>
      <c r="F3" s="568" t="s">
        <v>969</v>
      </c>
      <c r="G3" s="568" t="s">
        <v>970</v>
      </c>
      <c r="H3" s="568" t="s">
        <v>826</v>
      </c>
      <c r="I3" s="562" t="s">
        <v>1041</v>
      </c>
      <c r="J3" s="568" t="s">
        <v>827</v>
      </c>
      <c r="K3" s="558" t="s">
        <v>1042</v>
      </c>
      <c r="L3" s="568" t="s">
        <v>1043</v>
      </c>
      <c r="M3" s="562" t="s">
        <v>1044</v>
      </c>
      <c r="N3" s="559" t="s">
        <v>1045</v>
      </c>
      <c r="O3" s="560" t="s">
        <v>832</v>
      </c>
      <c r="P3" s="560"/>
      <c r="Q3" s="560"/>
      <c r="R3" s="423"/>
      <c r="S3" s="561" t="s">
        <v>834</v>
      </c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73"/>
      <c r="DP3" s="388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</row>
    <row r="4" spans="1:136">
      <c r="A4" s="567"/>
      <c r="B4" s="569"/>
      <c r="C4" s="568"/>
      <c r="D4" s="569"/>
      <c r="E4" s="570"/>
      <c r="F4" s="568"/>
      <c r="G4" s="568"/>
      <c r="H4" s="570"/>
      <c r="I4" s="563"/>
      <c r="J4" s="568"/>
      <c r="K4" s="570"/>
      <c r="L4" s="568"/>
      <c r="M4" s="563"/>
      <c r="N4" s="559"/>
      <c r="O4" s="560"/>
      <c r="P4" s="560"/>
      <c r="Q4" s="560"/>
      <c r="R4" s="424"/>
      <c r="S4" s="558" t="s">
        <v>209</v>
      </c>
      <c r="T4" s="558"/>
      <c r="U4" s="558"/>
      <c r="V4" s="558"/>
      <c r="W4" s="558"/>
      <c r="X4" s="558"/>
      <c r="Y4" s="558" t="s">
        <v>835</v>
      </c>
      <c r="Z4" s="558"/>
      <c r="AA4" s="558"/>
      <c r="AB4" s="558"/>
      <c r="AC4" s="558"/>
      <c r="AD4" s="558" t="s">
        <v>836</v>
      </c>
      <c r="AE4" s="558"/>
      <c r="AF4" s="558"/>
      <c r="AG4" s="558"/>
      <c r="AH4" s="558"/>
      <c r="AI4" s="558" t="s">
        <v>545</v>
      </c>
      <c r="AJ4" s="558"/>
      <c r="AK4" s="558"/>
      <c r="AL4" s="558"/>
      <c r="AM4" s="558"/>
      <c r="AN4" s="558" t="s">
        <v>837</v>
      </c>
      <c r="AO4" s="558"/>
      <c r="AP4" s="558"/>
      <c r="AQ4" s="558"/>
      <c r="AR4" s="558"/>
      <c r="AS4" s="558" t="s">
        <v>838</v>
      </c>
      <c r="AT4" s="558"/>
      <c r="AU4" s="558"/>
      <c r="AV4" s="558"/>
      <c r="AW4" s="558"/>
      <c r="AX4" s="558" t="s">
        <v>839</v>
      </c>
      <c r="AY4" s="558"/>
      <c r="AZ4" s="558"/>
      <c r="BA4" s="558"/>
      <c r="BB4" s="558"/>
      <c r="BC4" s="558" t="s">
        <v>840</v>
      </c>
      <c r="BD4" s="558"/>
      <c r="BE4" s="558"/>
      <c r="BF4" s="558"/>
      <c r="BG4" s="558"/>
      <c r="BH4" s="558" t="s">
        <v>841</v>
      </c>
      <c r="BI4" s="558"/>
      <c r="BJ4" s="558"/>
      <c r="BK4" s="558"/>
      <c r="BL4" s="558"/>
      <c r="BM4" s="558" t="s">
        <v>842</v>
      </c>
      <c r="BN4" s="558"/>
      <c r="BO4" s="558"/>
      <c r="BP4" s="558"/>
      <c r="BQ4" s="558"/>
      <c r="BR4" s="558" t="s">
        <v>843</v>
      </c>
      <c r="BS4" s="558"/>
      <c r="BT4" s="558"/>
      <c r="BU4" s="558"/>
      <c r="BV4" s="558"/>
      <c r="BW4" s="558" t="s">
        <v>844</v>
      </c>
      <c r="BX4" s="558"/>
      <c r="BY4" s="558"/>
      <c r="BZ4" s="558"/>
      <c r="CA4" s="558"/>
      <c r="CB4" s="558" t="s">
        <v>845</v>
      </c>
      <c r="CC4" s="558"/>
      <c r="CD4" s="558"/>
      <c r="CE4" s="558"/>
      <c r="CF4" s="558"/>
      <c r="CG4" s="558" t="s">
        <v>846</v>
      </c>
      <c r="CH4" s="558"/>
      <c r="CI4" s="558"/>
      <c r="CJ4" s="558"/>
      <c r="CK4" s="558"/>
      <c r="CL4" s="558" t="s">
        <v>847</v>
      </c>
      <c r="CM4" s="558"/>
      <c r="CN4" s="558"/>
      <c r="CO4" s="558"/>
      <c r="CP4" s="558"/>
      <c r="CQ4" s="558" t="s">
        <v>848</v>
      </c>
      <c r="CR4" s="558"/>
      <c r="CS4" s="558"/>
      <c r="CT4" s="558"/>
      <c r="CU4" s="558"/>
      <c r="CV4" s="558" t="s">
        <v>849</v>
      </c>
      <c r="CW4" s="558"/>
      <c r="CX4" s="558"/>
      <c r="CY4" s="558"/>
      <c r="CZ4" s="558"/>
      <c r="DA4" s="558" t="s">
        <v>850</v>
      </c>
      <c r="DB4" s="558"/>
      <c r="DC4" s="558"/>
      <c r="DD4" s="558"/>
      <c r="DE4" s="558"/>
      <c r="DF4" s="558" t="s">
        <v>851</v>
      </c>
      <c r="DG4" s="558"/>
      <c r="DH4" s="558"/>
      <c r="DI4" s="558"/>
      <c r="DJ4" s="558"/>
      <c r="DK4" s="558" t="s">
        <v>852</v>
      </c>
      <c r="DL4" s="558"/>
      <c r="DM4" s="558"/>
      <c r="DN4" s="558"/>
      <c r="DO4" s="558"/>
      <c r="DP4" s="550" t="s">
        <v>853</v>
      </c>
      <c r="DQ4" s="550"/>
      <c r="DR4" s="550"/>
      <c r="DS4" s="550"/>
      <c r="DT4" s="550" t="s">
        <v>854</v>
      </c>
      <c r="DU4" s="550"/>
      <c r="DV4" s="550"/>
      <c r="DW4" s="550"/>
      <c r="DX4" s="550"/>
      <c r="DY4" s="550"/>
      <c r="DZ4" s="550"/>
      <c r="EA4" s="550"/>
      <c r="EB4" s="550"/>
      <c r="EC4" s="550"/>
      <c r="ED4" s="550"/>
      <c r="EE4" s="550"/>
    </row>
    <row r="5" spans="1:136" ht="25.5">
      <c r="A5" s="567"/>
      <c r="B5" s="569"/>
      <c r="C5" s="568"/>
      <c r="D5" s="569"/>
      <c r="E5" s="570"/>
      <c r="F5" s="568"/>
      <c r="G5" s="568"/>
      <c r="H5" s="570"/>
      <c r="I5" s="564"/>
      <c r="J5" s="568"/>
      <c r="K5" s="570"/>
      <c r="L5" s="568"/>
      <c r="M5" s="564"/>
      <c r="N5" s="559"/>
      <c r="O5" s="425" t="s">
        <v>817</v>
      </c>
      <c r="P5" s="424" t="s">
        <v>855</v>
      </c>
      <c r="Q5" s="424" t="s">
        <v>856</v>
      </c>
      <c r="R5" s="424" t="s">
        <v>969</v>
      </c>
      <c r="S5" s="426" t="s">
        <v>1000</v>
      </c>
      <c r="T5" s="426" t="s">
        <v>858</v>
      </c>
      <c r="U5" s="427" t="s">
        <v>1001</v>
      </c>
      <c r="V5" s="427" t="s">
        <v>856</v>
      </c>
      <c r="W5" s="427" t="s">
        <v>969</v>
      </c>
      <c r="X5" s="424" t="s">
        <v>817</v>
      </c>
      <c r="Y5" s="426" t="s">
        <v>858</v>
      </c>
      <c r="Z5" s="427" t="s">
        <v>1001</v>
      </c>
      <c r="AA5" s="427" t="s">
        <v>856</v>
      </c>
      <c r="AB5" s="427" t="s">
        <v>969</v>
      </c>
      <c r="AC5" s="424" t="s">
        <v>817</v>
      </c>
      <c r="AD5" s="426" t="s">
        <v>858</v>
      </c>
      <c r="AE5" s="427" t="s">
        <v>1002</v>
      </c>
      <c r="AF5" s="427" t="s">
        <v>856</v>
      </c>
      <c r="AG5" s="427" t="s">
        <v>969</v>
      </c>
      <c r="AH5" s="424" t="s">
        <v>817</v>
      </c>
      <c r="AI5" s="426" t="s">
        <v>858</v>
      </c>
      <c r="AJ5" s="427" t="s">
        <v>1002</v>
      </c>
      <c r="AK5" s="427" t="s">
        <v>856</v>
      </c>
      <c r="AL5" s="427" t="s">
        <v>969</v>
      </c>
      <c r="AM5" s="424" t="s">
        <v>817</v>
      </c>
      <c r="AN5" s="426" t="s">
        <v>858</v>
      </c>
      <c r="AO5" s="427" t="s">
        <v>1002</v>
      </c>
      <c r="AP5" s="427" t="s">
        <v>856</v>
      </c>
      <c r="AQ5" s="427" t="s">
        <v>969</v>
      </c>
      <c r="AR5" s="424" t="s">
        <v>817</v>
      </c>
      <c r="AS5" s="426" t="s">
        <v>858</v>
      </c>
      <c r="AT5" s="427" t="s">
        <v>1002</v>
      </c>
      <c r="AU5" s="427" t="s">
        <v>856</v>
      </c>
      <c r="AV5" s="427" t="s">
        <v>969</v>
      </c>
      <c r="AW5" s="424" t="s">
        <v>817</v>
      </c>
      <c r="AX5" s="426" t="s">
        <v>858</v>
      </c>
      <c r="AY5" s="427" t="s">
        <v>1002</v>
      </c>
      <c r="AZ5" s="427" t="s">
        <v>856</v>
      </c>
      <c r="BA5" s="427" t="s">
        <v>969</v>
      </c>
      <c r="BB5" s="424" t="s">
        <v>817</v>
      </c>
      <c r="BC5" s="426" t="s">
        <v>858</v>
      </c>
      <c r="BD5" s="427" t="s">
        <v>1002</v>
      </c>
      <c r="BE5" s="427" t="s">
        <v>856</v>
      </c>
      <c r="BF5" s="427" t="s">
        <v>969</v>
      </c>
      <c r="BG5" s="424" t="s">
        <v>817</v>
      </c>
      <c r="BH5" s="426" t="s">
        <v>858</v>
      </c>
      <c r="BI5" s="427" t="s">
        <v>1002</v>
      </c>
      <c r="BJ5" s="427" t="s">
        <v>856</v>
      </c>
      <c r="BK5" s="427" t="s">
        <v>969</v>
      </c>
      <c r="BL5" s="424" t="s">
        <v>817</v>
      </c>
      <c r="BM5" s="426" t="s">
        <v>858</v>
      </c>
      <c r="BN5" s="427" t="s">
        <v>1002</v>
      </c>
      <c r="BO5" s="427" t="s">
        <v>856</v>
      </c>
      <c r="BP5" s="427" t="s">
        <v>969</v>
      </c>
      <c r="BQ5" s="424" t="s">
        <v>817</v>
      </c>
      <c r="BR5" s="426" t="s">
        <v>858</v>
      </c>
      <c r="BS5" s="427" t="s">
        <v>1002</v>
      </c>
      <c r="BT5" s="427" t="s">
        <v>856</v>
      </c>
      <c r="BU5" s="427" t="s">
        <v>969</v>
      </c>
      <c r="BV5" s="424" t="s">
        <v>817</v>
      </c>
      <c r="BW5" s="426" t="s">
        <v>858</v>
      </c>
      <c r="BX5" s="427" t="s">
        <v>1002</v>
      </c>
      <c r="BY5" s="427" t="s">
        <v>856</v>
      </c>
      <c r="BZ5" s="427" t="s">
        <v>969</v>
      </c>
      <c r="CA5" s="424" t="s">
        <v>817</v>
      </c>
      <c r="CB5" s="426" t="s">
        <v>858</v>
      </c>
      <c r="CC5" s="427" t="s">
        <v>1002</v>
      </c>
      <c r="CD5" s="427" t="s">
        <v>856</v>
      </c>
      <c r="CE5" s="427" t="s">
        <v>969</v>
      </c>
      <c r="CF5" s="424" t="s">
        <v>817</v>
      </c>
      <c r="CG5" s="426" t="s">
        <v>858</v>
      </c>
      <c r="CH5" s="427" t="s">
        <v>1002</v>
      </c>
      <c r="CI5" s="427" t="s">
        <v>856</v>
      </c>
      <c r="CJ5" s="427" t="s">
        <v>969</v>
      </c>
      <c r="CK5" s="424" t="s">
        <v>817</v>
      </c>
      <c r="CL5" s="426" t="s">
        <v>858</v>
      </c>
      <c r="CM5" s="427" t="s">
        <v>1002</v>
      </c>
      <c r="CN5" s="427" t="s">
        <v>856</v>
      </c>
      <c r="CO5" s="427" t="s">
        <v>969</v>
      </c>
      <c r="CP5" s="424" t="s">
        <v>817</v>
      </c>
      <c r="CQ5" s="426" t="s">
        <v>858</v>
      </c>
      <c r="CR5" s="427" t="s">
        <v>1002</v>
      </c>
      <c r="CS5" s="427" t="s">
        <v>856</v>
      </c>
      <c r="CT5" s="427" t="s">
        <v>969</v>
      </c>
      <c r="CU5" s="424" t="s">
        <v>817</v>
      </c>
      <c r="CV5" s="426" t="s">
        <v>858</v>
      </c>
      <c r="CW5" s="427" t="s">
        <v>1002</v>
      </c>
      <c r="CX5" s="427" t="s">
        <v>856</v>
      </c>
      <c r="CY5" s="427" t="s">
        <v>969</v>
      </c>
      <c r="CZ5" s="424" t="s">
        <v>817</v>
      </c>
      <c r="DA5" s="426" t="s">
        <v>858</v>
      </c>
      <c r="DB5" s="427" t="s">
        <v>1002</v>
      </c>
      <c r="DC5" s="427" t="s">
        <v>856</v>
      </c>
      <c r="DD5" s="427" t="s">
        <v>969</v>
      </c>
      <c r="DE5" s="424" t="s">
        <v>817</v>
      </c>
      <c r="DF5" s="426" t="s">
        <v>858</v>
      </c>
      <c r="DG5" s="427" t="s">
        <v>1002</v>
      </c>
      <c r="DH5" s="427" t="s">
        <v>856</v>
      </c>
      <c r="DI5" s="427" t="s">
        <v>969</v>
      </c>
      <c r="DJ5" s="424" t="s">
        <v>817</v>
      </c>
      <c r="DK5" s="426" t="s">
        <v>858</v>
      </c>
      <c r="DL5" s="427" t="s">
        <v>1002</v>
      </c>
      <c r="DM5" s="427" t="s">
        <v>856</v>
      </c>
      <c r="DN5" s="427" t="s">
        <v>969</v>
      </c>
      <c r="DO5" s="428" t="s">
        <v>817</v>
      </c>
      <c r="DP5" s="388" t="s">
        <v>32</v>
      </c>
      <c r="DQ5" s="389" t="s">
        <v>860</v>
      </c>
      <c r="DR5" s="389" t="s">
        <v>69</v>
      </c>
      <c r="DS5" s="389" t="s">
        <v>860</v>
      </c>
      <c r="DT5" s="390" t="s">
        <v>861</v>
      </c>
      <c r="DU5" s="389" t="s">
        <v>860</v>
      </c>
      <c r="DV5" s="390" t="s">
        <v>862</v>
      </c>
      <c r="DW5" s="389" t="s">
        <v>860</v>
      </c>
      <c r="DX5" s="390" t="s">
        <v>863</v>
      </c>
      <c r="DY5" s="389" t="s">
        <v>860</v>
      </c>
      <c r="DZ5" s="390" t="s">
        <v>864</v>
      </c>
      <c r="EA5" s="389" t="s">
        <v>860</v>
      </c>
      <c r="EB5" s="390" t="s">
        <v>865</v>
      </c>
      <c r="EC5" s="389" t="s">
        <v>860</v>
      </c>
      <c r="ED5" s="390" t="s">
        <v>866</v>
      </c>
      <c r="EE5" s="389" t="s">
        <v>860</v>
      </c>
    </row>
    <row r="6" spans="1:136">
      <c r="A6" s="391">
        <v>1</v>
      </c>
      <c r="B6" s="392">
        <v>2</v>
      </c>
      <c r="C6" s="392"/>
      <c r="D6" s="392">
        <v>3</v>
      </c>
      <c r="E6" s="393">
        <v>4</v>
      </c>
      <c r="F6" s="393">
        <v>5</v>
      </c>
      <c r="G6" s="393">
        <v>6</v>
      </c>
      <c r="H6" s="393">
        <v>5</v>
      </c>
      <c r="I6" s="393"/>
      <c r="J6" s="393">
        <v>6</v>
      </c>
      <c r="K6" s="393">
        <v>7</v>
      </c>
      <c r="L6" s="393">
        <v>8</v>
      </c>
      <c r="M6" s="393"/>
      <c r="N6" s="394">
        <v>9</v>
      </c>
      <c r="O6" s="393">
        <v>10</v>
      </c>
      <c r="P6" s="393"/>
      <c r="Q6" s="393"/>
      <c r="R6" s="393">
        <v>11</v>
      </c>
      <c r="S6" s="393">
        <v>6</v>
      </c>
      <c r="T6" s="393">
        <v>7</v>
      </c>
      <c r="U6" s="393">
        <v>8</v>
      </c>
      <c r="V6" s="393">
        <v>9</v>
      </c>
      <c r="W6" s="393"/>
      <c r="X6" s="393">
        <v>10</v>
      </c>
      <c r="Y6" s="393">
        <v>11</v>
      </c>
      <c r="Z6" s="393">
        <v>12</v>
      </c>
      <c r="AA6" s="393">
        <v>13</v>
      </c>
      <c r="AB6" s="393"/>
      <c r="AC6" s="393">
        <v>14</v>
      </c>
      <c r="AD6" s="393">
        <v>15</v>
      </c>
      <c r="AE6" s="393">
        <v>16</v>
      </c>
      <c r="AF6" s="393">
        <v>17</v>
      </c>
      <c r="AG6" s="393"/>
      <c r="AH6" s="393">
        <v>18</v>
      </c>
      <c r="AI6" s="393">
        <v>19</v>
      </c>
      <c r="AJ6" s="393">
        <v>20</v>
      </c>
      <c r="AK6" s="393">
        <v>21</v>
      </c>
      <c r="AL6" s="393"/>
      <c r="AM6" s="393">
        <v>22</v>
      </c>
      <c r="AN6" s="393">
        <v>19</v>
      </c>
      <c r="AO6" s="393">
        <v>20</v>
      </c>
      <c r="AP6" s="393">
        <v>21</v>
      </c>
      <c r="AQ6" s="393"/>
      <c r="AR6" s="393">
        <v>22</v>
      </c>
      <c r="AS6" s="393">
        <v>19</v>
      </c>
      <c r="AT6" s="393">
        <v>20</v>
      </c>
      <c r="AU6" s="393">
        <v>21</v>
      </c>
      <c r="AV6" s="393"/>
      <c r="AW6" s="393">
        <v>22</v>
      </c>
      <c r="AX6" s="393">
        <v>19</v>
      </c>
      <c r="AY6" s="393">
        <v>20</v>
      </c>
      <c r="AZ6" s="393">
        <v>21</v>
      </c>
      <c r="BA6" s="393"/>
      <c r="BB6" s="393">
        <v>22</v>
      </c>
      <c r="BC6" s="393">
        <v>19</v>
      </c>
      <c r="BD6" s="393">
        <v>20</v>
      </c>
      <c r="BE6" s="393">
        <v>21</v>
      </c>
      <c r="BF6" s="393"/>
      <c r="BG6" s="393">
        <v>22</v>
      </c>
      <c r="BH6" s="393">
        <v>19</v>
      </c>
      <c r="BI6" s="393">
        <v>20</v>
      </c>
      <c r="BJ6" s="393">
        <v>21</v>
      </c>
      <c r="BK6" s="393"/>
      <c r="BL6" s="393">
        <v>22</v>
      </c>
      <c r="BM6" s="393">
        <v>19</v>
      </c>
      <c r="BN6" s="393">
        <v>20</v>
      </c>
      <c r="BO6" s="393">
        <v>21</v>
      </c>
      <c r="BP6" s="393"/>
      <c r="BQ6" s="393">
        <v>22</v>
      </c>
      <c r="BR6" s="393">
        <v>19</v>
      </c>
      <c r="BS6" s="393">
        <v>20</v>
      </c>
      <c r="BT6" s="393">
        <v>21</v>
      </c>
      <c r="BU6" s="393"/>
      <c r="BV6" s="393">
        <v>22</v>
      </c>
      <c r="BW6" s="393">
        <v>19</v>
      </c>
      <c r="BX6" s="393">
        <v>20</v>
      </c>
      <c r="BY6" s="393">
        <v>21</v>
      </c>
      <c r="BZ6" s="393"/>
      <c r="CA6" s="393">
        <v>22</v>
      </c>
      <c r="CB6" s="393">
        <v>19</v>
      </c>
      <c r="CC6" s="393">
        <v>20</v>
      </c>
      <c r="CD6" s="393">
        <v>21</v>
      </c>
      <c r="CE6" s="393"/>
      <c r="CF6" s="393">
        <v>22</v>
      </c>
      <c r="CG6" s="393">
        <v>19</v>
      </c>
      <c r="CH6" s="393">
        <v>20</v>
      </c>
      <c r="CI6" s="393">
        <v>21</v>
      </c>
      <c r="CJ6" s="393"/>
      <c r="CK6" s="393">
        <v>22</v>
      </c>
      <c r="CL6" s="393">
        <v>19</v>
      </c>
      <c r="CM6" s="393">
        <v>20</v>
      </c>
      <c r="CN6" s="393">
        <v>21</v>
      </c>
      <c r="CO6" s="393"/>
      <c r="CP6" s="393">
        <v>22</v>
      </c>
      <c r="CQ6" s="393">
        <v>19</v>
      </c>
      <c r="CR6" s="393">
        <v>20</v>
      </c>
      <c r="CS6" s="393">
        <v>21</v>
      </c>
      <c r="CT6" s="393"/>
      <c r="CU6" s="393">
        <v>22</v>
      </c>
      <c r="CV6" s="393">
        <v>19</v>
      </c>
      <c r="CW6" s="393">
        <v>20</v>
      </c>
      <c r="CX6" s="393">
        <v>21</v>
      </c>
      <c r="CY6" s="393"/>
      <c r="CZ6" s="393">
        <v>22</v>
      </c>
      <c r="DA6" s="393">
        <v>19</v>
      </c>
      <c r="DB6" s="393">
        <v>20</v>
      </c>
      <c r="DC6" s="393">
        <v>21</v>
      </c>
      <c r="DD6" s="393"/>
      <c r="DE6" s="393">
        <v>22</v>
      </c>
      <c r="DF6" s="393">
        <v>19</v>
      </c>
      <c r="DG6" s="393">
        <v>20</v>
      </c>
      <c r="DH6" s="393">
        <v>21</v>
      </c>
      <c r="DI6" s="393"/>
      <c r="DJ6" s="393">
        <v>22</v>
      </c>
      <c r="DK6" s="393">
        <v>19</v>
      </c>
      <c r="DL6" s="393">
        <v>20</v>
      </c>
      <c r="DM6" s="393">
        <v>21</v>
      </c>
      <c r="DN6" s="393"/>
      <c r="DO6" s="395">
        <v>22</v>
      </c>
      <c r="DP6" s="388">
        <v>8</v>
      </c>
      <c r="DQ6" s="396">
        <v>9</v>
      </c>
      <c r="DR6" s="396">
        <v>10</v>
      </c>
      <c r="DS6" s="396">
        <v>11</v>
      </c>
      <c r="DT6" s="396">
        <v>12</v>
      </c>
      <c r="DU6" s="396">
        <v>13</v>
      </c>
      <c r="DV6" s="396">
        <v>14</v>
      </c>
      <c r="DW6" s="396">
        <v>15</v>
      </c>
      <c r="DX6" s="396">
        <v>16</v>
      </c>
      <c r="DY6" s="396">
        <v>17</v>
      </c>
      <c r="DZ6" s="396">
        <v>18</v>
      </c>
      <c r="EA6" s="396">
        <v>19</v>
      </c>
      <c r="EB6" s="396">
        <v>20</v>
      </c>
      <c r="EC6" s="396">
        <v>21</v>
      </c>
      <c r="ED6" s="396">
        <v>22</v>
      </c>
      <c r="EE6" s="396">
        <v>23</v>
      </c>
    </row>
    <row r="7" spans="1:136" ht="99">
      <c r="A7" s="412">
        <v>1</v>
      </c>
      <c r="B7" s="412" t="s">
        <v>1046</v>
      </c>
      <c r="C7" s="412" t="s">
        <v>1047</v>
      </c>
      <c r="D7" s="429" t="s">
        <v>1048</v>
      </c>
      <c r="E7" s="414">
        <v>45000</v>
      </c>
      <c r="F7" s="414">
        <v>5000</v>
      </c>
      <c r="G7" s="304">
        <f>SUM(E7:F7)</f>
        <v>50000</v>
      </c>
      <c r="H7" s="204">
        <v>60</v>
      </c>
      <c r="I7" s="411">
        <f>SUM(J7-G7/20)</f>
        <v>393.75</v>
      </c>
      <c r="J7" s="203">
        <f>SUM((G7*6*21)/(8*20*100))+(G7/20)</f>
        <v>2893.75</v>
      </c>
      <c r="K7" s="414" t="s">
        <v>1049</v>
      </c>
      <c r="L7" s="402"/>
      <c r="M7" s="411">
        <f>SUM(L7*I7)</f>
        <v>0</v>
      </c>
      <c r="N7" s="203">
        <f>SUM(L7*J7)</f>
        <v>0</v>
      </c>
      <c r="O7" s="204">
        <f>SUM(P7:Q7)</f>
        <v>12694</v>
      </c>
      <c r="P7" s="204">
        <f t="shared" ref="P7:R8" si="0">SUM(U7,Z7,AE7,AJ7,AO7,AT7,AY7,BD7,BI7,BN7,BS7,BX7,CC7,CH7,CM7,CR7,CW7,DB7,DG7,DL7)</f>
        <v>12694</v>
      </c>
      <c r="Q7" s="204">
        <f t="shared" si="0"/>
        <v>0</v>
      </c>
      <c r="R7" s="204">
        <f t="shared" si="0"/>
        <v>0</v>
      </c>
      <c r="S7" s="415">
        <v>41700</v>
      </c>
      <c r="T7" s="309">
        <v>40365</v>
      </c>
      <c r="U7" s="310">
        <v>12694</v>
      </c>
      <c r="V7" s="310"/>
      <c r="W7" s="310"/>
      <c r="X7" s="215">
        <f>SUM(U7:W7)</f>
        <v>12694</v>
      </c>
      <c r="Y7" s="310"/>
      <c r="Z7" s="310"/>
      <c r="AA7" s="310"/>
      <c r="AB7" s="310"/>
      <c r="AC7" s="362">
        <f>SUM(Z7:AB7)</f>
        <v>0</v>
      </c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  <c r="DE7" s="310"/>
      <c r="DF7" s="310"/>
      <c r="DG7" s="310"/>
      <c r="DH7" s="310"/>
      <c r="DI7" s="310"/>
      <c r="DJ7" s="310"/>
      <c r="DK7" s="310"/>
      <c r="DL7" s="310"/>
      <c r="DM7" s="310"/>
      <c r="DN7" s="310"/>
      <c r="DO7" s="311"/>
      <c r="DP7" s="403">
        <v>1</v>
      </c>
      <c r="DQ7" s="310">
        <v>50000</v>
      </c>
      <c r="DR7" s="310"/>
      <c r="DS7" s="310"/>
      <c r="DT7" s="310"/>
      <c r="DU7" s="310"/>
      <c r="DV7" s="310"/>
      <c r="DW7" s="310"/>
      <c r="DX7" s="310"/>
      <c r="DY7" s="310"/>
      <c r="DZ7" s="310"/>
      <c r="EA7" s="310"/>
      <c r="EB7" s="310"/>
      <c r="EC7" s="310"/>
      <c r="ED7" s="310">
        <v>1</v>
      </c>
      <c r="EE7" s="310">
        <v>50000</v>
      </c>
      <c r="EF7" s="430">
        <f>SUM(ED7,EB7,DZ7,DX7,DV7,DT7)</f>
        <v>1</v>
      </c>
    </row>
    <row r="8" spans="1:136" ht="99">
      <c r="A8" s="412">
        <v>2</v>
      </c>
      <c r="B8" s="412"/>
      <c r="C8" s="412"/>
      <c r="D8" s="429" t="s">
        <v>1050</v>
      </c>
      <c r="E8" s="414">
        <v>45000</v>
      </c>
      <c r="F8" s="414">
        <v>5000</v>
      </c>
      <c r="G8" s="304">
        <f>SUM(E8:F8)</f>
        <v>50000</v>
      </c>
      <c r="H8" s="204">
        <v>60</v>
      </c>
      <c r="I8" s="411">
        <f>SUM(J8-G8/20)</f>
        <v>393.75</v>
      </c>
      <c r="J8" s="203">
        <f>SUM((G8*6*21)/(8*20*100))+(G8/20)</f>
        <v>2893.75</v>
      </c>
      <c r="K8" s="414" t="s">
        <v>1051</v>
      </c>
      <c r="L8" s="402"/>
      <c r="M8" s="411">
        <f>SUM(L8*I8)</f>
        <v>0</v>
      </c>
      <c r="N8" s="203">
        <f>SUM(L8*J8)</f>
        <v>0</v>
      </c>
      <c r="O8" s="204">
        <f>SUM(P8:Q8)</f>
        <v>0</v>
      </c>
      <c r="P8" s="204">
        <f t="shared" si="0"/>
        <v>0</v>
      </c>
      <c r="Q8" s="204">
        <f t="shared" si="0"/>
        <v>0</v>
      </c>
      <c r="R8" s="204">
        <f t="shared" si="0"/>
        <v>0</v>
      </c>
      <c r="S8" s="415"/>
      <c r="T8" s="310"/>
      <c r="U8" s="310"/>
      <c r="V8" s="310"/>
      <c r="W8" s="310"/>
      <c r="X8" s="310"/>
      <c r="Y8" s="310"/>
      <c r="Z8" s="310"/>
      <c r="AA8" s="310"/>
      <c r="AB8" s="310"/>
      <c r="AC8" s="362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1"/>
      <c r="DP8" s="403"/>
      <c r="DQ8" s="310">
        <v>50000</v>
      </c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>
        <v>50000</v>
      </c>
      <c r="EF8" s="430">
        <f>SUM(ED8,EB8,DZ8,DX8,DV8,DT8)</f>
        <v>0</v>
      </c>
    </row>
    <row r="9" spans="1:136">
      <c r="A9" s="321"/>
      <c r="B9" s="410" t="s">
        <v>817</v>
      </c>
      <c r="C9" s="410"/>
      <c r="D9" s="324"/>
      <c r="E9" s="322">
        <f t="shared" ref="E9:AJ9" si="1">SUM(E7:E8)</f>
        <v>90000</v>
      </c>
      <c r="F9" s="322">
        <f t="shared" si="1"/>
        <v>10000</v>
      </c>
      <c r="G9" s="322">
        <f t="shared" si="1"/>
        <v>100000</v>
      </c>
      <c r="H9" s="322">
        <f t="shared" si="1"/>
        <v>120</v>
      </c>
      <c r="I9" s="333">
        <f t="shared" si="1"/>
        <v>787.5</v>
      </c>
      <c r="J9" s="322">
        <f t="shared" si="1"/>
        <v>5787.5</v>
      </c>
      <c r="K9" s="322">
        <f t="shared" si="1"/>
        <v>0</v>
      </c>
      <c r="L9" s="407">
        <f t="shared" si="1"/>
        <v>0</v>
      </c>
      <c r="M9" s="333">
        <f t="shared" si="1"/>
        <v>0</v>
      </c>
      <c r="N9" s="322">
        <f t="shared" si="1"/>
        <v>0</v>
      </c>
      <c r="O9" s="322">
        <f t="shared" si="1"/>
        <v>12694</v>
      </c>
      <c r="P9" s="322">
        <f t="shared" si="1"/>
        <v>12694</v>
      </c>
      <c r="Q9" s="322">
        <f t="shared" si="1"/>
        <v>0</v>
      </c>
      <c r="R9" s="322">
        <f t="shared" si="1"/>
        <v>0</v>
      </c>
      <c r="S9" s="322">
        <f t="shared" si="1"/>
        <v>41700</v>
      </c>
      <c r="T9" s="322">
        <f t="shared" si="1"/>
        <v>40365</v>
      </c>
      <c r="U9" s="322">
        <f t="shared" si="1"/>
        <v>12694</v>
      </c>
      <c r="V9" s="322">
        <f t="shared" si="1"/>
        <v>0</v>
      </c>
      <c r="W9" s="322">
        <f t="shared" si="1"/>
        <v>0</v>
      </c>
      <c r="X9" s="322">
        <f t="shared" si="1"/>
        <v>12694</v>
      </c>
      <c r="Y9" s="322">
        <f t="shared" si="1"/>
        <v>0</v>
      </c>
      <c r="Z9" s="322">
        <f t="shared" si="1"/>
        <v>0</v>
      </c>
      <c r="AA9" s="322">
        <f t="shared" si="1"/>
        <v>0</v>
      </c>
      <c r="AB9" s="322">
        <f t="shared" si="1"/>
        <v>0</v>
      </c>
      <c r="AC9" s="322">
        <f t="shared" si="1"/>
        <v>0</v>
      </c>
      <c r="AD9" s="322">
        <f t="shared" si="1"/>
        <v>0</v>
      </c>
      <c r="AE9" s="322">
        <f t="shared" si="1"/>
        <v>0</v>
      </c>
      <c r="AF9" s="322">
        <f t="shared" si="1"/>
        <v>0</v>
      </c>
      <c r="AG9" s="322">
        <f t="shared" si="1"/>
        <v>0</v>
      </c>
      <c r="AH9" s="322">
        <f t="shared" si="1"/>
        <v>0</v>
      </c>
      <c r="AI9" s="322">
        <f t="shared" si="1"/>
        <v>0</v>
      </c>
      <c r="AJ9" s="322">
        <f t="shared" si="1"/>
        <v>0</v>
      </c>
      <c r="AK9" s="322">
        <f t="shared" ref="AK9:BP9" si="2">SUM(AK7:AK8)</f>
        <v>0</v>
      </c>
      <c r="AL9" s="322">
        <f t="shared" si="2"/>
        <v>0</v>
      </c>
      <c r="AM9" s="322">
        <f t="shared" si="2"/>
        <v>0</v>
      </c>
      <c r="AN9" s="322">
        <f t="shared" si="2"/>
        <v>0</v>
      </c>
      <c r="AO9" s="322">
        <f t="shared" si="2"/>
        <v>0</v>
      </c>
      <c r="AP9" s="322">
        <f t="shared" si="2"/>
        <v>0</v>
      </c>
      <c r="AQ9" s="322">
        <f t="shared" si="2"/>
        <v>0</v>
      </c>
      <c r="AR9" s="322">
        <f t="shared" si="2"/>
        <v>0</v>
      </c>
      <c r="AS9" s="322">
        <f t="shared" si="2"/>
        <v>0</v>
      </c>
      <c r="AT9" s="322">
        <f t="shared" si="2"/>
        <v>0</v>
      </c>
      <c r="AU9" s="322">
        <f t="shared" si="2"/>
        <v>0</v>
      </c>
      <c r="AV9" s="322">
        <f t="shared" si="2"/>
        <v>0</v>
      </c>
      <c r="AW9" s="322">
        <f t="shared" si="2"/>
        <v>0</v>
      </c>
      <c r="AX9" s="322">
        <f t="shared" si="2"/>
        <v>0</v>
      </c>
      <c r="AY9" s="322">
        <f t="shared" si="2"/>
        <v>0</v>
      </c>
      <c r="AZ9" s="322">
        <f t="shared" si="2"/>
        <v>0</v>
      </c>
      <c r="BA9" s="322">
        <f t="shared" si="2"/>
        <v>0</v>
      </c>
      <c r="BB9" s="322">
        <f t="shared" si="2"/>
        <v>0</v>
      </c>
      <c r="BC9" s="322">
        <f t="shared" si="2"/>
        <v>0</v>
      </c>
      <c r="BD9" s="322">
        <f t="shared" si="2"/>
        <v>0</v>
      </c>
      <c r="BE9" s="322">
        <f t="shared" si="2"/>
        <v>0</v>
      </c>
      <c r="BF9" s="322">
        <f t="shared" si="2"/>
        <v>0</v>
      </c>
      <c r="BG9" s="322">
        <f t="shared" si="2"/>
        <v>0</v>
      </c>
      <c r="BH9" s="322">
        <f t="shared" si="2"/>
        <v>0</v>
      </c>
      <c r="BI9" s="322">
        <f t="shared" si="2"/>
        <v>0</v>
      </c>
      <c r="BJ9" s="322">
        <f t="shared" si="2"/>
        <v>0</v>
      </c>
      <c r="BK9" s="322">
        <f t="shared" si="2"/>
        <v>0</v>
      </c>
      <c r="BL9" s="322">
        <f t="shared" si="2"/>
        <v>0</v>
      </c>
      <c r="BM9" s="322">
        <f t="shared" si="2"/>
        <v>0</v>
      </c>
      <c r="BN9" s="322">
        <f t="shared" si="2"/>
        <v>0</v>
      </c>
      <c r="BO9" s="322">
        <f t="shared" si="2"/>
        <v>0</v>
      </c>
      <c r="BP9" s="322">
        <f t="shared" si="2"/>
        <v>0</v>
      </c>
      <c r="BQ9" s="322">
        <f t="shared" ref="BQ9:CV9" si="3">SUM(BQ7:BQ8)</f>
        <v>0</v>
      </c>
      <c r="BR9" s="322">
        <f t="shared" si="3"/>
        <v>0</v>
      </c>
      <c r="BS9" s="322">
        <f t="shared" si="3"/>
        <v>0</v>
      </c>
      <c r="BT9" s="322">
        <f t="shared" si="3"/>
        <v>0</v>
      </c>
      <c r="BU9" s="322">
        <f t="shared" si="3"/>
        <v>0</v>
      </c>
      <c r="BV9" s="322">
        <f t="shared" si="3"/>
        <v>0</v>
      </c>
      <c r="BW9" s="322">
        <f t="shared" si="3"/>
        <v>0</v>
      </c>
      <c r="BX9" s="322">
        <f t="shared" si="3"/>
        <v>0</v>
      </c>
      <c r="BY9" s="322">
        <f t="shared" si="3"/>
        <v>0</v>
      </c>
      <c r="BZ9" s="322">
        <f t="shared" si="3"/>
        <v>0</v>
      </c>
      <c r="CA9" s="322">
        <f t="shared" si="3"/>
        <v>0</v>
      </c>
      <c r="CB9" s="322">
        <f t="shared" si="3"/>
        <v>0</v>
      </c>
      <c r="CC9" s="322">
        <f t="shared" si="3"/>
        <v>0</v>
      </c>
      <c r="CD9" s="322">
        <f t="shared" si="3"/>
        <v>0</v>
      </c>
      <c r="CE9" s="322">
        <f t="shared" si="3"/>
        <v>0</v>
      </c>
      <c r="CF9" s="322">
        <f t="shared" si="3"/>
        <v>0</v>
      </c>
      <c r="CG9" s="322">
        <f t="shared" si="3"/>
        <v>0</v>
      </c>
      <c r="CH9" s="322">
        <f t="shared" si="3"/>
        <v>0</v>
      </c>
      <c r="CI9" s="322">
        <f t="shared" si="3"/>
        <v>0</v>
      </c>
      <c r="CJ9" s="322">
        <f t="shared" si="3"/>
        <v>0</v>
      </c>
      <c r="CK9" s="322">
        <f t="shared" si="3"/>
        <v>0</v>
      </c>
      <c r="CL9" s="322">
        <f t="shared" si="3"/>
        <v>0</v>
      </c>
      <c r="CM9" s="322">
        <f t="shared" si="3"/>
        <v>0</v>
      </c>
      <c r="CN9" s="322">
        <f t="shared" si="3"/>
        <v>0</v>
      </c>
      <c r="CO9" s="322">
        <f t="shared" si="3"/>
        <v>0</v>
      </c>
      <c r="CP9" s="322">
        <f t="shared" si="3"/>
        <v>0</v>
      </c>
      <c r="CQ9" s="322">
        <f t="shared" si="3"/>
        <v>0</v>
      </c>
      <c r="CR9" s="322">
        <f t="shared" si="3"/>
        <v>0</v>
      </c>
      <c r="CS9" s="322">
        <f t="shared" si="3"/>
        <v>0</v>
      </c>
      <c r="CT9" s="322">
        <f t="shared" si="3"/>
        <v>0</v>
      </c>
      <c r="CU9" s="322">
        <f t="shared" si="3"/>
        <v>0</v>
      </c>
      <c r="CV9" s="322">
        <f t="shared" si="3"/>
        <v>0</v>
      </c>
      <c r="CW9" s="322">
        <f t="shared" ref="CW9:EB9" si="4">SUM(CW7:CW8)</f>
        <v>0</v>
      </c>
      <c r="CX9" s="322">
        <f t="shared" si="4"/>
        <v>0</v>
      </c>
      <c r="CY9" s="322">
        <f t="shared" si="4"/>
        <v>0</v>
      </c>
      <c r="CZ9" s="322">
        <f t="shared" si="4"/>
        <v>0</v>
      </c>
      <c r="DA9" s="322">
        <f t="shared" si="4"/>
        <v>0</v>
      </c>
      <c r="DB9" s="322">
        <f t="shared" si="4"/>
        <v>0</v>
      </c>
      <c r="DC9" s="322">
        <f t="shared" si="4"/>
        <v>0</v>
      </c>
      <c r="DD9" s="322">
        <f t="shared" si="4"/>
        <v>0</v>
      </c>
      <c r="DE9" s="322">
        <f t="shared" si="4"/>
        <v>0</v>
      </c>
      <c r="DF9" s="322">
        <f t="shared" si="4"/>
        <v>0</v>
      </c>
      <c r="DG9" s="322">
        <f t="shared" si="4"/>
        <v>0</v>
      </c>
      <c r="DH9" s="322">
        <f t="shared" si="4"/>
        <v>0</v>
      </c>
      <c r="DI9" s="322">
        <f t="shared" si="4"/>
        <v>0</v>
      </c>
      <c r="DJ9" s="322">
        <f t="shared" si="4"/>
        <v>0</v>
      </c>
      <c r="DK9" s="322">
        <f t="shared" si="4"/>
        <v>0</v>
      </c>
      <c r="DL9" s="322">
        <f t="shared" si="4"/>
        <v>0</v>
      </c>
      <c r="DM9" s="322">
        <f t="shared" si="4"/>
        <v>0</v>
      </c>
      <c r="DN9" s="322">
        <f t="shared" si="4"/>
        <v>0</v>
      </c>
      <c r="DO9" s="370">
        <f t="shared" si="4"/>
        <v>0</v>
      </c>
      <c r="DP9" s="406">
        <f t="shared" si="4"/>
        <v>1</v>
      </c>
      <c r="DQ9" s="322">
        <f t="shared" si="4"/>
        <v>100000</v>
      </c>
      <c r="DR9" s="322">
        <f t="shared" si="4"/>
        <v>0</v>
      </c>
      <c r="DS9" s="322">
        <f t="shared" si="4"/>
        <v>0</v>
      </c>
      <c r="DT9" s="322">
        <f t="shared" si="4"/>
        <v>0</v>
      </c>
      <c r="DU9" s="322">
        <f t="shared" si="4"/>
        <v>0</v>
      </c>
      <c r="DV9" s="322">
        <f t="shared" si="4"/>
        <v>0</v>
      </c>
      <c r="DW9" s="322">
        <f t="shared" si="4"/>
        <v>0</v>
      </c>
      <c r="DX9" s="322">
        <f t="shared" si="4"/>
        <v>0</v>
      </c>
      <c r="DY9" s="322">
        <f t="shared" si="4"/>
        <v>0</v>
      </c>
      <c r="DZ9" s="322">
        <f t="shared" si="4"/>
        <v>0</v>
      </c>
      <c r="EA9" s="322">
        <f t="shared" si="4"/>
        <v>0</v>
      </c>
      <c r="EB9" s="322">
        <f t="shared" si="4"/>
        <v>0</v>
      </c>
      <c r="EC9" s="322">
        <f t="shared" ref="EC9:EF9" si="5">SUM(EC7:EC8)</f>
        <v>0</v>
      </c>
      <c r="ED9" s="322">
        <f t="shared" si="5"/>
        <v>1</v>
      </c>
      <c r="EE9" s="322">
        <f t="shared" si="5"/>
        <v>100000</v>
      </c>
      <c r="EF9" s="322">
        <f t="shared" si="5"/>
        <v>1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E16"/>
  <sheetViews>
    <sheetView topLeftCell="A13" workbookViewId="0">
      <selection activeCell="G16" sqref="G16"/>
    </sheetView>
  </sheetViews>
  <sheetFormatPr defaultRowHeight="15"/>
  <cols>
    <col min="3" max="3" width="9.5703125" customWidth="1"/>
  </cols>
  <sheetData>
    <row r="1" spans="1:135" ht="18">
      <c r="A1" s="557" t="s">
        <v>818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418"/>
      <c r="M1" s="419"/>
      <c r="N1" s="420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557" t="s">
        <v>819</v>
      </c>
      <c r="DQ1" s="557"/>
      <c r="DR1" s="557"/>
      <c r="DS1" s="557"/>
      <c r="DT1" s="557"/>
      <c r="DU1" s="557"/>
      <c r="DV1" s="557"/>
      <c r="DW1" s="557"/>
      <c r="DX1" s="557"/>
      <c r="DY1" s="557"/>
      <c r="DZ1" s="557"/>
      <c r="EA1" s="557"/>
      <c r="EB1" s="557"/>
      <c r="EC1" s="557"/>
      <c r="ED1" s="557"/>
      <c r="EE1" s="380"/>
    </row>
    <row r="2" spans="1:135" ht="18">
      <c r="A2" s="565" t="s">
        <v>997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418"/>
      <c r="M2" s="418"/>
      <c r="N2" s="421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22"/>
      <c r="AE2" s="418"/>
      <c r="AF2" s="418"/>
      <c r="AG2" s="418"/>
      <c r="AH2" s="418"/>
      <c r="AI2" s="418"/>
      <c r="AJ2" s="418"/>
      <c r="AK2" s="418"/>
      <c r="AL2" s="418"/>
      <c r="AM2" s="418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6"/>
      <c r="BT2" s="386"/>
      <c r="BU2" s="386"/>
      <c r="BV2" s="386"/>
      <c r="BW2" s="386"/>
      <c r="BX2" s="386"/>
      <c r="BY2" s="386"/>
      <c r="BZ2" s="386"/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  <c r="CP2" s="386"/>
      <c r="CQ2" s="386"/>
      <c r="CR2" s="386"/>
      <c r="CS2" s="386"/>
      <c r="CT2" s="386"/>
      <c r="CU2" s="386"/>
      <c r="CV2" s="386"/>
      <c r="CW2" s="386"/>
      <c r="CX2" s="386"/>
      <c r="CY2" s="386"/>
      <c r="CZ2" s="386"/>
      <c r="DA2" s="386"/>
      <c r="DB2" s="386"/>
      <c r="DC2" s="386"/>
      <c r="DD2" s="386"/>
      <c r="DE2" s="386"/>
      <c r="DF2" s="386"/>
      <c r="DG2" s="386"/>
      <c r="DH2" s="386"/>
      <c r="DI2" s="386"/>
      <c r="DJ2" s="386"/>
      <c r="DK2" s="386"/>
      <c r="DL2" s="386"/>
      <c r="DM2" s="386"/>
      <c r="DN2" s="386"/>
      <c r="DO2" s="386"/>
      <c r="DP2" s="408"/>
      <c r="DQ2" s="386"/>
      <c r="DR2" s="386"/>
      <c r="DS2" s="386"/>
      <c r="DT2" s="409" t="s">
        <v>821</v>
      </c>
      <c r="DU2" s="409"/>
      <c r="DV2" s="386"/>
      <c r="DW2" s="386"/>
      <c r="DX2" s="386"/>
      <c r="DY2" s="386"/>
      <c r="DZ2" s="386"/>
      <c r="EA2" s="386"/>
      <c r="EB2" s="386"/>
      <c r="EC2" s="386"/>
      <c r="ED2" s="386"/>
      <c r="EE2" s="386"/>
    </row>
    <row r="3" spans="1:135" ht="15.75">
      <c r="A3" s="566" t="s">
        <v>822</v>
      </c>
      <c r="B3" s="568" t="s">
        <v>930</v>
      </c>
      <c r="C3" s="568" t="s">
        <v>823</v>
      </c>
      <c r="D3" s="568" t="s">
        <v>824</v>
      </c>
      <c r="E3" s="568" t="s">
        <v>1040</v>
      </c>
      <c r="F3" s="568" t="s">
        <v>969</v>
      </c>
      <c r="G3" s="568" t="s">
        <v>970</v>
      </c>
      <c r="H3" s="568" t="s">
        <v>826</v>
      </c>
      <c r="I3" s="568" t="s">
        <v>1052</v>
      </c>
      <c r="J3" s="568" t="s">
        <v>827</v>
      </c>
      <c r="K3" s="558" t="s">
        <v>1042</v>
      </c>
      <c r="L3" s="568" t="s">
        <v>1043</v>
      </c>
      <c r="M3" s="568" t="s">
        <v>1044</v>
      </c>
      <c r="N3" s="559" t="s">
        <v>1053</v>
      </c>
      <c r="O3" s="560" t="s">
        <v>832</v>
      </c>
      <c r="P3" s="560"/>
      <c r="Q3" s="560"/>
      <c r="R3" s="11"/>
      <c r="S3" s="561" t="s">
        <v>834</v>
      </c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73"/>
      <c r="DP3" s="388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</row>
    <row r="4" spans="1:135">
      <c r="A4" s="567"/>
      <c r="B4" s="569"/>
      <c r="C4" s="568"/>
      <c r="D4" s="569"/>
      <c r="E4" s="570"/>
      <c r="F4" s="568"/>
      <c r="G4" s="568"/>
      <c r="H4" s="570"/>
      <c r="I4" s="568"/>
      <c r="J4" s="568"/>
      <c r="K4" s="570"/>
      <c r="L4" s="568"/>
      <c r="M4" s="568"/>
      <c r="N4" s="559"/>
      <c r="O4" s="560"/>
      <c r="P4" s="560"/>
      <c r="Q4" s="560"/>
      <c r="R4" s="424"/>
      <c r="S4" s="558" t="s">
        <v>209</v>
      </c>
      <c r="T4" s="558"/>
      <c r="U4" s="558"/>
      <c r="V4" s="558"/>
      <c r="W4" s="558"/>
      <c r="X4" s="558"/>
      <c r="Y4" s="558" t="s">
        <v>835</v>
      </c>
      <c r="Z4" s="558"/>
      <c r="AA4" s="558"/>
      <c r="AB4" s="558"/>
      <c r="AC4" s="558"/>
      <c r="AD4" s="558" t="s">
        <v>836</v>
      </c>
      <c r="AE4" s="558"/>
      <c r="AF4" s="558"/>
      <c r="AG4" s="558"/>
      <c r="AH4" s="558"/>
      <c r="AI4" s="558" t="s">
        <v>545</v>
      </c>
      <c r="AJ4" s="558"/>
      <c r="AK4" s="558"/>
      <c r="AL4" s="558"/>
      <c r="AM4" s="558"/>
      <c r="AN4" s="558" t="s">
        <v>837</v>
      </c>
      <c r="AO4" s="558"/>
      <c r="AP4" s="558"/>
      <c r="AQ4" s="558"/>
      <c r="AR4" s="558"/>
      <c r="AS4" s="558" t="s">
        <v>838</v>
      </c>
      <c r="AT4" s="558"/>
      <c r="AU4" s="558"/>
      <c r="AV4" s="558"/>
      <c r="AW4" s="558"/>
      <c r="AX4" s="558" t="s">
        <v>839</v>
      </c>
      <c r="AY4" s="558"/>
      <c r="AZ4" s="558"/>
      <c r="BA4" s="558"/>
      <c r="BB4" s="558"/>
      <c r="BC4" s="558" t="s">
        <v>840</v>
      </c>
      <c r="BD4" s="558"/>
      <c r="BE4" s="558"/>
      <c r="BF4" s="558"/>
      <c r="BG4" s="558"/>
      <c r="BH4" s="558" t="s">
        <v>841</v>
      </c>
      <c r="BI4" s="558"/>
      <c r="BJ4" s="558"/>
      <c r="BK4" s="558"/>
      <c r="BL4" s="558"/>
      <c r="BM4" s="558" t="s">
        <v>842</v>
      </c>
      <c r="BN4" s="558"/>
      <c r="BO4" s="558"/>
      <c r="BP4" s="558"/>
      <c r="BQ4" s="558"/>
      <c r="BR4" s="558" t="s">
        <v>843</v>
      </c>
      <c r="BS4" s="558"/>
      <c r="BT4" s="558"/>
      <c r="BU4" s="558"/>
      <c r="BV4" s="558"/>
      <c r="BW4" s="558" t="s">
        <v>844</v>
      </c>
      <c r="BX4" s="558"/>
      <c r="BY4" s="558"/>
      <c r="BZ4" s="558"/>
      <c r="CA4" s="558"/>
      <c r="CB4" s="558" t="s">
        <v>845</v>
      </c>
      <c r="CC4" s="558"/>
      <c r="CD4" s="558"/>
      <c r="CE4" s="558"/>
      <c r="CF4" s="558"/>
      <c r="CG4" s="558" t="s">
        <v>846</v>
      </c>
      <c r="CH4" s="558"/>
      <c r="CI4" s="558"/>
      <c r="CJ4" s="558"/>
      <c r="CK4" s="558"/>
      <c r="CL4" s="558" t="s">
        <v>847</v>
      </c>
      <c r="CM4" s="558"/>
      <c r="CN4" s="558"/>
      <c r="CO4" s="558"/>
      <c r="CP4" s="558"/>
      <c r="CQ4" s="558" t="s">
        <v>848</v>
      </c>
      <c r="CR4" s="558"/>
      <c r="CS4" s="558"/>
      <c r="CT4" s="558"/>
      <c r="CU4" s="558"/>
      <c r="CV4" s="558" t="s">
        <v>849</v>
      </c>
      <c r="CW4" s="558"/>
      <c r="CX4" s="558"/>
      <c r="CY4" s="558"/>
      <c r="CZ4" s="558"/>
      <c r="DA4" s="558" t="s">
        <v>850</v>
      </c>
      <c r="DB4" s="558"/>
      <c r="DC4" s="558"/>
      <c r="DD4" s="558"/>
      <c r="DE4" s="558"/>
      <c r="DF4" s="558" t="s">
        <v>851</v>
      </c>
      <c r="DG4" s="558"/>
      <c r="DH4" s="558"/>
      <c r="DI4" s="558"/>
      <c r="DJ4" s="558"/>
      <c r="DK4" s="558" t="s">
        <v>852</v>
      </c>
      <c r="DL4" s="558"/>
      <c r="DM4" s="558"/>
      <c r="DN4" s="558"/>
      <c r="DO4" s="558"/>
      <c r="DP4" s="550" t="s">
        <v>853</v>
      </c>
      <c r="DQ4" s="550"/>
      <c r="DR4" s="550"/>
      <c r="DS4" s="550"/>
      <c r="DT4" s="550" t="s">
        <v>854</v>
      </c>
      <c r="DU4" s="550"/>
      <c r="DV4" s="550"/>
      <c r="DW4" s="550"/>
      <c r="DX4" s="550"/>
      <c r="DY4" s="550"/>
      <c r="DZ4" s="550"/>
      <c r="EA4" s="550"/>
      <c r="EB4" s="550"/>
      <c r="EC4" s="550"/>
      <c r="ED4" s="550"/>
      <c r="EE4" s="550"/>
    </row>
    <row r="5" spans="1:135" ht="25.5">
      <c r="A5" s="567"/>
      <c r="B5" s="569"/>
      <c r="C5" s="568"/>
      <c r="D5" s="569"/>
      <c r="E5" s="570"/>
      <c r="F5" s="568"/>
      <c r="G5" s="568"/>
      <c r="H5" s="570"/>
      <c r="I5" s="568"/>
      <c r="J5" s="568"/>
      <c r="K5" s="570"/>
      <c r="L5" s="568"/>
      <c r="M5" s="568"/>
      <c r="N5" s="559"/>
      <c r="O5" s="425" t="s">
        <v>817</v>
      </c>
      <c r="P5" s="424" t="s">
        <v>855</v>
      </c>
      <c r="Q5" s="424" t="s">
        <v>856</v>
      </c>
      <c r="R5" s="424" t="s">
        <v>969</v>
      </c>
      <c r="S5" s="426" t="s">
        <v>1000</v>
      </c>
      <c r="T5" s="426" t="s">
        <v>858</v>
      </c>
      <c r="U5" s="427" t="s">
        <v>1001</v>
      </c>
      <c r="V5" s="427" t="s">
        <v>856</v>
      </c>
      <c r="W5" s="427" t="s">
        <v>969</v>
      </c>
      <c r="X5" s="424" t="s">
        <v>817</v>
      </c>
      <c r="Y5" s="426" t="s">
        <v>858</v>
      </c>
      <c r="Z5" s="427" t="s">
        <v>1001</v>
      </c>
      <c r="AA5" s="427" t="s">
        <v>856</v>
      </c>
      <c r="AB5" s="427" t="s">
        <v>969</v>
      </c>
      <c r="AC5" s="424" t="s">
        <v>817</v>
      </c>
      <c r="AD5" s="426" t="s">
        <v>858</v>
      </c>
      <c r="AE5" s="427" t="s">
        <v>1002</v>
      </c>
      <c r="AF5" s="427" t="s">
        <v>856</v>
      </c>
      <c r="AG5" s="427" t="s">
        <v>969</v>
      </c>
      <c r="AH5" s="424" t="s">
        <v>817</v>
      </c>
      <c r="AI5" s="426" t="s">
        <v>858</v>
      </c>
      <c r="AJ5" s="427" t="s">
        <v>1002</v>
      </c>
      <c r="AK5" s="427" t="s">
        <v>856</v>
      </c>
      <c r="AL5" s="427" t="s">
        <v>969</v>
      </c>
      <c r="AM5" s="424" t="s">
        <v>817</v>
      </c>
      <c r="AN5" s="426" t="s">
        <v>858</v>
      </c>
      <c r="AO5" s="427" t="s">
        <v>1002</v>
      </c>
      <c r="AP5" s="427" t="s">
        <v>856</v>
      </c>
      <c r="AQ5" s="427" t="s">
        <v>969</v>
      </c>
      <c r="AR5" s="424" t="s">
        <v>817</v>
      </c>
      <c r="AS5" s="426" t="s">
        <v>858</v>
      </c>
      <c r="AT5" s="427" t="s">
        <v>1002</v>
      </c>
      <c r="AU5" s="427" t="s">
        <v>856</v>
      </c>
      <c r="AV5" s="427" t="s">
        <v>969</v>
      </c>
      <c r="AW5" s="424" t="s">
        <v>817</v>
      </c>
      <c r="AX5" s="426" t="s">
        <v>858</v>
      </c>
      <c r="AY5" s="427" t="s">
        <v>1002</v>
      </c>
      <c r="AZ5" s="427" t="s">
        <v>856</v>
      </c>
      <c r="BA5" s="427" t="s">
        <v>969</v>
      </c>
      <c r="BB5" s="424" t="s">
        <v>817</v>
      </c>
      <c r="BC5" s="426" t="s">
        <v>858</v>
      </c>
      <c r="BD5" s="427" t="s">
        <v>1002</v>
      </c>
      <c r="BE5" s="427" t="s">
        <v>856</v>
      </c>
      <c r="BF5" s="427" t="s">
        <v>969</v>
      </c>
      <c r="BG5" s="424" t="s">
        <v>817</v>
      </c>
      <c r="BH5" s="426" t="s">
        <v>858</v>
      </c>
      <c r="BI5" s="427" t="s">
        <v>1002</v>
      </c>
      <c r="BJ5" s="427" t="s">
        <v>856</v>
      </c>
      <c r="BK5" s="427" t="s">
        <v>969</v>
      </c>
      <c r="BL5" s="424" t="s">
        <v>817</v>
      </c>
      <c r="BM5" s="426" t="s">
        <v>858</v>
      </c>
      <c r="BN5" s="427" t="s">
        <v>1002</v>
      </c>
      <c r="BO5" s="427" t="s">
        <v>856</v>
      </c>
      <c r="BP5" s="427" t="s">
        <v>969</v>
      </c>
      <c r="BQ5" s="424" t="s">
        <v>817</v>
      </c>
      <c r="BR5" s="426" t="s">
        <v>858</v>
      </c>
      <c r="BS5" s="427" t="s">
        <v>1002</v>
      </c>
      <c r="BT5" s="427" t="s">
        <v>856</v>
      </c>
      <c r="BU5" s="427" t="s">
        <v>969</v>
      </c>
      <c r="BV5" s="424" t="s">
        <v>817</v>
      </c>
      <c r="BW5" s="426" t="s">
        <v>858</v>
      </c>
      <c r="BX5" s="427" t="s">
        <v>1002</v>
      </c>
      <c r="BY5" s="427" t="s">
        <v>856</v>
      </c>
      <c r="BZ5" s="427" t="s">
        <v>969</v>
      </c>
      <c r="CA5" s="424" t="s">
        <v>817</v>
      </c>
      <c r="CB5" s="426" t="s">
        <v>858</v>
      </c>
      <c r="CC5" s="427" t="s">
        <v>1002</v>
      </c>
      <c r="CD5" s="427" t="s">
        <v>856</v>
      </c>
      <c r="CE5" s="427" t="s">
        <v>969</v>
      </c>
      <c r="CF5" s="424" t="s">
        <v>817</v>
      </c>
      <c r="CG5" s="426" t="s">
        <v>858</v>
      </c>
      <c r="CH5" s="427" t="s">
        <v>1002</v>
      </c>
      <c r="CI5" s="427" t="s">
        <v>856</v>
      </c>
      <c r="CJ5" s="427" t="s">
        <v>969</v>
      </c>
      <c r="CK5" s="424" t="s">
        <v>817</v>
      </c>
      <c r="CL5" s="426" t="s">
        <v>858</v>
      </c>
      <c r="CM5" s="427" t="s">
        <v>1002</v>
      </c>
      <c r="CN5" s="427" t="s">
        <v>856</v>
      </c>
      <c r="CO5" s="427" t="s">
        <v>969</v>
      </c>
      <c r="CP5" s="424" t="s">
        <v>817</v>
      </c>
      <c r="CQ5" s="426" t="s">
        <v>858</v>
      </c>
      <c r="CR5" s="427" t="s">
        <v>1002</v>
      </c>
      <c r="CS5" s="427" t="s">
        <v>856</v>
      </c>
      <c r="CT5" s="427" t="s">
        <v>969</v>
      </c>
      <c r="CU5" s="424" t="s">
        <v>817</v>
      </c>
      <c r="CV5" s="426" t="s">
        <v>858</v>
      </c>
      <c r="CW5" s="427" t="s">
        <v>1002</v>
      </c>
      <c r="CX5" s="427" t="s">
        <v>856</v>
      </c>
      <c r="CY5" s="427" t="s">
        <v>969</v>
      </c>
      <c r="CZ5" s="424" t="s">
        <v>817</v>
      </c>
      <c r="DA5" s="426" t="s">
        <v>858</v>
      </c>
      <c r="DB5" s="427" t="s">
        <v>1002</v>
      </c>
      <c r="DC5" s="427" t="s">
        <v>856</v>
      </c>
      <c r="DD5" s="427" t="s">
        <v>969</v>
      </c>
      <c r="DE5" s="424" t="s">
        <v>817</v>
      </c>
      <c r="DF5" s="426" t="s">
        <v>858</v>
      </c>
      <c r="DG5" s="427" t="s">
        <v>1002</v>
      </c>
      <c r="DH5" s="427" t="s">
        <v>856</v>
      </c>
      <c r="DI5" s="427" t="s">
        <v>969</v>
      </c>
      <c r="DJ5" s="424" t="s">
        <v>817</v>
      </c>
      <c r="DK5" s="426" t="s">
        <v>858</v>
      </c>
      <c r="DL5" s="427" t="s">
        <v>1002</v>
      </c>
      <c r="DM5" s="427" t="s">
        <v>856</v>
      </c>
      <c r="DN5" s="427" t="s">
        <v>969</v>
      </c>
      <c r="DO5" s="428" t="s">
        <v>817</v>
      </c>
      <c r="DP5" s="388" t="s">
        <v>32</v>
      </c>
      <c r="DQ5" s="389" t="s">
        <v>860</v>
      </c>
      <c r="DR5" s="389" t="s">
        <v>69</v>
      </c>
      <c r="DS5" s="389" t="s">
        <v>860</v>
      </c>
      <c r="DT5" s="390" t="s">
        <v>861</v>
      </c>
      <c r="DU5" s="389" t="s">
        <v>860</v>
      </c>
      <c r="DV5" s="390" t="s">
        <v>862</v>
      </c>
      <c r="DW5" s="389" t="s">
        <v>860</v>
      </c>
      <c r="DX5" s="390" t="s">
        <v>863</v>
      </c>
      <c r="DY5" s="389" t="s">
        <v>860</v>
      </c>
      <c r="DZ5" s="390" t="s">
        <v>864</v>
      </c>
      <c r="EA5" s="389" t="s">
        <v>860</v>
      </c>
      <c r="EB5" s="390" t="s">
        <v>865</v>
      </c>
      <c r="EC5" s="389" t="s">
        <v>860</v>
      </c>
      <c r="ED5" s="390" t="s">
        <v>866</v>
      </c>
      <c r="EE5" s="389" t="s">
        <v>860</v>
      </c>
    </row>
    <row r="6" spans="1:135">
      <c r="A6" s="391">
        <v>1</v>
      </c>
      <c r="B6" s="392">
        <v>2</v>
      </c>
      <c r="C6" s="392"/>
      <c r="D6" s="392">
        <v>3</v>
      </c>
      <c r="E6" s="393">
        <v>4</v>
      </c>
      <c r="F6" s="393">
        <v>5</v>
      </c>
      <c r="G6" s="393">
        <v>6</v>
      </c>
      <c r="H6" s="393">
        <v>5</v>
      </c>
      <c r="I6" s="393"/>
      <c r="J6" s="393">
        <v>6</v>
      </c>
      <c r="K6" s="393">
        <v>7</v>
      </c>
      <c r="L6" s="393">
        <v>8</v>
      </c>
      <c r="M6" s="393"/>
      <c r="N6" s="431">
        <v>9</v>
      </c>
      <c r="O6" s="393">
        <v>10</v>
      </c>
      <c r="P6" s="393"/>
      <c r="Q6" s="393"/>
      <c r="R6" s="393">
        <v>11</v>
      </c>
      <c r="S6" s="393">
        <v>6</v>
      </c>
      <c r="T6" s="393">
        <v>7</v>
      </c>
      <c r="U6" s="393">
        <v>8</v>
      </c>
      <c r="V6" s="393">
        <v>9</v>
      </c>
      <c r="W6" s="393"/>
      <c r="X6" s="393">
        <v>10</v>
      </c>
      <c r="Y6" s="393">
        <v>11</v>
      </c>
      <c r="Z6" s="393">
        <v>12</v>
      </c>
      <c r="AA6" s="393">
        <v>13</v>
      </c>
      <c r="AB6" s="393"/>
      <c r="AC6" s="393">
        <v>14</v>
      </c>
      <c r="AD6" s="393">
        <v>15</v>
      </c>
      <c r="AE6" s="393">
        <v>16</v>
      </c>
      <c r="AF6" s="393">
        <v>17</v>
      </c>
      <c r="AG6" s="393"/>
      <c r="AH6" s="393">
        <v>18</v>
      </c>
      <c r="AI6" s="393">
        <v>19</v>
      </c>
      <c r="AJ6" s="393">
        <v>20</v>
      </c>
      <c r="AK6" s="393">
        <v>21</v>
      </c>
      <c r="AL6" s="393"/>
      <c r="AM6" s="393">
        <v>22</v>
      </c>
      <c r="AN6" s="393">
        <v>19</v>
      </c>
      <c r="AO6" s="393">
        <v>20</v>
      </c>
      <c r="AP6" s="393">
        <v>21</v>
      </c>
      <c r="AQ6" s="393"/>
      <c r="AR6" s="393">
        <v>22</v>
      </c>
      <c r="AS6" s="393">
        <v>19</v>
      </c>
      <c r="AT6" s="393">
        <v>20</v>
      </c>
      <c r="AU6" s="393">
        <v>21</v>
      </c>
      <c r="AV6" s="393"/>
      <c r="AW6" s="393">
        <v>22</v>
      </c>
      <c r="AX6" s="393">
        <v>19</v>
      </c>
      <c r="AY6" s="393">
        <v>20</v>
      </c>
      <c r="AZ6" s="393">
        <v>21</v>
      </c>
      <c r="BA6" s="393"/>
      <c r="BB6" s="393">
        <v>22</v>
      </c>
      <c r="BC6" s="393">
        <v>19</v>
      </c>
      <c r="BD6" s="393">
        <v>20</v>
      </c>
      <c r="BE6" s="393">
        <v>21</v>
      </c>
      <c r="BF6" s="393"/>
      <c r="BG6" s="393">
        <v>22</v>
      </c>
      <c r="BH6" s="393">
        <v>19</v>
      </c>
      <c r="BI6" s="393">
        <v>20</v>
      </c>
      <c r="BJ6" s="393">
        <v>21</v>
      </c>
      <c r="BK6" s="393"/>
      <c r="BL6" s="393">
        <v>22</v>
      </c>
      <c r="BM6" s="393">
        <v>19</v>
      </c>
      <c r="BN6" s="393">
        <v>20</v>
      </c>
      <c r="BO6" s="393">
        <v>21</v>
      </c>
      <c r="BP6" s="393"/>
      <c r="BQ6" s="393">
        <v>22</v>
      </c>
      <c r="BR6" s="393">
        <v>19</v>
      </c>
      <c r="BS6" s="393">
        <v>20</v>
      </c>
      <c r="BT6" s="393">
        <v>21</v>
      </c>
      <c r="BU6" s="393"/>
      <c r="BV6" s="393">
        <v>22</v>
      </c>
      <c r="BW6" s="393">
        <v>19</v>
      </c>
      <c r="BX6" s="393">
        <v>20</v>
      </c>
      <c r="BY6" s="393">
        <v>21</v>
      </c>
      <c r="BZ6" s="393"/>
      <c r="CA6" s="393">
        <v>22</v>
      </c>
      <c r="CB6" s="393">
        <v>19</v>
      </c>
      <c r="CC6" s="393">
        <v>20</v>
      </c>
      <c r="CD6" s="393">
        <v>21</v>
      </c>
      <c r="CE6" s="393"/>
      <c r="CF6" s="393">
        <v>22</v>
      </c>
      <c r="CG6" s="393">
        <v>19</v>
      </c>
      <c r="CH6" s="393">
        <v>20</v>
      </c>
      <c r="CI6" s="393">
        <v>21</v>
      </c>
      <c r="CJ6" s="393"/>
      <c r="CK6" s="393">
        <v>22</v>
      </c>
      <c r="CL6" s="393">
        <v>19</v>
      </c>
      <c r="CM6" s="393">
        <v>20</v>
      </c>
      <c r="CN6" s="393">
        <v>21</v>
      </c>
      <c r="CO6" s="393"/>
      <c r="CP6" s="393">
        <v>22</v>
      </c>
      <c r="CQ6" s="393">
        <v>19</v>
      </c>
      <c r="CR6" s="393">
        <v>20</v>
      </c>
      <c r="CS6" s="393">
        <v>21</v>
      </c>
      <c r="CT6" s="393"/>
      <c r="CU6" s="393">
        <v>22</v>
      </c>
      <c r="CV6" s="393">
        <v>19</v>
      </c>
      <c r="CW6" s="393">
        <v>20</v>
      </c>
      <c r="CX6" s="393">
        <v>21</v>
      </c>
      <c r="CY6" s="393"/>
      <c r="CZ6" s="393">
        <v>22</v>
      </c>
      <c r="DA6" s="393">
        <v>19</v>
      </c>
      <c r="DB6" s="393">
        <v>20</v>
      </c>
      <c r="DC6" s="393">
        <v>21</v>
      </c>
      <c r="DD6" s="393"/>
      <c r="DE6" s="393">
        <v>22</v>
      </c>
      <c r="DF6" s="393">
        <v>19</v>
      </c>
      <c r="DG6" s="393">
        <v>20</v>
      </c>
      <c r="DH6" s="393">
        <v>21</v>
      </c>
      <c r="DI6" s="393"/>
      <c r="DJ6" s="393">
        <v>22</v>
      </c>
      <c r="DK6" s="393">
        <v>19</v>
      </c>
      <c r="DL6" s="393">
        <v>20</v>
      </c>
      <c r="DM6" s="393">
        <v>21</v>
      </c>
      <c r="DN6" s="393"/>
      <c r="DO6" s="395">
        <v>22</v>
      </c>
      <c r="DP6" s="388">
        <v>8</v>
      </c>
      <c r="DQ6" s="396">
        <v>9</v>
      </c>
      <c r="DR6" s="396">
        <v>10</v>
      </c>
      <c r="DS6" s="396">
        <v>11</v>
      </c>
      <c r="DT6" s="396">
        <v>12</v>
      </c>
      <c r="DU6" s="396">
        <v>13</v>
      </c>
      <c r="DV6" s="396">
        <v>14</v>
      </c>
      <c r="DW6" s="396">
        <v>15</v>
      </c>
      <c r="DX6" s="396">
        <v>16</v>
      </c>
      <c r="DY6" s="396">
        <v>17</v>
      </c>
      <c r="DZ6" s="396">
        <v>18</v>
      </c>
      <c r="EA6" s="396">
        <v>19</v>
      </c>
      <c r="EB6" s="396">
        <v>20</v>
      </c>
      <c r="EC6" s="396">
        <v>21</v>
      </c>
      <c r="ED6" s="396">
        <v>22</v>
      </c>
      <c r="EE6" s="396">
        <v>23</v>
      </c>
    </row>
    <row r="7" spans="1:135" ht="38.25">
      <c r="A7" s="292"/>
      <c r="B7" s="410" t="s">
        <v>1054</v>
      </c>
      <c r="C7" s="410"/>
      <c r="D7" s="324"/>
      <c r="E7" s="220"/>
      <c r="F7" s="220"/>
      <c r="G7" s="220"/>
      <c r="H7" s="297"/>
      <c r="I7" s="411"/>
      <c r="J7" s="203"/>
      <c r="K7" s="297"/>
      <c r="L7" s="298"/>
      <c r="M7" s="411"/>
      <c r="N7" s="221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2"/>
      <c r="DP7" s="398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</row>
    <row r="8" spans="1:135" ht="115.5">
      <c r="A8" s="412">
        <v>1</v>
      </c>
      <c r="B8" s="412" t="s">
        <v>1055</v>
      </c>
      <c r="C8" s="412" t="s">
        <v>1056</v>
      </c>
      <c r="D8" s="412" t="s">
        <v>1057</v>
      </c>
      <c r="E8" s="414">
        <v>25500</v>
      </c>
      <c r="F8" s="414">
        <v>3000</v>
      </c>
      <c r="G8" s="304">
        <f t="shared" ref="G8:G15" si="0">SUM(E8:F8)</f>
        <v>28500</v>
      </c>
      <c r="H8" s="204">
        <v>20</v>
      </c>
      <c r="I8" s="411">
        <f t="shared" ref="I8:I15" si="1">SUM(J8-G8/20)</f>
        <v>224.4375</v>
      </c>
      <c r="J8" s="203">
        <f t="shared" ref="J8:J15" si="2">SUM((G8*6*21)/(8*20*100))+(G8/20)</f>
        <v>1649.4375</v>
      </c>
      <c r="K8" s="312" t="s">
        <v>1058</v>
      </c>
      <c r="L8" s="402">
        <v>1</v>
      </c>
      <c r="M8" s="411">
        <f t="shared" ref="M8:M15" si="3">SUM(L8*I8)</f>
        <v>224.4375</v>
      </c>
      <c r="N8" s="203">
        <f t="shared" ref="N8:N15" si="4">SUM(L8*J8)</f>
        <v>1649.4375</v>
      </c>
      <c r="O8" s="204">
        <f t="shared" ref="O8:O15" si="5">SUM(P8:Q8)</f>
        <v>0</v>
      </c>
      <c r="P8" s="204">
        <f t="shared" ref="P8:R15" si="6">SUM(U8,Z8,AE8,AJ8,AO8,AT8,AY8,BD8,BI8,BN8,BS8,BX8,CC8,CH8,CM8,CR8,CW8,DB8,DG8,DL8)</f>
        <v>0</v>
      </c>
      <c r="Q8" s="204">
        <f t="shared" si="6"/>
        <v>0</v>
      </c>
      <c r="R8" s="204">
        <f t="shared" si="6"/>
        <v>0</v>
      </c>
      <c r="S8" s="432">
        <v>40188</v>
      </c>
      <c r="T8" s="310"/>
      <c r="U8" s="310"/>
      <c r="V8" s="310"/>
      <c r="W8" s="310"/>
      <c r="X8" s="310"/>
      <c r="Y8" s="310"/>
      <c r="Z8" s="310"/>
      <c r="AA8" s="310"/>
      <c r="AB8" s="310"/>
      <c r="AC8" s="362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1"/>
      <c r="DP8" s="403">
        <v>1</v>
      </c>
      <c r="DQ8" s="310">
        <v>28500</v>
      </c>
      <c r="DR8" s="310"/>
      <c r="DS8" s="310"/>
      <c r="DT8" s="310"/>
      <c r="DU8" s="310"/>
      <c r="DV8" s="310">
        <v>1</v>
      </c>
      <c r="DW8" s="310">
        <v>28500</v>
      </c>
      <c r="DX8" s="310"/>
      <c r="DY8" s="310"/>
      <c r="DZ8" s="310"/>
      <c r="EA8" s="310"/>
      <c r="EB8" s="310"/>
      <c r="EC8" s="310"/>
      <c r="ED8" s="310"/>
      <c r="EE8" s="310"/>
    </row>
    <row r="9" spans="1:135" ht="115.5">
      <c r="A9" s="412">
        <v>2</v>
      </c>
      <c r="B9" s="412" t="s">
        <v>1059</v>
      </c>
      <c r="C9" s="412" t="s">
        <v>1060</v>
      </c>
      <c r="D9" s="412" t="s">
        <v>961</v>
      </c>
      <c r="E9" s="414">
        <v>42500</v>
      </c>
      <c r="F9" s="414">
        <v>5000</v>
      </c>
      <c r="G9" s="304">
        <f t="shared" si="0"/>
        <v>47500</v>
      </c>
      <c r="H9" s="204">
        <v>20</v>
      </c>
      <c r="I9" s="411">
        <f t="shared" si="1"/>
        <v>374.0625</v>
      </c>
      <c r="J9" s="203">
        <f t="shared" si="2"/>
        <v>2749.0625</v>
      </c>
      <c r="K9" s="312" t="s">
        <v>1061</v>
      </c>
      <c r="L9" s="402">
        <v>1</v>
      </c>
      <c r="M9" s="411">
        <f t="shared" si="3"/>
        <v>374.0625</v>
      </c>
      <c r="N9" s="203">
        <f t="shared" si="4"/>
        <v>2749.0625</v>
      </c>
      <c r="O9" s="204">
        <f t="shared" si="5"/>
        <v>0</v>
      </c>
      <c r="P9" s="204">
        <f t="shared" si="6"/>
        <v>0</v>
      </c>
      <c r="Q9" s="204">
        <f t="shared" si="6"/>
        <v>0</v>
      </c>
      <c r="R9" s="204">
        <f t="shared" si="6"/>
        <v>0</v>
      </c>
      <c r="S9" s="432">
        <v>40188</v>
      </c>
      <c r="T9" s="310"/>
      <c r="U9" s="310"/>
      <c r="V9" s="310"/>
      <c r="W9" s="310"/>
      <c r="X9" s="310"/>
      <c r="Y9" s="310"/>
      <c r="Z9" s="310"/>
      <c r="AA9" s="310"/>
      <c r="AB9" s="310"/>
      <c r="AC9" s="362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1"/>
      <c r="DP9" s="403">
        <v>1</v>
      </c>
      <c r="DQ9" s="310">
        <v>47500</v>
      </c>
      <c r="DR9" s="310"/>
      <c r="DS9" s="310"/>
      <c r="DT9" s="310"/>
      <c r="DU9" s="310"/>
      <c r="DV9" s="310">
        <v>1</v>
      </c>
      <c r="DW9" s="310">
        <v>47500</v>
      </c>
      <c r="DX9" s="310"/>
      <c r="DY9" s="310"/>
      <c r="DZ9" s="310"/>
      <c r="EA9" s="310"/>
      <c r="EB9" s="310"/>
      <c r="EC9" s="310"/>
      <c r="ED9" s="310"/>
      <c r="EE9" s="310"/>
    </row>
    <row r="10" spans="1:135" ht="82.5">
      <c r="A10" s="412">
        <v>3</v>
      </c>
      <c r="B10" s="412" t="s">
        <v>1062</v>
      </c>
      <c r="C10" s="412" t="s">
        <v>1063</v>
      </c>
      <c r="D10" s="412" t="s">
        <v>1064</v>
      </c>
      <c r="E10" s="414">
        <v>42500</v>
      </c>
      <c r="F10" s="414">
        <v>5000</v>
      </c>
      <c r="G10" s="304">
        <f t="shared" si="0"/>
        <v>47500</v>
      </c>
      <c r="H10" s="204">
        <v>20</v>
      </c>
      <c r="I10" s="411">
        <f t="shared" si="1"/>
        <v>374.0625</v>
      </c>
      <c r="J10" s="203">
        <f t="shared" si="2"/>
        <v>2749.0625</v>
      </c>
      <c r="K10" s="312" t="s">
        <v>1065</v>
      </c>
      <c r="L10" s="402">
        <v>1</v>
      </c>
      <c r="M10" s="411">
        <f t="shared" si="3"/>
        <v>374.0625</v>
      </c>
      <c r="N10" s="203">
        <f t="shared" si="4"/>
        <v>2749.0625</v>
      </c>
      <c r="O10" s="204">
        <f t="shared" si="5"/>
        <v>0</v>
      </c>
      <c r="P10" s="204">
        <f t="shared" si="6"/>
        <v>0</v>
      </c>
      <c r="Q10" s="204">
        <f t="shared" si="6"/>
        <v>0</v>
      </c>
      <c r="R10" s="204">
        <f t="shared" si="6"/>
        <v>0</v>
      </c>
      <c r="S10" s="432">
        <v>40188</v>
      </c>
      <c r="T10" s="310"/>
      <c r="U10" s="310"/>
      <c r="V10" s="310"/>
      <c r="W10" s="310"/>
      <c r="X10" s="310"/>
      <c r="Y10" s="310"/>
      <c r="Z10" s="310"/>
      <c r="AA10" s="310"/>
      <c r="AB10" s="310"/>
      <c r="AC10" s="362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1"/>
      <c r="DP10" s="403">
        <v>1</v>
      </c>
      <c r="DQ10" s="310">
        <v>47500</v>
      </c>
      <c r="DR10" s="310"/>
      <c r="DS10" s="310"/>
      <c r="DT10" s="310">
        <v>1</v>
      </c>
      <c r="DU10" s="310">
        <v>47500</v>
      </c>
      <c r="DV10" s="310"/>
      <c r="DW10" s="310"/>
      <c r="DX10" s="310"/>
      <c r="DY10" s="310"/>
      <c r="DZ10" s="310"/>
      <c r="EA10" s="310"/>
      <c r="EB10" s="310"/>
      <c r="EC10" s="310"/>
      <c r="ED10" s="310"/>
      <c r="EE10" s="310"/>
    </row>
    <row r="11" spans="1:135" ht="99">
      <c r="A11" s="412">
        <v>4</v>
      </c>
      <c r="B11" s="412" t="s">
        <v>1066</v>
      </c>
      <c r="C11" s="412" t="s">
        <v>1067</v>
      </c>
      <c r="D11" s="412" t="s">
        <v>961</v>
      </c>
      <c r="E11" s="414">
        <v>42500</v>
      </c>
      <c r="F11" s="414">
        <v>5000</v>
      </c>
      <c r="G11" s="304">
        <f t="shared" si="0"/>
        <v>47500</v>
      </c>
      <c r="H11" s="204">
        <v>20</v>
      </c>
      <c r="I11" s="411">
        <f t="shared" si="1"/>
        <v>374.0625</v>
      </c>
      <c r="J11" s="203">
        <f t="shared" si="2"/>
        <v>2749.0625</v>
      </c>
      <c r="K11" s="312" t="s">
        <v>1068</v>
      </c>
      <c r="L11" s="402">
        <v>1</v>
      </c>
      <c r="M11" s="411">
        <f t="shared" si="3"/>
        <v>374.0625</v>
      </c>
      <c r="N11" s="203">
        <f t="shared" si="4"/>
        <v>2749.0625</v>
      </c>
      <c r="O11" s="204">
        <f t="shared" si="5"/>
        <v>0</v>
      </c>
      <c r="P11" s="204">
        <f t="shared" si="6"/>
        <v>0</v>
      </c>
      <c r="Q11" s="204">
        <f t="shared" si="6"/>
        <v>0</v>
      </c>
      <c r="R11" s="204">
        <f t="shared" si="6"/>
        <v>0</v>
      </c>
      <c r="S11" s="432" t="s">
        <v>1069</v>
      </c>
      <c r="T11" s="310"/>
      <c r="U11" s="310"/>
      <c r="V11" s="310"/>
      <c r="W11" s="310"/>
      <c r="X11" s="310"/>
      <c r="Y11" s="310"/>
      <c r="Z11" s="310"/>
      <c r="AA11" s="310"/>
      <c r="AB11" s="310"/>
      <c r="AC11" s="362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1"/>
      <c r="DP11" s="403">
        <v>1</v>
      </c>
      <c r="DQ11" s="310">
        <v>47500</v>
      </c>
      <c r="DR11" s="310"/>
      <c r="DS11" s="310"/>
      <c r="DT11" s="310"/>
      <c r="DU11" s="310"/>
      <c r="DV11" s="310">
        <v>1</v>
      </c>
      <c r="DW11" s="310">
        <v>47500</v>
      </c>
      <c r="DX11" s="310"/>
      <c r="DY11" s="310"/>
      <c r="DZ11" s="310"/>
      <c r="EA11" s="310"/>
      <c r="EB11" s="310"/>
      <c r="EC11" s="310"/>
      <c r="ED11" s="310"/>
      <c r="EE11" s="310"/>
    </row>
    <row r="12" spans="1:135" ht="99">
      <c r="A12" s="412">
        <v>5</v>
      </c>
      <c r="B12" s="412" t="s">
        <v>1070</v>
      </c>
      <c r="C12" s="412" t="s">
        <v>1067</v>
      </c>
      <c r="D12" s="412" t="s">
        <v>961</v>
      </c>
      <c r="E12" s="414">
        <v>42500</v>
      </c>
      <c r="F12" s="414">
        <v>5000</v>
      </c>
      <c r="G12" s="304">
        <f t="shared" si="0"/>
        <v>47500</v>
      </c>
      <c r="H12" s="204">
        <v>20</v>
      </c>
      <c r="I12" s="411">
        <f t="shared" si="1"/>
        <v>374.0625</v>
      </c>
      <c r="J12" s="203">
        <f t="shared" si="2"/>
        <v>2749.0625</v>
      </c>
      <c r="K12" s="312" t="s">
        <v>1071</v>
      </c>
      <c r="L12" s="402">
        <v>1</v>
      </c>
      <c r="M12" s="411">
        <f t="shared" si="3"/>
        <v>374.0625</v>
      </c>
      <c r="N12" s="203">
        <f t="shared" si="4"/>
        <v>2749.0625</v>
      </c>
      <c r="O12" s="204">
        <f t="shared" si="5"/>
        <v>0</v>
      </c>
      <c r="P12" s="204">
        <f t="shared" si="6"/>
        <v>0</v>
      </c>
      <c r="Q12" s="204">
        <f t="shared" si="6"/>
        <v>0</v>
      </c>
      <c r="R12" s="204">
        <f t="shared" si="6"/>
        <v>0</v>
      </c>
      <c r="S12" s="432" t="s">
        <v>1072</v>
      </c>
      <c r="T12" s="310"/>
      <c r="U12" s="310"/>
      <c r="V12" s="310"/>
      <c r="W12" s="310"/>
      <c r="X12" s="310"/>
      <c r="Y12" s="310"/>
      <c r="Z12" s="310"/>
      <c r="AA12" s="310"/>
      <c r="AB12" s="310"/>
      <c r="AC12" s="362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1"/>
      <c r="DP12" s="403">
        <v>1</v>
      </c>
      <c r="DQ12" s="310">
        <v>47500</v>
      </c>
      <c r="DR12" s="310"/>
      <c r="DS12" s="310"/>
      <c r="DT12" s="310"/>
      <c r="DU12" s="310"/>
      <c r="DV12" s="310">
        <v>1</v>
      </c>
      <c r="DW12" s="310">
        <v>47500</v>
      </c>
      <c r="DX12" s="310"/>
      <c r="DY12" s="310"/>
      <c r="DZ12" s="310"/>
      <c r="EA12" s="310"/>
      <c r="EB12" s="310"/>
      <c r="EC12" s="310"/>
      <c r="ED12" s="310"/>
      <c r="EE12" s="310"/>
    </row>
    <row r="13" spans="1:135" ht="103.5" customHeight="1">
      <c r="A13" s="412">
        <v>6</v>
      </c>
      <c r="B13" s="412" t="s">
        <v>1073</v>
      </c>
      <c r="C13" s="412" t="s">
        <v>1067</v>
      </c>
      <c r="D13" s="412" t="s">
        <v>961</v>
      </c>
      <c r="E13" s="414">
        <v>42500</v>
      </c>
      <c r="F13" s="414">
        <v>5000</v>
      </c>
      <c r="G13" s="304">
        <f t="shared" si="0"/>
        <v>47500</v>
      </c>
      <c r="H13" s="204">
        <v>20</v>
      </c>
      <c r="I13" s="411">
        <f t="shared" si="1"/>
        <v>374.0625</v>
      </c>
      <c r="J13" s="203">
        <f t="shared" si="2"/>
        <v>2749.0625</v>
      </c>
      <c r="K13" s="312" t="s">
        <v>1074</v>
      </c>
      <c r="L13" s="402">
        <v>1</v>
      </c>
      <c r="M13" s="411">
        <f t="shared" si="3"/>
        <v>374.0625</v>
      </c>
      <c r="N13" s="203">
        <f t="shared" si="4"/>
        <v>2749.0625</v>
      </c>
      <c r="O13" s="204">
        <f t="shared" si="5"/>
        <v>0</v>
      </c>
      <c r="P13" s="204">
        <f t="shared" si="6"/>
        <v>0</v>
      </c>
      <c r="Q13" s="204">
        <f t="shared" si="6"/>
        <v>0</v>
      </c>
      <c r="R13" s="204">
        <f t="shared" si="6"/>
        <v>0</v>
      </c>
      <c r="S13" s="432" t="s">
        <v>1072</v>
      </c>
      <c r="T13" s="310"/>
      <c r="U13" s="310"/>
      <c r="V13" s="310"/>
      <c r="W13" s="310"/>
      <c r="X13" s="310"/>
      <c r="Y13" s="310"/>
      <c r="Z13" s="310"/>
      <c r="AA13" s="310"/>
      <c r="AB13" s="310"/>
      <c r="AC13" s="362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0"/>
      <c r="DH13" s="310"/>
      <c r="DI13" s="310"/>
      <c r="DJ13" s="310"/>
      <c r="DK13" s="310"/>
      <c r="DL13" s="310"/>
      <c r="DM13" s="310"/>
      <c r="DN13" s="310"/>
      <c r="DO13" s="311"/>
      <c r="DP13" s="403">
        <v>1</v>
      </c>
      <c r="DQ13" s="310">
        <v>47500</v>
      </c>
      <c r="DR13" s="310"/>
      <c r="DS13" s="310"/>
      <c r="DT13" s="310"/>
      <c r="DU13" s="310"/>
      <c r="DV13" s="310">
        <v>1</v>
      </c>
      <c r="DW13" s="310">
        <v>47500</v>
      </c>
      <c r="DX13" s="310"/>
      <c r="DY13" s="310"/>
      <c r="DZ13" s="310"/>
      <c r="EA13" s="310"/>
      <c r="EB13" s="310"/>
      <c r="EC13" s="310"/>
      <c r="ED13" s="310"/>
      <c r="EE13" s="310"/>
    </row>
    <row r="14" spans="1:135" ht="99">
      <c r="A14" s="412">
        <v>7</v>
      </c>
      <c r="B14" s="412" t="s">
        <v>1075</v>
      </c>
      <c r="C14" s="412" t="s">
        <v>1067</v>
      </c>
      <c r="D14" s="412" t="s">
        <v>1076</v>
      </c>
      <c r="E14" s="414">
        <v>42500</v>
      </c>
      <c r="F14" s="414">
        <v>5000</v>
      </c>
      <c r="G14" s="304">
        <f t="shared" si="0"/>
        <v>47500</v>
      </c>
      <c r="H14" s="204">
        <v>20</v>
      </c>
      <c r="I14" s="411">
        <f t="shared" si="1"/>
        <v>374.0625</v>
      </c>
      <c r="J14" s="203">
        <f t="shared" si="2"/>
        <v>2749.0625</v>
      </c>
      <c r="K14" s="312" t="s">
        <v>1077</v>
      </c>
      <c r="L14" s="402">
        <v>1</v>
      </c>
      <c r="M14" s="411">
        <f t="shared" si="3"/>
        <v>374.0625</v>
      </c>
      <c r="N14" s="203">
        <f t="shared" si="4"/>
        <v>2749.0625</v>
      </c>
      <c r="O14" s="204">
        <f t="shared" si="5"/>
        <v>0</v>
      </c>
      <c r="P14" s="204">
        <f t="shared" si="6"/>
        <v>0</v>
      </c>
      <c r="Q14" s="204">
        <f t="shared" si="6"/>
        <v>0</v>
      </c>
      <c r="R14" s="204">
        <f t="shared" si="6"/>
        <v>0</v>
      </c>
      <c r="S14" s="432">
        <v>40575</v>
      </c>
      <c r="T14" s="310"/>
      <c r="U14" s="310"/>
      <c r="V14" s="310"/>
      <c r="W14" s="310"/>
      <c r="X14" s="310"/>
      <c r="Y14" s="310"/>
      <c r="Z14" s="310"/>
      <c r="AA14" s="310"/>
      <c r="AB14" s="310"/>
      <c r="AC14" s="362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0"/>
      <c r="DB14" s="310"/>
      <c r="DC14" s="310"/>
      <c r="DD14" s="310"/>
      <c r="DE14" s="310"/>
      <c r="DF14" s="310"/>
      <c r="DG14" s="310"/>
      <c r="DH14" s="310"/>
      <c r="DI14" s="310"/>
      <c r="DJ14" s="310"/>
      <c r="DK14" s="310"/>
      <c r="DL14" s="310"/>
      <c r="DM14" s="310"/>
      <c r="DN14" s="310"/>
      <c r="DO14" s="311"/>
      <c r="DP14" s="403">
        <v>1</v>
      </c>
      <c r="DQ14" s="310">
        <v>47500</v>
      </c>
      <c r="DR14" s="310"/>
      <c r="DS14" s="310"/>
      <c r="DT14" s="310"/>
      <c r="DU14" s="310"/>
      <c r="DV14" s="310">
        <v>1</v>
      </c>
      <c r="DW14" s="310">
        <v>47500</v>
      </c>
      <c r="DX14" s="310"/>
      <c r="DY14" s="310"/>
      <c r="DZ14" s="310"/>
      <c r="EA14" s="310"/>
      <c r="EB14" s="310"/>
      <c r="EC14" s="310"/>
      <c r="ED14" s="310"/>
      <c r="EE14" s="310"/>
    </row>
    <row r="15" spans="1:135" ht="99">
      <c r="A15" s="412">
        <v>8</v>
      </c>
      <c r="B15" s="412" t="s">
        <v>1078</v>
      </c>
      <c r="C15" s="412" t="s">
        <v>1079</v>
      </c>
      <c r="D15" s="412" t="s">
        <v>1080</v>
      </c>
      <c r="E15" s="414">
        <v>21250</v>
      </c>
      <c r="F15" s="414">
        <v>2500</v>
      </c>
      <c r="G15" s="304">
        <f t="shared" si="0"/>
        <v>23750</v>
      </c>
      <c r="H15" s="204">
        <v>20</v>
      </c>
      <c r="I15" s="411">
        <f t="shared" si="1"/>
        <v>187.03125</v>
      </c>
      <c r="J15" s="203">
        <f t="shared" si="2"/>
        <v>1374.53125</v>
      </c>
      <c r="K15" s="312" t="s">
        <v>1081</v>
      </c>
      <c r="L15" s="402">
        <v>1</v>
      </c>
      <c r="M15" s="411">
        <f t="shared" si="3"/>
        <v>187.03125</v>
      </c>
      <c r="N15" s="203">
        <f t="shared" si="4"/>
        <v>1374.53125</v>
      </c>
      <c r="O15" s="204">
        <f t="shared" si="5"/>
        <v>0</v>
      </c>
      <c r="P15" s="204">
        <f t="shared" si="6"/>
        <v>0</v>
      </c>
      <c r="Q15" s="204">
        <f t="shared" si="6"/>
        <v>0</v>
      </c>
      <c r="R15" s="204">
        <f t="shared" si="6"/>
        <v>0</v>
      </c>
      <c r="S15" s="432">
        <v>40575</v>
      </c>
      <c r="T15" s="310"/>
      <c r="U15" s="310"/>
      <c r="V15" s="310"/>
      <c r="W15" s="310"/>
      <c r="X15" s="310"/>
      <c r="Y15" s="310"/>
      <c r="Z15" s="310"/>
      <c r="AA15" s="310"/>
      <c r="AB15" s="310"/>
      <c r="AC15" s="362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  <c r="DJ15" s="310"/>
      <c r="DK15" s="310"/>
      <c r="DL15" s="310"/>
      <c r="DM15" s="310"/>
      <c r="DN15" s="310"/>
      <c r="DO15" s="311"/>
      <c r="DP15" s="403">
        <v>1</v>
      </c>
      <c r="DQ15" s="310">
        <v>23750</v>
      </c>
      <c r="DR15" s="310"/>
      <c r="DS15" s="310"/>
      <c r="DT15" s="310"/>
      <c r="DU15" s="310"/>
      <c r="DV15" s="310">
        <v>1</v>
      </c>
      <c r="DW15" s="310">
        <v>23750</v>
      </c>
      <c r="DX15" s="310"/>
      <c r="DY15" s="310"/>
      <c r="DZ15" s="310"/>
      <c r="EA15" s="310"/>
      <c r="EB15" s="310"/>
      <c r="EC15" s="310"/>
      <c r="ED15" s="310"/>
      <c r="EE15" s="310"/>
    </row>
    <row r="16" spans="1:135">
      <c r="A16" s="321"/>
      <c r="B16" s="410" t="s">
        <v>817</v>
      </c>
      <c r="C16" s="410"/>
      <c r="D16" s="324"/>
      <c r="E16" s="322">
        <f t="shared" ref="E16:AJ16" si="7">SUM(E8:E15)</f>
        <v>301750</v>
      </c>
      <c r="F16" s="322">
        <f t="shared" si="7"/>
        <v>35500</v>
      </c>
      <c r="G16" s="322">
        <f t="shared" si="7"/>
        <v>337250</v>
      </c>
      <c r="H16" s="322">
        <f t="shared" si="7"/>
        <v>160</v>
      </c>
      <c r="I16" s="322">
        <f t="shared" si="7"/>
        <v>2655.84375</v>
      </c>
      <c r="J16" s="322">
        <f t="shared" si="7"/>
        <v>19518.34375</v>
      </c>
      <c r="K16" s="322">
        <f t="shared" si="7"/>
        <v>0</v>
      </c>
      <c r="L16" s="322">
        <f t="shared" si="7"/>
        <v>8</v>
      </c>
      <c r="M16" s="322">
        <f t="shared" si="7"/>
        <v>2655.84375</v>
      </c>
      <c r="N16" s="322">
        <f t="shared" si="7"/>
        <v>19518.34375</v>
      </c>
      <c r="O16" s="322">
        <f t="shared" si="7"/>
        <v>0</v>
      </c>
      <c r="P16" s="322">
        <f t="shared" si="7"/>
        <v>0</v>
      </c>
      <c r="Q16" s="322">
        <f t="shared" si="7"/>
        <v>0</v>
      </c>
      <c r="R16" s="322">
        <f t="shared" si="7"/>
        <v>0</v>
      </c>
      <c r="S16" s="322">
        <f t="shared" si="7"/>
        <v>201714</v>
      </c>
      <c r="T16" s="322">
        <f t="shared" si="7"/>
        <v>0</v>
      </c>
      <c r="U16" s="322">
        <f t="shared" si="7"/>
        <v>0</v>
      </c>
      <c r="V16" s="322">
        <f t="shared" si="7"/>
        <v>0</v>
      </c>
      <c r="W16" s="322">
        <f t="shared" si="7"/>
        <v>0</v>
      </c>
      <c r="X16" s="322">
        <f t="shared" si="7"/>
        <v>0</v>
      </c>
      <c r="Y16" s="322">
        <f t="shared" si="7"/>
        <v>0</v>
      </c>
      <c r="Z16" s="322">
        <f t="shared" si="7"/>
        <v>0</v>
      </c>
      <c r="AA16" s="322">
        <f t="shared" si="7"/>
        <v>0</v>
      </c>
      <c r="AB16" s="322">
        <f t="shared" si="7"/>
        <v>0</v>
      </c>
      <c r="AC16" s="322">
        <f t="shared" si="7"/>
        <v>0</v>
      </c>
      <c r="AD16" s="322">
        <f t="shared" si="7"/>
        <v>0</v>
      </c>
      <c r="AE16" s="322">
        <f t="shared" si="7"/>
        <v>0</v>
      </c>
      <c r="AF16" s="322">
        <f t="shared" si="7"/>
        <v>0</v>
      </c>
      <c r="AG16" s="322">
        <f t="shared" si="7"/>
        <v>0</v>
      </c>
      <c r="AH16" s="322">
        <f t="shared" si="7"/>
        <v>0</v>
      </c>
      <c r="AI16" s="322">
        <f t="shared" si="7"/>
        <v>0</v>
      </c>
      <c r="AJ16" s="322">
        <f t="shared" si="7"/>
        <v>0</v>
      </c>
      <c r="AK16" s="322">
        <f t="shared" ref="AK16:BP16" si="8">SUM(AK8:AK15)</f>
        <v>0</v>
      </c>
      <c r="AL16" s="322">
        <f t="shared" si="8"/>
        <v>0</v>
      </c>
      <c r="AM16" s="322">
        <f t="shared" si="8"/>
        <v>0</v>
      </c>
      <c r="AN16" s="322">
        <f t="shared" si="8"/>
        <v>0</v>
      </c>
      <c r="AO16" s="322">
        <f t="shared" si="8"/>
        <v>0</v>
      </c>
      <c r="AP16" s="322">
        <f t="shared" si="8"/>
        <v>0</v>
      </c>
      <c r="AQ16" s="322">
        <f t="shared" si="8"/>
        <v>0</v>
      </c>
      <c r="AR16" s="322">
        <f t="shared" si="8"/>
        <v>0</v>
      </c>
      <c r="AS16" s="322">
        <f t="shared" si="8"/>
        <v>0</v>
      </c>
      <c r="AT16" s="322">
        <f t="shared" si="8"/>
        <v>0</v>
      </c>
      <c r="AU16" s="322">
        <f t="shared" si="8"/>
        <v>0</v>
      </c>
      <c r="AV16" s="322">
        <f t="shared" si="8"/>
        <v>0</v>
      </c>
      <c r="AW16" s="322">
        <f t="shared" si="8"/>
        <v>0</v>
      </c>
      <c r="AX16" s="322">
        <f t="shared" si="8"/>
        <v>0</v>
      </c>
      <c r="AY16" s="322">
        <f t="shared" si="8"/>
        <v>0</v>
      </c>
      <c r="AZ16" s="322">
        <f t="shared" si="8"/>
        <v>0</v>
      </c>
      <c r="BA16" s="322">
        <f t="shared" si="8"/>
        <v>0</v>
      </c>
      <c r="BB16" s="322">
        <f t="shared" si="8"/>
        <v>0</v>
      </c>
      <c r="BC16" s="322">
        <f t="shared" si="8"/>
        <v>0</v>
      </c>
      <c r="BD16" s="322">
        <f t="shared" si="8"/>
        <v>0</v>
      </c>
      <c r="BE16" s="322">
        <f t="shared" si="8"/>
        <v>0</v>
      </c>
      <c r="BF16" s="322">
        <f t="shared" si="8"/>
        <v>0</v>
      </c>
      <c r="BG16" s="322">
        <f t="shared" si="8"/>
        <v>0</v>
      </c>
      <c r="BH16" s="322">
        <f t="shared" si="8"/>
        <v>0</v>
      </c>
      <c r="BI16" s="322">
        <f t="shared" si="8"/>
        <v>0</v>
      </c>
      <c r="BJ16" s="322">
        <f t="shared" si="8"/>
        <v>0</v>
      </c>
      <c r="BK16" s="322">
        <f t="shared" si="8"/>
        <v>0</v>
      </c>
      <c r="BL16" s="322">
        <f t="shared" si="8"/>
        <v>0</v>
      </c>
      <c r="BM16" s="322">
        <f t="shared" si="8"/>
        <v>0</v>
      </c>
      <c r="BN16" s="322">
        <f t="shared" si="8"/>
        <v>0</v>
      </c>
      <c r="BO16" s="322">
        <f t="shared" si="8"/>
        <v>0</v>
      </c>
      <c r="BP16" s="322">
        <f t="shared" si="8"/>
        <v>0</v>
      </c>
      <c r="BQ16" s="322">
        <f t="shared" ref="BQ16:CV16" si="9">SUM(BQ8:BQ15)</f>
        <v>0</v>
      </c>
      <c r="BR16" s="322">
        <f t="shared" si="9"/>
        <v>0</v>
      </c>
      <c r="BS16" s="322">
        <f t="shared" si="9"/>
        <v>0</v>
      </c>
      <c r="BT16" s="322">
        <f t="shared" si="9"/>
        <v>0</v>
      </c>
      <c r="BU16" s="322">
        <f t="shared" si="9"/>
        <v>0</v>
      </c>
      <c r="BV16" s="322">
        <f t="shared" si="9"/>
        <v>0</v>
      </c>
      <c r="BW16" s="322">
        <f t="shared" si="9"/>
        <v>0</v>
      </c>
      <c r="BX16" s="322">
        <f t="shared" si="9"/>
        <v>0</v>
      </c>
      <c r="BY16" s="322">
        <f t="shared" si="9"/>
        <v>0</v>
      </c>
      <c r="BZ16" s="322">
        <f t="shared" si="9"/>
        <v>0</v>
      </c>
      <c r="CA16" s="322">
        <f t="shared" si="9"/>
        <v>0</v>
      </c>
      <c r="CB16" s="322">
        <f t="shared" si="9"/>
        <v>0</v>
      </c>
      <c r="CC16" s="322">
        <f t="shared" si="9"/>
        <v>0</v>
      </c>
      <c r="CD16" s="322">
        <f t="shared" si="9"/>
        <v>0</v>
      </c>
      <c r="CE16" s="322">
        <f t="shared" si="9"/>
        <v>0</v>
      </c>
      <c r="CF16" s="322">
        <f t="shared" si="9"/>
        <v>0</v>
      </c>
      <c r="CG16" s="322">
        <f t="shared" si="9"/>
        <v>0</v>
      </c>
      <c r="CH16" s="322">
        <f t="shared" si="9"/>
        <v>0</v>
      </c>
      <c r="CI16" s="322">
        <f t="shared" si="9"/>
        <v>0</v>
      </c>
      <c r="CJ16" s="322">
        <f t="shared" si="9"/>
        <v>0</v>
      </c>
      <c r="CK16" s="322">
        <f t="shared" si="9"/>
        <v>0</v>
      </c>
      <c r="CL16" s="322">
        <f t="shared" si="9"/>
        <v>0</v>
      </c>
      <c r="CM16" s="322">
        <f t="shared" si="9"/>
        <v>0</v>
      </c>
      <c r="CN16" s="322">
        <f t="shared" si="9"/>
        <v>0</v>
      </c>
      <c r="CO16" s="322">
        <f t="shared" si="9"/>
        <v>0</v>
      </c>
      <c r="CP16" s="322">
        <f t="shared" si="9"/>
        <v>0</v>
      </c>
      <c r="CQ16" s="322">
        <f t="shared" si="9"/>
        <v>0</v>
      </c>
      <c r="CR16" s="322">
        <f t="shared" si="9"/>
        <v>0</v>
      </c>
      <c r="CS16" s="322">
        <f t="shared" si="9"/>
        <v>0</v>
      </c>
      <c r="CT16" s="322">
        <f t="shared" si="9"/>
        <v>0</v>
      </c>
      <c r="CU16" s="322">
        <f t="shared" si="9"/>
        <v>0</v>
      </c>
      <c r="CV16" s="322">
        <f t="shared" si="9"/>
        <v>0</v>
      </c>
      <c r="CW16" s="322">
        <f t="shared" ref="CW16:EB16" si="10">SUM(CW8:CW15)</f>
        <v>0</v>
      </c>
      <c r="CX16" s="322">
        <f t="shared" si="10"/>
        <v>0</v>
      </c>
      <c r="CY16" s="322">
        <f t="shared" si="10"/>
        <v>0</v>
      </c>
      <c r="CZ16" s="322">
        <f t="shared" si="10"/>
        <v>0</v>
      </c>
      <c r="DA16" s="322">
        <f t="shared" si="10"/>
        <v>0</v>
      </c>
      <c r="DB16" s="322">
        <f t="shared" si="10"/>
        <v>0</v>
      </c>
      <c r="DC16" s="322">
        <f t="shared" si="10"/>
        <v>0</v>
      </c>
      <c r="DD16" s="322">
        <f t="shared" si="10"/>
        <v>0</v>
      </c>
      <c r="DE16" s="322">
        <f t="shared" si="10"/>
        <v>0</v>
      </c>
      <c r="DF16" s="322">
        <f t="shared" si="10"/>
        <v>0</v>
      </c>
      <c r="DG16" s="322">
        <f t="shared" si="10"/>
        <v>0</v>
      </c>
      <c r="DH16" s="322">
        <f t="shared" si="10"/>
        <v>0</v>
      </c>
      <c r="DI16" s="322">
        <f t="shared" si="10"/>
        <v>0</v>
      </c>
      <c r="DJ16" s="322">
        <f t="shared" si="10"/>
        <v>0</v>
      </c>
      <c r="DK16" s="322">
        <f t="shared" si="10"/>
        <v>0</v>
      </c>
      <c r="DL16" s="322">
        <f t="shared" si="10"/>
        <v>0</v>
      </c>
      <c r="DM16" s="322">
        <f t="shared" si="10"/>
        <v>0</v>
      </c>
      <c r="DN16" s="322">
        <f t="shared" si="10"/>
        <v>0</v>
      </c>
      <c r="DO16" s="322">
        <f t="shared" si="10"/>
        <v>0</v>
      </c>
      <c r="DP16" s="322">
        <f t="shared" si="10"/>
        <v>8</v>
      </c>
      <c r="DQ16" s="322">
        <f t="shared" si="10"/>
        <v>337250</v>
      </c>
      <c r="DR16" s="322">
        <f t="shared" si="10"/>
        <v>0</v>
      </c>
      <c r="DS16" s="322">
        <f t="shared" si="10"/>
        <v>0</v>
      </c>
      <c r="DT16" s="322">
        <f t="shared" si="10"/>
        <v>1</v>
      </c>
      <c r="DU16" s="322">
        <f t="shared" si="10"/>
        <v>47500</v>
      </c>
      <c r="DV16" s="322">
        <f t="shared" si="10"/>
        <v>7</v>
      </c>
      <c r="DW16" s="322">
        <f t="shared" si="10"/>
        <v>289750</v>
      </c>
      <c r="DX16" s="322">
        <f t="shared" si="10"/>
        <v>0</v>
      </c>
      <c r="DY16" s="322">
        <f t="shared" si="10"/>
        <v>0</v>
      </c>
      <c r="DZ16" s="322">
        <f t="shared" si="10"/>
        <v>0</v>
      </c>
      <c r="EA16" s="322">
        <f t="shared" si="10"/>
        <v>0</v>
      </c>
      <c r="EB16" s="322">
        <f t="shared" si="10"/>
        <v>0</v>
      </c>
      <c r="EC16" s="322">
        <f t="shared" ref="EC16:EE16" si="11">SUM(EC8:EC15)</f>
        <v>0</v>
      </c>
      <c r="ED16" s="322">
        <f t="shared" si="11"/>
        <v>0</v>
      </c>
      <c r="EE16" s="322">
        <f t="shared" si="11"/>
        <v>0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</vt:lpstr>
      <vt:lpstr>12-13</vt:lpstr>
      <vt:lpstr>12-13 Edu</vt:lpstr>
      <vt:lpstr>13-14 Term</vt:lpstr>
      <vt:lpstr>13-14 Edu</vt:lpstr>
      <vt:lpstr>13-14 Micro</vt:lpstr>
      <vt:lpstr>14-15 Term</vt:lpstr>
      <vt:lpstr>14-15 Edu</vt:lpstr>
      <vt:lpstr>14-15 Micro</vt:lpstr>
      <vt:lpstr>15-16 Term</vt:lpstr>
      <vt:lpstr>15-16 Edu</vt:lpstr>
      <vt:lpstr>16-17 Term</vt:lpstr>
      <vt:lpstr>16-17 Edu</vt:lpstr>
      <vt:lpstr>16-17 Micro</vt:lpstr>
      <vt:lpstr>Term 17-18</vt:lpstr>
      <vt:lpstr>30% of 90% 17-18 Term</vt:lpstr>
      <vt:lpstr>17-18 Edu</vt:lpstr>
      <vt:lpstr>18-19 term 30%of90%</vt:lpstr>
      <vt:lpstr>18-19 Edu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2019-06-04T11:21:42Z</dcterms:modified>
</cp:coreProperties>
</file>