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9" activeTab="25"/>
  </bookViews>
  <sheets>
    <sheet name="2002-03" sheetId="18" r:id="rId1"/>
    <sheet name="2003-04" sheetId="17" r:id="rId2"/>
    <sheet name="2004-05" sheetId="16" r:id="rId3"/>
    <sheet name="2005-06" sheetId="15" r:id="rId4"/>
    <sheet name="2006-07" sheetId="14" r:id="rId5"/>
    <sheet name="2007-08" sheetId="13" r:id="rId6"/>
    <sheet name="2008-09" sheetId="12" r:id="rId7"/>
    <sheet name="2009-10" sheetId="11" r:id="rId8"/>
    <sheet name="2010-11" sheetId="19" r:id="rId9"/>
    <sheet name="11-12" sheetId="1" r:id="rId10"/>
    <sheet name="12-13 Term" sheetId="2" r:id="rId11"/>
    <sheet name="12-13 Edu" sheetId="3" r:id="rId12"/>
    <sheet name="13-14 Term" sheetId="4" r:id="rId13"/>
    <sheet name="13-14 Edu" sheetId="5" r:id="rId14"/>
    <sheet name="14-15 Term" sheetId="6" r:id="rId15"/>
    <sheet name="14-15 Edu" sheetId="7" r:id="rId16"/>
    <sheet name="15-16 Term" sheetId="8" r:id="rId17"/>
    <sheet name="15-16 Edu" sheetId="9" r:id="rId18"/>
    <sheet name="16-17 Term" sheetId="10" r:id="rId19"/>
    <sheet name="16-17 Edu" sheetId="20" r:id="rId20"/>
    <sheet name="17-18 Term" sheetId="21" r:id="rId21"/>
    <sheet name="30% of 90%term 17-18" sheetId="22" r:id="rId22"/>
    <sheet name="17-18 Edu" sheetId="23" r:id="rId23"/>
    <sheet name="18-19 Term" sheetId="24" r:id="rId24"/>
    <sheet name="18-19 30%of90%" sheetId="25" r:id="rId25"/>
    <sheet name="18-19 Edu " sheetId="26" r:id="rId26"/>
  </sheets>
  <calcPr calcId="124519"/>
</workbook>
</file>

<file path=xl/calcChain.xml><?xml version="1.0" encoding="utf-8"?>
<calcChain xmlns="http://schemas.openxmlformats.org/spreadsheetml/2006/main">
  <c r="P12" i="5"/>
  <c r="P11"/>
  <c r="K33" i="4"/>
  <c r="K32"/>
  <c r="P12" i="3"/>
  <c r="P11"/>
  <c r="P10"/>
  <c r="K29" i="2"/>
  <c r="K28"/>
  <c r="K27"/>
  <c r="K26"/>
  <c r="K25"/>
  <c r="E17" i="14"/>
  <c r="E16"/>
  <c r="E15"/>
  <c r="E20" i="17"/>
  <c r="E19"/>
  <c r="E18"/>
  <c r="V9" i="9"/>
  <c r="V8"/>
  <c r="V9" i="7"/>
  <c r="V10"/>
  <c r="V11"/>
  <c r="V12"/>
  <c r="V8"/>
  <c r="S7" i="3"/>
  <c r="S8"/>
  <c r="S9"/>
  <c r="S6"/>
  <c r="EK13" i="19"/>
  <c r="EJ13"/>
  <c r="EI13"/>
  <c r="EH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M13"/>
  <c r="DL13"/>
  <c r="DK13"/>
  <c r="DJ13"/>
  <c r="DH13"/>
  <c r="DG13"/>
  <c r="DF13"/>
  <c r="DE13"/>
  <c r="DC13"/>
  <c r="DB13"/>
  <c r="DA13"/>
  <c r="CZ13"/>
  <c r="CX13"/>
  <c r="CW13"/>
  <c r="CV13"/>
  <c r="CU13"/>
  <c r="CS13"/>
  <c r="CR13"/>
  <c r="CQ13"/>
  <c r="CP13"/>
  <c r="CN13"/>
  <c r="CM13"/>
  <c r="CL13"/>
  <c r="CK13"/>
  <c r="CI13"/>
  <c r="CH13"/>
  <c r="CG13"/>
  <c r="CF13"/>
  <c r="CD13"/>
  <c r="CC13"/>
  <c r="CB13"/>
  <c r="CA13"/>
  <c r="BY13"/>
  <c r="BX13"/>
  <c r="BW13"/>
  <c r="BV13"/>
  <c r="BT13"/>
  <c r="BS13"/>
  <c r="BR13"/>
  <c r="BQ13"/>
  <c r="BO13"/>
  <c r="BN13"/>
  <c r="BM13"/>
  <c r="BL13"/>
  <c r="BJ13"/>
  <c r="BI13"/>
  <c r="BH13"/>
  <c r="BG13"/>
  <c r="BE13"/>
  <c r="BD13"/>
  <c r="BC13"/>
  <c r="BB13"/>
  <c r="AZ13"/>
  <c r="AY13"/>
  <c r="AX13"/>
  <c r="AW13"/>
  <c r="AU13"/>
  <c r="AT13"/>
  <c r="AS13"/>
  <c r="AR13"/>
  <c r="AP13"/>
  <c r="AO13"/>
  <c r="AN13"/>
  <c r="AM13"/>
  <c r="AK13"/>
  <c r="AJ13"/>
  <c r="AI13"/>
  <c r="AH13"/>
  <c r="AF13"/>
  <c r="AE13"/>
  <c r="AD13"/>
  <c r="AC13"/>
  <c r="AA13"/>
  <c r="Z13"/>
  <c r="Y13"/>
  <c r="X13"/>
  <c r="W13"/>
  <c r="V13"/>
  <c r="U13"/>
  <c r="T13"/>
  <c r="S13"/>
  <c r="F13"/>
  <c r="E13"/>
  <c r="EG12"/>
  <c r="EF12"/>
  <c r="R12"/>
  <c r="Q12"/>
  <c r="O12" s="1"/>
  <c r="P12"/>
  <c r="G12"/>
  <c r="J12" s="1"/>
  <c r="EG11"/>
  <c r="EF11"/>
  <c r="R11"/>
  <c r="Q11"/>
  <c r="P11"/>
  <c r="J11"/>
  <c r="N11" s="1"/>
  <c r="G11"/>
  <c r="EG10"/>
  <c r="EF10"/>
  <c r="R10"/>
  <c r="Q10"/>
  <c r="P10"/>
  <c r="O10" s="1"/>
  <c r="G10"/>
  <c r="J10" s="1"/>
  <c r="EG9"/>
  <c r="EF9"/>
  <c r="R9"/>
  <c r="Q9"/>
  <c r="P9"/>
  <c r="G9"/>
  <c r="J9" s="1"/>
  <c r="EG8"/>
  <c r="EF8"/>
  <c r="EF13" s="1"/>
  <c r="R8"/>
  <c r="Q8"/>
  <c r="O8" s="1"/>
  <c r="P8"/>
  <c r="G8"/>
  <c r="J8" s="1"/>
  <c r="J7"/>
  <c r="I7" s="1"/>
  <c r="M7" s="1"/>
  <c r="EK10" i="12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M10"/>
  <c r="DL10"/>
  <c r="DK10"/>
  <c r="DJ10"/>
  <c r="DH10"/>
  <c r="DG10"/>
  <c r="DF10"/>
  <c r="DE10"/>
  <c r="DC10"/>
  <c r="DB10"/>
  <c r="DA10"/>
  <c r="CZ10"/>
  <c r="CX10"/>
  <c r="CW10"/>
  <c r="CV10"/>
  <c r="CU10"/>
  <c r="CS10"/>
  <c r="CR10"/>
  <c r="CQ10"/>
  <c r="CP10"/>
  <c r="CN10"/>
  <c r="CM10"/>
  <c r="CL10"/>
  <c r="CK10"/>
  <c r="CI10"/>
  <c r="CH10"/>
  <c r="CG10"/>
  <c r="CF10"/>
  <c r="CD10"/>
  <c r="CC10"/>
  <c r="CB10"/>
  <c r="CA10"/>
  <c r="BY10"/>
  <c r="BX10"/>
  <c r="BW10"/>
  <c r="BV10"/>
  <c r="BT10"/>
  <c r="BS10"/>
  <c r="BR10"/>
  <c r="BQ10"/>
  <c r="BO10"/>
  <c r="BN10"/>
  <c r="BM10"/>
  <c r="BL10"/>
  <c r="BJ10"/>
  <c r="BI10"/>
  <c r="BH10"/>
  <c r="BG10"/>
  <c r="BE10"/>
  <c r="BD10"/>
  <c r="BC10"/>
  <c r="BB10"/>
  <c r="AZ10"/>
  <c r="AY10"/>
  <c r="AX10"/>
  <c r="AW10"/>
  <c r="AU10"/>
  <c r="AT10"/>
  <c r="AS10"/>
  <c r="AR10"/>
  <c r="AP10"/>
  <c r="AO10"/>
  <c r="AN10"/>
  <c r="AM10"/>
  <c r="AK10"/>
  <c r="AJ10"/>
  <c r="AI10"/>
  <c r="AH10"/>
  <c r="AF10"/>
  <c r="AE10"/>
  <c r="AD10"/>
  <c r="AC10"/>
  <c r="AA10"/>
  <c r="Z10"/>
  <c r="Y10"/>
  <c r="W10"/>
  <c r="V10"/>
  <c r="U10"/>
  <c r="T10"/>
  <c r="S10"/>
  <c r="L10"/>
  <c r="F10"/>
  <c r="E10"/>
  <c r="X10"/>
  <c r="EG9"/>
  <c r="EF9"/>
  <c r="R9"/>
  <c r="Q9"/>
  <c r="P9"/>
  <c r="O9" s="1"/>
  <c r="G9"/>
  <c r="J9" s="1"/>
  <c r="EG8"/>
  <c r="EG10" s="1"/>
  <c r="EF8"/>
  <c r="EF10" s="1"/>
  <c r="R8"/>
  <c r="R10" s="1"/>
  <c r="Q8"/>
  <c r="P8"/>
  <c r="P10" s="1"/>
  <c r="G8"/>
  <c r="J8" s="1"/>
  <c r="J7"/>
  <c r="I7"/>
  <c r="M7" s="1"/>
  <c r="EK9" i="13"/>
  <c r="EJ9"/>
  <c r="EI9"/>
  <c r="EH9"/>
  <c r="EE9"/>
  <c r="ED9"/>
  <c r="EC9"/>
  <c r="EB9"/>
  <c r="EA9"/>
  <c r="DZ9"/>
  <c r="DY9"/>
  <c r="DX9"/>
  <c r="DW9"/>
  <c r="DV9"/>
  <c r="DU9"/>
  <c r="DT9"/>
  <c r="DS9"/>
  <c r="DR9"/>
  <c r="DQ9"/>
  <c r="DP9"/>
  <c r="DO9"/>
  <c r="DM9"/>
  <c r="DL9"/>
  <c r="DK9"/>
  <c r="DJ9"/>
  <c r="DH9"/>
  <c r="DG9"/>
  <c r="DF9"/>
  <c r="DE9"/>
  <c r="DC9"/>
  <c r="DB9"/>
  <c r="DA9"/>
  <c r="CZ9"/>
  <c r="CX9"/>
  <c r="CW9"/>
  <c r="CV9"/>
  <c r="CU9"/>
  <c r="CS9"/>
  <c r="CR9"/>
  <c r="CQ9"/>
  <c r="CP9"/>
  <c r="CN9"/>
  <c r="CM9"/>
  <c r="CL9"/>
  <c r="CK9"/>
  <c r="CI9"/>
  <c r="CH9"/>
  <c r="CG9"/>
  <c r="CF9"/>
  <c r="CD9"/>
  <c r="CC9"/>
  <c r="CB9"/>
  <c r="CA9"/>
  <c r="BY9"/>
  <c r="BX9"/>
  <c r="BW9"/>
  <c r="BV9"/>
  <c r="BT9"/>
  <c r="BS9"/>
  <c r="BR9"/>
  <c r="BQ9"/>
  <c r="BO9"/>
  <c r="BN9"/>
  <c r="BM9"/>
  <c r="BL9"/>
  <c r="BJ9"/>
  <c r="BI9"/>
  <c r="BH9"/>
  <c r="BG9"/>
  <c r="BE9"/>
  <c r="BD9"/>
  <c r="BC9"/>
  <c r="BB9"/>
  <c r="AZ9"/>
  <c r="AY9"/>
  <c r="AX9"/>
  <c r="AW9"/>
  <c r="AU9"/>
  <c r="AT9"/>
  <c r="AS9"/>
  <c r="AR9"/>
  <c r="AP9"/>
  <c r="AO9"/>
  <c r="AN9"/>
  <c r="AM9"/>
  <c r="AK9"/>
  <c r="AJ9"/>
  <c r="AI9"/>
  <c r="AH9"/>
  <c r="AF9"/>
  <c r="AE9"/>
  <c r="AD9"/>
  <c r="AC9"/>
  <c r="AA9"/>
  <c r="Z9"/>
  <c r="Y9"/>
  <c r="W9"/>
  <c r="V9"/>
  <c r="U9"/>
  <c r="T9"/>
  <c r="S9"/>
  <c r="M9"/>
  <c r="F9"/>
  <c r="E9"/>
  <c r="X9"/>
  <c r="EG8"/>
  <c r="EG9" s="1"/>
  <c r="EF8"/>
  <c r="EF9" s="1"/>
  <c r="R8"/>
  <c r="R9" s="1"/>
  <c r="Q8"/>
  <c r="Q9" s="1"/>
  <c r="P8"/>
  <c r="P9" s="1"/>
  <c r="J8"/>
  <c r="N8" s="1"/>
  <c r="G8"/>
  <c r="G9" s="1"/>
  <c r="J9" s="1"/>
  <c r="H9" s="1"/>
  <c r="J7"/>
  <c r="H7"/>
  <c r="L7" s="1"/>
  <c r="EK13" i="14"/>
  <c r="EJ13"/>
  <c r="EI13"/>
  <c r="EH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M13"/>
  <c r="DL13"/>
  <c r="DK13"/>
  <c r="DJ13"/>
  <c r="DH13"/>
  <c r="DG13"/>
  <c r="DF13"/>
  <c r="DE13"/>
  <c r="DC13"/>
  <c r="DB13"/>
  <c r="DA13"/>
  <c r="CZ13"/>
  <c r="CX13"/>
  <c r="CW13"/>
  <c r="CV13"/>
  <c r="CU13"/>
  <c r="CS13"/>
  <c r="CR13"/>
  <c r="CQ13"/>
  <c r="CP13"/>
  <c r="CN13"/>
  <c r="CM13"/>
  <c r="CL13"/>
  <c r="CK13"/>
  <c r="CI13"/>
  <c r="CH13"/>
  <c r="CG13"/>
  <c r="CF13"/>
  <c r="CD13"/>
  <c r="CC13"/>
  <c r="CB13"/>
  <c r="CA13"/>
  <c r="BY13"/>
  <c r="BX13"/>
  <c r="BW13"/>
  <c r="BV13"/>
  <c r="BT13"/>
  <c r="BS13"/>
  <c r="BR13"/>
  <c r="BQ13"/>
  <c r="BO13"/>
  <c r="BN13"/>
  <c r="BM13"/>
  <c r="BL13"/>
  <c r="BJ13"/>
  <c r="BI13"/>
  <c r="BH13"/>
  <c r="BG13"/>
  <c r="BE13"/>
  <c r="BD13"/>
  <c r="BC13"/>
  <c r="BB13"/>
  <c r="AZ13"/>
  <c r="AY13"/>
  <c r="AX13"/>
  <c r="AW13"/>
  <c r="AU13"/>
  <c r="AT13"/>
  <c r="AS13"/>
  <c r="AP13"/>
  <c r="AO13"/>
  <c r="AN13"/>
  <c r="AM13"/>
  <c r="AK13"/>
  <c r="AJ13"/>
  <c r="AI13"/>
  <c r="AG13"/>
  <c r="AF13"/>
  <c r="AE13"/>
  <c r="AD13"/>
  <c r="AA13"/>
  <c r="Z13"/>
  <c r="Y13"/>
  <c r="W13"/>
  <c r="V13"/>
  <c r="U13"/>
  <c r="T13"/>
  <c r="S13"/>
  <c r="L13"/>
  <c r="F13"/>
  <c r="E13"/>
  <c r="AH12"/>
  <c r="AC12"/>
  <c r="X12"/>
  <c r="R12"/>
  <c r="Q12"/>
  <c r="P12"/>
  <c r="O12" s="1"/>
  <c r="M12"/>
  <c r="I12"/>
  <c r="EG11"/>
  <c r="EF11"/>
  <c r="AR11"/>
  <c r="AH11"/>
  <c r="AC11"/>
  <c r="X11"/>
  <c r="R11"/>
  <c r="Q11"/>
  <c r="P11"/>
  <c r="O11" s="1"/>
  <c r="G11"/>
  <c r="J11" s="1"/>
  <c r="EG10"/>
  <c r="EF10"/>
  <c r="AR10"/>
  <c r="AH10"/>
  <c r="AC10"/>
  <c r="X10"/>
  <c r="R10"/>
  <c r="Q10"/>
  <c r="O10" s="1"/>
  <c r="P10"/>
  <c r="M10"/>
  <c r="J10"/>
  <c r="N10" s="1"/>
  <c r="I10"/>
  <c r="G10"/>
  <c r="EG9"/>
  <c r="EF9"/>
  <c r="AR9"/>
  <c r="AH9"/>
  <c r="AC9"/>
  <c r="X9"/>
  <c r="R9"/>
  <c r="Q9"/>
  <c r="P9"/>
  <c r="O9" s="1"/>
  <c r="J9"/>
  <c r="N9" s="1"/>
  <c r="G9"/>
  <c r="EG8"/>
  <c r="EG13" s="1"/>
  <c r="EF8"/>
  <c r="EF13" s="1"/>
  <c r="AR8"/>
  <c r="AR13" s="1"/>
  <c r="AH8"/>
  <c r="AH13" s="1"/>
  <c r="AC8"/>
  <c r="AC13" s="1"/>
  <c r="X8"/>
  <c r="X13" s="1"/>
  <c r="R8"/>
  <c r="R13" s="1"/>
  <c r="Q8"/>
  <c r="Q13" s="1"/>
  <c r="P8"/>
  <c r="P13" s="1"/>
  <c r="O8"/>
  <c r="O13" s="1"/>
  <c r="G8"/>
  <c r="J8" s="1"/>
  <c r="J7"/>
  <c r="I7"/>
  <c r="M7" s="1"/>
  <c r="DR15" i="17"/>
  <c r="DQ15"/>
  <c r="DP15"/>
  <c r="DO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I15"/>
  <c r="AH15"/>
  <c r="AG15"/>
  <c r="AE15"/>
  <c r="AD15"/>
  <c r="AC15"/>
  <c r="AA15"/>
  <c r="Z15"/>
  <c r="Y15"/>
  <c r="W15"/>
  <c r="V15"/>
  <c r="U15"/>
  <c r="T15"/>
  <c r="M15"/>
  <c r="E15"/>
  <c r="DN14"/>
  <c r="DM14"/>
  <c r="AJ14"/>
  <c r="AF14"/>
  <c r="AB14"/>
  <c r="X14"/>
  <c r="R14"/>
  <c r="Q14"/>
  <c r="K14"/>
  <c r="I14" s="1"/>
  <c r="N14" s="1"/>
  <c r="G14"/>
  <c r="DN13"/>
  <c r="DM13"/>
  <c r="AJ13"/>
  <c r="AF13"/>
  <c r="R13"/>
  <c r="P13" s="1"/>
  <c r="Q13"/>
  <c r="K13"/>
  <c r="O13" s="1"/>
  <c r="I13"/>
  <c r="N13" s="1"/>
  <c r="G13"/>
  <c r="DN12"/>
  <c r="DM12"/>
  <c r="AJ12"/>
  <c r="AF12"/>
  <c r="R12"/>
  <c r="Q12"/>
  <c r="O12"/>
  <c r="K12"/>
  <c r="I12" s="1"/>
  <c r="N12" s="1"/>
  <c r="G12"/>
  <c r="DN11"/>
  <c r="DM11"/>
  <c r="AJ11"/>
  <c r="AF11"/>
  <c r="AB11"/>
  <c r="X11"/>
  <c r="R11"/>
  <c r="Q11"/>
  <c r="K11"/>
  <c r="O11" s="1"/>
  <c r="G11"/>
  <c r="DN10"/>
  <c r="DM10"/>
  <c r="AJ10"/>
  <c r="AF10"/>
  <c r="AB10"/>
  <c r="X10"/>
  <c r="R10"/>
  <c r="Q10"/>
  <c r="P10" s="1"/>
  <c r="K10"/>
  <c r="I10" s="1"/>
  <c r="N10" s="1"/>
  <c r="G10"/>
  <c r="DN9"/>
  <c r="DM9"/>
  <c r="AJ9"/>
  <c r="AF9"/>
  <c r="AB9"/>
  <c r="X9"/>
  <c r="R9"/>
  <c r="Q9"/>
  <c r="P9" s="1"/>
  <c r="O9"/>
  <c r="K9"/>
  <c r="I9"/>
  <c r="N9" s="1"/>
  <c r="G9"/>
  <c r="DN8"/>
  <c r="DM8"/>
  <c r="AJ8"/>
  <c r="AJ15" s="1"/>
  <c r="AF8"/>
  <c r="AB8"/>
  <c r="AB15" s="1"/>
  <c r="X8"/>
  <c r="R8"/>
  <c r="R15" s="1"/>
  <c r="Q8"/>
  <c r="O8"/>
  <c r="K8"/>
  <c r="G8"/>
  <c r="G15" s="1"/>
  <c r="P13" i="7"/>
  <c r="N29" i="6"/>
  <c r="L29"/>
  <c r="N32" i="4"/>
  <c r="L32"/>
  <c r="N25" i="2"/>
  <c r="L25"/>
  <c r="T25" i="1"/>
  <c r="U25"/>
  <c r="V25"/>
  <c r="S25"/>
  <c r="N10" i="19" l="1"/>
  <c r="I10"/>
  <c r="M10" s="1"/>
  <c r="P13"/>
  <c r="EG13"/>
  <c r="N7"/>
  <c r="R13"/>
  <c r="O9"/>
  <c r="O11"/>
  <c r="O13" s="1"/>
  <c r="N8"/>
  <c r="I8"/>
  <c r="M8" s="1"/>
  <c r="N12"/>
  <c r="I12"/>
  <c r="M12" s="1"/>
  <c r="I9"/>
  <c r="M9" s="1"/>
  <c r="N9"/>
  <c r="G13"/>
  <c r="J13" s="1"/>
  <c r="I13" s="1"/>
  <c r="I11"/>
  <c r="M11" s="1"/>
  <c r="Q13"/>
  <c r="O8" i="12"/>
  <c r="I8"/>
  <c r="M8" s="1"/>
  <c r="N8"/>
  <c r="N10" s="1"/>
  <c r="N9"/>
  <c r="I9"/>
  <c r="M9" s="1"/>
  <c r="O10"/>
  <c r="G10"/>
  <c r="J10" s="1"/>
  <c r="I10" s="1"/>
  <c r="Q10"/>
  <c r="H8" i="13"/>
  <c r="L8" s="1"/>
  <c r="L9" s="1"/>
  <c r="N9"/>
  <c r="O8"/>
  <c r="O9" s="1"/>
  <c r="N8" i="14"/>
  <c r="I8"/>
  <c r="M8" s="1"/>
  <c r="I11"/>
  <c r="M11" s="1"/>
  <c r="N11"/>
  <c r="I9"/>
  <c r="M9" s="1"/>
  <c r="G13"/>
  <c r="J13" s="1"/>
  <c r="I13" s="1"/>
  <c r="K15" i="17"/>
  <c r="X15"/>
  <c r="P12"/>
  <c r="DM15"/>
  <c r="S12"/>
  <c r="Q15"/>
  <c r="AF15"/>
  <c r="I11"/>
  <c r="N11" s="1"/>
  <c r="P11"/>
  <c r="S11" s="1"/>
  <c r="P14"/>
  <c r="DN15"/>
  <c r="S9"/>
  <c r="S13"/>
  <c r="O10"/>
  <c r="S10" s="1"/>
  <c r="O14"/>
  <c r="S14" s="1"/>
  <c r="I8"/>
  <c r="P8"/>
  <c r="P15" s="1"/>
  <c r="N13" i="19" l="1"/>
  <c r="M13"/>
  <c r="M10" i="12"/>
  <c r="N13" i="14"/>
  <c r="M13"/>
  <c r="I15" i="17"/>
  <c r="N8"/>
  <c r="N15" s="1"/>
  <c r="O15"/>
  <c r="S8"/>
  <c r="S15" s="1"/>
</calcChain>
</file>

<file path=xl/sharedStrings.xml><?xml version="1.0" encoding="utf-8"?>
<sst xmlns="http://schemas.openxmlformats.org/spreadsheetml/2006/main" count="4230" uniqueCount="966">
  <si>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</si>
  <si>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</si>
  <si>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</si>
  <si>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</si>
  <si>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</si>
  <si>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</si>
  <si>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</si>
  <si>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</si>
  <si>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</si>
  <si>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</si>
  <si>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</si>
  <si>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</si>
  <si>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</si>
  <si>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</si>
  <si>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</si>
  <si>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</si>
  <si>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</si>
  <si>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</si>
  <si>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</si>
  <si>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</si>
  <si>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</si>
  <si>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</si>
  <si>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</si>
  <si>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</si>
  <si>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</si>
  <si>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</si>
  <si>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</si>
  <si>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</si>
  <si>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Jh vlQkd gqlSu @ vgen [kka</t>
  </si>
  <si>
    <t>fdjkuk nqdku</t>
  </si>
  <si>
    <t>JALORE</t>
  </si>
  <si>
    <t>Muslim</t>
  </si>
  <si>
    <t>Male</t>
  </si>
  <si>
    <t>17/05/2011</t>
  </si>
  <si>
    <t>000796</t>
  </si>
  <si>
    <t>Jh eqckjd gqlSu @ glu [kka</t>
  </si>
  <si>
    <t>QksVks xzkQh</t>
  </si>
  <si>
    <t>000797</t>
  </si>
  <si>
    <t>Jh olhe [kka @ vCnqy equkQ</t>
  </si>
  <si>
    <t>000798</t>
  </si>
  <si>
    <t>Jh bdcky [kka @ gseq [kka</t>
  </si>
  <si>
    <t>Kolar</t>
  </si>
  <si>
    <t>kolar</t>
  </si>
  <si>
    <t>000799</t>
  </si>
  <si>
    <t>Jh vlye [kka @ jetku [kka</t>
  </si>
  <si>
    <t>000800</t>
  </si>
  <si>
    <t>Jh jktw[kka @ eksM [kka</t>
  </si>
  <si>
    <t>bYksDVªksfud nqdku</t>
  </si>
  <si>
    <t>000801</t>
  </si>
  <si>
    <t>Jh jktw [kka @ equhj [kka</t>
  </si>
  <si>
    <t>000802</t>
  </si>
  <si>
    <t>Jh eks- bdcky @ xsUnw [kka</t>
  </si>
  <si>
    <t>QuhZpj nqdku</t>
  </si>
  <si>
    <t>000803</t>
  </si>
  <si>
    <t>Jh eqckfjd vyh @ vkckn vyh</t>
  </si>
  <si>
    <t>000804</t>
  </si>
  <si>
    <t>Jh Qk:[k [kkWa@dknj [kkWa</t>
  </si>
  <si>
    <t>fdjk.kk nq-</t>
  </si>
  <si>
    <t>tkykSj</t>
  </si>
  <si>
    <t>15.3.12</t>
  </si>
  <si>
    <t>059526</t>
  </si>
  <si>
    <t>Jh eqLrkd vyh@pkWan [kka</t>
  </si>
  <si>
    <t>bySDVªksfud nq-</t>
  </si>
  <si>
    <t>059527</t>
  </si>
  <si>
    <t>Jh eks0 jQhd@pkWan [kkWa</t>
  </si>
  <si>
    <t>dEI;wVj lsUVj</t>
  </si>
  <si>
    <t>059528</t>
  </si>
  <si>
    <t>lS;n ljQkr vyh@lrkj vyh</t>
  </si>
  <si>
    <t>jsfMesUV xkjesUV</t>
  </si>
  <si>
    <t>059529</t>
  </si>
  <si>
    <t>Jh 'ke'ksj[kka@jgeku [kk</t>
  </si>
  <si>
    <t>059530</t>
  </si>
  <si>
    <t>Jh vtervyh@jgeku [kk</t>
  </si>
  <si>
    <t>059531</t>
  </si>
  <si>
    <t>Jherh te'khnk@equhj[kkWa</t>
  </si>
  <si>
    <t>Female</t>
  </si>
  <si>
    <t>059532</t>
  </si>
  <si>
    <t>Jh 'kkg:[k [kka@vdcj [kka</t>
  </si>
  <si>
    <t xml:space="preserve"> 'kSf{kd _.k</t>
  </si>
  <si>
    <t>059533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</si>
  <si>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</si>
  <si>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</si>
  <si>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</si>
  <si>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</si>
  <si>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</si>
  <si>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</si>
  <si>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</si>
  <si>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</si>
  <si>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</si>
  <si>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</si>
  <si>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</si>
  <si>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</si>
  <si>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</si>
  <si>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</si>
  <si>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</si>
  <si>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</si>
  <si>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ISHAQ KHAN</t>
  </si>
  <si>
    <t>HAJI KHA</t>
  </si>
  <si>
    <t>V/P- SARVANA TEH. SANCHORE</t>
  </si>
  <si>
    <t>M</t>
  </si>
  <si>
    <t>R</t>
  </si>
  <si>
    <t>REDIMENT GARMENT SHOP</t>
  </si>
  <si>
    <t>FIRST</t>
  </si>
  <si>
    <t>FIRST &amp; FINAL</t>
  </si>
  <si>
    <t>NISHAR KHA</t>
  </si>
  <si>
    <t>USMAN KHAN</t>
  </si>
  <si>
    <t>VILLAGE-KOLAR</t>
  </si>
  <si>
    <t>MOBILE SHOP</t>
  </si>
  <si>
    <t>AKBAR SHAH</t>
  </si>
  <si>
    <t>TEYAB SHAH</t>
  </si>
  <si>
    <t>FAKIRO KA BAAS, SEDIYA, TEH. SANCHORE</t>
  </si>
  <si>
    <t>KIRANA SHOP</t>
  </si>
  <si>
    <t>AFJAL KHAN</t>
  </si>
  <si>
    <t>ISTIYAK MOMMAD</t>
  </si>
  <si>
    <t>STATION ROAD, BHINMAL</t>
  </si>
  <si>
    <t>U</t>
  </si>
  <si>
    <t>COMPUTER TRANNING CENTER</t>
  </si>
  <si>
    <t>INSAF KHA</t>
  </si>
  <si>
    <t>ABDUL KHA</t>
  </si>
  <si>
    <t>LAL POLE JALORE</t>
  </si>
  <si>
    <t>MIKE &amp; D.J. SOUND</t>
  </si>
  <si>
    <t>JAMAL KHA</t>
  </si>
  <si>
    <t>RAHMAN KHA</t>
  </si>
  <si>
    <t>GERAJ WORK MOTER REAPERING &amp; TAYAR</t>
  </si>
  <si>
    <t>RAHIM KHA</t>
  </si>
  <si>
    <t>SAMDAR KHAN</t>
  </si>
  <si>
    <t>INSIDE LAL POLE JALORE</t>
  </si>
  <si>
    <t>PHOTORAPHY</t>
  </si>
  <si>
    <t>HANIF KHAN</t>
  </si>
  <si>
    <t>AHEMAD KHAN</t>
  </si>
  <si>
    <t>MAIN AKHARIA DAYALPURA</t>
  </si>
  <si>
    <t>SATTAR MOHD.</t>
  </si>
  <si>
    <t>DINE KHAN</t>
  </si>
  <si>
    <t xml:space="preserve">V/P- NOSRA </t>
  </si>
  <si>
    <t>ELECTRIC SHOP</t>
  </si>
  <si>
    <t>VALI KHAN</t>
  </si>
  <si>
    <t>ABDUL KHAN</t>
  </si>
  <si>
    <t>KUMHARO KA WAS ARNAY</t>
  </si>
  <si>
    <t>BUNDU KHAN</t>
  </si>
  <si>
    <t>MODI KHAN</t>
  </si>
  <si>
    <t>BEHIND R.S.E.B. RANIWARA</t>
  </si>
  <si>
    <t>ATTA CHAKKI</t>
  </si>
  <si>
    <t>BABU KHAN</t>
  </si>
  <si>
    <t>IMRAN KHAN</t>
  </si>
  <si>
    <t>SHAFI MOHD.</t>
  </si>
  <si>
    <t>NEAR ASAN KI POLE JALORE</t>
  </si>
  <si>
    <t>KASHIDA KARI</t>
  </si>
  <si>
    <t>ANWAR KHAN</t>
  </si>
  <si>
    <t>BARKAT KHAN</t>
  </si>
  <si>
    <t>V/P- HARJI</t>
  </si>
  <si>
    <t>GEN. STORE</t>
  </si>
  <si>
    <t>JAMSHED KHAN</t>
  </si>
  <si>
    <t>THARU KHAN</t>
  </si>
  <si>
    <t>V-KANDAR, P-SIANA, THE-JALORE</t>
  </si>
  <si>
    <t>17-01-13</t>
  </si>
  <si>
    <t>FIRST&amp;FINAL</t>
  </si>
  <si>
    <t>SAIYED KHAN</t>
  </si>
  <si>
    <t>SAMU KHAN</t>
  </si>
  <si>
    <t>MUSLAMANO KA MOHALLA, AHORE</t>
  </si>
  <si>
    <t>MRS. ABIDA BANU</t>
  </si>
  <si>
    <t>NAGIR MOHAMMED</t>
  </si>
  <si>
    <t>V/P-GODAN, JALORE</t>
  </si>
  <si>
    <t>GENERAL STORE</t>
  </si>
  <si>
    <t>SHERU KHAN</t>
  </si>
  <si>
    <t>RAVAN CHABUTRA, RAJENDRA NAGAR, JALORE</t>
  </si>
  <si>
    <t>THREE WHEELER (Auto Riksha)</t>
  </si>
  <si>
    <t>MEHRAB KHAN</t>
  </si>
  <si>
    <t>GOBAR KHAN</t>
  </si>
  <si>
    <t>BHILO KI SERI MUSALMANO KA BASS, AHORE</t>
  </si>
  <si>
    <t>SHOES-CHAPPAL SHOP</t>
  </si>
  <si>
    <t>IRSHAD AHMED</t>
  </si>
  <si>
    <t>SADIQ KHAN</t>
  </si>
  <si>
    <t>V/P- TAWAB TEH. BHINMAK</t>
  </si>
  <si>
    <t>MUSLIM</t>
  </si>
  <si>
    <t>JODHPUR INSTITUTE OF ENGINEERING &amp; TECHNLOGY JODHPUR</t>
  </si>
  <si>
    <t>J.N.V.U.</t>
  </si>
  <si>
    <t>B.TEC</t>
  </si>
  <si>
    <t>2012-13</t>
  </si>
  <si>
    <t>INSAF KHAN</t>
  </si>
  <si>
    <t>ASKAR KHAN</t>
  </si>
  <si>
    <t>SAYLA</t>
  </si>
  <si>
    <t>PECIFC INSTITUTE OF TECHNOLOGY UDAIPUR</t>
  </si>
  <si>
    <t>M.L.S.U.</t>
  </si>
  <si>
    <t>SADDIK KHAN</t>
  </si>
  <si>
    <t>V/P-TAWAW</t>
  </si>
  <si>
    <t>JODHPUR INSTITUTE OF ENG. &amp; TEC. JODHPUR</t>
  </si>
  <si>
    <t>RTU KOTA</t>
  </si>
  <si>
    <t>B.TECH</t>
  </si>
  <si>
    <t>4 YEAR</t>
  </si>
  <si>
    <t>I</t>
  </si>
  <si>
    <t>V/P- SAYLA</t>
  </si>
  <si>
    <t>PACIFIC INSTITUTE OF TECH. UDAIPUR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</si>
  <si>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</si>
  <si>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</si>
  <si>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</si>
  <si>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</si>
  <si>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</si>
  <si>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</si>
  <si>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</si>
  <si>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</si>
  <si>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</si>
  <si>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</si>
  <si>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</si>
  <si>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</si>
  <si>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Rustam Khan</t>
  </si>
  <si>
    <t>Babu Khan</t>
  </si>
  <si>
    <t>Rajendra Nagar
Jalore</t>
  </si>
  <si>
    <t>Jalore</t>
  </si>
  <si>
    <t>General
Store</t>
  </si>
  <si>
    <t>27.09.13</t>
  </si>
  <si>
    <t>Aadam Khan</t>
  </si>
  <si>
    <t>Vali Mohammad</t>
  </si>
  <si>
    <t>V&amp;P Gundau
The. Sanchore</t>
  </si>
  <si>
    <t>Kirana
Store</t>
  </si>
  <si>
    <t>Salim Khan</t>
  </si>
  <si>
    <t>Samdar Khan</t>
  </si>
  <si>
    <t>Inside Lal Pol, Jalore</t>
  </si>
  <si>
    <t>Naboo Khan</t>
  </si>
  <si>
    <t>Fatte Khan</t>
  </si>
  <si>
    <t>Infront Fafria Hanuman 
Mandir, Bhinmal</t>
  </si>
  <si>
    <t>R.O. Filter
Repairing 
&amp; Sell</t>
  </si>
  <si>
    <t>Javed Khan</t>
  </si>
  <si>
    <t>Gabru Khan</t>
  </si>
  <si>
    <t>Near Pinjaran Masjid
Jalore</t>
  </si>
  <si>
    <t>Sheikh Aslam Khan</t>
  </si>
  <si>
    <t>Near New Bus Stand
Raniwara</t>
  </si>
  <si>
    <t>Imran Ali</t>
  </si>
  <si>
    <t>Sadik Khan</t>
  </si>
  <si>
    <t>Masjid ka Chowk
Ahore</t>
  </si>
  <si>
    <t>Mobile
Store</t>
  </si>
  <si>
    <t>Amruddin</t>
  </si>
  <si>
    <t>Lakhe Khan</t>
  </si>
  <si>
    <t>Bhinmal By Pass Road
Jalore</t>
  </si>
  <si>
    <t>Electric
Shop</t>
  </si>
  <si>
    <t>Smt. Kamli Banu</t>
  </si>
  <si>
    <t>Nasir Khan</t>
  </si>
  <si>
    <t>V&amp;P Raipuriya</t>
  </si>
  <si>
    <t>Readyment
Garment</t>
  </si>
  <si>
    <t>Aalam Khan</t>
  </si>
  <si>
    <t>Sattar Khan</t>
  </si>
  <si>
    <t>V&amp;P Panchla
Teh. Sanchore</t>
  </si>
  <si>
    <t>Kirana
Shop</t>
  </si>
  <si>
    <t>12.02.14</t>
  </si>
  <si>
    <t>Jarina Banu</t>
  </si>
  <si>
    <t>Rasool Khan</t>
  </si>
  <si>
    <t>V&amp;P Pamana
Teh.Sanchore</t>
  </si>
  <si>
    <t>Manihari &amp;
Fency Shop</t>
  </si>
  <si>
    <t>Nizam Khan</t>
  </si>
  <si>
    <t>Gafoor Khan</t>
  </si>
  <si>
    <t>V&amp;P Rah Teh. Bagoda</t>
  </si>
  <si>
    <t>Firoz Khan</t>
  </si>
  <si>
    <t>Bhanwar Khan</t>
  </si>
  <si>
    <t>Bhinmal</t>
  </si>
  <si>
    <t>Allar Khan</t>
  </si>
  <si>
    <t>V&amp;P Naldhara
Teh. Chitalwana</t>
  </si>
  <si>
    <t>Pintu Khan</t>
  </si>
  <si>
    <t>Munir Khan</t>
  </si>
  <si>
    <t>Gani Khan</t>
  </si>
  <si>
    <t>Raidhan Khan</t>
  </si>
  <si>
    <t>V&amp;P Khara 
Teh. Sanchore</t>
  </si>
  <si>
    <t>Nenu Khan</t>
  </si>
  <si>
    <t>Kasim Khan</t>
  </si>
  <si>
    <t>V&amp;P Karwada
Teh. Raniwada</t>
  </si>
  <si>
    <t>Ironing &amp;
Welding</t>
  </si>
  <si>
    <t>Hanif Khan</t>
  </si>
  <si>
    <t>V&amp;P Ramseen</t>
  </si>
  <si>
    <t>Auto Repair
Parts</t>
  </si>
  <si>
    <t>19.02.14</t>
  </si>
  <si>
    <t>Mohd. Riyaj Bhai</t>
  </si>
  <si>
    <t>Jamal Bhai</t>
  </si>
  <si>
    <t>Behlimo Ka Was, Sanchore</t>
  </si>
  <si>
    <t>Hardware
Shop</t>
  </si>
  <si>
    <t>Sabir Khan</t>
  </si>
  <si>
    <t>Barkat Khan</t>
  </si>
  <si>
    <t>Rawan Chowk,
Rajendra Nagar, Jalore</t>
  </si>
  <si>
    <t>Smt. Hanifee Banu</t>
  </si>
  <si>
    <t>Jala Khan</t>
  </si>
  <si>
    <t>V&amp;P Raipuriya
Teh.Jalore</t>
  </si>
  <si>
    <t>Readymade
Cloth Suiting
&amp; Shirting</t>
  </si>
  <si>
    <t>Fakruddin</t>
  </si>
  <si>
    <t>Wali Mohd.</t>
  </si>
  <si>
    <t>V&amp;P Noon
Teh.Jalore</t>
  </si>
  <si>
    <t>Mohd. Aslam</t>
  </si>
  <si>
    <t>Jan Mohd.</t>
  </si>
  <si>
    <t>Steel
Shop</t>
  </si>
  <si>
    <t>Nazir Khan</t>
  </si>
  <si>
    <t>Ahemad Khan</t>
  </si>
  <si>
    <t>V&amp;P Pahadpura
Teh.Sanchore</t>
  </si>
  <si>
    <t>Steel
Febrication</t>
  </si>
  <si>
    <t>28.02.14</t>
  </si>
  <si>
    <t>Irshad 
Ahmed</t>
  </si>
  <si>
    <t>Sadik
Khan</t>
  </si>
  <si>
    <t>V&amp;P
Tawaw</t>
  </si>
  <si>
    <t>Jodhpur
Institute
of 
Engineering 
&amp;
Technology
Jodhpur</t>
  </si>
  <si>
    <t>RTU
KOTA</t>
  </si>
  <si>
    <t>B.Tech</t>
  </si>
  <si>
    <t>4 Year</t>
  </si>
  <si>
    <t>29.01.2014</t>
  </si>
  <si>
    <t>19.02.2014</t>
  </si>
  <si>
    <t>ii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</si>
  <si>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</si>
  <si>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</si>
  <si>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</si>
  <si>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</si>
  <si>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</si>
  <si>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</si>
  <si>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Bismilah Banu</t>
  </si>
  <si>
    <t>Taskhana Bawadi Jaore</t>
  </si>
  <si>
    <t>General Store</t>
  </si>
  <si>
    <t>18.6.14</t>
  </si>
  <si>
    <t>Smt. Rajiya Banu</t>
  </si>
  <si>
    <t>Rafiq Mohammed</t>
  </si>
  <si>
    <t>Mandori Krishi Farm, Dhawala Road, Jalore</t>
  </si>
  <si>
    <t>Cloth Merchant</t>
  </si>
  <si>
    <t>Sanjay Khan</t>
  </si>
  <si>
    <t>Fiyaz Khan</t>
  </si>
  <si>
    <t>Bhinmal by Pass Road Jalore</t>
  </si>
  <si>
    <t>Ibrahim Khan</t>
  </si>
  <si>
    <t>V-Ambatari P-Sindhara, Th.- Jaswantpura, Jalore</t>
  </si>
  <si>
    <t>Kirana Store</t>
  </si>
  <si>
    <t>Shanaj Banu</t>
  </si>
  <si>
    <t>Gulzar Khan</t>
  </si>
  <si>
    <t>Khanpurawas Jalore</t>
  </si>
  <si>
    <t>Abdul Satar</t>
  </si>
  <si>
    <t>Harun Bhai</t>
  </si>
  <si>
    <t>Baheliyo ka vaas, Sanchore</t>
  </si>
  <si>
    <t>Bartno ki Dukan</t>
  </si>
  <si>
    <t>28.10.14</t>
  </si>
  <si>
    <t>22.12.14</t>
  </si>
  <si>
    <t>Aamin Khan</t>
  </si>
  <si>
    <t>Ishaq Mohd.</t>
  </si>
  <si>
    <t>Taaskhana bavadi, Jalore</t>
  </si>
  <si>
    <t>Roshan Banu</t>
  </si>
  <si>
    <t>Mustak Khan</t>
  </si>
  <si>
    <t>Rukasana</t>
  </si>
  <si>
    <t>M.Post- Revtda, Th.- Sayla, Jalore</t>
  </si>
  <si>
    <t>Cloth Work</t>
  </si>
  <si>
    <t>Nisar Khan</t>
  </si>
  <si>
    <t>Masru Khan</t>
  </si>
  <si>
    <t>M.Post- Medha, Th.- Raniwara, Jalore</t>
  </si>
  <si>
    <t>Katlari ki Shop</t>
  </si>
  <si>
    <t>Talava Usen</t>
  </si>
  <si>
    <t>Sumarakha</t>
  </si>
  <si>
    <t>M.Post- Khara, Th.- Sanchore</t>
  </si>
  <si>
    <t>Fansy Shop</t>
  </si>
  <si>
    <t>Deen Mohamad</t>
  </si>
  <si>
    <t>Sumar Khan</t>
  </si>
  <si>
    <t>Kiran SHop</t>
  </si>
  <si>
    <t>Ali Khan</t>
  </si>
  <si>
    <t>Sultan Khan</t>
  </si>
  <si>
    <t>M.Post- Karwara, Th. Raniwara, Jalore</t>
  </si>
  <si>
    <t>Kirana Shop</t>
  </si>
  <si>
    <t>Gulam Dastagir</t>
  </si>
  <si>
    <t>Mohd. Rafiq</t>
  </si>
  <si>
    <t>Chudigaro ka Mohalla, Jalore</t>
  </si>
  <si>
    <t>Tyre Tube Panching Service</t>
  </si>
  <si>
    <t>Radhu Khan</t>
  </si>
  <si>
    <t>M.Post Thobau, Th.-Bhinmal, Jalore</t>
  </si>
  <si>
    <t>Atta Chaki</t>
  </si>
  <si>
    <t>Suja Mohammad</t>
  </si>
  <si>
    <t>Khairu Khan</t>
  </si>
  <si>
    <t>M.Post- Pamana, Th.- Sanchore</t>
  </si>
  <si>
    <t>Mohammad Yasin</t>
  </si>
  <si>
    <t>Abdul Gafoor Bhai</t>
  </si>
  <si>
    <t>Behlilmo Ka Was, Harijan Colony, Sanchore</t>
  </si>
  <si>
    <t>Utensil Iron &amp; Hard Ware</t>
  </si>
  <si>
    <t>23.3.15</t>
  </si>
  <si>
    <t>30747009841</t>
  </si>
  <si>
    <t>517606898110</t>
  </si>
  <si>
    <t>Aabid Khan</t>
  </si>
  <si>
    <t>Isaq Mohammad</t>
  </si>
  <si>
    <t>Taskhana Bavdi Jalore</t>
  </si>
  <si>
    <t>Welding Shop</t>
  </si>
  <si>
    <t>669410110003668</t>
  </si>
  <si>
    <t>798241645551</t>
  </si>
  <si>
    <t>Idu Khan</t>
  </si>
  <si>
    <t>Jamal Khan</t>
  </si>
  <si>
    <t>669410110003681</t>
  </si>
  <si>
    <t>414494969945</t>
  </si>
  <si>
    <t>Lalu Khan</t>
  </si>
  <si>
    <t>V &amp; P Raipura</t>
  </si>
  <si>
    <t>16722191024894</t>
  </si>
  <si>
    <t>454780930199</t>
  </si>
  <si>
    <t>Ramjan Khan</t>
  </si>
  <si>
    <t>Hakim Khan</t>
  </si>
  <si>
    <t>V &amp; P Devada</t>
  </si>
  <si>
    <t>Hard Ware</t>
  </si>
  <si>
    <t>38280100002946</t>
  </si>
  <si>
    <t>929005345043</t>
  </si>
  <si>
    <t>Insaf Khan</t>
  </si>
  <si>
    <t>Askar Khan</t>
  </si>
  <si>
    <t>Bijli Ghar ke Samne, Sayla, Jalore</t>
  </si>
  <si>
    <t>Pecific Institute of Tech., Udaipur</t>
  </si>
  <si>
    <t>B.Tech.</t>
  </si>
  <si>
    <t>iv year</t>
  </si>
  <si>
    <t>31.10.14</t>
  </si>
  <si>
    <t>Saleem Khan</t>
  </si>
  <si>
    <t>M.Post, Th.- Bagoda, Jalore</t>
  </si>
  <si>
    <t>Molana Azad Muslim Teachers Training School Jodhpur</t>
  </si>
  <si>
    <t>NCTE New Delhi</t>
  </si>
  <si>
    <t>BSTC</t>
  </si>
  <si>
    <t>2 year</t>
  </si>
  <si>
    <t>i</t>
  </si>
  <si>
    <t>61140306273</t>
  </si>
  <si>
    <t>Irshad Ahmad</t>
  </si>
  <si>
    <t>Sadeek Khan</t>
  </si>
  <si>
    <t>Mu. Po. Tavav Tehsil Bhinmal, Dist- Jalore</t>
  </si>
  <si>
    <t>Jodhpur Institute of Eng. &amp; Tech. Jodhpur</t>
  </si>
  <si>
    <t>Jodhpur University</t>
  </si>
  <si>
    <t>31.12.14</t>
  </si>
  <si>
    <t>27.2.15</t>
  </si>
  <si>
    <t>iii</t>
  </si>
  <si>
    <t>2264001500007820</t>
  </si>
  <si>
    <t>304013155481</t>
  </si>
  <si>
    <t>Jakir Husen</t>
  </si>
  <si>
    <t>Mu. Po.Badi Virol, Tehsil-Sanchor, Dist-Jalore</t>
  </si>
  <si>
    <t>Jakir Memorial College of Edu. Pulwama (J&amp;K)</t>
  </si>
  <si>
    <t>J&amp;K University</t>
  </si>
  <si>
    <t>B.Ed</t>
  </si>
  <si>
    <t>i year</t>
  </si>
  <si>
    <t>3.3.15</t>
  </si>
  <si>
    <t>26.3.15</t>
  </si>
  <si>
    <t>34279228573</t>
  </si>
  <si>
    <t>906030462331</t>
  </si>
  <si>
    <t>Roshan Khan</t>
  </si>
  <si>
    <t>Malar Khan</t>
  </si>
  <si>
    <t>Mu. Sayar Ka Kosita, Po. Lalji Ki Dungari, the. Chitalwana Dist-Jalore</t>
  </si>
  <si>
    <t>Mahesh Institute of Profesational Studies, Barmer</t>
  </si>
  <si>
    <t>Jodhpur Technical Board</t>
  </si>
  <si>
    <t>Polytechnic Civil</t>
  </si>
  <si>
    <t>iii year</t>
  </si>
  <si>
    <t>61163586107</t>
  </si>
  <si>
    <t>426031846201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</si>
  <si>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</si>
  <si>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</si>
  <si>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V &amp; P Teh. Bagoda</t>
  </si>
  <si>
    <t>Animal’s Meal</t>
  </si>
  <si>
    <t>4.4.15</t>
  </si>
  <si>
    <t>20241138151</t>
  </si>
  <si>
    <t>800794847604</t>
  </si>
  <si>
    <t>Dine Khan</t>
  </si>
  <si>
    <t>Taskhana Bawadi Jalore</t>
  </si>
  <si>
    <t>Welding, drill &amp; Lohari Work</t>
  </si>
  <si>
    <t>20202010396</t>
  </si>
  <si>
    <t>456022387059</t>
  </si>
  <si>
    <t>Raju Khan</t>
  </si>
  <si>
    <t>Mangu Khan</t>
  </si>
  <si>
    <t>Lal Pole Ke andar Jalore</t>
  </si>
  <si>
    <t>134800101000258</t>
  </si>
  <si>
    <t>399024911190</t>
  </si>
  <si>
    <t>V &amp; P Nosra Teh. Ahore</t>
  </si>
  <si>
    <t>General &amp; Kirana shop</t>
  </si>
  <si>
    <t>16722191025631</t>
  </si>
  <si>
    <t>917911705785</t>
  </si>
  <si>
    <t>Mohd. Juned Kureshi</t>
  </si>
  <si>
    <t>Mohd. Faruques Qureshi</t>
  </si>
  <si>
    <t>Anjuman Colony, Near  Genetal, Jalore</t>
  </si>
  <si>
    <t>Smt. Dakuben Sarimalji Sancheti Nursing Inst. Sumerpur</t>
  </si>
  <si>
    <t>Indian Nursing Council &amp; RUHS</t>
  </si>
  <si>
    <t>B.Sc Nursing</t>
  </si>
  <si>
    <t>11.2.15</t>
  </si>
  <si>
    <t>4.5.15</t>
  </si>
  <si>
    <t>16722011001425</t>
  </si>
  <si>
    <t>781260662564</t>
  </si>
  <si>
    <t>Bijlighar Ke Samne, Sayala Dist-Jalore</t>
  </si>
  <si>
    <t>Pacific Institute of Technology</t>
  </si>
  <si>
    <t>RTU</t>
  </si>
  <si>
    <t>4 Years</t>
  </si>
  <si>
    <t>16.1.15</t>
  </si>
  <si>
    <t>25.8.15</t>
  </si>
  <si>
    <t>61110919117</t>
  </si>
  <si>
    <t>723022938281</t>
  </si>
  <si>
    <t>76001000135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</si>
  <si>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</si>
  <si>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</si>
  <si>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</si>
  <si>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</si>
  <si>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</si>
  <si>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</si>
  <si>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</si>
  <si>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</si>
  <si>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</si>
  <si>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</si>
  <si>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</si>
  <si>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</si>
  <si>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</si>
  <si>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</si>
  <si>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</si>
  <si>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</si>
  <si>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</si>
  <si>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</si>
  <si>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</si>
  <si>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</si>
  <si>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</si>
  <si>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</si>
  <si>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</si>
  <si>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</si>
  <si>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</si>
  <si>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</si>
  <si>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</si>
  <si>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</si>
  <si>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</si>
  <si>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</si>
  <si>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</si>
  <si>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</si>
  <si>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</si>
  <si>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</si>
  <si>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</si>
  <si>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</si>
  <si>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</si>
  <si>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</si>
  <si>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</si>
  <si>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</si>
  <si>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</si>
  <si>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</si>
  <si>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</si>
  <si>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</si>
  <si>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</si>
  <si>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</si>
  <si>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</si>
  <si>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</si>
  <si>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</si>
  <si>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</si>
  <si>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</si>
  <si>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</si>
  <si>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</si>
  <si>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</si>
  <si>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</si>
  <si>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</si>
  <si>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</si>
  <si>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</si>
  <si>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</si>
  <si>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</si>
  <si>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</si>
  <si>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</si>
  <si>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</si>
  <si>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</si>
  <si>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</si>
  <si>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</si>
  <si>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</si>
  <si>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</si>
  <si>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</si>
  <si>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</si>
  <si>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tkyksj ¼2003&amp;04½</t>
  </si>
  <si>
    <t xml:space="preserve"> </t>
  </si>
  <si>
    <t>Jh uthj [kkWa@Jh bdcky [kkWa</t>
  </si>
  <si>
    <t>fdjk.kk LVksj</t>
  </si>
  <si>
    <t>300363          (23-12-2003)</t>
  </si>
  <si>
    <t>Mar.04</t>
  </si>
  <si>
    <t>Jh eksgEen lkfcj@Jh eksgEen ;qlqQ</t>
  </si>
  <si>
    <t>E;wthd lsUVj</t>
  </si>
  <si>
    <t>399330         (10-12-2003)</t>
  </si>
  <si>
    <t>Jherh fcLeyk @iRuh Jh guhQ 'kkg</t>
  </si>
  <si>
    <t>fiatkbZ dk;Z</t>
  </si>
  <si>
    <t>446061          (23-12-2003)</t>
  </si>
  <si>
    <t>Jh gk#.k@ Jh bdcky Nhik</t>
  </si>
  <si>
    <t>vkVks ikVZl</t>
  </si>
  <si>
    <t>399334          (18-12-2003)</t>
  </si>
  <si>
    <t>Jh tkosn@ Jh xc: [kkWa</t>
  </si>
  <si>
    <t>ykÅMªh dk;Z</t>
  </si>
  <si>
    <t>Jh eksgflu vyh@ fy;kdr vyh</t>
  </si>
  <si>
    <t>dEI;wVj tkWac</t>
  </si>
  <si>
    <t>Jh Hkh- ,-[kkWa@ Jh xka/kh [kkWa</t>
  </si>
  <si>
    <t>Økdjh dk;Z</t>
  </si>
  <si>
    <t>300962          (23-12-2003)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</si>
  <si>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</si>
  <si>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</si>
  <si>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</si>
  <si>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</si>
  <si>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</si>
  <si>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</si>
  <si>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</si>
  <si>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</si>
  <si>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</si>
  <si>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UR.</t>
  </si>
  <si>
    <t>Ru</t>
  </si>
  <si>
    <t>tkyksj ¼2006&amp;07½</t>
  </si>
  <si>
    <t>Jh ckcw [kkWa@ uFkw [kkWa</t>
  </si>
  <si>
    <t>mEesnkckn] tkykSj</t>
  </si>
  <si>
    <t>feV~Vh crZu</t>
  </si>
  <si>
    <t xml:space="preserve">748945 to 48/                 11-07-06       </t>
  </si>
  <si>
    <t>11-10-06</t>
  </si>
  <si>
    <t>Jh vlye [kkWa@ vdje [kkWa</t>
  </si>
  <si>
    <t>jsfMesM xkjesUV</t>
  </si>
  <si>
    <t>748949/       27-07-06</t>
  </si>
  <si>
    <t>27-10-06</t>
  </si>
  <si>
    <t>Jh eq'rkd [kkWa@ cjdr [kkWa</t>
  </si>
  <si>
    <t>tujy LVksj</t>
  </si>
  <si>
    <t>945580/          03-06-06</t>
  </si>
  <si>
    <t>03-09-06</t>
  </si>
  <si>
    <t xml:space="preserve">Jh lkfdj gqlSu@ eksgEen [kkWa </t>
  </si>
  <si>
    <t>ukbZ dh nqdku</t>
  </si>
  <si>
    <t>354027/     11-01-07</t>
  </si>
  <si>
    <t>11-04-07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</si>
  <si>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</si>
  <si>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</si>
  <si>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</si>
  <si>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</si>
  <si>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</si>
  <si>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</si>
  <si>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</si>
  <si>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 lksdr [kkWa@ yk[ks [kkWa</t>
  </si>
  <si>
    <t>jktsUnz uxj] tkyksj</t>
  </si>
  <si>
    <t>360318/    24-04-07</t>
  </si>
  <si>
    <t>24-07-07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</si>
  <si>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</si>
  <si>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</si>
  <si>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</si>
  <si>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</si>
  <si>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tkyksj ¼2008&amp;09½</t>
  </si>
  <si>
    <t>Jh vYykg uqj@ 'kSj eksgEen</t>
  </si>
  <si>
    <t>tkyksj</t>
  </si>
  <si>
    <t>VsUV gkÅl</t>
  </si>
  <si>
    <t>360365/   05-09-07</t>
  </si>
  <si>
    <t>5/12/2007</t>
  </si>
  <si>
    <t>Jh lQh eksgEen@ bZczkghe [kkWa</t>
  </si>
  <si>
    <t>dojkM+k] tkyksj</t>
  </si>
  <si>
    <t>jsMhesM</t>
  </si>
  <si>
    <t>643971/  01-08-08</t>
  </si>
  <si>
    <t>1/11/2008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</si>
  <si>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</si>
  <si>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</si>
  <si>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</si>
  <si>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</si>
  <si>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</si>
  <si>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</si>
  <si>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</si>
  <si>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</si>
  <si>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tkyksj ¼2009&amp;10½</t>
  </si>
  <si>
    <t>Jh 'kkchj vyh@ v'dj [kkWa ewlyeku</t>
  </si>
  <si>
    <t>cM+h iksy fiatkjksa dh efLtn ds ikl] tkyksj</t>
  </si>
  <si>
    <t>:bZ m|ksx</t>
  </si>
  <si>
    <t>37572-73/   23-06-2010</t>
  </si>
  <si>
    <t>23-09-2010</t>
  </si>
  <si>
    <t>Jh bejku [kku@ bdcky [kku</t>
  </si>
  <si>
    <t>fdys dh ?kkVh] flykoVksa dk eksgYyk] tkyksj</t>
  </si>
  <si>
    <t>QksVksxzkQh</t>
  </si>
  <si>
    <t>37582/        02-07-2010</t>
  </si>
  <si>
    <t>Jh 'kgtkn [kku@ othj eksgEen</t>
  </si>
  <si>
    <t>37583/    02-07-2010</t>
  </si>
  <si>
    <t>Jh ;wlQ [kku@ cyh eksgEen</t>
  </si>
  <si>
    <t>xksnu] vkgksj] ftyk tkyksj</t>
  </si>
  <si>
    <t>37585/    02-07-2010</t>
  </si>
  <si>
    <t>Jh eksgEen fQjkst@ 'kk;j [kkWa th jaxjst</t>
  </si>
  <si>
    <t>ljnkj iVsy ekxZ] fryd }kj ds vUnj] tkyksj</t>
  </si>
  <si>
    <t>jaxkbZ NikbZ dk;Z</t>
  </si>
  <si>
    <t>37592/    14-07-2010</t>
  </si>
  <si>
    <t>14/10/2010</t>
  </si>
  <si>
    <t>Rafik Mohammad</t>
  </si>
  <si>
    <t>Nabbu Khan</t>
  </si>
  <si>
    <t>Fatariya Hanuman Mandir, M.P. Road, Jalor</t>
  </si>
  <si>
    <t>R.O. Sels &amp; Service</t>
  </si>
  <si>
    <t>31.12.15</t>
  </si>
  <si>
    <t>29.1.16</t>
  </si>
  <si>
    <t>33583319948</t>
  </si>
  <si>
    <t>496613018365</t>
  </si>
  <si>
    <t>Rehmat Khan</t>
  </si>
  <si>
    <t>v/p Bagoda, Dist-Jalore</t>
  </si>
  <si>
    <t>Battery Sales and Service Shop</t>
  </si>
  <si>
    <t>20199177573</t>
  </si>
  <si>
    <t>261744271433</t>
  </si>
  <si>
    <t>Samssul Hak</t>
  </si>
  <si>
    <t>Mohd. Hanif</t>
  </si>
  <si>
    <t>Khokha Th. Bagoda, Jalore</t>
  </si>
  <si>
    <t>Cloth Shop</t>
  </si>
  <si>
    <t>61278572240</t>
  </si>
  <si>
    <t>737206249277</t>
  </si>
  <si>
    <t>76001000236</t>
  </si>
  <si>
    <t>Shairu Khan</t>
  </si>
  <si>
    <t>Hussain Khan</t>
  </si>
  <si>
    <t>Electronic Items Shop</t>
  </si>
  <si>
    <t>61293637483</t>
  </si>
  <si>
    <t>978353492779</t>
  </si>
  <si>
    <t>Alam Khan</t>
  </si>
  <si>
    <t xml:space="preserve">Sadik Khan </t>
  </si>
  <si>
    <t>V.P.Sarnau, Tehsil-Sanchore</t>
  </si>
  <si>
    <t>11.2.16</t>
  </si>
  <si>
    <t>31605035528</t>
  </si>
  <si>
    <t>488305588242</t>
  </si>
  <si>
    <t>109451333</t>
  </si>
  <si>
    <t>23.3.16</t>
  </si>
  <si>
    <t>0764104000016375</t>
  </si>
  <si>
    <t>615866012434</t>
  </si>
  <si>
    <t>164491093060216</t>
  </si>
  <si>
    <t xml:space="preserve">Omad Khan </t>
  </si>
  <si>
    <t>Ali Mohammad</t>
  </si>
  <si>
    <t>V &amp; P Khokha The. Bagode</t>
  </si>
  <si>
    <t>Molana Azad Teachers Training College, Jodhpur</t>
  </si>
  <si>
    <t>N.C.T.E.</t>
  </si>
  <si>
    <t>B.S.T.C.</t>
  </si>
  <si>
    <t>2 Years</t>
  </si>
  <si>
    <t>61095113055</t>
  </si>
  <si>
    <t>688334262398</t>
  </si>
  <si>
    <t>71120136980</t>
  </si>
  <si>
    <t>Jodhpur Institute of Engg. &amp; Tech, Jodhpur</t>
  </si>
  <si>
    <t>JNVU</t>
  </si>
  <si>
    <t>26.11.15</t>
  </si>
  <si>
    <t>2.3.16</t>
  </si>
  <si>
    <t>2264001500007825</t>
  </si>
  <si>
    <t>Rajab Ali</t>
  </si>
  <si>
    <t>Mukhtiyar Ali</t>
  </si>
  <si>
    <t>Chudigaron Ka Mohalla, Jalore</t>
  </si>
  <si>
    <t>Mobile Parts Shop</t>
  </si>
  <si>
    <t>11.3.16</t>
  </si>
  <si>
    <t>29.3.16</t>
  </si>
  <si>
    <t>591902010002420</t>
  </si>
  <si>
    <t>924721109880</t>
  </si>
  <si>
    <t>109507509</t>
  </si>
  <si>
    <t>Rinku</t>
  </si>
  <si>
    <t>Ravi Solanki</t>
  </si>
  <si>
    <t>Bhoot Motor Ki Gali Jalore</t>
  </si>
  <si>
    <t>Jain</t>
  </si>
  <si>
    <t>Selling Mechanical &amp; Electrical Accessories</t>
  </si>
  <si>
    <t>669410110003952</t>
  </si>
  <si>
    <t>494091053882</t>
  </si>
  <si>
    <t>BOIJ137172568040216</t>
  </si>
  <si>
    <t>Ulfat Banu</t>
  </si>
  <si>
    <t>V.P. Raipuriya Tehsil, Jalore</t>
  </si>
  <si>
    <t>Readymade Cloth &amp; Suiting Surting</t>
  </si>
  <si>
    <t>669410110005565</t>
  </si>
  <si>
    <t>617877318672</t>
  </si>
  <si>
    <t>BOIJJ163413567291215</t>
  </si>
  <si>
    <t>Afroj Kaushar</t>
  </si>
  <si>
    <t>Sazid Ali</t>
  </si>
  <si>
    <t>Old Gas Godam Bapu Nagar, Ajmer</t>
  </si>
  <si>
    <t>Chudiya Business</t>
  </si>
  <si>
    <t>669410510001725</t>
  </si>
  <si>
    <t>387561146563</t>
  </si>
  <si>
    <t>BOIJJ164324764010216</t>
  </si>
  <si>
    <t>Raisa Banu</t>
  </si>
  <si>
    <t>Nijamuddin</t>
  </si>
  <si>
    <t>Mehro Ka Bas, Ward No.6, ajmer</t>
  </si>
  <si>
    <t>Tailoring &amp; Readymade Garment</t>
  </si>
  <si>
    <t>3524541160</t>
  </si>
  <si>
    <t>922063194825</t>
  </si>
  <si>
    <t>BOIJJ165392827180316</t>
  </si>
  <si>
    <t>Mode Khan</t>
  </si>
  <si>
    <t>106 silawato Ka Bass, Kile Ki Ghati, Jalore</t>
  </si>
  <si>
    <t>Sound Music Centre</t>
  </si>
  <si>
    <t>065301502790</t>
  </si>
  <si>
    <t>835899036287</t>
  </si>
  <si>
    <t>109506071</t>
  </si>
  <si>
    <t>Riyaz Mohd.</t>
  </si>
  <si>
    <t>Vajir Mohd.</t>
  </si>
  <si>
    <t>Auto Repairs</t>
  </si>
  <si>
    <t>61045896623</t>
  </si>
  <si>
    <t>244072568918</t>
  </si>
  <si>
    <t>109507151</t>
  </si>
  <si>
    <t>Mohammad Aslam Khan</t>
  </si>
  <si>
    <t>Nijam Khan</t>
  </si>
  <si>
    <t>Welding Work shop</t>
  </si>
  <si>
    <t>669410110005080</t>
  </si>
  <si>
    <t>316104630805</t>
  </si>
  <si>
    <t>BOIJJ56234745300116</t>
  </si>
  <si>
    <t>Meera Datar Dargah Ke Pass, Taskhana, Jalore</t>
  </si>
  <si>
    <t>682401426565</t>
  </si>
  <si>
    <t>744888444192</t>
  </si>
  <si>
    <t>BOIJJ165155430090316</t>
  </si>
  <si>
    <t>V &amp; P, Khokha, Tehsil-Bagoda, Jalore</t>
  </si>
  <si>
    <t>Mohala Azad Teachers Training College, Jodhpur</t>
  </si>
  <si>
    <t>31.3.16</t>
  </si>
  <si>
    <t>705727852611</t>
  </si>
  <si>
    <t>1.6.16</t>
  </si>
  <si>
    <t>REMTI BANU</t>
  </si>
  <si>
    <t>DHANPUR DIST. JALORE</t>
  </si>
  <si>
    <t>FEMALE</t>
  </si>
  <si>
    <t>4.1.17</t>
  </si>
  <si>
    <t>10.2.17</t>
  </si>
  <si>
    <t>35413819171</t>
  </si>
  <si>
    <t>720094156094</t>
  </si>
  <si>
    <t>BOIJJ174762731141016</t>
  </si>
  <si>
    <t>RASHIDA BANU</t>
  </si>
  <si>
    <t>AKRAM KHAN</t>
  </si>
  <si>
    <t>PURANA NARTA ROAD BHINMAL JALORE</t>
  </si>
  <si>
    <t>SIALI WORK AND RADIMADE CLOTHS SHOP</t>
  </si>
  <si>
    <t>20358623995</t>
  </si>
  <si>
    <t>679024335605</t>
  </si>
  <si>
    <t>SBIJB11307201635013648565</t>
  </si>
  <si>
    <t>MOHAMMED ISHAK</t>
  </si>
  <si>
    <t>GULAM MOHAMMED</t>
  </si>
  <si>
    <t>SARDAR PATEL MARG JALORE</t>
  </si>
  <si>
    <t>MALE</t>
  </si>
  <si>
    <t>PHOTOGRAPHY</t>
  </si>
  <si>
    <t>669410510001824</t>
  </si>
  <si>
    <t>884165271922</t>
  </si>
  <si>
    <t>BOIJJ165251222110316</t>
  </si>
  <si>
    <t>SHAMSHER KHAN</t>
  </si>
  <si>
    <t>RAFIQ MOHAMMED</t>
  </si>
  <si>
    <t>MANDORI KRSHI FARM KE PASS DHAWLA ROAD JALORE</t>
  </si>
  <si>
    <t>KIRANA STORE</t>
  </si>
  <si>
    <t>669410110005698</t>
  </si>
  <si>
    <t>355183803649</t>
  </si>
  <si>
    <t>BOIJJ172103505220716</t>
  </si>
  <si>
    <t>AYUB KHAN</t>
  </si>
  <si>
    <t>GAFFUR KHAN</t>
  </si>
  <si>
    <t>VIJAYNAGAR RAMSIN</t>
  </si>
  <si>
    <t>ELECTRIC WORK</t>
  </si>
  <si>
    <t>669410110005669</t>
  </si>
  <si>
    <t>585088725108</t>
  </si>
  <si>
    <t>BOIJJ166630534300516</t>
  </si>
  <si>
    <t>SABIR KHAN</t>
  </si>
  <si>
    <t>SUBHAN KHAN</t>
  </si>
  <si>
    <t>MU.CHAGALA PO. NODIYA THE. BAGODA</t>
  </si>
  <si>
    <t>E-MITRA AND MOBILE SERVICE CENTER</t>
  </si>
  <si>
    <t>669410510001782</t>
  </si>
  <si>
    <t>323303958600</t>
  </si>
  <si>
    <t>SBIJB03876201624313547247</t>
  </si>
  <si>
    <t>SALIM KHAN</t>
  </si>
  <si>
    <t>HAJI KHAN</t>
  </si>
  <si>
    <t>HIGH SCHOOL ROAD RAMDEV MANDIR KE PASS BHINMAL</t>
  </si>
  <si>
    <t>VELDING AND REPARING</t>
  </si>
  <si>
    <t>35854492263</t>
  </si>
  <si>
    <t>227718527178</t>
  </si>
  <si>
    <t>SBIJB11307201617412883153</t>
  </si>
  <si>
    <t>ALLAHRAKHA KHAN</t>
  </si>
  <si>
    <t>VILLAGE DHANPUR PO. BAGRA</t>
  </si>
  <si>
    <t>61251019307</t>
  </si>
  <si>
    <t>931401538170</t>
  </si>
  <si>
    <t>BOIJJ17463390141016</t>
  </si>
  <si>
    <t>SHARFARAJ KHAN</t>
  </si>
  <si>
    <t>AARIF KHAN</t>
  </si>
  <si>
    <t>SHASTRI NAGAR COLONY JALORE</t>
  </si>
  <si>
    <t>AUTO PARTS</t>
  </si>
  <si>
    <t>669410110005770</t>
  </si>
  <si>
    <t>329359912554</t>
  </si>
  <si>
    <t>BOIJJ174172180270916</t>
  </si>
  <si>
    <t>FARUKH KHAN</t>
  </si>
  <si>
    <t>MU.PO. RAMSIN THE. JASVANTPURA DIST. JALORE</t>
  </si>
  <si>
    <t>E-MITRA</t>
  </si>
  <si>
    <t>61139935772</t>
  </si>
  <si>
    <t>272482291930</t>
  </si>
  <si>
    <t>109708587</t>
  </si>
  <si>
    <t>HIRE KHAN</t>
  </si>
  <si>
    <t>SIPHAYIO KI DHANI LETA THE. JALORE</t>
  </si>
  <si>
    <t>3400980505</t>
  </si>
  <si>
    <t>310265209877</t>
  </si>
  <si>
    <t>BOIJJ165695252070416</t>
  </si>
  <si>
    <t>15.7.16</t>
  </si>
  <si>
    <t>ROSHAN  KHAN</t>
  </si>
  <si>
    <t>MALAR KHAN</t>
  </si>
  <si>
    <t>V.SAYAR KOSITAP-LALI KI DUNGARI</t>
  </si>
  <si>
    <t>MAHESH INSTITUTE OF PROFESSIONAL STUDIES BARMER</t>
  </si>
  <si>
    <t>AICT&amp;BTERJODHPUR</t>
  </si>
  <si>
    <t>POLYTECHNICAL CIVIEL</t>
  </si>
  <si>
    <t>3 YEAR</t>
  </si>
  <si>
    <t>16.5.16</t>
  </si>
  <si>
    <t>BOIJJ16623179100516</t>
  </si>
  <si>
    <t>15.2.17</t>
  </si>
  <si>
    <t>15.3.17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</si>
  <si>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</si>
  <si>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</si>
  <si>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</si>
  <si>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</si>
  <si>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</si>
  <si>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</si>
  <si>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</si>
  <si>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SHAHAJAD KHAN</t>
  </si>
  <si>
    <t>AJIJ KHAN</t>
  </si>
  <si>
    <t>TAS KHANA BAWDI JALORE RAJ. 343001</t>
  </si>
  <si>
    <t>CLOTHS SHOP</t>
  </si>
  <si>
    <t>21.6.17</t>
  </si>
  <si>
    <t>23.6.17</t>
  </si>
  <si>
    <t>669410110005840</t>
  </si>
  <si>
    <t>690075044841</t>
  </si>
  <si>
    <t>BOIJJ175159970281016</t>
  </si>
  <si>
    <t>AADIL KHAN</t>
  </si>
  <si>
    <t>NIYAMAT KHAN</t>
  </si>
  <si>
    <t>SARDAR PATEL MARG JALORE RAJ. 343001</t>
  </si>
  <si>
    <t>FANCY GENERAL STORE</t>
  </si>
  <si>
    <t>32070100006435</t>
  </si>
  <si>
    <t>203782502254</t>
  </si>
  <si>
    <t>G0000552</t>
  </si>
  <si>
    <t>AABID SHAH</t>
  </si>
  <si>
    <t>GAFUR SHAH</t>
  </si>
  <si>
    <t>DASPA ROAD TEKARAWAS BHINMAL JALORE RAJ. 343029</t>
  </si>
  <si>
    <t>AUTO RIKSHA</t>
  </si>
  <si>
    <t>20043704871</t>
  </si>
  <si>
    <t>614353901247</t>
  </si>
  <si>
    <t>76001000438</t>
  </si>
  <si>
    <t>AMARU KHAN</t>
  </si>
  <si>
    <t>BHILO KA VASS KANDAR JALORE SIANA RAJ. 343024</t>
  </si>
  <si>
    <t>PUNCHER SHOP</t>
  </si>
  <si>
    <t>669310110001494</t>
  </si>
  <si>
    <t>887840788631</t>
  </si>
  <si>
    <t>BOIJJ123176207200217</t>
  </si>
  <si>
    <t>KHAJU KHAN</t>
  </si>
  <si>
    <t>BHURE KHAN</t>
  </si>
  <si>
    <t>JAIN MANDIR KE PASS KANDAR JALORE SIANA  RAJ. 343024</t>
  </si>
  <si>
    <t>669310110004357</t>
  </si>
  <si>
    <t>888634505532</t>
  </si>
  <si>
    <t>BOIJJ178224333210217</t>
  </si>
  <si>
    <t>LAL KHAN</t>
  </si>
  <si>
    <t>BHOME KHAN</t>
  </si>
  <si>
    <t>MOYALO KI SERI CHANDRAI JALORE RAJ. 307030</t>
  </si>
  <si>
    <t>COTTON PINJAI WORK</t>
  </si>
  <si>
    <t>669210110000091</t>
  </si>
  <si>
    <t>282375468140</t>
  </si>
  <si>
    <t>JJ000001</t>
  </si>
  <si>
    <t>MUSTAK KHAN</t>
  </si>
  <si>
    <t>662 RAMDEV MANDIR KE PAS RANIWARA KALAN JALORE RAJ. 343040</t>
  </si>
  <si>
    <t>PRINTING PRASE</t>
  </si>
  <si>
    <t>669110110002560</t>
  </si>
  <si>
    <t>338038344412</t>
  </si>
  <si>
    <t>BOIJJ114959206270217</t>
  </si>
  <si>
    <t>UMARAV KHAN</t>
  </si>
  <si>
    <t>KALU KHAN</t>
  </si>
  <si>
    <t>576, CHOUDHRIYO KA VAS BAKRA GAON JALORE RAJ. 343025</t>
  </si>
  <si>
    <t>TENT HOUSE</t>
  </si>
  <si>
    <t>36519446586</t>
  </si>
  <si>
    <t>517237786338</t>
  </si>
  <si>
    <t xml:space="preserve">JARINA </t>
  </si>
  <si>
    <t>RAMJAN MOHAMMAD</t>
  </si>
  <si>
    <t xml:space="preserve">RAMDEV JI KI GALI SANDHOO JALORE </t>
  </si>
  <si>
    <t>FANCY STORE</t>
  </si>
  <si>
    <t>28.3.18</t>
  </si>
  <si>
    <t>29.3.18</t>
  </si>
  <si>
    <t>32070100006606</t>
  </si>
  <si>
    <t>542053782327</t>
  </si>
  <si>
    <t>JJETI003661</t>
  </si>
  <si>
    <t>AKUB KHAN</t>
  </si>
  <si>
    <t>MANGU KHAN</t>
  </si>
  <si>
    <t xml:space="preserve">55, PIRO KI JAAL BHINMAL BY PASS ROAD NEAR MEERA DATAR JALORE  </t>
  </si>
  <si>
    <t>61043629376</t>
  </si>
  <si>
    <t>388116791921</t>
  </si>
  <si>
    <t>JJETI001114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</si>
  <si>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</si>
  <si>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</si>
  <si>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16.10.17</t>
  </si>
  <si>
    <t>23.10.17</t>
  </si>
  <si>
    <t>8.1.18</t>
  </si>
  <si>
    <t>9.1.18</t>
  </si>
  <si>
    <t>Education Loan</t>
  </si>
  <si>
    <t>Aadhar No.</t>
  </si>
  <si>
    <t>HEENA BANU</t>
  </si>
  <si>
    <t>TAJ MOHAMMAD</t>
  </si>
  <si>
    <t>BUS STAND ROAD NEAR GOVT. HOSPITAL JALOR RAJ. 3430012</t>
  </si>
  <si>
    <t>WISDOM TEACHERS TRAINING COLLEGE UDAIPUR</t>
  </si>
  <si>
    <t>MOHANLAL SUKHADIA UNIVERSITY, UDAIPUR</t>
  </si>
  <si>
    <t>B.ED</t>
  </si>
  <si>
    <t>2 YEAR</t>
  </si>
  <si>
    <t>17.3.17</t>
  </si>
  <si>
    <t>6.6.17</t>
  </si>
  <si>
    <t>34232647009</t>
  </si>
  <si>
    <t>805119370772</t>
  </si>
  <si>
    <t>BOIJJ125617428010317</t>
  </si>
  <si>
    <t>30.3.18</t>
  </si>
  <si>
    <t>JAL MOHAMMAD</t>
  </si>
  <si>
    <t>SUBHAN SHAH</t>
  </si>
  <si>
    <t>GARDALI JAORE RAJ. 343041</t>
  </si>
  <si>
    <t>URBAN</t>
  </si>
  <si>
    <t>VIDHYASHRAM INSTITUTE OF TEACHER'S TRAINING, JODHPUR</t>
  </si>
  <si>
    <t>B.ED.</t>
  </si>
  <si>
    <t>61131118136</t>
  </si>
  <si>
    <t>222798615907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</si>
  <si>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</si>
  <si>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Akhtar Khan</t>
  </si>
  <si>
    <t>Usman Khan</t>
  </si>
  <si>
    <t>9.8.18</t>
  </si>
  <si>
    <t>20.8.18</t>
  </si>
  <si>
    <t>1711227611069505</t>
  </si>
  <si>
    <t>264931714833</t>
  </si>
  <si>
    <t>175066000000</t>
  </si>
  <si>
    <t xml:space="preserve">55, PIRO KI JAAL BHINMAL BY PASS ROAD NEAR MEERA DATAR JALORE RAJ. </t>
  </si>
  <si>
    <t>12.7.18</t>
  </si>
  <si>
    <t>13.7.18</t>
  </si>
  <si>
    <t>10.1.19</t>
  </si>
</sst>
</file>

<file path=xl/styles.xml><?xml version="1.0" encoding="utf-8"?>
<styleSheet xmlns="http://schemas.openxmlformats.org/spreadsheetml/2006/main">
  <fonts count="79">
    <font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DevLys 010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b/>
      <sz val="11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Arjun"/>
    </font>
    <font>
      <b/>
      <sz val="10"/>
      <name val="Arjun"/>
    </font>
    <font>
      <sz val="13"/>
      <name val="DevLys 010"/>
    </font>
    <font>
      <sz val="12"/>
      <name val="Times New Roman"/>
      <family val="1"/>
    </font>
    <font>
      <b/>
      <sz val="12"/>
      <name val="Arjun"/>
    </font>
    <font>
      <sz val="12"/>
      <name val="DevLys 010"/>
    </font>
    <font>
      <sz val="8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574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0" fillId="2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top"/>
    </xf>
    <xf numFmtId="0" fontId="16" fillId="0" borderId="9" xfId="0" applyFont="1" applyBorder="1" applyAlignment="1">
      <alignment vertical="top"/>
    </xf>
    <xf numFmtId="0" fontId="16" fillId="2" borderId="11" xfId="0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14" fontId="16" fillId="0" borderId="1" xfId="0" applyNumberFormat="1" applyFont="1" applyFill="1" applyBorder="1" applyAlignment="1">
      <alignment horizontal="left" vertical="top"/>
    </xf>
    <xf numFmtId="0" fontId="16" fillId="0" borderId="1" xfId="0" quotePrefix="1" applyFont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2" borderId="11" xfId="0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right" vertical="top"/>
    </xf>
    <xf numFmtId="0" fontId="19" fillId="2" borderId="1" xfId="0" applyFont="1" applyFill="1" applyBorder="1" applyAlignment="1">
      <alignment vertical="top"/>
    </xf>
    <xf numFmtId="49" fontId="19" fillId="0" borderId="1" xfId="0" applyNumberFormat="1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2" borderId="1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2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1" fontId="28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1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right" vertical="top" wrapText="1"/>
    </xf>
    <xf numFmtId="0" fontId="36" fillId="0" borderId="1" xfId="0" applyFont="1" applyFill="1" applyBorder="1" applyAlignment="1">
      <alignment horizontal="right" vertical="top" wrapText="1"/>
    </xf>
    <xf numFmtId="0" fontId="28" fillId="0" borderId="1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justify" vertical="top" wrapText="1"/>
    </xf>
    <xf numFmtId="49" fontId="28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28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38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49" fontId="28" fillId="0" borderId="9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28" fillId="2" borderId="1" xfId="0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left" vertical="top" wrapText="1"/>
    </xf>
    <xf numFmtId="49" fontId="28" fillId="2" borderId="1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left" vertical="top" wrapText="1"/>
    </xf>
    <xf numFmtId="49" fontId="37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justify" vertical="top" wrapText="1"/>
    </xf>
    <xf numFmtId="0" fontId="28" fillId="0" borderId="1" xfId="0" applyFont="1" applyBorder="1" applyAlignment="1">
      <alignment horizontal="justify" vertical="top" wrapText="1"/>
    </xf>
    <xf numFmtId="0" fontId="37" fillId="0" borderId="1" xfId="0" applyFont="1" applyBorder="1" applyAlignment="1">
      <alignment horizontal="justify" vertical="top" wrapText="1"/>
    </xf>
    <xf numFmtId="49" fontId="28" fillId="0" borderId="1" xfId="0" applyNumberFormat="1" applyFont="1" applyBorder="1" applyAlignment="1">
      <alignment vertical="top" wrapText="1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/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Border="1"/>
    <xf numFmtId="0" fontId="15" fillId="0" borderId="16" xfId="0" applyFont="1" applyBorder="1" applyAlignment="1">
      <alignment horizontal="center" vertical="top" wrapText="1"/>
    </xf>
    <xf numFmtId="0" fontId="0" fillId="0" borderId="0" xfId="0" applyBorder="1"/>
    <xf numFmtId="0" fontId="33" fillId="0" borderId="6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49" fillId="0" borderId="25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1" fontId="50" fillId="0" borderId="1" xfId="0" applyNumberFormat="1" applyFont="1" applyBorder="1" applyAlignment="1">
      <alignment horizontal="left"/>
    </xf>
    <xf numFmtId="1" fontId="50" fillId="0" borderId="1" xfId="0" applyNumberFormat="1" applyFont="1" applyBorder="1" applyAlignment="1">
      <alignment horizontal="center"/>
    </xf>
    <xf numFmtId="1" fontId="50" fillId="0" borderId="22" xfId="0" applyNumberFormat="1" applyFont="1" applyBorder="1" applyAlignment="1">
      <alignment horizontal="center"/>
    </xf>
    <xf numFmtId="1" fontId="50" fillId="0" borderId="9" xfId="0" applyNumberFormat="1" applyFont="1" applyBorder="1" applyAlignment="1">
      <alignment horizontal="center"/>
    </xf>
    <xf numFmtId="1" fontId="51" fillId="0" borderId="26" xfId="0" applyNumberFormat="1" applyFont="1" applyBorder="1"/>
    <xf numFmtId="1" fontId="50" fillId="0" borderId="11" xfId="0" applyNumberFormat="1" applyFont="1" applyFill="1" applyBorder="1" applyAlignment="1">
      <alignment horizontal="center"/>
    </xf>
    <xf numFmtId="1" fontId="50" fillId="0" borderId="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6" fillId="0" borderId="13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3" fillId="0" borderId="13" xfId="0" applyFont="1" applyBorder="1"/>
    <xf numFmtId="0" fontId="33" fillId="0" borderId="0" xfId="0" applyFont="1" applyBorder="1"/>
    <xf numFmtId="0" fontId="56" fillId="0" borderId="0" xfId="0" applyFont="1"/>
    <xf numFmtId="0" fontId="0" fillId="0" borderId="13" xfId="0" applyBorder="1"/>
    <xf numFmtId="0" fontId="46" fillId="0" borderId="0" xfId="0" applyFont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30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58" fillId="0" borderId="15" xfId="0" applyFont="1" applyBorder="1" applyAlignment="1">
      <alignment vertical="top"/>
    </xf>
    <xf numFmtId="0" fontId="49" fillId="0" borderId="32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57" fillId="0" borderId="34" xfId="0" applyFont="1" applyBorder="1" applyAlignment="1">
      <alignment vertical="top" wrapText="1"/>
    </xf>
    <xf numFmtId="0" fontId="59" fillId="0" borderId="28" xfId="0" applyFont="1" applyBorder="1" applyAlignment="1">
      <alignment horizontal="left"/>
    </xf>
    <xf numFmtId="0" fontId="60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2" fontId="59" fillId="0" borderId="1" xfId="0" applyNumberFormat="1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0" fillId="0" borderId="35" xfId="0" applyBorder="1"/>
    <xf numFmtId="0" fontId="61" fillId="0" borderId="1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15" fillId="0" borderId="1" xfId="0" applyFont="1" applyFill="1" applyBorder="1" applyAlignment="1">
      <alignment horizontal="justify" vertical="top" wrapText="1"/>
    </xf>
    <xf numFmtId="0" fontId="33" fillId="0" borderId="1" xfId="0" applyFont="1" applyBorder="1" applyAlignment="1">
      <alignment vertical="top"/>
    </xf>
    <xf numFmtId="0" fontId="62" fillId="0" borderId="1" xfId="0" applyFont="1" applyBorder="1" applyAlignment="1">
      <alignment vertical="top"/>
    </xf>
    <xf numFmtId="0" fontId="62" fillId="0" borderId="1" xfId="0" applyFont="1" applyBorder="1" applyAlignment="1">
      <alignment vertical="top" wrapText="1"/>
    </xf>
    <xf numFmtId="1" fontId="62" fillId="0" borderId="1" xfId="0" applyNumberFormat="1" applyFont="1" applyBorder="1" applyAlignment="1">
      <alignment vertical="top" wrapText="1"/>
    </xf>
    <xf numFmtId="1" fontId="62" fillId="0" borderId="22" xfId="0" applyNumberFormat="1" applyFont="1" applyBorder="1" applyAlignment="1">
      <alignment vertical="top" wrapText="1"/>
    </xf>
    <xf numFmtId="0" fontId="62" fillId="0" borderId="11" xfId="0" applyFont="1" applyBorder="1" applyAlignment="1">
      <alignment vertical="top"/>
    </xf>
    <xf numFmtId="2" fontId="62" fillId="0" borderId="1" xfId="0" applyNumberFormat="1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0" fontId="63" fillId="0" borderId="22" xfId="0" applyFont="1" applyBorder="1" applyAlignment="1">
      <alignment vertical="top"/>
    </xf>
    <xf numFmtId="0" fontId="62" fillId="0" borderId="0" xfId="0" applyFont="1" applyAlignment="1">
      <alignment vertical="top"/>
    </xf>
    <xf numFmtId="0" fontId="62" fillId="0" borderId="35" xfId="0" applyFont="1" applyBorder="1" applyAlignment="1">
      <alignment vertical="top"/>
    </xf>
    <xf numFmtId="0" fontId="62" fillId="0" borderId="3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46" fillId="0" borderId="28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14" fontId="62" fillId="0" borderId="1" xfId="0" quotePrefix="1" applyNumberFormat="1" applyFont="1" applyBorder="1" applyAlignment="1">
      <alignment vertical="top" wrapText="1"/>
    </xf>
    <xf numFmtId="0" fontId="64" fillId="0" borderId="1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62" fillId="0" borderId="36" xfId="0" applyFont="1" applyBorder="1" applyAlignment="1">
      <alignment vertical="top" wrapText="1"/>
    </xf>
    <xf numFmtId="0" fontId="63" fillId="0" borderId="0" xfId="0" applyFont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33" fillId="0" borderId="1" xfId="0" applyFont="1" applyBorder="1"/>
    <xf numFmtId="1" fontId="63" fillId="0" borderId="1" xfId="0" applyNumberFormat="1" applyFont="1" applyBorder="1" applyAlignment="1">
      <alignment vertical="top" wrapText="1"/>
    </xf>
    <xf numFmtId="1" fontId="62" fillId="0" borderId="1" xfId="0" applyNumberFormat="1" applyFont="1" applyBorder="1" applyAlignment="1"/>
    <xf numFmtId="0" fontId="62" fillId="0" borderId="11" xfId="0" applyFont="1" applyBorder="1" applyAlignment="1"/>
    <xf numFmtId="0" fontId="63" fillId="0" borderId="1" xfId="0" applyFont="1" applyBorder="1" applyAlignment="1">
      <alignment vertical="top" wrapText="1"/>
    </xf>
    <xf numFmtId="1" fontId="63" fillId="0" borderId="9" xfId="0" applyNumberFormat="1" applyFont="1" applyBorder="1" applyAlignment="1">
      <alignment vertical="top" wrapText="1"/>
    </xf>
    <xf numFmtId="1" fontId="63" fillId="0" borderId="11" xfId="0" applyNumberFormat="1" applyFont="1" applyBorder="1" applyAlignment="1">
      <alignment vertical="top" wrapText="1"/>
    </xf>
    <xf numFmtId="0" fontId="65" fillId="0" borderId="0" xfId="0" applyFont="1"/>
    <xf numFmtId="0" fontId="46" fillId="0" borderId="13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33" fillId="0" borderId="30" xfId="0" applyFont="1" applyBorder="1" applyAlignment="1">
      <alignment vertical="top" wrapText="1"/>
    </xf>
    <xf numFmtId="0" fontId="61" fillId="0" borderId="1" xfId="0" applyFont="1" applyBorder="1" applyAlignment="1">
      <alignment horizontal="left"/>
    </xf>
    <xf numFmtId="0" fontId="66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2" fontId="61" fillId="0" borderId="1" xfId="0" applyNumberFormat="1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9" xfId="0" applyFont="1" applyBorder="1" applyAlignment="1">
      <alignment horizontal="center"/>
    </xf>
    <xf numFmtId="0" fontId="0" fillId="0" borderId="11" xfId="0" applyBorder="1"/>
    <xf numFmtId="0" fontId="67" fillId="0" borderId="0" xfId="0" applyFont="1"/>
    <xf numFmtId="0" fontId="46" fillId="0" borderId="0" xfId="0" applyFont="1" applyAlignment="1">
      <alignment wrapText="1"/>
    </xf>
    <xf numFmtId="0" fontId="9" fillId="0" borderId="0" xfId="0" applyFont="1"/>
    <xf numFmtId="0" fontId="33" fillId="0" borderId="0" xfId="0" applyFont="1" applyAlignment="1">
      <alignment wrapText="1"/>
    </xf>
    <xf numFmtId="0" fontId="61" fillId="0" borderId="11" xfId="0" applyFont="1" applyBorder="1" applyAlignment="1">
      <alignment horizontal="center"/>
    </xf>
    <xf numFmtId="1" fontId="61" fillId="0" borderId="1" xfId="0" applyNumberFormat="1" applyFont="1" applyBorder="1" applyAlignment="1">
      <alignment horizontal="center"/>
    </xf>
    <xf numFmtId="0" fontId="68" fillId="0" borderId="5" xfId="0" applyFont="1" applyBorder="1" applyAlignment="1">
      <alignment vertical="top" wrapText="1"/>
    </xf>
    <xf numFmtId="0" fontId="6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13" xfId="0" applyFont="1" applyBorder="1" applyAlignment="1">
      <alignment horizontal="left"/>
    </xf>
    <xf numFmtId="0" fontId="15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62" fillId="0" borderId="1" xfId="0" applyFont="1" applyBorder="1" applyAlignment="1">
      <alignment horizontal="center" vertical="top"/>
    </xf>
    <xf numFmtId="1" fontId="57" fillId="0" borderId="10" xfId="0" applyNumberFormat="1" applyFont="1" applyBorder="1" applyAlignment="1">
      <alignment horizontal="right" vertical="top" wrapText="1"/>
    </xf>
    <xf numFmtId="0" fontId="62" fillId="0" borderId="9" xfId="0" applyFont="1" applyBorder="1" applyAlignment="1">
      <alignment vertical="top"/>
    </xf>
    <xf numFmtId="0" fontId="46" fillId="0" borderId="38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57" fillId="0" borderId="34" xfId="0" applyFont="1" applyBorder="1" applyAlignment="1">
      <alignment horizontal="right" vertical="top" wrapText="1"/>
    </xf>
    <xf numFmtId="0" fontId="57" fillId="0" borderId="11" xfId="0" applyFont="1" applyBorder="1" applyAlignment="1">
      <alignment horizontal="right" vertical="top" wrapText="1"/>
    </xf>
    <xf numFmtId="0" fontId="62" fillId="0" borderId="34" xfId="0" applyFont="1" applyBorder="1" applyAlignment="1">
      <alignment vertical="top" wrapText="1"/>
    </xf>
    <xf numFmtId="0" fontId="62" fillId="0" borderId="1" xfId="0" quotePrefix="1" applyFont="1" applyBorder="1" applyAlignment="1">
      <alignment vertical="top"/>
    </xf>
    <xf numFmtId="14" fontId="62" fillId="0" borderId="1" xfId="0" applyNumberFormat="1" applyFont="1" applyBorder="1" applyAlignment="1">
      <alignment vertical="top"/>
    </xf>
    <xf numFmtId="0" fontId="46" fillId="0" borderId="39" xfId="0" applyFont="1" applyBorder="1" applyAlignment="1">
      <alignment vertical="top" wrapText="1"/>
    </xf>
    <xf numFmtId="0" fontId="33" fillId="0" borderId="40" xfId="0" applyFont="1" applyBorder="1" applyAlignment="1">
      <alignment vertical="top" wrapText="1"/>
    </xf>
    <xf numFmtId="0" fontId="57" fillId="0" borderId="40" xfId="0" applyFont="1" applyBorder="1" applyAlignment="1">
      <alignment horizontal="right" vertical="top" wrapText="1"/>
    </xf>
    <xf numFmtId="0" fontId="57" fillId="0" borderId="40" xfId="0" applyFont="1" applyBorder="1" applyAlignment="1">
      <alignment vertical="top" wrapText="1"/>
    </xf>
    <xf numFmtId="0" fontId="62" fillId="0" borderId="40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62" fillId="0" borderId="1" xfId="0" applyFont="1" applyBorder="1" applyAlignment="1">
      <alignment horizontal="center" vertical="top" wrapText="1"/>
    </xf>
    <xf numFmtId="0" fontId="62" fillId="0" borderId="1" xfId="0" quotePrefix="1" applyFont="1" applyBorder="1" applyAlignment="1">
      <alignment vertical="top" wrapText="1"/>
    </xf>
    <xf numFmtId="0" fontId="62" fillId="0" borderId="9" xfId="0" applyFont="1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0" fontId="4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2" fillId="0" borderId="1" xfId="0" applyFont="1" applyBorder="1" applyAlignment="1"/>
    <xf numFmtId="1" fontId="6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3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33" fillId="0" borderId="9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46" fillId="0" borderId="1" xfId="0" applyFont="1" applyBorder="1" applyAlignment="1">
      <alignment vertical="top" wrapText="1"/>
    </xf>
    <xf numFmtId="0" fontId="33" fillId="0" borderId="1" xfId="0" quotePrefix="1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49" fillId="0" borderId="1" xfId="0" applyFont="1" applyBorder="1" applyAlignment="1">
      <alignment vertical="top"/>
    </xf>
    <xf numFmtId="0" fontId="58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61" fillId="0" borderId="1" xfId="0" applyFont="1" applyBorder="1" applyAlignment="1">
      <alignment horizontal="left" vertical="top"/>
    </xf>
    <xf numFmtId="0" fontId="66" fillId="0" borderId="1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 vertical="top"/>
    </xf>
    <xf numFmtId="0" fontId="61" fillId="0" borderId="9" xfId="0" applyFont="1" applyBorder="1" applyAlignment="1">
      <alignment horizontal="center" vertical="top"/>
    </xf>
    <xf numFmtId="0" fontId="61" fillId="0" borderId="1" xfId="0" applyFont="1" applyFill="1" applyBorder="1" applyAlignment="1">
      <alignment horizontal="center" vertical="top"/>
    </xf>
    <xf numFmtId="1" fontId="57" fillId="0" borderId="0" xfId="0" applyNumberFormat="1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65" fillId="0" borderId="0" xfId="0" applyFont="1" applyBorder="1" applyAlignment="1">
      <alignment vertical="top"/>
    </xf>
    <xf numFmtId="0" fontId="46" fillId="0" borderId="1" xfId="0" quotePrefix="1" applyFont="1" applyBorder="1" applyAlignment="1">
      <alignment vertical="top" wrapText="1"/>
    </xf>
    <xf numFmtId="0" fontId="44" fillId="0" borderId="1" xfId="0" applyFont="1" applyFill="1" applyBorder="1" applyAlignment="1">
      <alignment horizontal="justify" vertical="top" wrapText="1"/>
    </xf>
    <xf numFmtId="0" fontId="68" fillId="0" borderId="1" xfId="0" applyFont="1" applyFill="1" applyBorder="1" applyAlignment="1">
      <alignment horizontal="justify" vertical="top" wrapText="1"/>
    </xf>
    <xf numFmtId="0" fontId="46" fillId="0" borderId="1" xfId="0" applyFont="1" applyBorder="1" applyAlignment="1">
      <alignment vertical="top"/>
    </xf>
    <xf numFmtId="1" fontId="62" fillId="0" borderId="1" xfId="0" applyNumberFormat="1" applyFont="1" applyBorder="1" applyAlignment="1">
      <alignment vertical="top"/>
    </xf>
    <xf numFmtId="0" fontId="69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14" fontId="70" fillId="0" borderId="0" xfId="0" quotePrefix="1" applyNumberFormat="1" applyFont="1" applyBorder="1" applyAlignment="1">
      <alignment vertical="top" wrapText="1"/>
    </xf>
    <xf numFmtId="0" fontId="68" fillId="0" borderId="1" xfId="0" applyFont="1" applyFill="1" applyBorder="1" applyAlignment="1">
      <alignment vertical="top" wrapText="1"/>
    </xf>
    <xf numFmtId="0" fontId="46" fillId="0" borderId="1" xfId="0" applyFont="1" applyBorder="1"/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left" vertical="top"/>
    </xf>
    <xf numFmtId="2" fontId="44" fillId="0" borderId="0" xfId="0" applyNumberFormat="1" applyFont="1" applyBorder="1" applyAlignment="1">
      <alignment horizontal="left" vertical="top"/>
    </xf>
    <xf numFmtId="2" fontId="44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68" fillId="0" borderId="1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/>
    </xf>
    <xf numFmtId="0" fontId="67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68" fillId="0" borderId="9" xfId="0" applyFont="1" applyBorder="1" applyAlignment="1">
      <alignment horizontal="center" vertical="top" wrapText="1"/>
    </xf>
    <xf numFmtId="0" fontId="57" fillId="0" borderId="1" xfId="0" applyFont="1" applyBorder="1" applyAlignment="1">
      <alignment vertical="top" wrapText="1"/>
    </xf>
    <xf numFmtId="1" fontId="61" fillId="0" borderId="1" xfId="0" applyNumberFormat="1" applyFont="1" applyBorder="1" applyAlignment="1">
      <alignment horizontal="center" vertical="top"/>
    </xf>
    <xf numFmtId="0" fontId="72" fillId="0" borderId="0" xfId="0" applyFont="1" applyBorder="1" applyAlignment="1">
      <alignment vertical="top" wrapText="1"/>
    </xf>
    <xf numFmtId="0" fontId="57" fillId="0" borderId="1" xfId="0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14" fontId="73" fillId="0" borderId="0" xfId="0" applyNumberFormat="1" applyFont="1" applyBorder="1" applyAlignment="1">
      <alignment vertical="top" wrapText="1"/>
    </xf>
    <xf numFmtId="0" fontId="63" fillId="0" borderId="9" xfId="0" applyFont="1" applyBorder="1" applyAlignment="1">
      <alignment vertical="top" wrapText="1"/>
    </xf>
    <xf numFmtId="0" fontId="63" fillId="0" borderId="35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49" fontId="0" fillId="0" borderId="1" xfId="0" applyNumberFormat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0" fontId="74" fillId="0" borderId="1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49" fontId="0" fillId="0" borderId="1" xfId="0" applyNumberForma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4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top" wrapText="1"/>
    </xf>
    <xf numFmtId="1" fontId="26" fillId="0" borderId="16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1" fontId="26" fillId="0" borderId="5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center" vertical="top" wrapText="1"/>
    </xf>
    <xf numFmtId="0" fontId="68" fillId="0" borderId="2" xfId="0" applyFont="1" applyBorder="1" applyAlignment="1">
      <alignment horizontal="center" vertical="top" wrapText="1"/>
    </xf>
    <xf numFmtId="0" fontId="68" fillId="0" borderId="6" xfId="0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  <xf numFmtId="0" fontId="6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8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1" fillId="0" borderId="1" xfId="0" applyFont="1" applyBorder="1" applyAlignment="1">
      <alignment horizontal="center" vertical="top" wrapText="1"/>
    </xf>
    <xf numFmtId="2" fontId="68" fillId="0" borderId="1" xfId="0" applyNumberFormat="1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/>
    </xf>
    <xf numFmtId="0" fontId="71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textRotation="88" wrapText="1"/>
    </xf>
    <xf numFmtId="0" fontId="13" fillId="0" borderId="5" xfId="0" applyFont="1" applyBorder="1" applyAlignment="1">
      <alignment horizontal="center" vertical="top" textRotation="88" wrapText="1"/>
    </xf>
    <xf numFmtId="0" fontId="13" fillId="0" borderId="2" xfId="0" applyFont="1" applyFill="1" applyBorder="1" applyAlignment="1">
      <alignment horizontal="center" vertical="top" textRotation="90"/>
    </xf>
    <xf numFmtId="0" fontId="13" fillId="0" borderId="5" xfId="0" applyFont="1" applyFill="1" applyBorder="1" applyAlignment="1">
      <alignment horizontal="center" vertical="top" textRotation="90"/>
    </xf>
    <xf numFmtId="0" fontId="7" fillId="0" borderId="2" xfId="0" applyFont="1" applyFill="1" applyBorder="1" applyAlignment="1">
      <alignment horizontal="center" vertical="top" textRotation="90"/>
    </xf>
    <xf numFmtId="0" fontId="7" fillId="0" borderId="5" xfId="0" applyFont="1" applyFill="1" applyBorder="1" applyAlignment="1">
      <alignment horizontal="center" vertical="top" textRotation="90"/>
    </xf>
    <xf numFmtId="0" fontId="8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vertical="top"/>
    </xf>
    <xf numFmtId="0" fontId="8" fillId="0" borderId="3" xfId="0" applyFont="1" applyBorder="1" applyAlignment="1">
      <alignment horizontal="center" vertical="top" textRotation="90" wrapText="1"/>
    </xf>
    <xf numFmtId="0" fontId="8" fillId="0" borderId="7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horizontal="center" vertical="top" textRotation="90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textRotation="90" wrapText="1"/>
    </xf>
    <xf numFmtId="0" fontId="13" fillId="0" borderId="5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75" fillId="2" borderId="1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77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74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49" fontId="24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49" fontId="0" fillId="2" borderId="1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75" fillId="0" borderId="0" xfId="0" applyFont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9" fontId="4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right" vertical="top" wrapText="1"/>
    </xf>
    <xf numFmtId="0" fontId="27" fillId="2" borderId="0" xfId="0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401" t="s">
        <v>473</v>
      </c>
      <c r="B1" s="401"/>
      <c r="C1" s="401"/>
      <c r="D1" s="401"/>
      <c r="E1" s="401"/>
      <c r="F1" s="401"/>
      <c r="G1" s="401"/>
      <c r="H1" s="401"/>
      <c r="I1" s="401"/>
      <c r="J1" s="160"/>
      <c r="K1" s="160"/>
      <c r="L1" s="161"/>
      <c r="M1" s="160"/>
      <c r="N1" s="160"/>
      <c r="O1" s="160"/>
      <c r="P1" s="160"/>
      <c r="Q1" s="162"/>
      <c r="R1" s="162"/>
      <c r="S1" s="162"/>
      <c r="T1" s="162"/>
      <c r="U1" s="162"/>
      <c r="V1" s="162"/>
      <c r="W1" s="162"/>
      <c r="X1" s="162"/>
      <c r="Y1" s="162"/>
      <c r="Z1" s="163"/>
      <c r="AA1" s="162"/>
      <c r="AB1" s="162"/>
      <c r="AC1" s="162"/>
      <c r="AD1" s="162"/>
      <c r="AE1" s="162"/>
      <c r="AF1" s="162"/>
      <c r="AG1" s="162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5" t="s">
        <v>474</v>
      </c>
      <c r="CU1" s="166"/>
      <c r="CV1" s="160"/>
      <c r="CW1" s="160"/>
    </row>
    <row r="2" spans="1:101" ht="19.5" thickBot="1">
      <c r="A2" s="402" t="s">
        <v>475</v>
      </c>
      <c r="B2" s="402"/>
      <c r="C2" s="402"/>
      <c r="D2" s="402"/>
      <c r="E2" s="402"/>
      <c r="F2" s="402"/>
      <c r="G2" s="402"/>
      <c r="H2" s="402"/>
      <c r="I2" s="402"/>
      <c r="J2" s="167"/>
      <c r="K2" s="167"/>
      <c r="L2" s="168"/>
      <c r="M2" s="167"/>
      <c r="N2" s="167"/>
      <c r="O2" s="167"/>
      <c r="P2" s="167"/>
      <c r="Q2" s="169"/>
      <c r="R2" s="169"/>
      <c r="S2" s="169"/>
      <c r="T2" s="169"/>
      <c r="U2" s="169"/>
      <c r="V2" s="169"/>
      <c r="W2" s="169"/>
      <c r="X2" s="169"/>
      <c r="Y2" s="169"/>
      <c r="Z2" s="170"/>
      <c r="AA2" s="169"/>
      <c r="AB2" s="169"/>
      <c r="AC2" s="169"/>
      <c r="AD2" s="169"/>
      <c r="AE2" s="169"/>
      <c r="AF2" s="169"/>
      <c r="AG2" s="169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2"/>
      <c r="CU2" s="172"/>
      <c r="CV2" s="171"/>
      <c r="CW2" s="171"/>
    </row>
    <row r="3" spans="1:101" ht="16.5" thickBot="1">
      <c r="A3" s="403" t="s">
        <v>476</v>
      </c>
      <c r="B3" s="405">
        <v>10</v>
      </c>
      <c r="C3" s="407" t="s">
        <v>477</v>
      </c>
      <c r="D3" s="405" t="s">
        <v>478</v>
      </c>
      <c r="E3" s="405" t="s">
        <v>479</v>
      </c>
      <c r="F3" s="405" t="s">
        <v>480</v>
      </c>
      <c r="G3" s="173"/>
      <c r="H3" s="410" t="s">
        <v>481</v>
      </c>
      <c r="I3" s="405" t="s">
        <v>482</v>
      </c>
      <c r="J3" s="407" t="s">
        <v>483</v>
      </c>
      <c r="K3" s="407" t="s">
        <v>484</v>
      </c>
      <c r="L3" s="417" t="s">
        <v>485</v>
      </c>
      <c r="M3" s="420" t="s">
        <v>486</v>
      </c>
      <c r="N3" s="421"/>
      <c r="O3" s="422"/>
      <c r="P3" s="407" t="s">
        <v>487</v>
      </c>
      <c r="Q3" s="413" t="s">
        <v>488</v>
      </c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74"/>
      <c r="CU3" s="174"/>
    </row>
    <row r="4" spans="1:101" ht="15.75" thickBot="1">
      <c r="A4" s="404"/>
      <c r="B4" s="406"/>
      <c r="C4" s="408"/>
      <c r="D4" s="406"/>
      <c r="E4" s="406"/>
      <c r="F4" s="406"/>
      <c r="G4" s="175"/>
      <c r="H4" s="411"/>
      <c r="I4" s="406"/>
      <c r="J4" s="408"/>
      <c r="K4" s="408"/>
      <c r="L4" s="418"/>
      <c r="M4" s="423"/>
      <c r="N4" s="424"/>
      <c r="O4" s="425"/>
      <c r="P4" s="408"/>
      <c r="Q4" s="415" t="s">
        <v>189</v>
      </c>
      <c r="R4" s="415"/>
      <c r="S4" s="415"/>
      <c r="T4" s="415"/>
      <c r="U4" s="415"/>
      <c r="V4" s="415" t="s">
        <v>489</v>
      </c>
      <c r="W4" s="415"/>
      <c r="X4" s="415"/>
      <c r="Y4" s="415"/>
      <c r="Z4" s="415" t="s">
        <v>490</v>
      </c>
      <c r="AA4" s="415"/>
      <c r="AB4" s="415"/>
      <c r="AC4" s="415"/>
      <c r="AD4" s="415" t="s">
        <v>491</v>
      </c>
      <c r="AE4" s="415"/>
      <c r="AF4" s="415"/>
      <c r="AG4" s="416"/>
      <c r="AH4" s="415" t="s">
        <v>492</v>
      </c>
      <c r="AI4" s="415"/>
      <c r="AJ4" s="415"/>
      <c r="AK4" s="416"/>
      <c r="AL4" s="415" t="s">
        <v>493</v>
      </c>
      <c r="AM4" s="415"/>
      <c r="AN4" s="415"/>
      <c r="AO4" s="416"/>
      <c r="AP4" s="415" t="s">
        <v>494</v>
      </c>
      <c r="AQ4" s="415"/>
      <c r="AR4" s="415"/>
      <c r="AS4" s="416"/>
      <c r="AT4" s="415" t="s">
        <v>495</v>
      </c>
      <c r="AU4" s="415"/>
      <c r="AV4" s="415"/>
      <c r="AW4" s="416"/>
      <c r="AX4" s="415" t="s">
        <v>496</v>
      </c>
      <c r="AY4" s="415"/>
      <c r="AZ4" s="415"/>
      <c r="BA4" s="416"/>
      <c r="BB4" s="415" t="s">
        <v>497</v>
      </c>
      <c r="BC4" s="415"/>
      <c r="BD4" s="415"/>
      <c r="BE4" s="416"/>
      <c r="BF4" s="415" t="s">
        <v>498</v>
      </c>
      <c r="BG4" s="415"/>
      <c r="BH4" s="415"/>
      <c r="BI4" s="416"/>
      <c r="BJ4" s="415" t="s">
        <v>499</v>
      </c>
      <c r="BK4" s="415"/>
      <c r="BL4" s="415"/>
      <c r="BM4" s="416"/>
      <c r="BN4" s="415" t="s">
        <v>500</v>
      </c>
      <c r="BO4" s="415"/>
      <c r="BP4" s="415"/>
      <c r="BQ4" s="416"/>
      <c r="BR4" s="415" t="s">
        <v>501</v>
      </c>
      <c r="BS4" s="415"/>
      <c r="BT4" s="415"/>
      <c r="BU4" s="416"/>
      <c r="BV4" s="415" t="s">
        <v>502</v>
      </c>
      <c r="BW4" s="415"/>
      <c r="BX4" s="415"/>
      <c r="BY4" s="416"/>
      <c r="BZ4" s="415" t="s">
        <v>503</v>
      </c>
      <c r="CA4" s="415"/>
      <c r="CB4" s="415"/>
      <c r="CC4" s="416"/>
      <c r="CD4" s="415" t="s">
        <v>504</v>
      </c>
      <c r="CE4" s="415"/>
      <c r="CF4" s="415"/>
      <c r="CG4" s="416"/>
      <c r="CH4" s="415" t="s">
        <v>505</v>
      </c>
      <c r="CI4" s="415"/>
      <c r="CJ4" s="415"/>
      <c r="CK4" s="416"/>
      <c r="CL4" s="415" t="s">
        <v>506</v>
      </c>
      <c r="CM4" s="415"/>
      <c r="CN4" s="415"/>
      <c r="CO4" s="416"/>
      <c r="CP4" s="415" t="s">
        <v>507</v>
      </c>
      <c r="CQ4" s="415"/>
      <c r="CR4" s="415"/>
      <c r="CS4" s="416"/>
      <c r="CT4" s="426" t="s">
        <v>508</v>
      </c>
      <c r="CU4" s="427"/>
      <c r="CV4" s="427"/>
      <c r="CW4" s="428"/>
    </row>
    <row r="5" spans="1:101">
      <c r="A5" s="404"/>
      <c r="B5" s="406"/>
      <c r="C5" s="409"/>
      <c r="D5" s="406"/>
      <c r="E5" s="406"/>
      <c r="F5" s="406"/>
      <c r="G5" s="176"/>
      <c r="H5" s="412"/>
      <c r="I5" s="406"/>
      <c r="J5" s="409"/>
      <c r="K5" s="409"/>
      <c r="L5" s="419"/>
      <c r="M5" s="177" t="s">
        <v>509</v>
      </c>
      <c r="N5" s="178" t="s">
        <v>510</v>
      </c>
      <c r="O5" s="178" t="s">
        <v>511</v>
      </c>
      <c r="P5" s="409"/>
      <c r="Q5" s="179" t="s">
        <v>512</v>
      </c>
      <c r="R5" s="179" t="s">
        <v>513</v>
      </c>
      <c r="S5" s="180" t="s">
        <v>510</v>
      </c>
      <c r="T5" s="180" t="s">
        <v>511</v>
      </c>
      <c r="U5" s="178" t="s">
        <v>509</v>
      </c>
      <c r="V5" s="179" t="s">
        <v>513</v>
      </c>
      <c r="W5" s="180" t="s">
        <v>514</v>
      </c>
      <c r="X5" s="180" t="s">
        <v>511</v>
      </c>
      <c r="Y5" s="178" t="s">
        <v>509</v>
      </c>
      <c r="Z5" s="179" t="s">
        <v>513</v>
      </c>
      <c r="AA5" s="180" t="s">
        <v>514</v>
      </c>
      <c r="AB5" s="180" t="s">
        <v>511</v>
      </c>
      <c r="AC5" s="178" t="s">
        <v>509</v>
      </c>
      <c r="AD5" s="179" t="s">
        <v>513</v>
      </c>
      <c r="AE5" s="180" t="s">
        <v>514</v>
      </c>
      <c r="AF5" s="180" t="s">
        <v>511</v>
      </c>
      <c r="AG5" s="181" t="s">
        <v>509</v>
      </c>
      <c r="AH5" s="179" t="s">
        <v>513</v>
      </c>
      <c r="AI5" s="180" t="s">
        <v>514</v>
      </c>
      <c r="AJ5" s="180" t="s">
        <v>511</v>
      </c>
      <c r="AK5" s="181" t="s">
        <v>509</v>
      </c>
      <c r="AL5" s="179" t="s">
        <v>513</v>
      </c>
      <c r="AM5" s="180" t="s">
        <v>514</v>
      </c>
      <c r="AN5" s="180" t="s">
        <v>511</v>
      </c>
      <c r="AO5" s="181" t="s">
        <v>509</v>
      </c>
      <c r="AP5" s="179" t="s">
        <v>513</v>
      </c>
      <c r="AQ5" s="180" t="s">
        <v>514</v>
      </c>
      <c r="AR5" s="180" t="s">
        <v>511</v>
      </c>
      <c r="AS5" s="181" t="s">
        <v>509</v>
      </c>
      <c r="AT5" s="179" t="s">
        <v>513</v>
      </c>
      <c r="AU5" s="180" t="s">
        <v>514</v>
      </c>
      <c r="AV5" s="180" t="s">
        <v>511</v>
      </c>
      <c r="AW5" s="181" t="s">
        <v>509</v>
      </c>
      <c r="AX5" s="179" t="s">
        <v>513</v>
      </c>
      <c r="AY5" s="180" t="s">
        <v>514</v>
      </c>
      <c r="AZ5" s="180" t="s">
        <v>511</v>
      </c>
      <c r="BA5" s="181" t="s">
        <v>509</v>
      </c>
      <c r="BB5" s="179" t="s">
        <v>513</v>
      </c>
      <c r="BC5" s="180" t="s">
        <v>514</v>
      </c>
      <c r="BD5" s="180" t="s">
        <v>511</v>
      </c>
      <c r="BE5" s="181" t="s">
        <v>509</v>
      </c>
      <c r="BF5" s="179" t="s">
        <v>513</v>
      </c>
      <c r="BG5" s="180" t="s">
        <v>514</v>
      </c>
      <c r="BH5" s="180" t="s">
        <v>511</v>
      </c>
      <c r="BI5" s="181" t="s">
        <v>509</v>
      </c>
      <c r="BJ5" s="179" t="s">
        <v>513</v>
      </c>
      <c r="BK5" s="180" t="s">
        <v>514</v>
      </c>
      <c r="BL5" s="180" t="s">
        <v>511</v>
      </c>
      <c r="BM5" s="181" t="s">
        <v>509</v>
      </c>
      <c r="BN5" s="179" t="s">
        <v>513</v>
      </c>
      <c r="BO5" s="180" t="s">
        <v>514</v>
      </c>
      <c r="BP5" s="180" t="s">
        <v>511</v>
      </c>
      <c r="BQ5" s="181" t="s">
        <v>509</v>
      </c>
      <c r="BR5" s="179" t="s">
        <v>513</v>
      </c>
      <c r="BS5" s="180" t="s">
        <v>514</v>
      </c>
      <c r="BT5" s="180" t="s">
        <v>511</v>
      </c>
      <c r="BU5" s="181" t="s">
        <v>509</v>
      </c>
      <c r="BV5" s="179" t="s">
        <v>513</v>
      </c>
      <c r="BW5" s="180" t="s">
        <v>514</v>
      </c>
      <c r="BX5" s="180" t="s">
        <v>511</v>
      </c>
      <c r="BY5" s="181" t="s">
        <v>509</v>
      </c>
      <c r="BZ5" s="179" t="s">
        <v>513</v>
      </c>
      <c r="CA5" s="180" t="s">
        <v>514</v>
      </c>
      <c r="CB5" s="180" t="s">
        <v>511</v>
      </c>
      <c r="CC5" s="181" t="s">
        <v>509</v>
      </c>
      <c r="CD5" s="179" t="s">
        <v>513</v>
      </c>
      <c r="CE5" s="180" t="s">
        <v>514</v>
      </c>
      <c r="CF5" s="180" t="s">
        <v>511</v>
      </c>
      <c r="CG5" s="181" t="s">
        <v>509</v>
      </c>
      <c r="CH5" s="179" t="s">
        <v>513</v>
      </c>
      <c r="CI5" s="180" t="s">
        <v>514</v>
      </c>
      <c r="CJ5" s="180" t="s">
        <v>511</v>
      </c>
      <c r="CK5" s="181" t="s">
        <v>509</v>
      </c>
      <c r="CL5" s="179" t="s">
        <v>513</v>
      </c>
      <c r="CM5" s="180" t="s">
        <v>514</v>
      </c>
      <c r="CN5" s="180" t="s">
        <v>511</v>
      </c>
      <c r="CO5" s="181" t="s">
        <v>509</v>
      </c>
      <c r="CP5" s="179" t="s">
        <v>513</v>
      </c>
      <c r="CQ5" s="180" t="s">
        <v>514</v>
      </c>
      <c r="CR5" s="180" t="s">
        <v>511</v>
      </c>
      <c r="CS5" s="182" t="s">
        <v>509</v>
      </c>
      <c r="CT5" s="183" t="s">
        <v>32</v>
      </c>
      <c r="CU5" s="184" t="s">
        <v>515</v>
      </c>
      <c r="CV5" s="185" t="s">
        <v>75</v>
      </c>
      <c r="CW5" s="185" t="s">
        <v>515</v>
      </c>
    </row>
    <row r="6" spans="1:101">
      <c r="A6" s="186">
        <v>1</v>
      </c>
      <c r="B6" s="187">
        <v>2</v>
      </c>
      <c r="C6" s="187"/>
      <c r="D6" s="187">
        <v>3</v>
      </c>
      <c r="E6" s="187">
        <v>4</v>
      </c>
      <c r="F6" s="187">
        <v>5</v>
      </c>
      <c r="G6" s="187"/>
      <c r="H6" s="187">
        <v>6</v>
      </c>
      <c r="I6" s="187">
        <v>7</v>
      </c>
      <c r="J6" s="187">
        <v>8</v>
      </c>
      <c r="K6" s="187"/>
      <c r="L6" s="187">
        <v>9</v>
      </c>
      <c r="M6" s="187">
        <v>10</v>
      </c>
      <c r="N6" s="187"/>
      <c r="O6" s="187"/>
      <c r="P6" s="187">
        <v>11</v>
      </c>
      <c r="Q6" s="187">
        <v>6</v>
      </c>
      <c r="R6" s="187">
        <v>7</v>
      </c>
      <c r="S6" s="187">
        <v>8</v>
      </c>
      <c r="T6" s="187">
        <v>9</v>
      </c>
      <c r="U6" s="187">
        <v>10</v>
      </c>
      <c r="V6" s="187">
        <v>11</v>
      </c>
      <c r="W6" s="187">
        <v>12</v>
      </c>
      <c r="X6" s="187">
        <v>13</v>
      </c>
      <c r="Y6" s="187">
        <v>14</v>
      </c>
      <c r="Z6" s="187">
        <v>15</v>
      </c>
      <c r="AA6" s="187">
        <v>16</v>
      </c>
      <c r="AB6" s="187">
        <v>17</v>
      </c>
      <c r="AC6" s="187">
        <v>18</v>
      </c>
      <c r="AD6" s="187">
        <v>19</v>
      </c>
      <c r="AE6" s="187">
        <v>20</v>
      </c>
      <c r="AF6" s="187">
        <v>21</v>
      </c>
      <c r="AG6" s="188">
        <v>22</v>
      </c>
      <c r="AH6" s="187">
        <v>19</v>
      </c>
      <c r="AI6" s="187">
        <v>20</v>
      </c>
      <c r="AJ6" s="187">
        <v>21</v>
      </c>
      <c r="AK6" s="188">
        <v>22</v>
      </c>
      <c r="AL6" s="187">
        <v>19</v>
      </c>
      <c r="AM6" s="187">
        <v>20</v>
      </c>
      <c r="AN6" s="187">
        <v>21</v>
      </c>
      <c r="AO6" s="188">
        <v>22</v>
      </c>
      <c r="AP6" s="187">
        <v>19</v>
      </c>
      <c r="AQ6" s="187">
        <v>20</v>
      </c>
      <c r="AR6" s="187">
        <v>21</v>
      </c>
      <c r="AS6" s="188">
        <v>22</v>
      </c>
      <c r="AT6" s="187">
        <v>19</v>
      </c>
      <c r="AU6" s="187">
        <v>20</v>
      </c>
      <c r="AV6" s="187">
        <v>21</v>
      </c>
      <c r="AW6" s="188">
        <v>22</v>
      </c>
      <c r="AX6" s="187">
        <v>19</v>
      </c>
      <c r="AY6" s="187">
        <v>20</v>
      </c>
      <c r="AZ6" s="187">
        <v>21</v>
      </c>
      <c r="BA6" s="188">
        <v>22</v>
      </c>
      <c r="BB6" s="187">
        <v>19</v>
      </c>
      <c r="BC6" s="187">
        <v>20</v>
      </c>
      <c r="BD6" s="187">
        <v>21</v>
      </c>
      <c r="BE6" s="188">
        <v>22</v>
      </c>
      <c r="BF6" s="187">
        <v>19</v>
      </c>
      <c r="BG6" s="187">
        <v>20</v>
      </c>
      <c r="BH6" s="187">
        <v>21</v>
      </c>
      <c r="BI6" s="188">
        <v>22</v>
      </c>
      <c r="BJ6" s="187">
        <v>19</v>
      </c>
      <c r="BK6" s="187">
        <v>20</v>
      </c>
      <c r="BL6" s="187">
        <v>21</v>
      </c>
      <c r="BM6" s="188">
        <v>22</v>
      </c>
      <c r="BN6" s="187">
        <v>19</v>
      </c>
      <c r="BO6" s="187">
        <v>20</v>
      </c>
      <c r="BP6" s="187">
        <v>21</v>
      </c>
      <c r="BQ6" s="188">
        <v>22</v>
      </c>
      <c r="BR6" s="187">
        <v>19</v>
      </c>
      <c r="BS6" s="187">
        <v>20</v>
      </c>
      <c r="BT6" s="187">
        <v>21</v>
      </c>
      <c r="BU6" s="188">
        <v>22</v>
      </c>
      <c r="BV6" s="187">
        <v>19</v>
      </c>
      <c r="BW6" s="187">
        <v>20</v>
      </c>
      <c r="BX6" s="187">
        <v>21</v>
      </c>
      <c r="BY6" s="188">
        <v>22</v>
      </c>
      <c r="BZ6" s="187">
        <v>19</v>
      </c>
      <c r="CA6" s="187">
        <v>20</v>
      </c>
      <c r="CB6" s="187">
        <v>21</v>
      </c>
      <c r="CC6" s="188">
        <v>22</v>
      </c>
      <c r="CD6" s="187">
        <v>19</v>
      </c>
      <c r="CE6" s="187">
        <v>20</v>
      </c>
      <c r="CF6" s="187">
        <v>21</v>
      </c>
      <c r="CG6" s="188">
        <v>22</v>
      </c>
      <c r="CH6" s="187">
        <v>19</v>
      </c>
      <c r="CI6" s="187">
        <v>20</v>
      </c>
      <c r="CJ6" s="187">
        <v>21</v>
      </c>
      <c r="CK6" s="188">
        <v>22</v>
      </c>
      <c r="CL6" s="187">
        <v>19</v>
      </c>
      <c r="CM6" s="187">
        <v>20</v>
      </c>
      <c r="CN6" s="187">
        <v>21</v>
      </c>
      <c r="CO6" s="188">
        <v>22</v>
      </c>
      <c r="CP6" s="187">
        <v>19</v>
      </c>
      <c r="CQ6" s="187">
        <v>20</v>
      </c>
      <c r="CR6" s="187">
        <v>21</v>
      </c>
      <c r="CS6" s="189">
        <v>22</v>
      </c>
      <c r="CT6" s="190">
        <v>8</v>
      </c>
      <c r="CU6" s="191">
        <v>9</v>
      </c>
      <c r="CV6" s="192">
        <v>10</v>
      </c>
      <c r="CW6" s="192">
        <v>11</v>
      </c>
    </row>
    <row r="8" spans="1:101">
      <c r="C8" t="s">
        <v>516</v>
      </c>
    </row>
  </sheetData>
  <mergeCells count="37">
    <mergeCell ref="CD4:CG4"/>
    <mergeCell ref="CH4:CK4"/>
    <mergeCell ref="CL4:CO4"/>
    <mergeCell ref="CP4:CS4"/>
    <mergeCell ref="CT4:CW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"/>
  <sheetViews>
    <sheetView topLeftCell="F19" workbookViewId="0">
      <selection activeCell="T24" sqref="T24:U24"/>
    </sheetView>
  </sheetViews>
  <sheetFormatPr defaultRowHeight="15"/>
  <cols>
    <col min="1" max="1" width="6.140625" customWidth="1"/>
  </cols>
  <sheetData>
    <row r="1" spans="1:25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</row>
    <row r="2" spans="1:25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</row>
    <row r="3" spans="1:25" ht="18.75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503" t="s">
        <v>3</v>
      </c>
      <c r="B5" s="505" t="s">
        <v>4</v>
      </c>
      <c r="C5" s="507" t="s">
        <v>5</v>
      </c>
      <c r="D5" s="507" t="s">
        <v>6</v>
      </c>
      <c r="E5" s="509" t="s">
        <v>7</v>
      </c>
      <c r="F5" s="496" t="s">
        <v>8</v>
      </c>
      <c r="G5" s="512" t="s">
        <v>9</v>
      </c>
      <c r="H5" s="512" t="s">
        <v>10</v>
      </c>
      <c r="I5" s="512" t="s">
        <v>11</v>
      </c>
      <c r="J5" s="512" t="s">
        <v>12</v>
      </c>
      <c r="K5" s="500" t="s">
        <v>13</v>
      </c>
      <c r="L5" s="482" t="s">
        <v>14</v>
      </c>
      <c r="M5" s="500" t="s">
        <v>15</v>
      </c>
      <c r="N5" s="482" t="s">
        <v>16</v>
      </c>
      <c r="O5" s="484" t="s">
        <v>17</v>
      </c>
      <c r="P5" s="486" t="s">
        <v>18</v>
      </c>
      <c r="Q5" s="488" t="s">
        <v>19</v>
      </c>
      <c r="R5" s="490" t="s">
        <v>20</v>
      </c>
      <c r="S5" s="491" t="s">
        <v>21</v>
      </c>
      <c r="T5" s="494" t="s">
        <v>22</v>
      </c>
      <c r="U5" s="494" t="s">
        <v>23</v>
      </c>
      <c r="V5" s="494" t="s">
        <v>24</v>
      </c>
      <c r="W5" s="496" t="s">
        <v>25</v>
      </c>
      <c r="X5" s="498" t="s">
        <v>26</v>
      </c>
      <c r="Y5" s="480" t="s">
        <v>27</v>
      </c>
    </row>
    <row r="6" spans="1:25">
      <c r="A6" s="504"/>
      <c r="B6" s="506"/>
      <c r="C6" s="508"/>
      <c r="D6" s="508"/>
      <c r="E6" s="510"/>
      <c r="F6" s="511"/>
      <c r="G6" s="513"/>
      <c r="H6" s="513"/>
      <c r="I6" s="513"/>
      <c r="J6" s="513"/>
      <c r="K6" s="501"/>
      <c r="L6" s="483"/>
      <c r="M6" s="501"/>
      <c r="N6" s="483"/>
      <c r="O6" s="485"/>
      <c r="P6" s="487"/>
      <c r="Q6" s="489"/>
      <c r="R6" s="490"/>
      <c r="S6" s="492"/>
      <c r="T6" s="495"/>
      <c r="U6" s="495"/>
      <c r="V6" s="495"/>
      <c r="W6" s="497"/>
      <c r="X6" s="499"/>
      <c r="Y6" s="481"/>
    </row>
    <row r="7" spans="1:25">
      <c r="A7" s="15"/>
      <c r="B7" s="16"/>
      <c r="C7" s="17"/>
      <c r="D7" s="17"/>
      <c r="E7" s="18"/>
      <c r="F7" s="497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493"/>
      <c r="T7" s="16"/>
      <c r="U7" s="16"/>
      <c r="V7" s="16"/>
      <c r="W7" s="17"/>
      <c r="X7" s="22"/>
      <c r="Y7" s="17"/>
    </row>
    <row r="8" spans="1:25" ht="30">
      <c r="A8" s="23">
        <v>1</v>
      </c>
      <c r="B8" s="24" t="s">
        <v>28</v>
      </c>
      <c r="C8" s="25"/>
      <c r="D8" s="26">
        <v>1</v>
      </c>
      <c r="E8" s="27" t="s">
        <v>29</v>
      </c>
      <c r="F8" s="28">
        <v>55000</v>
      </c>
      <c r="G8" s="29" t="s">
        <v>30</v>
      </c>
      <c r="H8" s="29" t="s">
        <v>30</v>
      </c>
      <c r="I8" s="29" t="s">
        <v>30</v>
      </c>
      <c r="J8" s="29" t="s">
        <v>30</v>
      </c>
      <c r="K8" s="29" t="s">
        <v>30</v>
      </c>
      <c r="L8" s="29" t="s">
        <v>30</v>
      </c>
      <c r="M8" s="29"/>
      <c r="N8" s="30"/>
      <c r="O8" s="30"/>
      <c r="P8" s="23" t="s">
        <v>31</v>
      </c>
      <c r="Q8" s="31" t="s">
        <v>32</v>
      </c>
      <c r="R8" s="23"/>
      <c r="S8" s="32">
        <v>30000</v>
      </c>
      <c r="T8" s="33">
        <v>25500</v>
      </c>
      <c r="U8" s="33">
        <v>3000</v>
      </c>
      <c r="V8" s="33">
        <v>1500</v>
      </c>
      <c r="W8" s="34" t="s">
        <v>33</v>
      </c>
      <c r="X8" s="35" t="s">
        <v>34</v>
      </c>
      <c r="Y8" s="23">
        <v>20</v>
      </c>
    </row>
    <row r="9" spans="1:25">
      <c r="A9" s="23">
        <v>2</v>
      </c>
      <c r="B9" s="24" t="s">
        <v>35</v>
      </c>
      <c r="C9" s="25"/>
      <c r="D9" s="26">
        <v>1</v>
      </c>
      <c r="E9" s="27" t="s">
        <v>36</v>
      </c>
      <c r="F9" s="28">
        <v>55000</v>
      </c>
      <c r="G9" s="29" t="s">
        <v>30</v>
      </c>
      <c r="H9" s="29" t="s">
        <v>30</v>
      </c>
      <c r="I9" s="29" t="s">
        <v>30</v>
      </c>
      <c r="J9" s="29" t="s">
        <v>30</v>
      </c>
      <c r="K9" s="29" t="s">
        <v>30</v>
      </c>
      <c r="L9" s="29" t="s">
        <v>30</v>
      </c>
      <c r="M9" s="29"/>
      <c r="N9" s="30"/>
      <c r="O9" s="30"/>
      <c r="P9" s="23" t="s">
        <v>31</v>
      </c>
      <c r="Q9" s="31" t="s">
        <v>32</v>
      </c>
      <c r="R9" s="23"/>
      <c r="S9" s="32">
        <v>50000</v>
      </c>
      <c r="T9" s="33">
        <v>42500</v>
      </c>
      <c r="U9" s="33">
        <v>5000</v>
      </c>
      <c r="V9" s="33">
        <v>2500</v>
      </c>
      <c r="W9" s="34" t="s">
        <v>33</v>
      </c>
      <c r="X9" s="35" t="s">
        <v>37</v>
      </c>
      <c r="Y9" s="23">
        <v>20</v>
      </c>
    </row>
    <row r="10" spans="1:25">
      <c r="A10" s="23">
        <v>3</v>
      </c>
      <c r="B10" s="24" t="s">
        <v>38</v>
      </c>
      <c r="C10" s="25"/>
      <c r="D10" s="26">
        <v>1</v>
      </c>
      <c r="E10" s="27" t="s">
        <v>36</v>
      </c>
      <c r="F10" s="28">
        <v>55000</v>
      </c>
      <c r="G10" s="29" t="s">
        <v>30</v>
      </c>
      <c r="H10" s="29" t="s">
        <v>30</v>
      </c>
      <c r="I10" s="29" t="s">
        <v>30</v>
      </c>
      <c r="J10" s="29" t="s">
        <v>30</v>
      </c>
      <c r="K10" s="29" t="s">
        <v>30</v>
      </c>
      <c r="L10" s="29" t="s">
        <v>30</v>
      </c>
      <c r="M10" s="29"/>
      <c r="N10" s="30"/>
      <c r="O10" s="30"/>
      <c r="P10" s="23" t="s">
        <v>31</v>
      </c>
      <c r="Q10" s="31" t="s">
        <v>32</v>
      </c>
      <c r="R10" s="23"/>
      <c r="S10" s="32">
        <v>50000</v>
      </c>
      <c r="T10" s="33">
        <v>42500</v>
      </c>
      <c r="U10" s="33">
        <v>5000</v>
      </c>
      <c r="V10" s="33">
        <v>2500</v>
      </c>
      <c r="W10" s="34" t="s">
        <v>33</v>
      </c>
      <c r="X10" s="35" t="s">
        <v>39</v>
      </c>
      <c r="Y10" s="23">
        <v>20</v>
      </c>
    </row>
    <row r="11" spans="1:25">
      <c r="A11" s="23">
        <v>4</v>
      </c>
      <c r="B11" s="24" t="s">
        <v>40</v>
      </c>
      <c r="C11" s="25">
        <v>1</v>
      </c>
      <c r="D11" s="25"/>
      <c r="E11" s="27" t="s">
        <v>36</v>
      </c>
      <c r="F11" s="28">
        <v>40000</v>
      </c>
      <c r="G11" s="29" t="s">
        <v>30</v>
      </c>
      <c r="H11" s="29" t="s">
        <v>30</v>
      </c>
      <c r="I11" s="29" t="s">
        <v>41</v>
      </c>
      <c r="J11" s="29" t="s">
        <v>41</v>
      </c>
      <c r="K11" s="29" t="s">
        <v>42</v>
      </c>
      <c r="L11" s="29" t="s">
        <v>30</v>
      </c>
      <c r="M11" s="29"/>
      <c r="N11" s="30"/>
      <c r="O11" s="30"/>
      <c r="P11" s="23" t="s">
        <v>31</v>
      </c>
      <c r="Q11" s="31" t="s">
        <v>32</v>
      </c>
      <c r="R11" s="23"/>
      <c r="S11" s="32">
        <v>50000</v>
      </c>
      <c r="T11" s="33">
        <v>42500</v>
      </c>
      <c r="U11" s="33">
        <v>5000</v>
      </c>
      <c r="V11" s="33">
        <v>2500</v>
      </c>
      <c r="W11" s="34" t="s">
        <v>33</v>
      </c>
      <c r="X11" s="35" t="s">
        <v>43</v>
      </c>
      <c r="Y11" s="23">
        <v>20</v>
      </c>
    </row>
    <row r="12" spans="1:25">
      <c r="A12" s="23">
        <v>5</v>
      </c>
      <c r="B12" s="24" t="s">
        <v>44</v>
      </c>
      <c r="C12" s="25"/>
      <c r="D12" s="26">
        <v>1</v>
      </c>
      <c r="E12" s="27" t="s">
        <v>36</v>
      </c>
      <c r="F12" s="28">
        <v>55000</v>
      </c>
      <c r="G12" s="29" t="s">
        <v>30</v>
      </c>
      <c r="H12" s="29" t="s">
        <v>30</v>
      </c>
      <c r="I12" s="29" t="s">
        <v>30</v>
      </c>
      <c r="J12" s="29" t="s">
        <v>30</v>
      </c>
      <c r="K12" s="29" t="s">
        <v>30</v>
      </c>
      <c r="L12" s="29" t="s">
        <v>30</v>
      </c>
      <c r="M12" s="29"/>
      <c r="N12" s="30"/>
      <c r="O12" s="30"/>
      <c r="P12" s="23" t="s">
        <v>31</v>
      </c>
      <c r="Q12" s="31" t="s">
        <v>32</v>
      </c>
      <c r="R12" s="23"/>
      <c r="S12" s="32">
        <v>50000</v>
      </c>
      <c r="T12" s="33">
        <v>42500</v>
      </c>
      <c r="U12" s="33">
        <v>5000</v>
      </c>
      <c r="V12" s="33">
        <v>2500</v>
      </c>
      <c r="W12" s="34" t="s">
        <v>33</v>
      </c>
      <c r="X12" s="35" t="s">
        <v>45</v>
      </c>
      <c r="Y12" s="23">
        <v>20</v>
      </c>
    </row>
    <row r="13" spans="1:25" ht="30">
      <c r="A13" s="23">
        <v>6</v>
      </c>
      <c r="B13" s="24" t="s">
        <v>46</v>
      </c>
      <c r="C13" s="25"/>
      <c r="D13" s="26">
        <v>1</v>
      </c>
      <c r="E13" s="27" t="s">
        <v>47</v>
      </c>
      <c r="F13" s="28">
        <v>55000</v>
      </c>
      <c r="G13" s="29" t="s">
        <v>30</v>
      </c>
      <c r="H13" s="29" t="s">
        <v>30</v>
      </c>
      <c r="I13" s="29" t="s">
        <v>30</v>
      </c>
      <c r="J13" s="29" t="s">
        <v>30</v>
      </c>
      <c r="K13" s="29" t="s">
        <v>30</v>
      </c>
      <c r="L13" s="29" t="s">
        <v>30</v>
      </c>
      <c r="M13" s="29"/>
      <c r="N13" s="30"/>
      <c r="O13" s="30"/>
      <c r="P13" s="23" t="s">
        <v>31</v>
      </c>
      <c r="Q13" s="31" t="s">
        <v>32</v>
      </c>
      <c r="R13" s="23"/>
      <c r="S13" s="32">
        <v>25000</v>
      </c>
      <c r="T13" s="33">
        <v>21250</v>
      </c>
      <c r="U13" s="33">
        <v>2500</v>
      </c>
      <c r="V13" s="33">
        <v>1250</v>
      </c>
      <c r="W13" s="34" t="s">
        <v>33</v>
      </c>
      <c r="X13" s="35" t="s">
        <v>48</v>
      </c>
      <c r="Y13" s="23">
        <v>20</v>
      </c>
    </row>
    <row r="14" spans="1:25" ht="30">
      <c r="A14" s="23">
        <v>7</v>
      </c>
      <c r="B14" s="24" t="s">
        <v>49</v>
      </c>
      <c r="C14" s="25"/>
      <c r="D14" s="26">
        <v>1</v>
      </c>
      <c r="E14" s="27" t="s">
        <v>29</v>
      </c>
      <c r="F14" s="28">
        <v>55000</v>
      </c>
      <c r="G14" s="29" t="s">
        <v>30</v>
      </c>
      <c r="H14" s="29" t="s">
        <v>30</v>
      </c>
      <c r="I14" s="29" t="s">
        <v>30</v>
      </c>
      <c r="J14" s="29" t="s">
        <v>30</v>
      </c>
      <c r="K14" s="29" t="s">
        <v>30</v>
      </c>
      <c r="L14" s="29" t="s">
        <v>30</v>
      </c>
      <c r="M14" s="29"/>
      <c r="N14" s="30"/>
      <c r="O14" s="30"/>
      <c r="P14" s="23" t="s">
        <v>31</v>
      </c>
      <c r="Q14" s="31" t="s">
        <v>32</v>
      </c>
      <c r="R14" s="23"/>
      <c r="S14" s="32">
        <v>30000</v>
      </c>
      <c r="T14" s="33">
        <v>25500</v>
      </c>
      <c r="U14" s="33">
        <v>3000</v>
      </c>
      <c r="V14" s="33">
        <v>1500</v>
      </c>
      <c r="W14" s="34" t="s">
        <v>33</v>
      </c>
      <c r="X14" s="35" t="s">
        <v>50</v>
      </c>
      <c r="Y14" s="23">
        <v>20</v>
      </c>
    </row>
    <row r="15" spans="1:25" ht="30">
      <c r="A15" s="23">
        <v>8</v>
      </c>
      <c r="B15" s="24" t="s">
        <v>51</v>
      </c>
      <c r="C15" s="25"/>
      <c r="D15" s="26">
        <v>1</v>
      </c>
      <c r="E15" s="27" t="s">
        <v>52</v>
      </c>
      <c r="F15" s="28">
        <v>55000</v>
      </c>
      <c r="G15" s="29" t="s">
        <v>30</v>
      </c>
      <c r="H15" s="29" t="s">
        <v>30</v>
      </c>
      <c r="I15" s="29" t="s">
        <v>30</v>
      </c>
      <c r="J15" s="29" t="s">
        <v>30</v>
      </c>
      <c r="K15" s="29" t="s">
        <v>30</v>
      </c>
      <c r="L15" s="29" t="s">
        <v>30</v>
      </c>
      <c r="M15" s="29"/>
      <c r="N15" s="30"/>
      <c r="O15" s="30"/>
      <c r="P15" s="23" t="s">
        <v>31</v>
      </c>
      <c r="Q15" s="31" t="s">
        <v>32</v>
      </c>
      <c r="R15" s="23"/>
      <c r="S15" s="32">
        <v>50000</v>
      </c>
      <c r="T15" s="33">
        <v>42500</v>
      </c>
      <c r="U15" s="33">
        <v>5000</v>
      </c>
      <c r="V15" s="33">
        <v>2500</v>
      </c>
      <c r="W15" s="34" t="s">
        <v>33</v>
      </c>
      <c r="X15" s="35" t="s">
        <v>53</v>
      </c>
      <c r="Y15" s="23">
        <v>20</v>
      </c>
    </row>
    <row r="16" spans="1:25">
      <c r="A16" s="23">
        <v>9</v>
      </c>
      <c r="B16" s="24" t="s">
        <v>54</v>
      </c>
      <c r="C16" s="25"/>
      <c r="D16" s="26">
        <v>1</v>
      </c>
      <c r="E16" s="27" t="s">
        <v>36</v>
      </c>
      <c r="F16" s="28">
        <v>55000</v>
      </c>
      <c r="G16" s="29" t="s">
        <v>30</v>
      </c>
      <c r="H16" s="29" t="s">
        <v>30</v>
      </c>
      <c r="I16" s="29" t="s">
        <v>30</v>
      </c>
      <c r="J16" s="29" t="s">
        <v>30</v>
      </c>
      <c r="K16" s="29" t="s">
        <v>30</v>
      </c>
      <c r="L16" s="29" t="s">
        <v>30</v>
      </c>
      <c r="M16" s="29"/>
      <c r="N16" s="30"/>
      <c r="O16" s="30"/>
      <c r="P16" s="23" t="s">
        <v>31</v>
      </c>
      <c r="Q16" s="31" t="s">
        <v>32</v>
      </c>
      <c r="R16" s="23"/>
      <c r="S16" s="32">
        <v>50000</v>
      </c>
      <c r="T16" s="33">
        <v>42500</v>
      </c>
      <c r="U16" s="33">
        <v>5000</v>
      </c>
      <c r="V16" s="33">
        <v>2500</v>
      </c>
      <c r="W16" s="34" t="s">
        <v>33</v>
      </c>
      <c r="X16" s="35" t="s">
        <v>55</v>
      </c>
      <c r="Y16" s="23">
        <v>20</v>
      </c>
    </row>
    <row r="17" spans="1:25" ht="45">
      <c r="A17" s="23">
        <v>10</v>
      </c>
      <c r="B17" s="36" t="s">
        <v>56</v>
      </c>
      <c r="C17" s="37">
        <v>1</v>
      </c>
      <c r="D17" s="38"/>
      <c r="E17" s="39" t="s">
        <v>57</v>
      </c>
      <c r="F17" s="40">
        <v>40000</v>
      </c>
      <c r="G17" s="41" t="s">
        <v>30</v>
      </c>
      <c r="H17" s="42" t="s">
        <v>58</v>
      </c>
      <c r="I17" s="42" t="s">
        <v>58</v>
      </c>
      <c r="J17" s="42" t="s">
        <v>58</v>
      </c>
      <c r="K17" s="42" t="s">
        <v>58</v>
      </c>
      <c r="L17" s="41"/>
      <c r="M17" s="39"/>
      <c r="N17" s="39"/>
      <c r="O17" s="39"/>
      <c r="P17" s="43" t="s">
        <v>31</v>
      </c>
      <c r="Q17" s="44" t="s">
        <v>32</v>
      </c>
      <c r="R17" s="39"/>
      <c r="S17" s="45">
        <v>50000</v>
      </c>
      <c r="T17" s="46">
        <v>42500</v>
      </c>
      <c r="U17" s="46">
        <v>5000</v>
      </c>
      <c r="V17" s="47">
        <v>2500</v>
      </c>
      <c r="W17" s="43" t="s">
        <v>59</v>
      </c>
      <c r="X17" s="48" t="s">
        <v>60</v>
      </c>
      <c r="Y17" s="38">
        <v>20</v>
      </c>
    </row>
    <row r="18" spans="1:25" ht="45">
      <c r="A18" s="23">
        <v>11</v>
      </c>
      <c r="B18" s="49" t="s">
        <v>61</v>
      </c>
      <c r="C18" s="38">
        <v>1</v>
      </c>
      <c r="D18" s="38"/>
      <c r="E18" s="50" t="s">
        <v>62</v>
      </c>
      <c r="F18" s="41">
        <v>38000</v>
      </c>
      <c r="G18" s="41" t="s">
        <v>30</v>
      </c>
      <c r="H18" s="42" t="s">
        <v>58</v>
      </c>
      <c r="I18" s="42" t="s">
        <v>58</v>
      </c>
      <c r="J18" s="42" t="s">
        <v>58</v>
      </c>
      <c r="K18" s="42" t="s">
        <v>58</v>
      </c>
      <c r="L18" s="41"/>
      <c r="M18" s="50"/>
      <c r="N18" s="50"/>
      <c r="O18" s="50"/>
      <c r="P18" s="43" t="s">
        <v>31</v>
      </c>
      <c r="Q18" s="44" t="s">
        <v>32</v>
      </c>
      <c r="R18" s="50"/>
      <c r="S18" s="45">
        <v>50000</v>
      </c>
      <c r="T18" s="46">
        <v>42500</v>
      </c>
      <c r="U18" s="46">
        <v>5000</v>
      </c>
      <c r="V18" s="47">
        <v>2500</v>
      </c>
      <c r="W18" s="43" t="s">
        <v>59</v>
      </c>
      <c r="X18" s="48" t="s">
        <v>63</v>
      </c>
      <c r="Y18" s="38">
        <v>20</v>
      </c>
    </row>
    <row r="19" spans="1:25" ht="45">
      <c r="A19" s="23">
        <v>12</v>
      </c>
      <c r="B19" s="49" t="s">
        <v>64</v>
      </c>
      <c r="C19" s="38">
        <v>1</v>
      </c>
      <c r="D19" s="38"/>
      <c r="E19" s="50" t="s">
        <v>65</v>
      </c>
      <c r="F19" s="41">
        <v>36000</v>
      </c>
      <c r="G19" s="41" t="s">
        <v>30</v>
      </c>
      <c r="H19" s="42" t="s">
        <v>58</v>
      </c>
      <c r="I19" s="42" t="s">
        <v>58</v>
      </c>
      <c r="J19" s="42" t="s">
        <v>58</v>
      </c>
      <c r="K19" s="42" t="s">
        <v>58</v>
      </c>
      <c r="L19" s="41"/>
      <c r="M19" s="50"/>
      <c r="N19" s="50"/>
      <c r="O19" s="50"/>
      <c r="P19" s="43" t="s">
        <v>31</v>
      </c>
      <c r="Q19" s="44" t="s">
        <v>32</v>
      </c>
      <c r="R19" s="50"/>
      <c r="S19" s="45">
        <v>50000</v>
      </c>
      <c r="T19" s="46">
        <v>42500</v>
      </c>
      <c r="U19" s="46">
        <v>5000</v>
      </c>
      <c r="V19" s="47">
        <v>2500</v>
      </c>
      <c r="W19" s="43" t="s">
        <v>59</v>
      </c>
      <c r="X19" s="48" t="s">
        <v>66</v>
      </c>
      <c r="Y19" s="38">
        <v>20</v>
      </c>
    </row>
    <row r="20" spans="1:25" ht="60">
      <c r="A20" s="23">
        <v>13</v>
      </c>
      <c r="B20" s="49" t="s">
        <v>67</v>
      </c>
      <c r="C20" s="38"/>
      <c r="D20" s="38">
        <v>1</v>
      </c>
      <c r="E20" s="50" t="s">
        <v>68</v>
      </c>
      <c r="F20" s="41">
        <v>48000</v>
      </c>
      <c r="G20" s="41" t="s">
        <v>30</v>
      </c>
      <c r="H20" s="42" t="s">
        <v>58</v>
      </c>
      <c r="I20" s="42" t="s">
        <v>58</v>
      </c>
      <c r="J20" s="42" t="s">
        <v>58</v>
      </c>
      <c r="K20" s="42" t="s">
        <v>58</v>
      </c>
      <c r="L20" s="41"/>
      <c r="M20" s="50"/>
      <c r="N20" s="50"/>
      <c r="O20" s="50"/>
      <c r="P20" s="43" t="s">
        <v>31</v>
      </c>
      <c r="Q20" s="44" t="s">
        <v>32</v>
      </c>
      <c r="R20" s="50"/>
      <c r="S20" s="45">
        <v>50000</v>
      </c>
      <c r="T20" s="46">
        <v>42500</v>
      </c>
      <c r="U20" s="46">
        <v>5000</v>
      </c>
      <c r="V20" s="47">
        <v>2500</v>
      </c>
      <c r="W20" s="43" t="s">
        <v>59</v>
      </c>
      <c r="X20" s="48" t="s">
        <v>69</v>
      </c>
      <c r="Y20" s="38">
        <v>20</v>
      </c>
    </row>
    <row r="21" spans="1:25" ht="45">
      <c r="A21" s="23">
        <v>14</v>
      </c>
      <c r="B21" s="49" t="s">
        <v>70</v>
      </c>
      <c r="C21" s="38"/>
      <c r="D21" s="38">
        <v>1</v>
      </c>
      <c r="E21" s="50" t="s">
        <v>68</v>
      </c>
      <c r="F21" s="41">
        <v>40000</v>
      </c>
      <c r="G21" s="41" t="s">
        <v>30</v>
      </c>
      <c r="H21" s="42" t="s">
        <v>58</v>
      </c>
      <c r="I21" s="42" t="s">
        <v>58</v>
      </c>
      <c r="J21" s="42" t="s">
        <v>58</v>
      </c>
      <c r="K21" s="42" t="s">
        <v>58</v>
      </c>
      <c r="L21" s="41"/>
      <c r="M21" s="50"/>
      <c r="N21" s="50"/>
      <c r="O21" s="50"/>
      <c r="P21" s="43" t="s">
        <v>31</v>
      </c>
      <c r="Q21" s="44" t="s">
        <v>32</v>
      </c>
      <c r="R21" s="50"/>
      <c r="S21" s="45">
        <v>50000</v>
      </c>
      <c r="T21" s="46">
        <v>42500</v>
      </c>
      <c r="U21" s="46">
        <v>5000</v>
      </c>
      <c r="V21" s="47">
        <v>2500</v>
      </c>
      <c r="W21" s="43" t="s">
        <v>59</v>
      </c>
      <c r="X21" s="48" t="s">
        <v>71</v>
      </c>
      <c r="Y21" s="38">
        <v>20</v>
      </c>
    </row>
    <row r="22" spans="1:25" ht="60">
      <c r="A22" s="23">
        <v>15</v>
      </c>
      <c r="B22" s="49" t="s">
        <v>72</v>
      </c>
      <c r="C22" s="38"/>
      <c r="D22" s="38">
        <v>1</v>
      </c>
      <c r="E22" s="50" t="s">
        <v>68</v>
      </c>
      <c r="F22" s="41">
        <v>40000</v>
      </c>
      <c r="G22" s="41" t="s">
        <v>30</v>
      </c>
      <c r="H22" s="42" t="s">
        <v>58</v>
      </c>
      <c r="I22" s="42" t="s">
        <v>58</v>
      </c>
      <c r="J22" s="42" t="s">
        <v>58</v>
      </c>
      <c r="K22" s="42" t="s">
        <v>58</v>
      </c>
      <c r="L22" s="41"/>
      <c r="M22" s="50"/>
      <c r="N22" s="50"/>
      <c r="O22" s="50"/>
      <c r="P22" s="43" t="s">
        <v>31</v>
      </c>
      <c r="Q22" s="44" t="s">
        <v>32</v>
      </c>
      <c r="R22" s="50"/>
      <c r="S22" s="45">
        <v>50000</v>
      </c>
      <c r="T22" s="46">
        <v>42500</v>
      </c>
      <c r="U22" s="46">
        <v>5000</v>
      </c>
      <c r="V22" s="47">
        <v>2500</v>
      </c>
      <c r="W22" s="43" t="s">
        <v>59</v>
      </c>
      <c r="X22" s="48" t="s">
        <v>73</v>
      </c>
      <c r="Y22" s="38">
        <v>20</v>
      </c>
    </row>
    <row r="23" spans="1:25" ht="45">
      <c r="A23" s="23">
        <v>16</v>
      </c>
      <c r="B23" s="49" t="s">
        <v>74</v>
      </c>
      <c r="C23" s="38"/>
      <c r="D23" s="38">
        <v>1</v>
      </c>
      <c r="E23" s="50" t="s">
        <v>57</v>
      </c>
      <c r="F23" s="41">
        <v>50000</v>
      </c>
      <c r="G23" s="41" t="s">
        <v>30</v>
      </c>
      <c r="H23" s="42" t="s">
        <v>58</v>
      </c>
      <c r="I23" s="42" t="s">
        <v>58</v>
      </c>
      <c r="J23" s="42" t="s">
        <v>58</v>
      </c>
      <c r="K23" s="42" t="s">
        <v>58</v>
      </c>
      <c r="L23" s="41"/>
      <c r="M23" s="50"/>
      <c r="N23" s="50"/>
      <c r="O23" s="50"/>
      <c r="P23" s="43" t="s">
        <v>31</v>
      </c>
      <c r="Q23" s="44" t="s">
        <v>75</v>
      </c>
      <c r="R23" s="50"/>
      <c r="S23" s="45">
        <v>50000</v>
      </c>
      <c r="T23" s="46">
        <v>42500</v>
      </c>
      <c r="U23" s="46">
        <v>5000</v>
      </c>
      <c r="V23" s="47">
        <v>2500</v>
      </c>
      <c r="W23" s="43" t="s">
        <v>59</v>
      </c>
      <c r="X23" s="48" t="s">
        <v>76</v>
      </c>
      <c r="Y23" s="38">
        <v>20</v>
      </c>
    </row>
    <row r="24" spans="1:25" ht="45">
      <c r="A24" s="23">
        <v>17</v>
      </c>
      <c r="B24" s="49" t="s">
        <v>77</v>
      </c>
      <c r="C24" s="38"/>
      <c r="D24" s="38">
        <v>1</v>
      </c>
      <c r="E24" s="50" t="s">
        <v>78</v>
      </c>
      <c r="F24" s="41">
        <v>40000</v>
      </c>
      <c r="G24" s="41" t="s">
        <v>30</v>
      </c>
      <c r="H24" s="42" t="s">
        <v>58</v>
      </c>
      <c r="I24" s="42" t="s">
        <v>58</v>
      </c>
      <c r="J24" s="42" t="s">
        <v>58</v>
      </c>
      <c r="K24" s="42" t="s">
        <v>58</v>
      </c>
      <c r="L24" s="41"/>
      <c r="M24" s="50"/>
      <c r="N24" s="50"/>
      <c r="O24" s="50"/>
      <c r="P24" s="43" t="s">
        <v>31</v>
      </c>
      <c r="Q24" s="44" t="s">
        <v>32</v>
      </c>
      <c r="R24" s="50"/>
      <c r="S24" s="51">
        <v>22175</v>
      </c>
      <c r="T24" s="46">
        <v>19957.5</v>
      </c>
      <c r="U24" s="46">
        <v>2217.5</v>
      </c>
      <c r="V24" s="47">
        <v>0</v>
      </c>
      <c r="W24" s="43" t="s">
        <v>59</v>
      </c>
      <c r="X24" s="48" t="s">
        <v>79</v>
      </c>
      <c r="Y24" s="38">
        <v>60</v>
      </c>
    </row>
    <row r="25" spans="1:25">
      <c r="S25">
        <f>SUM(S8:S24)</f>
        <v>757175</v>
      </c>
      <c r="T25">
        <f t="shared" ref="T25:V25" si="0">SUM(T8:T24)</f>
        <v>644707.5</v>
      </c>
      <c r="U25">
        <f t="shared" si="0"/>
        <v>75717.5</v>
      </c>
      <c r="V25">
        <f t="shared" si="0"/>
        <v>36750</v>
      </c>
    </row>
  </sheetData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topLeftCell="A22" workbookViewId="0">
      <selection activeCell="K28" sqref="K28"/>
    </sheetView>
  </sheetViews>
  <sheetFormatPr defaultRowHeight="15"/>
  <sheetData>
    <row r="1" spans="1:18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18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</row>
    <row r="3" spans="1:18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</row>
    <row r="4" spans="1:18" ht="18.75">
      <c r="A4" s="514" t="s">
        <v>81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</row>
    <row r="5" spans="1:18" ht="60">
      <c r="A5" s="41" t="s">
        <v>82</v>
      </c>
      <c r="B5" s="41" t="s">
        <v>83</v>
      </c>
      <c r="C5" s="41" t="s">
        <v>84</v>
      </c>
      <c r="D5" s="41" t="s">
        <v>85</v>
      </c>
      <c r="E5" s="41" t="s">
        <v>86</v>
      </c>
      <c r="F5" s="41" t="s">
        <v>9</v>
      </c>
      <c r="G5" s="41" t="s">
        <v>87</v>
      </c>
      <c r="H5" s="41" t="s">
        <v>88</v>
      </c>
      <c r="I5" s="41" t="s">
        <v>89</v>
      </c>
      <c r="J5" s="41" t="s">
        <v>90</v>
      </c>
      <c r="K5" s="52" t="s">
        <v>91</v>
      </c>
      <c r="L5" s="52" t="s">
        <v>92</v>
      </c>
      <c r="M5" s="52" t="s">
        <v>93</v>
      </c>
      <c r="N5" s="52" t="s">
        <v>94</v>
      </c>
      <c r="O5" s="41" t="s">
        <v>95</v>
      </c>
      <c r="P5" s="41" t="s">
        <v>94</v>
      </c>
      <c r="Q5" s="41" t="s">
        <v>93</v>
      </c>
      <c r="R5" s="53" t="s">
        <v>95</v>
      </c>
    </row>
    <row r="6" spans="1:18" ht="75">
      <c r="A6" s="53">
        <v>1</v>
      </c>
      <c r="B6" s="53"/>
      <c r="C6" s="53" t="s">
        <v>96</v>
      </c>
      <c r="D6" s="53" t="s">
        <v>97</v>
      </c>
      <c r="E6" s="53" t="s">
        <v>98</v>
      </c>
      <c r="F6" s="53" t="s">
        <v>30</v>
      </c>
      <c r="G6" s="53" t="s">
        <v>99</v>
      </c>
      <c r="H6" s="53" t="s">
        <v>99</v>
      </c>
      <c r="I6" s="53" t="s">
        <v>100</v>
      </c>
      <c r="J6" s="53" t="s">
        <v>101</v>
      </c>
      <c r="K6" s="54">
        <v>50000</v>
      </c>
      <c r="L6" s="54">
        <v>42500</v>
      </c>
      <c r="M6" s="55">
        <v>41233</v>
      </c>
      <c r="N6" s="54">
        <v>47500</v>
      </c>
      <c r="O6" s="53" t="s">
        <v>102</v>
      </c>
      <c r="P6" s="53">
        <v>47500</v>
      </c>
      <c r="Q6" s="56">
        <v>41233</v>
      </c>
      <c r="R6" s="53" t="s">
        <v>103</v>
      </c>
    </row>
    <row r="7" spans="1:18" ht="30">
      <c r="A7" s="53">
        <v>2</v>
      </c>
      <c r="B7" s="53"/>
      <c r="C7" s="53" t="s">
        <v>104</v>
      </c>
      <c r="D7" s="53" t="s">
        <v>105</v>
      </c>
      <c r="E7" s="53" t="s">
        <v>106</v>
      </c>
      <c r="F7" s="53" t="s">
        <v>30</v>
      </c>
      <c r="G7" s="53" t="s">
        <v>99</v>
      </c>
      <c r="H7" s="53" t="s">
        <v>99</v>
      </c>
      <c r="I7" s="53" t="s">
        <v>100</v>
      </c>
      <c r="J7" s="53" t="s">
        <v>107</v>
      </c>
      <c r="K7" s="54">
        <v>50000</v>
      </c>
      <c r="L7" s="54">
        <v>42500</v>
      </c>
      <c r="M7" s="55">
        <v>41233</v>
      </c>
      <c r="N7" s="54">
        <v>47500</v>
      </c>
      <c r="O7" s="53" t="s">
        <v>102</v>
      </c>
      <c r="P7" s="53">
        <v>47500</v>
      </c>
      <c r="Q7" s="56">
        <v>41233</v>
      </c>
      <c r="R7" s="53" t="s">
        <v>103</v>
      </c>
    </row>
    <row r="8" spans="1:18" ht="90">
      <c r="A8" s="53">
        <v>3</v>
      </c>
      <c r="B8" s="53"/>
      <c r="C8" s="53" t="s">
        <v>108</v>
      </c>
      <c r="D8" s="53" t="s">
        <v>109</v>
      </c>
      <c r="E8" s="53" t="s">
        <v>110</v>
      </c>
      <c r="F8" s="53" t="s">
        <v>30</v>
      </c>
      <c r="G8" s="53" t="s">
        <v>99</v>
      </c>
      <c r="H8" s="53" t="s">
        <v>99</v>
      </c>
      <c r="I8" s="53" t="s">
        <v>100</v>
      </c>
      <c r="J8" s="53" t="s">
        <v>111</v>
      </c>
      <c r="K8" s="54">
        <v>100000</v>
      </c>
      <c r="L8" s="54">
        <v>85000</v>
      </c>
      <c r="M8" s="55">
        <v>41233</v>
      </c>
      <c r="N8" s="54">
        <v>90000</v>
      </c>
      <c r="O8" s="53" t="s">
        <v>102</v>
      </c>
      <c r="P8" s="53">
        <v>90000</v>
      </c>
      <c r="Q8" s="56">
        <v>41233</v>
      </c>
      <c r="R8" s="53" t="s">
        <v>103</v>
      </c>
    </row>
    <row r="9" spans="1:18" ht="75">
      <c r="A9" s="53">
        <v>4</v>
      </c>
      <c r="B9" s="53"/>
      <c r="C9" s="53" t="s">
        <v>112</v>
      </c>
      <c r="D9" s="53" t="s">
        <v>113</v>
      </c>
      <c r="E9" s="53" t="s">
        <v>114</v>
      </c>
      <c r="F9" s="53" t="s">
        <v>30</v>
      </c>
      <c r="G9" s="53" t="s">
        <v>99</v>
      </c>
      <c r="H9" s="53" t="s">
        <v>99</v>
      </c>
      <c r="I9" s="53" t="s">
        <v>115</v>
      </c>
      <c r="J9" s="53" t="s">
        <v>116</v>
      </c>
      <c r="K9" s="54">
        <v>90000</v>
      </c>
      <c r="L9" s="54">
        <v>76500</v>
      </c>
      <c r="M9" s="55">
        <v>41233</v>
      </c>
      <c r="N9" s="54">
        <v>85500</v>
      </c>
      <c r="O9" s="53" t="s">
        <v>102</v>
      </c>
      <c r="P9" s="53">
        <v>85500</v>
      </c>
      <c r="Q9" s="56">
        <v>41233</v>
      </c>
      <c r="R9" s="53" t="s">
        <v>103</v>
      </c>
    </row>
    <row r="10" spans="1:18" ht="45">
      <c r="A10" s="53">
        <v>5</v>
      </c>
      <c r="B10" s="53"/>
      <c r="C10" s="53" t="s">
        <v>117</v>
      </c>
      <c r="D10" s="53" t="s">
        <v>118</v>
      </c>
      <c r="E10" s="53" t="s">
        <v>119</v>
      </c>
      <c r="F10" s="53" t="s">
        <v>30</v>
      </c>
      <c r="G10" s="53" t="s">
        <v>99</v>
      </c>
      <c r="H10" s="53" t="s">
        <v>99</v>
      </c>
      <c r="I10" s="53" t="s">
        <v>115</v>
      </c>
      <c r="J10" s="53" t="s">
        <v>120</v>
      </c>
      <c r="K10" s="54">
        <v>14000</v>
      </c>
      <c r="L10" s="54">
        <v>119000</v>
      </c>
      <c r="M10" s="55">
        <v>41233</v>
      </c>
      <c r="N10" s="54">
        <v>133000</v>
      </c>
      <c r="O10" s="53" t="s">
        <v>102</v>
      </c>
      <c r="P10" s="53">
        <v>133000</v>
      </c>
      <c r="Q10" s="56">
        <v>41233</v>
      </c>
      <c r="R10" s="53" t="s">
        <v>103</v>
      </c>
    </row>
    <row r="11" spans="1:18" ht="90">
      <c r="A11" s="53">
        <v>6</v>
      </c>
      <c r="B11" s="53"/>
      <c r="C11" s="53" t="s">
        <v>121</v>
      </c>
      <c r="D11" s="53" t="s">
        <v>122</v>
      </c>
      <c r="E11" s="53" t="s">
        <v>98</v>
      </c>
      <c r="F11" s="53" t="s">
        <v>30</v>
      </c>
      <c r="G11" s="53" t="s">
        <v>99</v>
      </c>
      <c r="H11" s="53" t="s">
        <v>99</v>
      </c>
      <c r="I11" s="53" t="s">
        <v>100</v>
      </c>
      <c r="J11" s="53" t="s">
        <v>123</v>
      </c>
      <c r="K11" s="54">
        <v>100000</v>
      </c>
      <c r="L11" s="54">
        <v>85000</v>
      </c>
      <c r="M11" s="55">
        <v>41233</v>
      </c>
      <c r="N11" s="54">
        <v>95000</v>
      </c>
      <c r="O11" s="53" t="s">
        <v>102</v>
      </c>
      <c r="P11" s="53">
        <v>95000</v>
      </c>
      <c r="Q11" s="56">
        <v>41233</v>
      </c>
      <c r="R11" s="53" t="s">
        <v>103</v>
      </c>
    </row>
    <row r="12" spans="1:18" ht="45">
      <c r="A12" s="53">
        <v>7</v>
      </c>
      <c r="B12" s="53"/>
      <c r="C12" s="57" t="s">
        <v>124</v>
      </c>
      <c r="D12" s="57" t="s">
        <v>125</v>
      </c>
      <c r="E12" s="57" t="s">
        <v>126</v>
      </c>
      <c r="F12" s="57" t="s">
        <v>30</v>
      </c>
      <c r="G12" s="57" t="s">
        <v>99</v>
      </c>
      <c r="H12" s="57" t="s">
        <v>99</v>
      </c>
      <c r="I12" s="57" t="s">
        <v>115</v>
      </c>
      <c r="J12" s="57" t="s">
        <v>127</v>
      </c>
      <c r="K12" s="54">
        <v>50000</v>
      </c>
      <c r="L12" s="54">
        <v>42500</v>
      </c>
      <c r="M12" s="55">
        <v>41233</v>
      </c>
      <c r="N12" s="54">
        <v>47500</v>
      </c>
      <c r="O12" s="53" t="s">
        <v>102</v>
      </c>
      <c r="P12" s="57">
        <v>47500</v>
      </c>
      <c r="Q12" s="56">
        <v>41233</v>
      </c>
      <c r="R12" s="53" t="s">
        <v>103</v>
      </c>
    </row>
    <row r="13" spans="1:18" ht="60">
      <c r="A13" s="53">
        <v>8</v>
      </c>
      <c r="B13" s="53"/>
      <c r="C13" s="53" t="s">
        <v>128</v>
      </c>
      <c r="D13" s="53" t="s">
        <v>129</v>
      </c>
      <c r="E13" s="53" t="s">
        <v>130</v>
      </c>
      <c r="F13" s="53" t="s">
        <v>30</v>
      </c>
      <c r="G13" s="53" t="s">
        <v>31</v>
      </c>
      <c r="H13" s="53" t="s">
        <v>32</v>
      </c>
      <c r="I13" s="53" t="s">
        <v>5</v>
      </c>
      <c r="J13" s="53" t="s">
        <v>111</v>
      </c>
      <c r="K13" s="54">
        <v>50000</v>
      </c>
      <c r="L13" s="54">
        <v>42500</v>
      </c>
      <c r="M13" s="55">
        <v>41361</v>
      </c>
      <c r="N13" s="54">
        <v>47500</v>
      </c>
      <c r="O13" s="53" t="s">
        <v>102</v>
      </c>
      <c r="P13" s="53">
        <v>47500</v>
      </c>
      <c r="Q13" s="56">
        <v>41361</v>
      </c>
      <c r="R13" s="53" t="s">
        <v>103</v>
      </c>
    </row>
    <row r="14" spans="1:18" ht="30">
      <c r="A14" s="53">
        <v>9</v>
      </c>
      <c r="B14" s="53"/>
      <c r="C14" s="53" t="s">
        <v>131</v>
      </c>
      <c r="D14" s="53" t="s">
        <v>132</v>
      </c>
      <c r="E14" s="53" t="s">
        <v>133</v>
      </c>
      <c r="F14" s="53" t="s">
        <v>30</v>
      </c>
      <c r="G14" s="53" t="s">
        <v>31</v>
      </c>
      <c r="H14" s="53" t="s">
        <v>32</v>
      </c>
      <c r="I14" s="53" t="s">
        <v>5</v>
      </c>
      <c r="J14" s="53" t="s">
        <v>134</v>
      </c>
      <c r="K14" s="54">
        <v>100000</v>
      </c>
      <c r="L14" s="54">
        <v>85000</v>
      </c>
      <c r="M14" s="55">
        <v>41361</v>
      </c>
      <c r="N14" s="54">
        <v>95000</v>
      </c>
      <c r="O14" s="53" t="s">
        <v>102</v>
      </c>
      <c r="P14" s="53">
        <v>95000</v>
      </c>
      <c r="Q14" s="56">
        <v>41361</v>
      </c>
      <c r="R14" s="53" t="s">
        <v>103</v>
      </c>
    </row>
    <row r="15" spans="1:18" ht="60">
      <c r="A15" s="53">
        <v>10</v>
      </c>
      <c r="B15" s="53"/>
      <c r="C15" s="53" t="s">
        <v>135</v>
      </c>
      <c r="D15" s="53" t="s">
        <v>136</v>
      </c>
      <c r="E15" s="53" t="s">
        <v>137</v>
      </c>
      <c r="F15" s="53" t="s">
        <v>30</v>
      </c>
      <c r="G15" s="53" t="s">
        <v>31</v>
      </c>
      <c r="H15" s="53" t="s">
        <v>32</v>
      </c>
      <c r="I15" s="53" t="s">
        <v>5</v>
      </c>
      <c r="J15" s="53" t="s">
        <v>111</v>
      </c>
      <c r="K15" s="54">
        <v>100000</v>
      </c>
      <c r="L15" s="54">
        <v>85000</v>
      </c>
      <c r="M15" s="55">
        <v>41361</v>
      </c>
      <c r="N15" s="54">
        <v>95000</v>
      </c>
      <c r="O15" s="53" t="s">
        <v>102</v>
      </c>
      <c r="P15" s="53">
        <v>95000</v>
      </c>
      <c r="Q15" s="56">
        <v>41361</v>
      </c>
      <c r="R15" s="53" t="s">
        <v>103</v>
      </c>
    </row>
    <row r="16" spans="1:18" ht="60">
      <c r="A16" s="53">
        <v>11</v>
      </c>
      <c r="B16" s="53"/>
      <c r="C16" s="53" t="s">
        <v>138</v>
      </c>
      <c r="D16" s="53" t="s">
        <v>139</v>
      </c>
      <c r="E16" s="53" t="s">
        <v>140</v>
      </c>
      <c r="F16" s="53" t="s">
        <v>30</v>
      </c>
      <c r="G16" s="53" t="s">
        <v>31</v>
      </c>
      <c r="H16" s="53" t="s">
        <v>32</v>
      </c>
      <c r="I16" s="53" t="s">
        <v>5</v>
      </c>
      <c r="J16" s="53" t="s">
        <v>141</v>
      </c>
      <c r="K16" s="54">
        <v>100000</v>
      </c>
      <c r="L16" s="54">
        <v>85000</v>
      </c>
      <c r="M16" s="55">
        <v>41361</v>
      </c>
      <c r="N16" s="54">
        <v>95000</v>
      </c>
      <c r="O16" s="53" t="s">
        <v>102</v>
      </c>
      <c r="P16" s="53">
        <v>95000</v>
      </c>
      <c r="Q16" s="56">
        <v>41361</v>
      </c>
      <c r="R16" s="53" t="s">
        <v>103</v>
      </c>
    </row>
    <row r="17" spans="1:18" ht="30">
      <c r="A17" s="53">
        <v>12</v>
      </c>
      <c r="B17" s="53"/>
      <c r="C17" s="53" t="s">
        <v>136</v>
      </c>
      <c r="D17" s="53" t="s">
        <v>142</v>
      </c>
      <c r="E17" s="53" t="s">
        <v>133</v>
      </c>
      <c r="F17" s="53" t="s">
        <v>30</v>
      </c>
      <c r="G17" s="53" t="s">
        <v>31</v>
      </c>
      <c r="H17" s="53" t="s">
        <v>32</v>
      </c>
      <c r="I17" s="53" t="s">
        <v>5</v>
      </c>
      <c r="J17" s="53" t="s">
        <v>134</v>
      </c>
      <c r="K17" s="54">
        <v>100000</v>
      </c>
      <c r="L17" s="54">
        <v>85000</v>
      </c>
      <c r="M17" s="55">
        <v>41361</v>
      </c>
      <c r="N17" s="54">
        <v>95000</v>
      </c>
      <c r="O17" s="53" t="s">
        <v>102</v>
      </c>
      <c r="P17" s="53">
        <v>95000</v>
      </c>
      <c r="Q17" s="56">
        <v>41361</v>
      </c>
      <c r="R17" s="53" t="s">
        <v>103</v>
      </c>
    </row>
    <row r="18" spans="1:18" ht="60">
      <c r="A18" s="53">
        <v>13</v>
      </c>
      <c r="B18" s="53"/>
      <c r="C18" s="53" t="s">
        <v>143</v>
      </c>
      <c r="D18" s="53" t="s">
        <v>144</v>
      </c>
      <c r="E18" s="53" t="s">
        <v>145</v>
      </c>
      <c r="F18" s="53" t="s">
        <v>30</v>
      </c>
      <c r="G18" s="53" t="s">
        <v>31</v>
      </c>
      <c r="H18" s="53" t="s">
        <v>32</v>
      </c>
      <c r="I18" s="53" t="s">
        <v>6</v>
      </c>
      <c r="J18" s="53" t="s">
        <v>146</v>
      </c>
      <c r="K18" s="54">
        <v>50000</v>
      </c>
      <c r="L18" s="54">
        <v>42500</v>
      </c>
      <c r="M18" s="55">
        <v>41361</v>
      </c>
      <c r="N18" s="54">
        <v>47500</v>
      </c>
      <c r="O18" s="53" t="s">
        <v>102</v>
      </c>
      <c r="P18" s="57">
        <v>47500</v>
      </c>
      <c r="Q18" s="56">
        <v>41361</v>
      </c>
      <c r="R18" s="53" t="s">
        <v>103</v>
      </c>
    </row>
    <row r="19" spans="1:18" ht="30">
      <c r="A19" s="53">
        <v>14</v>
      </c>
      <c r="B19" s="53"/>
      <c r="C19" s="53" t="s">
        <v>147</v>
      </c>
      <c r="D19" s="53" t="s">
        <v>148</v>
      </c>
      <c r="E19" s="53" t="s">
        <v>149</v>
      </c>
      <c r="F19" s="53" t="s">
        <v>30</v>
      </c>
      <c r="G19" s="53" t="s">
        <v>31</v>
      </c>
      <c r="H19" s="53" t="s">
        <v>32</v>
      </c>
      <c r="I19" s="53" t="s">
        <v>5</v>
      </c>
      <c r="J19" s="53" t="s">
        <v>150</v>
      </c>
      <c r="K19" s="54">
        <v>50000</v>
      </c>
      <c r="L19" s="54">
        <v>42500</v>
      </c>
      <c r="M19" s="55">
        <v>41361</v>
      </c>
      <c r="N19" s="54">
        <v>47500</v>
      </c>
      <c r="O19" s="53" t="s">
        <v>102</v>
      </c>
      <c r="P19" s="57">
        <v>47500</v>
      </c>
      <c r="Q19" s="56">
        <v>41361</v>
      </c>
      <c r="R19" s="53" t="s">
        <v>103</v>
      </c>
    </row>
    <row r="20" spans="1:18" ht="75">
      <c r="A20" s="53">
        <v>15</v>
      </c>
      <c r="B20" s="41"/>
      <c r="C20" s="41" t="s">
        <v>151</v>
      </c>
      <c r="D20" s="41" t="s">
        <v>152</v>
      </c>
      <c r="E20" s="41" t="s">
        <v>153</v>
      </c>
      <c r="F20" s="41" t="s">
        <v>30</v>
      </c>
      <c r="G20" s="41" t="s">
        <v>31</v>
      </c>
      <c r="H20" s="41" t="s">
        <v>32</v>
      </c>
      <c r="I20" s="41" t="s">
        <v>5</v>
      </c>
      <c r="J20" s="41" t="s">
        <v>111</v>
      </c>
      <c r="K20" s="58">
        <v>100000</v>
      </c>
      <c r="L20" s="58">
        <v>85000</v>
      </c>
      <c r="M20" s="52" t="s">
        <v>154</v>
      </c>
      <c r="N20" s="52">
        <v>90000</v>
      </c>
      <c r="O20" s="41" t="s">
        <v>102</v>
      </c>
      <c r="P20" s="41">
        <v>90000</v>
      </c>
      <c r="Q20" s="41" t="s">
        <v>154</v>
      </c>
      <c r="R20" s="41" t="s">
        <v>155</v>
      </c>
    </row>
    <row r="21" spans="1:18" ht="75">
      <c r="A21" s="53">
        <v>16</v>
      </c>
      <c r="B21" s="41"/>
      <c r="C21" s="41" t="s">
        <v>156</v>
      </c>
      <c r="D21" s="41" t="s">
        <v>157</v>
      </c>
      <c r="E21" s="41" t="s">
        <v>158</v>
      </c>
      <c r="F21" s="41" t="s">
        <v>30</v>
      </c>
      <c r="G21" s="41" t="s">
        <v>31</v>
      </c>
      <c r="H21" s="41" t="s">
        <v>32</v>
      </c>
      <c r="I21" s="41" t="s">
        <v>5</v>
      </c>
      <c r="J21" s="41" t="s">
        <v>111</v>
      </c>
      <c r="K21" s="58">
        <v>100000</v>
      </c>
      <c r="L21" s="58">
        <v>85000</v>
      </c>
      <c r="M21" s="52" t="s">
        <v>154</v>
      </c>
      <c r="N21" s="52">
        <v>90000</v>
      </c>
      <c r="O21" s="41" t="s">
        <v>102</v>
      </c>
      <c r="P21" s="41">
        <v>90000</v>
      </c>
      <c r="Q21" s="41" t="s">
        <v>154</v>
      </c>
      <c r="R21" s="41" t="s">
        <v>155</v>
      </c>
    </row>
    <row r="22" spans="1:18" ht="45">
      <c r="A22" s="53">
        <v>17</v>
      </c>
      <c r="B22" s="41"/>
      <c r="C22" s="59" t="s">
        <v>159</v>
      </c>
      <c r="D22" s="41" t="s">
        <v>160</v>
      </c>
      <c r="E22" s="41" t="s">
        <v>161</v>
      </c>
      <c r="F22" s="41" t="s">
        <v>30</v>
      </c>
      <c r="G22" s="41" t="s">
        <v>31</v>
      </c>
      <c r="H22" s="41" t="s">
        <v>75</v>
      </c>
      <c r="I22" s="41" t="s">
        <v>5</v>
      </c>
      <c r="J22" s="41" t="s">
        <v>162</v>
      </c>
      <c r="K22" s="58">
        <v>50000</v>
      </c>
      <c r="L22" s="58">
        <v>42500</v>
      </c>
      <c r="M22" s="52" t="s">
        <v>154</v>
      </c>
      <c r="N22" s="52">
        <v>47500</v>
      </c>
      <c r="O22" s="41" t="s">
        <v>102</v>
      </c>
      <c r="P22" s="41">
        <v>47500</v>
      </c>
      <c r="Q22" s="41" t="s">
        <v>154</v>
      </c>
      <c r="R22" s="41" t="s">
        <v>155</v>
      </c>
    </row>
    <row r="23" spans="1:18" ht="105">
      <c r="A23" s="53">
        <v>18</v>
      </c>
      <c r="B23" s="41"/>
      <c r="C23" s="59" t="s">
        <v>163</v>
      </c>
      <c r="D23" s="41" t="s">
        <v>148</v>
      </c>
      <c r="E23" s="41" t="s">
        <v>164</v>
      </c>
      <c r="F23" s="41" t="s">
        <v>30</v>
      </c>
      <c r="G23" s="41" t="s">
        <v>31</v>
      </c>
      <c r="H23" s="41" t="s">
        <v>32</v>
      </c>
      <c r="I23" s="41" t="s">
        <v>6</v>
      </c>
      <c r="J23" s="41" t="s">
        <v>165</v>
      </c>
      <c r="K23" s="58">
        <v>179000</v>
      </c>
      <c r="L23" s="58">
        <v>152150</v>
      </c>
      <c r="M23" s="52" t="s">
        <v>154</v>
      </c>
      <c r="N23" s="52">
        <v>170050</v>
      </c>
      <c r="O23" s="41" t="s">
        <v>102</v>
      </c>
      <c r="P23" s="41">
        <v>170050</v>
      </c>
      <c r="Q23" s="41" t="s">
        <v>154</v>
      </c>
      <c r="R23" s="41" t="s">
        <v>155</v>
      </c>
    </row>
    <row r="24" spans="1:18" ht="90">
      <c r="A24" s="53">
        <v>19</v>
      </c>
      <c r="B24" s="41"/>
      <c r="C24" s="59" t="s">
        <v>166</v>
      </c>
      <c r="D24" s="41" t="s">
        <v>167</v>
      </c>
      <c r="E24" s="41" t="s">
        <v>168</v>
      </c>
      <c r="F24" s="41" t="s">
        <v>30</v>
      </c>
      <c r="G24" s="41" t="s">
        <v>31</v>
      </c>
      <c r="H24" s="41" t="s">
        <v>32</v>
      </c>
      <c r="I24" s="41" t="s">
        <v>5</v>
      </c>
      <c r="J24" s="41" t="s">
        <v>169</v>
      </c>
      <c r="K24" s="58">
        <v>50000</v>
      </c>
      <c r="L24" s="58">
        <v>42500</v>
      </c>
      <c r="M24" s="52" t="s">
        <v>154</v>
      </c>
      <c r="N24" s="52">
        <v>47500</v>
      </c>
      <c r="O24" s="41" t="s">
        <v>102</v>
      </c>
      <c r="P24" s="41">
        <v>47500</v>
      </c>
      <c r="Q24" s="41" t="s">
        <v>154</v>
      </c>
      <c r="R24" s="41" t="s">
        <v>155</v>
      </c>
    </row>
    <row r="25" spans="1:18">
      <c r="K25">
        <f>SUM(K6:K24)</f>
        <v>1483000</v>
      </c>
      <c r="L25">
        <f>SUM(L6:L24)</f>
        <v>1367650</v>
      </c>
      <c r="N25">
        <f>SUM(N6:N24)</f>
        <v>1513550</v>
      </c>
    </row>
    <row r="26" spans="1:18">
      <c r="K26">
        <f>L25/85*100</f>
        <v>1609000</v>
      </c>
    </row>
    <row r="27" spans="1:18">
      <c r="K27">
        <f>K26*0.85</f>
        <v>1367650</v>
      </c>
    </row>
    <row r="28" spans="1:18">
      <c r="K28">
        <f>K26*0.1</f>
        <v>160900</v>
      </c>
    </row>
    <row r="29" spans="1:18">
      <c r="K29">
        <f>K27+K28</f>
        <v>1528550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topLeftCell="A7" workbookViewId="0">
      <selection activeCell="P13" sqref="P13"/>
    </sheetView>
  </sheetViews>
  <sheetFormatPr defaultRowHeight="15"/>
  <sheetData>
    <row r="1" spans="1:19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19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</row>
    <row r="3" spans="1:19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</row>
    <row r="4" spans="1:19" ht="18.75">
      <c r="A4" s="514" t="s">
        <v>192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</row>
    <row r="5" spans="1:19" ht="60">
      <c r="A5" s="53" t="s">
        <v>82</v>
      </c>
      <c r="B5" s="53" t="s">
        <v>83</v>
      </c>
      <c r="C5" s="54" t="s">
        <v>84</v>
      </c>
      <c r="D5" s="53" t="s">
        <v>85</v>
      </c>
      <c r="E5" s="53" t="s">
        <v>86</v>
      </c>
      <c r="F5" s="53" t="s">
        <v>9</v>
      </c>
      <c r="G5" s="53" t="s">
        <v>87</v>
      </c>
      <c r="H5" s="53" t="s">
        <v>88</v>
      </c>
      <c r="I5" s="53" t="s">
        <v>89</v>
      </c>
      <c r="J5" s="57" t="s">
        <v>193</v>
      </c>
      <c r="K5" s="57" t="s">
        <v>194</v>
      </c>
      <c r="L5" s="57" t="s">
        <v>195</v>
      </c>
      <c r="M5" s="57" t="s">
        <v>196</v>
      </c>
      <c r="N5" s="57" t="s">
        <v>197</v>
      </c>
      <c r="O5" s="57" t="s">
        <v>198</v>
      </c>
      <c r="P5" s="57" t="s">
        <v>94</v>
      </c>
      <c r="Q5" s="57" t="s">
        <v>93</v>
      </c>
      <c r="R5" s="57" t="s">
        <v>95</v>
      </c>
    </row>
    <row r="6" spans="1:19" ht="150">
      <c r="A6" s="53">
        <v>1</v>
      </c>
      <c r="B6" s="53"/>
      <c r="C6" s="54" t="s">
        <v>170</v>
      </c>
      <c r="D6" s="53" t="s">
        <v>171</v>
      </c>
      <c r="E6" s="53" t="s">
        <v>172</v>
      </c>
      <c r="F6" s="53" t="s">
        <v>30</v>
      </c>
      <c r="G6" s="60" t="s">
        <v>173</v>
      </c>
      <c r="H6" s="53" t="s">
        <v>99</v>
      </c>
      <c r="I6" s="53" t="s">
        <v>100</v>
      </c>
      <c r="J6" s="53" t="s">
        <v>174</v>
      </c>
      <c r="K6" s="53" t="s">
        <v>175</v>
      </c>
      <c r="L6" s="53" t="s">
        <v>176</v>
      </c>
      <c r="M6" s="53" t="s">
        <v>177</v>
      </c>
      <c r="N6" s="53">
        <v>50000</v>
      </c>
      <c r="O6" s="56">
        <v>41150</v>
      </c>
      <c r="P6" s="53">
        <v>50000</v>
      </c>
      <c r="Q6" s="56">
        <v>41233</v>
      </c>
      <c r="R6" s="53" t="s">
        <v>102</v>
      </c>
      <c r="S6">
        <f>P6*0.9</f>
        <v>45000</v>
      </c>
    </row>
    <row r="7" spans="1:19" ht="90">
      <c r="A7" s="53">
        <v>2</v>
      </c>
      <c r="B7" s="53"/>
      <c r="C7" s="54" t="s">
        <v>178</v>
      </c>
      <c r="D7" s="53" t="s">
        <v>179</v>
      </c>
      <c r="E7" s="53" t="s">
        <v>180</v>
      </c>
      <c r="F7" s="53" t="s">
        <v>30</v>
      </c>
      <c r="G7" s="60" t="s">
        <v>173</v>
      </c>
      <c r="H7" s="53" t="s">
        <v>99</v>
      </c>
      <c r="I7" s="53" t="s">
        <v>100</v>
      </c>
      <c r="J7" s="53" t="s">
        <v>181</v>
      </c>
      <c r="K7" s="53" t="s">
        <v>182</v>
      </c>
      <c r="L7" s="53" t="s">
        <v>176</v>
      </c>
      <c r="M7" s="53" t="s">
        <v>177</v>
      </c>
      <c r="N7" s="53">
        <v>50000</v>
      </c>
      <c r="O7" s="56">
        <v>41150</v>
      </c>
      <c r="P7" s="53">
        <v>50000</v>
      </c>
      <c r="Q7" s="56">
        <v>41233</v>
      </c>
      <c r="R7" s="53" t="s">
        <v>102</v>
      </c>
      <c r="S7">
        <f t="shared" ref="S7:S9" si="0">P7*0.9</f>
        <v>45000</v>
      </c>
    </row>
    <row r="8" spans="1:19" ht="120">
      <c r="A8" s="53">
        <v>3</v>
      </c>
      <c r="B8" s="53"/>
      <c r="C8" s="54" t="s">
        <v>170</v>
      </c>
      <c r="D8" s="53" t="s">
        <v>183</v>
      </c>
      <c r="E8" s="53" t="s">
        <v>184</v>
      </c>
      <c r="F8" s="53" t="s">
        <v>30</v>
      </c>
      <c r="G8" s="53" t="s">
        <v>31</v>
      </c>
      <c r="H8" s="53" t="s">
        <v>32</v>
      </c>
      <c r="I8" s="61" t="s">
        <v>5</v>
      </c>
      <c r="J8" s="53" t="s">
        <v>185</v>
      </c>
      <c r="K8" s="53" t="s">
        <v>186</v>
      </c>
      <c r="L8" s="53" t="s">
        <v>187</v>
      </c>
      <c r="M8" s="53" t="s">
        <v>188</v>
      </c>
      <c r="N8" s="62">
        <v>200000</v>
      </c>
      <c r="O8" s="56">
        <v>41150</v>
      </c>
      <c r="P8" s="62">
        <v>50000</v>
      </c>
      <c r="Q8" s="56">
        <v>41233</v>
      </c>
      <c r="R8" s="53" t="s">
        <v>189</v>
      </c>
      <c r="S8">
        <f t="shared" si="0"/>
        <v>45000</v>
      </c>
    </row>
    <row r="9" spans="1:19" ht="75">
      <c r="A9" s="53">
        <v>4</v>
      </c>
      <c r="B9" s="53"/>
      <c r="C9" s="54" t="s">
        <v>178</v>
      </c>
      <c r="D9" s="53" t="s">
        <v>179</v>
      </c>
      <c r="E9" s="53" t="s">
        <v>190</v>
      </c>
      <c r="F9" s="53" t="s">
        <v>30</v>
      </c>
      <c r="G9" s="53" t="s">
        <v>31</v>
      </c>
      <c r="H9" s="53" t="s">
        <v>32</v>
      </c>
      <c r="I9" s="61" t="s">
        <v>5</v>
      </c>
      <c r="J9" s="53" t="s">
        <v>191</v>
      </c>
      <c r="K9" s="53" t="s">
        <v>186</v>
      </c>
      <c r="L9" s="53" t="s">
        <v>187</v>
      </c>
      <c r="M9" s="53" t="s">
        <v>188</v>
      </c>
      <c r="N9" s="62">
        <v>150000</v>
      </c>
      <c r="O9" s="56">
        <v>41150</v>
      </c>
      <c r="P9" s="62">
        <v>50000</v>
      </c>
      <c r="Q9" s="56">
        <v>41233</v>
      </c>
      <c r="R9" s="53" t="s">
        <v>189</v>
      </c>
      <c r="S9">
        <f t="shared" si="0"/>
        <v>45000</v>
      </c>
    </row>
    <row r="10" spans="1:19">
      <c r="P10">
        <f>SUM(P6:P9)</f>
        <v>200000</v>
      </c>
    </row>
    <row r="11" spans="1:19">
      <c r="P11">
        <f>P10*0.05</f>
        <v>10000</v>
      </c>
    </row>
    <row r="12" spans="1:19">
      <c r="P12">
        <f>P10-P11</f>
        <v>190000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topLeftCell="A25" workbookViewId="0">
      <selection activeCell="E30" sqref="E30"/>
    </sheetView>
  </sheetViews>
  <sheetFormatPr defaultRowHeight="15"/>
  <cols>
    <col min="5" max="5" width="13.7109375" customWidth="1"/>
  </cols>
  <sheetData>
    <row r="1" spans="1:18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18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</row>
    <row r="3" spans="1:18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</row>
    <row r="4" spans="1:18" ht="18.75">
      <c r="A4" s="515" t="s">
        <v>199</v>
      </c>
      <c r="B4" s="515"/>
      <c r="C4" s="515"/>
      <c r="D4" s="515"/>
      <c r="E4" s="515"/>
      <c r="F4" s="515"/>
      <c r="G4" s="515"/>
      <c r="H4" s="63"/>
      <c r="I4" s="63"/>
      <c r="J4" s="7"/>
      <c r="K4" s="64"/>
      <c r="L4" s="65"/>
      <c r="M4" s="66"/>
      <c r="N4" s="66"/>
      <c r="O4" s="67"/>
      <c r="P4" s="9"/>
      <c r="Q4" s="9"/>
      <c r="R4" s="10" t="s">
        <v>200</v>
      </c>
    </row>
    <row r="5" spans="1:18" ht="22.5">
      <c r="A5" s="68"/>
      <c r="B5" s="68"/>
      <c r="C5" s="68"/>
      <c r="D5" s="68"/>
      <c r="E5" s="68"/>
      <c r="F5" s="69"/>
      <c r="G5" s="69"/>
      <c r="H5" s="69"/>
      <c r="I5" s="69"/>
      <c r="J5" s="70"/>
      <c r="K5" s="71"/>
      <c r="L5" s="71"/>
      <c r="M5" s="72"/>
      <c r="N5" s="72"/>
      <c r="O5" s="73"/>
      <c r="P5" s="73"/>
      <c r="Q5" s="73" t="s">
        <v>201</v>
      </c>
      <c r="R5" s="74"/>
    </row>
    <row r="6" spans="1:18" ht="22.5">
      <c r="A6" s="516" t="s">
        <v>202</v>
      </c>
      <c r="B6" s="516"/>
      <c r="C6" s="68"/>
      <c r="D6" s="68"/>
      <c r="E6" s="68"/>
      <c r="F6" s="69"/>
      <c r="G6" s="69"/>
      <c r="H6" s="69"/>
      <c r="I6" s="69"/>
      <c r="J6" s="70"/>
      <c r="K6" s="71"/>
      <c r="L6" s="71"/>
      <c r="M6" s="72"/>
      <c r="N6" s="72"/>
      <c r="O6" s="73"/>
      <c r="P6" s="73"/>
      <c r="Q6" s="73" t="s">
        <v>203</v>
      </c>
      <c r="R6" s="74"/>
    </row>
    <row r="7" spans="1:18" ht="60">
      <c r="A7" s="75" t="s">
        <v>82</v>
      </c>
      <c r="B7" s="75" t="s">
        <v>83</v>
      </c>
      <c r="C7" s="75" t="s">
        <v>84</v>
      </c>
      <c r="D7" s="75" t="s">
        <v>85</v>
      </c>
      <c r="E7" s="75" t="s">
        <v>86</v>
      </c>
      <c r="F7" s="76" t="s">
        <v>9</v>
      </c>
      <c r="G7" s="76" t="s">
        <v>87</v>
      </c>
      <c r="H7" s="76" t="s">
        <v>88</v>
      </c>
      <c r="I7" s="76" t="s">
        <v>89</v>
      </c>
      <c r="J7" s="41" t="s">
        <v>90</v>
      </c>
      <c r="K7" s="77" t="s">
        <v>91</v>
      </c>
      <c r="L7" s="62" t="s">
        <v>92</v>
      </c>
      <c r="M7" s="62" t="s">
        <v>93</v>
      </c>
      <c r="N7" s="62" t="s">
        <v>94</v>
      </c>
      <c r="O7" s="41" t="s">
        <v>95</v>
      </c>
      <c r="P7" s="41" t="s">
        <v>94</v>
      </c>
      <c r="Q7" s="41" t="s">
        <v>93</v>
      </c>
      <c r="R7" s="53" t="s">
        <v>95</v>
      </c>
    </row>
    <row r="8" spans="1:18" ht="47.25">
      <c r="A8" s="28">
        <v>1</v>
      </c>
      <c r="B8" s="78"/>
      <c r="C8" s="78" t="s">
        <v>204</v>
      </c>
      <c r="D8" s="78" t="s">
        <v>205</v>
      </c>
      <c r="E8" s="78" t="s">
        <v>206</v>
      </c>
      <c r="F8" s="78" t="s">
        <v>207</v>
      </c>
      <c r="G8" s="78" t="s">
        <v>31</v>
      </c>
      <c r="H8" s="78" t="s">
        <v>32</v>
      </c>
      <c r="I8" s="78" t="s">
        <v>6</v>
      </c>
      <c r="J8" s="78" t="s">
        <v>208</v>
      </c>
      <c r="K8" s="78">
        <v>100000</v>
      </c>
      <c r="L8" s="78">
        <v>90000</v>
      </c>
      <c r="M8" s="79" t="s">
        <v>209</v>
      </c>
      <c r="N8" s="79">
        <v>95000</v>
      </c>
      <c r="O8" s="79">
        <v>1</v>
      </c>
      <c r="P8" s="79">
        <v>95000</v>
      </c>
      <c r="Q8" s="79" t="s">
        <v>209</v>
      </c>
      <c r="R8" s="79">
        <v>20</v>
      </c>
    </row>
    <row r="9" spans="1:18" ht="47.25">
      <c r="A9" s="28">
        <v>2</v>
      </c>
      <c r="B9" s="78"/>
      <c r="C9" s="78" t="s">
        <v>210</v>
      </c>
      <c r="D9" s="78" t="s">
        <v>211</v>
      </c>
      <c r="E9" s="78" t="s">
        <v>212</v>
      </c>
      <c r="F9" s="78" t="s">
        <v>207</v>
      </c>
      <c r="G9" s="78" t="s">
        <v>31</v>
      </c>
      <c r="H9" s="78" t="s">
        <v>32</v>
      </c>
      <c r="I9" s="78" t="s">
        <v>5</v>
      </c>
      <c r="J9" s="78" t="s">
        <v>213</v>
      </c>
      <c r="K9" s="78">
        <v>50000</v>
      </c>
      <c r="L9" s="78">
        <v>45000</v>
      </c>
      <c r="M9" s="79" t="s">
        <v>209</v>
      </c>
      <c r="N9" s="79">
        <v>47500</v>
      </c>
      <c r="O9" s="79">
        <v>1</v>
      </c>
      <c r="P9" s="79">
        <v>47500</v>
      </c>
      <c r="Q9" s="79" t="s">
        <v>209</v>
      </c>
      <c r="R9" s="79">
        <v>20</v>
      </c>
    </row>
    <row r="10" spans="1:18" ht="31.5">
      <c r="A10" s="28">
        <v>3</v>
      </c>
      <c r="B10" s="78"/>
      <c r="C10" s="78" t="s">
        <v>214</v>
      </c>
      <c r="D10" s="78" t="s">
        <v>215</v>
      </c>
      <c r="E10" s="78" t="s">
        <v>216</v>
      </c>
      <c r="F10" s="78" t="s">
        <v>207</v>
      </c>
      <c r="G10" s="78" t="s">
        <v>31</v>
      </c>
      <c r="H10" s="78" t="s">
        <v>32</v>
      </c>
      <c r="I10" s="78" t="s">
        <v>6</v>
      </c>
      <c r="J10" s="78" t="s">
        <v>213</v>
      </c>
      <c r="K10" s="78">
        <v>50000</v>
      </c>
      <c r="L10" s="78">
        <v>45000</v>
      </c>
      <c r="M10" s="79" t="s">
        <v>209</v>
      </c>
      <c r="N10" s="79">
        <v>47500</v>
      </c>
      <c r="O10" s="79">
        <v>1</v>
      </c>
      <c r="P10" s="79">
        <v>47500</v>
      </c>
      <c r="Q10" s="79" t="s">
        <v>209</v>
      </c>
      <c r="R10" s="79">
        <v>20</v>
      </c>
    </row>
    <row r="11" spans="1:18" ht="78.75">
      <c r="A11" s="28">
        <v>4</v>
      </c>
      <c r="B11" s="78"/>
      <c r="C11" s="78" t="s">
        <v>217</v>
      </c>
      <c r="D11" s="78" t="s">
        <v>218</v>
      </c>
      <c r="E11" s="78" t="s">
        <v>219</v>
      </c>
      <c r="F11" s="78" t="s">
        <v>207</v>
      </c>
      <c r="G11" s="78" t="s">
        <v>31</v>
      </c>
      <c r="H11" s="78" t="s">
        <v>32</v>
      </c>
      <c r="I11" s="78" t="s">
        <v>6</v>
      </c>
      <c r="J11" s="78" t="s">
        <v>220</v>
      </c>
      <c r="K11" s="78">
        <v>200000</v>
      </c>
      <c r="L11" s="78">
        <v>180000</v>
      </c>
      <c r="M11" s="79" t="s">
        <v>209</v>
      </c>
      <c r="N11" s="79">
        <v>190000</v>
      </c>
      <c r="O11" s="79">
        <v>1</v>
      </c>
      <c r="P11" s="79">
        <v>190000</v>
      </c>
      <c r="Q11" s="79" t="s">
        <v>209</v>
      </c>
      <c r="R11" s="79">
        <v>20</v>
      </c>
    </row>
    <row r="12" spans="1:18" ht="47.25">
      <c r="A12" s="28">
        <v>5</v>
      </c>
      <c r="B12" s="78"/>
      <c r="C12" s="78" t="s">
        <v>221</v>
      </c>
      <c r="D12" s="78" t="s">
        <v>222</v>
      </c>
      <c r="E12" s="78" t="s">
        <v>223</v>
      </c>
      <c r="F12" s="78" t="s">
        <v>207</v>
      </c>
      <c r="G12" s="78" t="s">
        <v>31</v>
      </c>
      <c r="H12" s="78" t="s">
        <v>32</v>
      </c>
      <c r="I12" s="78" t="s">
        <v>6</v>
      </c>
      <c r="J12" s="78" t="s">
        <v>208</v>
      </c>
      <c r="K12" s="78">
        <v>50000</v>
      </c>
      <c r="L12" s="78">
        <v>45000</v>
      </c>
      <c r="M12" s="79" t="s">
        <v>209</v>
      </c>
      <c r="N12" s="79">
        <v>47500</v>
      </c>
      <c r="O12" s="79">
        <v>1</v>
      </c>
      <c r="P12" s="79">
        <v>47500</v>
      </c>
      <c r="Q12" s="79" t="s">
        <v>209</v>
      </c>
      <c r="R12" s="79">
        <v>20</v>
      </c>
    </row>
    <row r="13" spans="1:18" ht="47.25">
      <c r="A13" s="28">
        <v>6</v>
      </c>
      <c r="B13" s="78"/>
      <c r="C13" s="78" t="s">
        <v>224</v>
      </c>
      <c r="D13" s="78" t="s">
        <v>214</v>
      </c>
      <c r="E13" s="78" t="s">
        <v>225</v>
      </c>
      <c r="F13" s="78" t="s">
        <v>207</v>
      </c>
      <c r="G13" s="78" t="s">
        <v>31</v>
      </c>
      <c r="H13" s="78" t="s">
        <v>32</v>
      </c>
      <c r="I13" s="78" t="s">
        <v>5</v>
      </c>
      <c r="J13" s="78" t="s">
        <v>213</v>
      </c>
      <c r="K13" s="78">
        <v>50000</v>
      </c>
      <c r="L13" s="78">
        <v>45000</v>
      </c>
      <c r="M13" s="79" t="s">
        <v>209</v>
      </c>
      <c r="N13" s="79">
        <v>47500</v>
      </c>
      <c r="O13" s="79">
        <v>1</v>
      </c>
      <c r="P13" s="79">
        <v>47500</v>
      </c>
      <c r="Q13" s="79" t="s">
        <v>209</v>
      </c>
      <c r="R13" s="79">
        <v>20</v>
      </c>
    </row>
    <row r="14" spans="1:18" ht="47.25">
      <c r="A14" s="28">
        <v>7</v>
      </c>
      <c r="B14" s="78"/>
      <c r="C14" s="78" t="s">
        <v>226</v>
      </c>
      <c r="D14" s="78" t="s">
        <v>227</v>
      </c>
      <c r="E14" s="78" t="s">
        <v>228</v>
      </c>
      <c r="F14" s="78" t="s">
        <v>207</v>
      </c>
      <c r="G14" s="78" t="s">
        <v>31</v>
      </c>
      <c r="H14" s="78" t="s">
        <v>32</v>
      </c>
      <c r="I14" s="78" t="s">
        <v>5</v>
      </c>
      <c r="J14" s="78" t="s">
        <v>229</v>
      </c>
      <c r="K14" s="78">
        <v>50000</v>
      </c>
      <c r="L14" s="78">
        <v>45000</v>
      </c>
      <c r="M14" s="79" t="s">
        <v>209</v>
      </c>
      <c r="N14" s="79">
        <v>47500</v>
      </c>
      <c r="O14" s="79">
        <v>1</v>
      </c>
      <c r="P14" s="79">
        <v>47500</v>
      </c>
      <c r="Q14" s="79" t="s">
        <v>209</v>
      </c>
      <c r="R14" s="79">
        <v>20</v>
      </c>
    </row>
    <row r="15" spans="1:18" ht="47.25">
      <c r="A15" s="28">
        <v>8</v>
      </c>
      <c r="B15" s="78"/>
      <c r="C15" s="78" t="s">
        <v>230</v>
      </c>
      <c r="D15" s="78" t="s">
        <v>231</v>
      </c>
      <c r="E15" s="78" t="s">
        <v>232</v>
      </c>
      <c r="F15" s="78" t="s">
        <v>207</v>
      </c>
      <c r="G15" s="78" t="s">
        <v>31</v>
      </c>
      <c r="H15" s="78" t="s">
        <v>32</v>
      </c>
      <c r="I15" s="78" t="s">
        <v>6</v>
      </c>
      <c r="J15" s="78" t="s">
        <v>233</v>
      </c>
      <c r="K15" s="78">
        <v>100000</v>
      </c>
      <c r="L15" s="78">
        <v>90000</v>
      </c>
      <c r="M15" s="79" t="s">
        <v>209</v>
      </c>
      <c r="N15" s="79">
        <v>95000</v>
      </c>
      <c r="O15" s="79">
        <v>1</v>
      </c>
      <c r="P15" s="79">
        <v>95000</v>
      </c>
      <c r="Q15" s="79" t="s">
        <v>209</v>
      </c>
      <c r="R15" s="79">
        <v>20</v>
      </c>
    </row>
    <row r="16" spans="1:18" ht="47.25">
      <c r="A16" s="28">
        <v>9</v>
      </c>
      <c r="B16" s="78"/>
      <c r="C16" s="78" t="s">
        <v>234</v>
      </c>
      <c r="D16" s="78" t="s">
        <v>235</v>
      </c>
      <c r="E16" s="78" t="s">
        <v>236</v>
      </c>
      <c r="F16" s="78" t="s">
        <v>207</v>
      </c>
      <c r="G16" s="78" t="s">
        <v>31</v>
      </c>
      <c r="H16" s="78" t="s">
        <v>75</v>
      </c>
      <c r="I16" s="78" t="s">
        <v>5</v>
      </c>
      <c r="J16" s="78" t="s">
        <v>237</v>
      </c>
      <c r="K16" s="78">
        <v>100000</v>
      </c>
      <c r="L16" s="78">
        <v>90000</v>
      </c>
      <c r="M16" s="79" t="s">
        <v>209</v>
      </c>
      <c r="N16" s="79">
        <v>95000</v>
      </c>
      <c r="O16" s="79">
        <v>1</v>
      </c>
      <c r="P16" s="79">
        <v>95000</v>
      </c>
      <c r="Q16" s="79" t="s">
        <v>209</v>
      </c>
      <c r="R16" s="79">
        <v>20</v>
      </c>
    </row>
    <row r="17" spans="1:18" ht="47.25">
      <c r="A17" s="28">
        <v>10</v>
      </c>
      <c r="B17" s="80"/>
      <c r="C17" s="81" t="s">
        <v>238</v>
      </c>
      <c r="D17" s="81" t="s">
        <v>239</v>
      </c>
      <c r="E17" s="81" t="s">
        <v>240</v>
      </c>
      <c r="F17" s="82" t="s">
        <v>207</v>
      </c>
      <c r="G17" s="83" t="s">
        <v>31</v>
      </c>
      <c r="H17" s="81" t="s">
        <v>32</v>
      </c>
      <c r="I17" s="83" t="s">
        <v>5</v>
      </c>
      <c r="J17" s="81" t="s">
        <v>241</v>
      </c>
      <c r="K17" s="82">
        <v>100000</v>
      </c>
      <c r="L17" s="84">
        <v>90000</v>
      </c>
      <c r="M17" s="82" t="s">
        <v>242</v>
      </c>
      <c r="N17" s="82">
        <v>95000</v>
      </c>
      <c r="O17" s="82">
        <v>1</v>
      </c>
      <c r="P17" s="82">
        <v>95000</v>
      </c>
      <c r="Q17" s="82" t="s">
        <v>242</v>
      </c>
      <c r="R17" s="85">
        <v>20</v>
      </c>
    </row>
    <row r="18" spans="1:18" ht="63">
      <c r="A18" s="28">
        <v>11</v>
      </c>
      <c r="B18" s="80"/>
      <c r="C18" s="81" t="s">
        <v>243</v>
      </c>
      <c r="D18" s="81" t="s">
        <v>244</v>
      </c>
      <c r="E18" s="81" t="s">
        <v>245</v>
      </c>
      <c r="F18" s="82" t="s">
        <v>207</v>
      </c>
      <c r="G18" s="83" t="s">
        <v>31</v>
      </c>
      <c r="H18" s="81" t="s">
        <v>75</v>
      </c>
      <c r="I18" s="83" t="s">
        <v>5</v>
      </c>
      <c r="J18" s="81" t="s">
        <v>246</v>
      </c>
      <c r="K18" s="82">
        <v>100000</v>
      </c>
      <c r="L18" s="84">
        <v>90000</v>
      </c>
      <c r="M18" s="82" t="s">
        <v>242</v>
      </c>
      <c r="N18" s="82">
        <v>95000</v>
      </c>
      <c r="O18" s="82">
        <v>1</v>
      </c>
      <c r="P18" s="82">
        <v>95000</v>
      </c>
      <c r="Q18" s="82" t="s">
        <v>242</v>
      </c>
      <c r="R18" s="85">
        <v>20</v>
      </c>
    </row>
    <row r="19" spans="1:18" ht="31.5">
      <c r="A19" s="28">
        <v>12</v>
      </c>
      <c r="B19" s="80"/>
      <c r="C19" s="81" t="s">
        <v>247</v>
      </c>
      <c r="D19" s="81" t="s">
        <v>248</v>
      </c>
      <c r="E19" s="81" t="s">
        <v>249</v>
      </c>
      <c r="F19" s="82" t="s">
        <v>207</v>
      </c>
      <c r="G19" s="83" t="s">
        <v>31</v>
      </c>
      <c r="H19" s="81" t="s">
        <v>32</v>
      </c>
      <c r="I19" s="83" t="s">
        <v>5</v>
      </c>
      <c r="J19" s="81" t="s">
        <v>241</v>
      </c>
      <c r="K19" s="82">
        <v>50000</v>
      </c>
      <c r="L19" s="84">
        <v>45000</v>
      </c>
      <c r="M19" s="82" t="s">
        <v>242</v>
      </c>
      <c r="N19" s="82">
        <v>47500</v>
      </c>
      <c r="O19" s="82">
        <v>1</v>
      </c>
      <c r="P19" s="82">
        <v>47500</v>
      </c>
      <c r="Q19" s="82" t="s">
        <v>242</v>
      </c>
      <c r="R19" s="85">
        <v>20</v>
      </c>
    </row>
    <row r="20" spans="1:18" ht="31.5">
      <c r="A20" s="28">
        <v>13</v>
      </c>
      <c r="B20" s="80"/>
      <c r="C20" s="81" t="s">
        <v>250</v>
      </c>
      <c r="D20" s="81" t="s">
        <v>251</v>
      </c>
      <c r="E20" s="81" t="s">
        <v>252</v>
      </c>
      <c r="F20" s="82" t="s">
        <v>207</v>
      </c>
      <c r="G20" s="83" t="s">
        <v>31</v>
      </c>
      <c r="H20" s="81" t="s">
        <v>32</v>
      </c>
      <c r="I20" s="83" t="s">
        <v>6</v>
      </c>
      <c r="J20" s="81" t="s">
        <v>241</v>
      </c>
      <c r="K20" s="82">
        <v>50000</v>
      </c>
      <c r="L20" s="84">
        <v>45000</v>
      </c>
      <c r="M20" s="82" t="s">
        <v>242</v>
      </c>
      <c r="N20" s="82">
        <v>47500</v>
      </c>
      <c r="O20" s="82">
        <v>1</v>
      </c>
      <c r="P20" s="82">
        <v>47500</v>
      </c>
      <c r="Q20" s="82" t="s">
        <v>242</v>
      </c>
      <c r="R20" s="85">
        <v>20</v>
      </c>
    </row>
    <row r="21" spans="1:18" ht="63">
      <c r="A21" s="28">
        <v>14</v>
      </c>
      <c r="B21" s="80"/>
      <c r="C21" s="81" t="s">
        <v>248</v>
      </c>
      <c r="D21" s="81" t="s">
        <v>253</v>
      </c>
      <c r="E21" s="81" t="s">
        <v>254</v>
      </c>
      <c r="F21" s="82" t="s">
        <v>207</v>
      </c>
      <c r="G21" s="83" t="s">
        <v>31</v>
      </c>
      <c r="H21" s="81" t="s">
        <v>32</v>
      </c>
      <c r="I21" s="83" t="s">
        <v>5</v>
      </c>
      <c r="J21" s="81" t="s">
        <v>241</v>
      </c>
      <c r="K21" s="82">
        <v>100000</v>
      </c>
      <c r="L21" s="84">
        <v>90000</v>
      </c>
      <c r="M21" s="82" t="s">
        <v>242</v>
      </c>
      <c r="N21" s="82">
        <v>95000</v>
      </c>
      <c r="O21" s="82">
        <v>1</v>
      </c>
      <c r="P21" s="82">
        <v>95000</v>
      </c>
      <c r="Q21" s="82" t="s">
        <v>242</v>
      </c>
      <c r="R21" s="85">
        <v>20</v>
      </c>
    </row>
    <row r="22" spans="1:18" ht="31.5">
      <c r="A22" s="28">
        <v>15</v>
      </c>
      <c r="B22" s="80"/>
      <c r="C22" s="81" t="s">
        <v>255</v>
      </c>
      <c r="D22" s="81" t="s">
        <v>256</v>
      </c>
      <c r="E22" s="81" t="s">
        <v>207</v>
      </c>
      <c r="F22" s="82" t="s">
        <v>207</v>
      </c>
      <c r="G22" s="83" t="s">
        <v>31</v>
      </c>
      <c r="H22" s="81" t="s">
        <v>32</v>
      </c>
      <c r="I22" s="83" t="s">
        <v>6</v>
      </c>
      <c r="J22" s="81" t="s">
        <v>241</v>
      </c>
      <c r="K22" s="82">
        <v>50000</v>
      </c>
      <c r="L22" s="84">
        <v>45000</v>
      </c>
      <c r="M22" s="82" t="s">
        <v>242</v>
      </c>
      <c r="N22" s="82">
        <v>47500</v>
      </c>
      <c r="O22" s="82">
        <v>1</v>
      </c>
      <c r="P22" s="82">
        <v>47500</v>
      </c>
      <c r="Q22" s="82" t="s">
        <v>242</v>
      </c>
      <c r="R22" s="85">
        <v>20</v>
      </c>
    </row>
    <row r="23" spans="1:18" ht="47.25">
      <c r="A23" s="28">
        <v>16</v>
      </c>
      <c r="B23" s="80"/>
      <c r="C23" s="81" t="s">
        <v>257</v>
      </c>
      <c r="D23" s="81" t="s">
        <v>258</v>
      </c>
      <c r="E23" s="81" t="s">
        <v>259</v>
      </c>
      <c r="F23" s="82" t="s">
        <v>207</v>
      </c>
      <c r="G23" s="83" t="s">
        <v>31</v>
      </c>
      <c r="H23" s="81" t="s">
        <v>32</v>
      </c>
      <c r="I23" s="83" t="s">
        <v>5</v>
      </c>
      <c r="J23" s="81" t="s">
        <v>241</v>
      </c>
      <c r="K23" s="82">
        <v>100000</v>
      </c>
      <c r="L23" s="84">
        <v>90000</v>
      </c>
      <c r="M23" s="82" t="s">
        <v>242</v>
      </c>
      <c r="N23" s="82">
        <v>95000</v>
      </c>
      <c r="O23" s="82">
        <v>1</v>
      </c>
      <c r="P23" s="82">
        <v>95000</v>
      </c>
      <c r="Q23" s="82" t="s">
        <v>242</v>
      </c>
      <c r="R23" s="85">
        <v>20</v>
      </c>
    </row>
    <row r="24" spans="1:18" ht="47.25">
      <c r="A24" s="28">
        <v>17</v>
      </c>
      <c r="B24" s="80"/>
      <c r="C24" s="81" t="s">
        <v>260</v>
      </c>
      <c r="D24" s="81" t="s">
        <v>261</v>
      </c>
      <c r="E24" s="81" t="s">
        <v>262</v>
      </c>
      <c r="F24" s="82" t="s">
        <v>207</v>
      </c>
      <c r="G24" s="83" t="s">
        <v>31</v>
      </c>
      <c r="H24" s="81" t="s">
        <v>32</v>
      </c>
      <c r="I24" s="83" t="s">
        <v>5</v>
      </c>
      <c r="J24" s="81" t="s">
        <v>263</v>
      </c>
      <c r="K24" s="82">
        <v>50000</v>
      </c>
      <c r="L24" s="84">
        <v>45000</v>
      </c>
      <c r="M24" s="82" t="s">
        <v>242</v>
      </c>
      <c r="N24" s="82">
        <v>47500</v>
      </c>
      <c r="O24" s="82">
        <v>1</v>
      </c>
      <c r="P24" s="82">
        <v>47500</v>
      </c>
      <c r="Q24" s="82" t="s">
        <v>242</v>
      </c>
      <c r="R24" s="85">
        <v>20</v>
      </c>
    </row>
    <row r="25" spans="1:18" ht="47.25">
      <c r="A25" s="28">
        <v>18</v>
      </c>
      <c r="B25" s="80"/>
      <c r="C25" s="81" t="s">
        <v>264</v>
      </c>
      <c r="D25" s="81" t="s">
        <v>248</v>
      </c>
      <c r="E25" s="81" t="s">
        <v>265</v>
      </c>
      <c r="F25" s="82" t="s">
        <v>207</v>
      </c>
      <c r="G25" s="83" t="s">
        <v>31</v>
      </c>
      <c r="H25" s="81" t="s">
        <v>32</v>
      </c>
      <c r="I25" s="83" t="s">
        <v>5</v>
      </c>
      <c r="J25" s="81" t="s">
        <v>266</v>
      </c>
      <c r="K25" s="82">
        <v>100000</v>
      </c>
      <c r="L25" s="84">
        <v>90000</v>
      </c>
      <c r="M25" s="82" t="s">
        <v>267</v>
      </c>
      <c r="N25" s="82">
        <v>95000</v>
      </c>
      <c r="O25" s="82">
        <v>1</v>
      </c>
      <c r="P25" s="82">
        <v>95000</v>
      </c>
      <c r="Q25" s="82" t="s">
        <v>267</v>
      </c>
      <c r="R25" s="85">
        <v>20</v>
      </c>
    </row>
    <row r="26" spans="1:18" ht="47.25">
      <c r="A26" s="28">
        <v>19</v>
      </c>
      <c r="B26" s="80"/>
      <c r="C26" s="81" t="s">
        <v>268</v>
      </c>
      <c r="D26" s="81" t="s">
        <v>269</v>
      </c>
      <c r="E26" s="81" t="s">
        <v>270</v>
      </c>
      <c r="F26" s="82" t="s">
        <v>207</v>
      </c>
      <c r="G26" s="83" t="s">
        <v>31</v>
      </c>
      <c r="H26" s="81" t="s">
        <v>32</v>
      </c>
      <c r="I26" s="83" t="s">
        <v>6</v>
      </c>
      <c r="J26" s="81" t="s">
        <v>271</v>
      </c>
      <c r="K26" s="82">
        <v>200000</v>
      </c>
      <c r="L26" s="84">
        <v>180000</v>
      </c>
      <c r="M26" s="82" t="s">
        <v>267</v>
      </c>
      <c r="N26" s="82">
        <v>190000</v>
      </c>
      <c r="O26" s="82">
        <v>1</v>
      </c>
      <c r="P26" s="82">
        <v>190000</v>
      </c>
      <c r="Q26" s="82" t="s">
        <v>267</v>
      </c>
      <c r="R26" s="85">
        <v>20</v>
      </c>
    </row>
    <row r="27" spans="1:18" ht="63">
      <c r="A27" s="28">
        <v>20</v>
      </c>
      <c r="B27" s="80"/>
      <c r="C27" s="81" t="s">
        <v>272</v>
      </c>
      <c r="D27" s="81" t="s">
        <v>273</v>
      </c>
      <c r="E27" s="81" t="s">
        <v>274</v>
      </c>
      <c r="F27" s="82" t="s">
        <v>207</v>
      </c>
      <c r="G27" s="83" t="s">
        <v>31</v>
      </c>
      <c r="H27" s="81" t="s">
        <v>32</v>
      </c>
      <c r="I27" s="83" t="s">
        <v>6</v>
      </c>
      <c r="J27" s="81" t="s">
        <v>208</v>
      </c>
      <c r="K27" s="82">
        <v>100000</v>
      </c>
      <c r="L27" s="84">
        <v>90000</v>
      </c>
      <c r="M27" s="82" t="s">
        <v>267</v>
      </c>
      <c r="N27" s="82">
        <v>95000</v>
      </c>
      <c r="O27" s="82">
        <v>1</v>
      </c>
      <c r="P27" s="82">
        <v>95000</v>
      </c>
      <c r="Q27" s="82" t="s">
        <v>267</v>
      </c>
      <c r="R27" s="85">
        <v>20</v>
      </c>
    </row>
    <row r="28" spans="1:18" ht="63.75">
      <c r="A28" s="28">
        <v>21</v>
      </c>
      <c r="B28" s="80"/>
      <c r="C28" s="81" t="s">
        <v>275</v>
      </c>
      <c r="D28" s="81" t="s">
        <v>276</v>
      </c>
      <c r="E28" s="81" t="s">
        <v>277</v>
      </c>
      <c r="F28" s="82" t="s">
        <v>207</v>
      </c>
      <c r="G28" s="83" t="s">
        <v>31</v>
      </c>
      <c r="H28" s="81" t="s">
        <v>75</v>
      </c>
      <c r="I28" s="83" t="s">
        <v>5</v>
      </c>
      <c r="J28" s="86" t="s">
        <v>278</v>
      </c>
      <c r="K28" s="82">
        <v>100000</v>
      </c>
      <c r="L28" s="84">
        <v>90000</v>
      </c>
      <c r="M28" s="82" t="s">
        <v>267</v>
      </c>
      <c r="N28" s="82">
        <v>95000</v>
      </c>
      <c r="O28" s="82">
        <v>1</v>
      </c>
      <c r="P28" s="82">
        <v>95000</v>
      </c>
      <c r="Q28" s="82" t="s">
        <v>267</v>
      </c>
      <c r="R28" s="85">
        <v>20</v>
      </c>
    </row>
    <row r="29" spans="1:18" ht="31.5">
      <c r="A29" s="28">
        <v>22</v>
      </c>
      <c r="B29" s="80"/>
      <c r="C29" s="81" t="s">
        <v>279</v>
      </c>
      <c r="D29" s="81" t="s">
        <v>280</v>
      </c>
      <c r="E29" s="81" t="s">
        <v>281</v>
      </c>
      <c r="F29" s="82" t="s">
        <v>207</v>
      </c>
      <c r="G29" s="83" t="s">
        <v>31</v>
      </c>
      <c r="H29" s="81" t="s">
        <v>32</v>
      </c>
      <c r="I29" s="83" t="s">
        <v>5</v>
      </c>
      <c r="J29" s="81" t="s">
        <v>241</v>
      </c>
      <c r="K29" s="82">
        <v>100000</v>
      </c>
      <c r="L29" s="84">
        <v>90000</v>
      </c>
      <c r="M29" s="82" t="s">
        <v>267</v>
      </c>
      <c r="N29" s="82">
        <v>95000</v>
      </c>
      <c r="O29" s="82">
        <v>1</v>
      </c>
      <c r="P29" s="82">
        <v>95000</v>
      </c>
      <c r="Q29" s="82" t="s">
        <v>267</v>
      </c>
      <c r="R29" s="85">
        <v>20</v>
      </c>
    </row>
    <row r="30" spans="1:18" ht="47.25">
      <c r="A30" s="28">
        <v>23</v>
      </c>
      <c r="B30" s="80"/>
      <c r="C30" s="81" t="s">
        <v>282</v>
      </c>
      <c r="D30" s="81" t="s">
        <v>283</v>
      </c>
      <c r="E30" s="81" t="s">
        <v>270</v>
      </c>
      <c r="F30" s="82" t="s">
        <v>207</v>
      </c>
      <c r="G30" s="83" t="s">
        <v>31</v>
      </c>
      <c r="H30" s="81" t="s">
        <v>32</v>
      </c>
      <c r="I30" s="83" t="s">
        <v>6</v>
      </c>
      <c r="J30" s="81" t="s">
        <v>284</v>
      </c>
      <c r="K30" s="82">
        <v>180000</v>
      </c>
      <c r="L30" s="84">
        <v>162000</v>
      </c>
      <c r="M30" s="82" t="s">
        <v>267</v>
      </c>
      <c r="N30" s="82">
        <v>171000</v>
      </c>
      <c r="O30" s="82">
        <v>1</v>
      </c>
      <c r="P30" s="82">
        <v>171000</v>
      </c>
      <c r="Q30" s="82" t="s">
        <v>267</v>
      </c>
      <c r="R30" s="85">
        <v>20</v>
      </c>
    </row>
    <row r="31" spans="1:18" ht="47.25">
      <c r="A31" s="28">
        <v>24</v>
      </c>
      <c r="B31" s="80"/>
      <c r="C31" s="81" t="s">
        <v>285</v>
      </c>
      <c r="D31" s="81" t="s">
        <v>286</v>
      </c>
      <c r="E31" s="81" t="s">
        <v>287</v>
      </c>
      <c r="F31" s="82" t="s">
        <v>207</v>
      </c>
      <c r="G31" s="83" t="s">
        <v>31</v>
      </c>
      <c r="H31" s="81" t="s">
        <v>32</v>
      </c>
      <c r="I31" s="83" t="s">
        <v>5</v>
      </c>
      <c r="J31" s="81" t="s">
        <v>288</v>
      </c>
      <c r="K31" s="82">
        <v>100000</v>
      </c>
      <c r="L31" s="84">
        <v>90000</v>
      </c>
      <c r="M31" s="82" t="s">
        <v>289</v>
      </c>
      <c r="N31" s="82">
        <v>95000</v>
      </c>
      <c r="O31" s="82">
        <v>1</v>
      </c>
      <c r="P31" s="82">
        <v>95000</v>
      </c>
      <c r="Q31" s="82" t="s">
        <v>289</v>
      </c>
      <c r="R31" s="85">
        <v>20</v>
      </c>
    </row>
    <row r="32" spans="1:18">
      <c r="K32">
        <f>SUM(K8:K31)</f>
        <v>2230000</v>
      </c>
      <c r="L32">
        <f>SUM(L8:L31)</f>
        <v>2007000</v>
      </c>
      <c r="N32">
        <f>SUM(N8:N31)</f>
        <v>2118500</v>
      </c>
    </row>
    <row r="33" spans="11:11">
      <c r="K33">
        <f>K32*0.95</f>
        <v>2118500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"/>
  <sheetViews>
    <sheetView topLeftCell="A2" workbookViewId="0">
      <selection activeCell="P13" sqref="P13"/>
    </sheetView>
  </sheetViews>
  <sheetFormatPr defaultRowHeight="15"/>
  <sheetData>
    <row r="1" spans="1:19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91"/>
    </row>
    <row r="2" spans="1:19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91"/>
    </row>
    <row r="3" spans="1:19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91"/>
    </row>
    <row r="4" spans="1:19" ht="18.75">
      <c r="A4" s="515" t="s">
        <v>300</v>
      </c>
      <c r="B4" s="515"/>
      <c r="C4" s="515"/>
      <c r="D4" s="515"/>
      <c r="E4" s="515"/>
      <c r="F4" s="515"/>
      <c r="G4" s="515"/>
      <c r="H4" s="7"/>
      <c r="I4" s="7"/>
      <c r="J4" s="517" t="s">
        <v>301</v>
      </c>
      <c r="K4" s="517"/>
      <c r="L4" s="6"/>
      <c r="M4" s="7"/>
      <c r="N4" s="64"/>
      <c r="O4" s="7"/>
      <c r="P4" s="92"/>
      <c r="Q4" s="93"/>
      <c r="R4" s="94" t="s">
        <v>200</v>
      </c>
      <c r="S4" s="91"/>
    </row>
    <row r="5" spans="1:19" ht="15.75">
      <c r="A5" s="95"/>
      <c r="B5" s="95"/>
      <c r="C5" s="96"/>
      <c r="D5" s="95"/>
      <c r="E5" s="95"/>
      <c r="F5" s="97"/>
      <c r="G5" s="98"/>
      <c r="H5" s="99"/>
      <c r="I5" s="100"/>
      <c r="J5" s="517"/>
      <c r="K5" s="517"/>
      <c r="L5" s="95"/>
      <c r="M5" s="95"/>
      <c r="N5" s="71"/>
      <c r="O5" s="97"/>
      <c r="P5" s="71"/>
      <c r="Q5" s="518" t="s">
        <v>302</v>
      </c>
      <c r="R5" s="518"/>
      <c r="S5" s="91"/>
    </row>
    <row r="6" spans="1:19">
      <c r="A6" s="516" t="s">
        <v>202</v>
      </c>
      <c r="B6" s="516"/>
      <c r="C6" s="96"/>
      <c r="D6" s="95"/>
      <c r="E6" s="95"/>
      <c r="F6" s="97"/>
      <c r="G6" s="97"/>
      <c r="H6" s="97"/>
      <c r="I6" s="97"/>
      <c r="J6" s="95"/>
      <c r="K6" s="95"/>
      <c r="L6" s="95"/>
      <c r="M6" s="95"/>
      <c r="N6" s="71"/>
      <c r="O6" s="97"/>
      <c r="P6" s="71"/>
      <c r="Q6" s="97"/>
      <c r="R6" s="95"/>
      <c r="S6" s="91"/>
    </row>
    <row r="7" spans="1:19" ht="60">
      <c r="A7" s="101" t="s">
        <v>82</v>
      </c>
      <c r="B7" s="101" t="s">
        <v>83</v>
      </c>
      <c r="C7" s="102" t="s">
        <v>84</v>
      </c>
      <c r="D7" s="101" t="s">
        <v>85</v>
      </c>
      <c r="E7" s="101" t="s">
        <v>86</v>
      </c>
      <c r="F7" s="53" t="s">
        <v>9</v>
      </c>
      <c r="G7" s="53" t="s">
        <v>87</v>
      </c>
      <c r="H7" s="53" t="s">
        <v>88</v>
      </c>
      <c r="I7" s="103" t="s">
        <v>89</v>
      </c>
      <c r="J7" s="104" t="s">
        <v>193</v>
      </c>
      <c r="K7" s="104" t="s">
        <v>194</v>
      </c>
      <c r="L7" s="104" t="s">
        <v>195</v>
      </c>
      <c r="M7" s="104" t="s">
        <v>196</v>
      </c>
      <c r="N7" s="105" t="s">
        <v>197</v>
      </c>
      <c r="O7" s="106" t="s">
        <v>198</v>
      </c>
      <c r="P7" s="105" t="s">
        <v>94</v>
      </c>
      <c r="Q7" s="106" t="s">
        <v>93</v>
      </c>
      <c r="R7" s="107" t="s">
        <v>95</v>
      </c>
      <c r="S7" s="11" t="s">
        <v>91</v>
      </c>
    </row>
    <row r="8" spans="1:19" ht="141.75">
      <c r="A8" s="75">
        <v>1</v>
      </c>
      <c r="B8" s="87"/>
      <c r="C8" s="81" t="s">
        <v>290</v>
      </c>
      <c r="D8" s="81" t="s">
        <v>291</v>
      </c>
      <c r="E8" s="81" t="s">
        <v>292</v>
      </c>
      <c r="F8" s="82" t="s">
        <v>30</v>
      </c>
      <c r="G8" s="88" t="s">
        <v>31</v>
      </c>
      <c r="H8" s="83" t="s">
        <v>32</v>
      </c>
      <c r="I8" s="83" t="s">
        <v>5</v>
      </c>
      <c r="J8" s="81" t="s">
        <v>293</v>
      </c>
      <c r="K8" s="81" t="s">
        <v>294</v>
      </c>
      <c r="L8" s="82" t="s">
        <v>295</v>
      </c>
      <c r="M8" s="82" t="s">
        <v>296</v>
      </c>
      <c r="N8" s="82">
        <v>50000</v>
      </c>
      <c r="O8" s="89" t="s">
        <v>297</v>
      </c>
      <c r="P8" s="82">
        <v>50000</v>
      </c>
      <c r="Q8" s="89" t="s">
        <v>298</v>
      </c>
      <c r="R8" s="90" t="s">
        <v>299</v>
      </c>
      <c r="S8" s="82">
        <v>50000</v>
      </c>
    </row>
    <row r="9" spans="1:19">
      <c r="P9">
        <v>50000</v>
      </c>
    </row>
    <row r="11" spans="1:19">
      <c r="P11">
        <f>P9*0.05</f>
        <v>2500</v>
      </c>
    </row>
    <row r="12" spans="1:19">
      <c r="P12">
        <f>P9-P11</f>
        <v>47500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"/>
  <sheetViews>
    <sheetView topLeftCell="A23" workbookViewId="0">
      <selection activeCell="N13" sqref="N13:N28"/>
    </sheetView>
  </sheetViews>
  <sheetFormatPr defaultRowHeight="15"/>
  <sheetData>
    <row r="1" spans="1:20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20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</row>
    <row r="3" spans="1:20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</row>
    <row r="4" spans="1:20" ht="18.75">
      <c r="A4" s="515" t="s">
        <v>303</v>
      </c>
      <c r="B4" s="515"/>
      <c r="C4" s="515"/>
      <c r="D4" s="515"/>
      <c r="E4" s="515"/>
      <c r="F4" s="515"/>
      <c r="G4" s="515"/>
      <c r="H4" s="108"/>
      <c r="I4" s="108"/>
      <c r="J4" s="7"/>
      <c r="K4" s="64"/>
      <c r="L4" s="65"/>
      <c r="M4" s="66"/>
      <c r="N4" s="64"/>
      <c r="O4" s="6"/>
      <c r="P4" s="109"/>
      <c r="Q4" s="9"/>
      <c r="R4" s="94" t="s">
        <v>200</v>
      </c>
    </row>
    <row r="5" spans="1:20" ht="22.5">
      <c r="A5" s="68"/>
      <c r="B5" s="68"/>
      <c r="C5" s="68"/>
      <c r="D5" s="68"/>
      <c r="E5" s="68"/>
      <c r="F5" s="110"/>
      <c r="G5" s="110"/>
      <c r="H5" s="110"/>
      <c r="I5" s="110"/>
      <c r="J5" s="70"/>
      <c r="K5" s="71"/>
      <c r="L5" s="71"/>
      <c r="M5" s="72"/>
      <c r="N5" s="71"/>
      <c r="O5" s="68"/>
      <c r="P5" s="68"/>
      <c r="Q5" s="73" t="s">
        <v>201</v>
      </c>
      <c r="R5" s="111"/>
    </row>
    <row r="6" spans="1:20" ht="22.5">
      <c r="A6" s="516" t="s">
        <v>202</v>
      </c>
      <c r="B6" s="516"/>
      <c r="C6" s="68"/>
      <c r="D6" s="68"/>
      <c r="E6" s="68"/>
      <c r="F6" s="110"/>
      <c r="G6" s="110"/>
      <c r="H6" s="110"/>
      <c r="I6" s="110"/>
      <c r="J6" s="70"/>
      <c r="K6" s="71"/>
      <c r="L6" s="71"/>
      <c r="M6" s="72"/>
      <c r="N6" s="71"/>
      <c r="O6" s="68"/>
      <c r="P6" s="68"/>
      <c r="Q6" s="73" t="s">
        <v>203</v>
      </c>
      <c r="R6" s="111"/>
    </row>
    <row r="7" spans="1:20" ht="63">
      <c r="A7" s="85" t="s">
        <v>82</v>
      </c>
      <c r="B7" s="85" t="s">
        <v>83</v>
      </c>
      <c r="C7" s="85" t="s">
        <v>84</v>
      </c>
      <c r="D7" s="85" t="s">
        <v>85</v>
      </c>
      <c r="E7" s="85" t="s">
        <v>86</v>
      </c>
      <c r="F7" s="85" t="s">
        <v>9</v>
      </c>
      <c r="G7" s="85" t="s">
        <v>87</v>
      </c>
      <c r="H7" s="85" t="s">
        <v>88</v>
      </c>
      <c r="I7" s="85" t="s">
        <v>89</v>
      </c>
      <c r="J7" s="85" t="s">
        <v>90</v>
      </c>
      <c r="K7" s="112" t="s">
        <v>91</v>
      </c>
      <c r="L7" s="112" t="s">
        <v>92</v>
      </c>
      <c r="M7" s="112" t="s">
        <v>93</v>
      </c>
      <c r="N7" s="112" t="s">
        <v>94</v>
      </c>
      <c r="O7" s="85" t="s">
        <v>95</v>
      </c>
      <c r="P7" s="85" t="s">
        <v>94</v>
      </c>
      <c r="Q7" s="85" t="s">
        <v>93</v>
      </c>
      <c r="R7" s="81" t="s">
        <v>95</v>
      </c>
      <c r="S7" s="41" t="s">
        <v>304</v>
      </c>
      <c r="T7" s="41" t="s">
        <v>305</v>
      </c>
    </row>
    <row r="8" spans="1:20" ht="45">
      <c r="A8" s="81">
        <v>1</v>
      </c>
      <c r="B8" s="113"/>
      <c r="C8" s="75" t="s">
        <v>306</v>
      </c>
      <c r="D8" s="75" t="s">
        <v>235</v>
      </c>
      <c r="E8" s="75" t="s">
        <v>307</v>
      </c>
      <c r="F8" s="75" t="s">
        <v>207</v>
      </c>
      <c r="G8" s="75" t="s">
        <v>31</v>
      </c>
      <c r="H8" s="75" t="s">
        <v>75</v>
      </c>
      <c r="I8" s="75" t="s">
        <v>6</v>
      </c>
      <c r="J8" s="75" t="s">
        <v>308</v>
      </c>
      <c r="K8" s="75">
        <v>100000</v>
      </c>
      <c r="L8" s="75">
        <v>90000</v>
      </c>
      <c r="M8" s="75" t="s">
        <v>309</v>
      </c>
      <c r="N8" s="75">
        <v>95000</v>
      </c>
      <c r="O8" s="75">
        <v>20</v>
      </c>
      <c r="P8" s="75">
        <v>95000</v>
      </c>
      <c r="Q8" s="75" t="s">
        <v>309</v>
      </c>
      <c r="R8" s="75">
        <v>20</v>
      </c>
      <c r="S8" s="113"/>
      <c r="T8" s="113"/>
    </row>
    <row r="9" spans="1:20" ht="90">
      <c r="A9" s="81">
        <v>2</v>
      </c>
      <c r="B9" s="113"/>
      <c r="C9" s="75" t="s">
        <v>310</v>
      </c>
      <c r="D9" s="75" t="s">
        <v>311</v>
      </c>
      <c r="E9" s="75" t="s">
        <v>312</v>
      </c>
      <c r="F9" s="75" t="s">
        <v>207</v>
      </c>
      <c r="G9" s="75" t="s">
        <v>31</v>
      </c>
      <c r="H9" s="75" t="s">
        <v>75</v>
      </c>
      <c r="I9" s="75" t="s">
        <v>6</v>
      </c>
      <c r="J9" s="75" t="s">
        <v>313</v>
      </c>
      <c r="K9" s="75">
        <v>50000</v>
      </c>
      <c r="L9" s="75">
        <v>45000</v>
      </c>
      <c r="M9" s="75" t="s">
        <v>309</v>
      </c>
      <c r="N9" s="75">
        <v>47500</v>
      </c>
      <c r="O9" s="75">
        <v>20</v>
      </c>
      <c r="P9" s="75">
        <v>47500</v>
      </c>
      <c r="Q9" s="75" t="s">
        <v>309</v>
      </c>
      <c r="R9" s="75">
        <v>20</v>
      </c>
      <c r="S9" s="113"/>
      <c r="T9" s="113"/>
    </row>
    <row r="10" spans="1:20" ht="60">
      <c r="A10" s="81">
        <v>3</v>
      </c>
      <c r="B10" s="113"/>
      <c r="C10" s="75" t="s">
        <v>314</v>
      </c>
      <c r="D10" s="75" t="s">
        <v>315</v>
      </c>
      <c r="E10" s="75" t="s">
        <v>316</v>
      </c>
      <c r="F10" s="75" t="s">
        <v>207</v>
      </c>
      <c r="G10" s="75" t="s">
        <v>31</v>
      </c>
      <c r="H10" s="75" t="s">
        <v>32</v>
      </c>
      <c r="I10" s="75" t="s">
        <v>6</v>
      </c>
      <c r="J10" s="75" t="s">
        <v>308</v>
      </c>
      <c r="K10" s="75">
        <v>100000</v>
      </c>
      <c r="L10" s="75">
        <v>90000</v>
      </c>
      <c r="M10" s="75" t="s">
        <v>309</v>
      </c>
      <c r="N10" s="75">
        <v>95000</v>
      </c>
      <c r="O10" s="75">
        <v>20</v>
      </c>
      <c r="P10" s="75">
        <v>95000</v>
      </c>
      <c r="Q10" s="75" t="s">
        <v>309</v>
      </c>
      <c r="R10" s="75">
        <v>20</v>
      </c>
      <c r="S10" s="113"/>
      <c r="T10" s="113"/>
    </row>
    <row r="11" spans="1:20" ht="120">
      <c r="A11" s="81">
        <v>4</v>
      </c>
      <c r="B11" s="113"/>
      <c r="C11" s="75" t="s">
        <v>317</v>
      </c>
      <c r="D11" s="75" t="s">
        <v>273</v>
      </c>
      <c r="E11" s="75" t="s">
        <v>318</v>
      </c>
      <c r="F11" s="75" t="s">
        <v>207</v>
      </c>
      <c r="G11" s="75" t="s">
        <v>31</v>
      </c>
      <c r="H11" s="75" t="s">
        <v>32</v>
      </c>
      <c r="I11" s="75" t="s">
        <v>5</v>
      </c>
      <c r="J11" s="75" t="s">
        <v>319</v>
      </c>
      <c r="K11" s="75">
        <v>100000</v>
      </c>
      <c r="L11" s="75">
        <v>90000</v>
      </c>
      <c r="M11" s="75" t="s">
        <v>309</v>
      </c>
      <c r="N11" s="75">
        <v>95000</v>
      </c>
      <c r="O11" s="75">
        <v>20</v>
      </c>
      <c r="P11" s="75">
        <v>95000</v>
      </c>
      <c r="Q11" s="75" t="s">
        <v>309</v>
      </c>
      <c r="R11" s="75">
        <v>20</v>
      </c>
      <c r="S11" s="113"/>
      <c r="T11" s="113"/>
    </row>
    <row r="12" spans="1:20" ht="45">
      <c r="A12" s="81">
        <v>5</v>
      </c>
      <c r="B12" s="113"/>
      <c r="C12" s="75" t="s">
        <v>320</v>
      </c>
      <c r="D12" s="75" t="s">
        <v>321</v>
      </c>
      <c r="E12" s="75" t="s">
        <v>322</v>
      </c>
      <c r="F12" s="75" t="s">
        <v>207</v>
      </c>
      <c r="G12" s="75" t="s">
        <v>31</v>
      </c>
      <c r="H12" s="75" t="s">
        <v>75</v>
      </c>
      <c r="I12" s="75" t="s">
        <v>6</v>
      </c>
      <c r="J12" s="75" t="s">
        <v>313</v>
      </c>
      <c r="K12" s="75">
        <v>50000</v>
      </c>
      <c r="L12" s="75">
        <v>45000</v>
      </c>
      <c r="M12" s="75" t="s">
        <v>309</v>
      </c>
      <c r="N12" s="75">
        <v>47500</v>
      </c>
      <c r="O12" s="75">
        <v>20</v>
      </c>
      <c r="P12" s="75">
        <v>47500</v>
      </c>
      <c r="Q12" s="75" t="s">
        <v>309</v>
      </c>
      <c r="R12" s="75">
        <v>20</v>
      </c>
      <c r="S12" s="113"/>
      <c r="T12" s="113"/>
    </row>
    <row r="13" spans="1:20" ht="45">
      <c r="A13" s="81">
        <v>6</v>
      </c>
      <c r="B13" s="28"/>
      <c r="C13" s="114" t="s">
        <v>323</v>
      </c>
      <c r="D13" s="114" t="s">
        <v>324</v>
      </c>
      <c r="E13" s="114" t="s">
        <v>325</v>
      </c>
      <c r="F13" s="115" t="s">
        <v>207</v>
      </c>
      <c r="G13" s="114" t="s">
        <v>31</v>
      </c>
      <c r="H13" s="114" t="s">
        <v>32</v>
      </c>
      <c r="I13" s="114" t="s">
        <v>6</v>
      </c>
      <c r="J13" s="114" t="s">
        <v>326</v>
      </c>
      <c r="K13" s="28">
        <v>100000</v>
      </c>
      <c r="L13" s="116">
        <v>70000</v>
      </c>
      <c r="M13" s="41" t="s">
        <v>327</v>
      </c>
      <c r="N13" s="116">
        <v>70000</v>
      </c>
      <c r="O13" s="28">
        <v>20</v>
      </c>
      <c r="P13" s="116">
        <v>70000</v>
      </c>
      <c r="Q13" s="28" t="s">
        <v>328</v>
      </c>
      <c r="R13" s="117">
        <v>20</v>
      </c>
      <c r="S13" s="28"/>
      <c r="T13" s="41"/>
    </row>
    <row r="14" spans="1:20" ht="45">
      <c r="A14" s="81">
        <v>7</v>
      </c>
      <c r="B14" s="28"/>
      <c r="C14" s="114" t="s">
        <v>329</v>
      </c>
      <c r="D14" s="114" t="s">
        <v>330</v>
      </c>
      <c r="E14" s="114" t="s">
        <v>331</v>
      </c>
      <c r="F14" s="115" t="s">
        <v>207</v>
      </c>
      <c r="G14" s="114" t="s">
        <v>31</v>
      </c>
      <c r="H14" s="114" t="s">
        <v>32</v>
      </c>
      <c r="I14" s="114" t="s">
        <v>5</v>
      </c>
      <c r="J14" s="114" t="s">
        <v>308</v>
      </c>
      <c r="K14" s="28">
        <v>100000</v>
      </c>
      <c r="L14" s="116">
        <v>70000</v>
      </c>
      <c r="M14" s="41" t="s">
        <v>327</v>
      </c>
      <c r="N14" s="116">
        <v>70000</v>
      </c>
      <c r="O14" s="28">
        <v>20</v>
      </c>
      <c r="P14" s="116">
        <v>70000</v>
      </c>
      <c r="Q14" s="28" t="s">
        <v>328</v>
      </c>
      <c r="R14" s="117">
        <v>20</v>
      </c>
      <c r="S14" s="28"/>
      <c r="T14" s="41"/>
    </row>
    <row r="15" spans="1:20" ht="45">
      <c r="A15" s="81">
        <v>8</v>
      </c>
      <c r="B15" s="28"/>
      <c r="C15" s="114" t="s">
        <v>332</v>
      </c>
      <c r="D15" s="114" t="s">
        <v>333</v>
      </c>
      <c r="E15" s="114" t="s">
        <v>331</v>
      </c>
      <c r="F15" s="115" t="s">
        <v>207</v>
      </c>
      <c r="G15" s="114" t="s">
        <v>31</v>
      </c>
      <c r="H15" s="114" t="s">
        <v>75</v>
      </c>
      <c r="I15" s="114" t="s">
        <v>5</v>
      </c>
      <c r="J15" s="114" t="s">
        <v>308</v>
      </c>
      <c r="K15" s="28">
        <v>100000</v>
      </c>
      <c r="L15" s="116">
        <v>70000</v>
      </c>
      <c r="M15" s="41" t="s">
        <v>327</v>
      </c>
      <c r="N15" s="116">
        <v>70000</v>
      </c>
      <c r="O15" s="28">
        <v>20</v>
      </c>
      <c r="P15" s="116">
        <v>70000</v>
      </c>
      <c r="Q15" s="28" t="s">
        <v>328</v>
      </c>
      <c r="R15" s="117">
        <v>20</v>
      </c>
      <c r="S15" s="28"/>
      <c r="T15" s="41"/>
    </row>
    <row r="16" spans="1:20" ht="75">
      <c r="A16" s="81">
        <v>9</v>
      </c>
      <c r="B16" s="28"/>
      <c r="C16" s="114" t="s">
        <v>334</v>
      </c>
      <c r="D16" s="114" t="s">
        <v>205</v>
      </c>
      <c r="E16" s="114" t="s">
        <v>335</v>
      </c>
      <c r="F16" s="115" t="s">
        <v>207</v>
      </c>
      <c r="G16" s="114" t="s">
        <v>31</v>
      </c>
      <c r="H16" s="114" t="s">
        <v>75</v>
      </c>
      <c r="I16" s="114" t="s">
        <v>5</v>
      </c>
      <c r="J16" s="114" t="s">
        <v>336</v>
      </c>
      <c r="K16" s="28">
        <v>50000</v>
      </c>
      <c r="L16" s="116">
        <v>35000</v>
      </c>
      <c r="M16" s="41" t="s">
        <v>327</v>
      </c>
      <c r="N16" s="116">
        <v>35000</v>
      </c>
      <c r="O16" s="28">
        <v>20</v>
      </c>
      <c r="P16" s="116">
        <v>35000</v>
      </c>
      <c r="Q16" s="28" t="s">
        <v>328</v>
      </c>
      <c r="R16" s="117">
        <v>20</v>
      </c>
      <c r="S16" s="28"/>
      <c r="T16" s="41"/>
    </row>
    <row r="17" spans="1:20" ht="75">
      <c r="A17" s="81">
        <v>10</v>
      </c>
      <c r="B17" s="28"/>
      <c r="C17" s="114" t="s">
        <v>337</v>
      </c>
      <c r="D17" s="114" t="s">
        <v>338</v>
      </c>
      <c r="E17" s="114" t="s">
        <v>339</v>
      </c>
      <c r="F17" s="115" t="s">
        <v>207</v>
      </c>
      <c r="G17" s="114" t="s">
        <v>31</v>
      </c>
      <c r="H17" s="114" t="s">
        <v>32</v>
      </c>
      <c r="I17" s="114" t="s">
        <v>5</v>
      </c>
      <c r="J17" s="114" t="s">
        <v>340</v>
      </c>
      <c r="K17" s="28">
        <v>50000</v>
      </c>
      <c r="L17" s="116">
        <v>35000</v>
      </c>
      <c r="M17" s="41" t="s">
        <v>327</v>
      </c>
      <c r="N17" s="116">
        <v>35000</v>
      </c>
      <c r="O17" s="28">
        <v>20</v>
      </c>
      <c r="P17" s="116">
        <v>35000</v>
      </c>
      <c r="Q17" s="28" t="s">
        <v>328</v>
      </c>
      <c r="R17" s="117">
        <v>20</v>
      </c>
      <c r="S17" s="28"/>
      <c r="T17" s="41"/>
    </row>
    <row r="18" spans="1:20" ht="60">
      <c r="A18" s="81">
        <v>11</v>
      </c>
      <c r="B18" s="28"/>
      <c r="C18" s="114" t="s">
        <v>341</v>
      </c>
      <c r="D18" s="114" t="s">
        <v>342</v>
      </c>
      <c r="E18" s="114" t="s">
        <v>343</v>
      </c>
      <c r="F18" s="115" t="s">
        <v>207</v>
      </c>
      <c r="G18" s="114" t="s">
        <v>31</v>
      </c>
      <c r="H18" s="114" t="s">
        <v>32</v>
      </c>
      <c r="I18" s="114" t="s">
        <v>5</v>
      </c>
      <c r="J18" s="114" t="s">
        <v>344</v>
      </c>
      <c r="K18" s="28">
        <v>50000</v>
      </c>
      <c r="L18" s="116">
        <v>35000</v>
      </c>
      <c r="M18" s="41" t="s">
        <v>327</v>
      </c>
      <c r="N18" s="116">
        <v>35000</v>
      </c>
      <c r="O18" s="28">
        <v>20</v>
      </c>
      <c r="P18" s="116">
        <v>35000</v>
      </c>
      <c r="Q18" s="28" t="s">
        <v>328</v>
      </c>
      <c r="R18" s="117">
        <v>20</v>
      </c>
      <c r="S18" s="28"/>
      <c r="T18" s="41"/>
    </row>
    <row r="19" spans="1:20" ht="60">
      <c r="A19" s="81">
        <v>12</v>
      </c>
      <c r="B19" s="28"/>
      <c r="C19" s="114" t="s">
        <v>345</v>
      </c>
      <c r="D19" s="114" t="s">
        <v>346</v>
      </c>
      <c r="E19" s="114" t="s">
        <v>343</v>
      </c>
      <c r="F19" s="115" t="s">
        <v>207</v>
      </c>
      <c r="G19" s="114" t="s">
        <v>31</v>
      </c>
      <c r="H19" s="114" t="s">
        <v>32</v>
      </c>
      <c r="I19" s="114" t="s">
        <v>5</v>
      </c>
      <c r="J19" s="114" t="s">
        <v>347</v>
      </c>
      <c r="K19" s="28">
        <v>50000</v>
      </c>
      <c r="L19" s="116">
        <v>35000</v>
      </c>
      <c r="M19" s="41" t="s">
        <v>327</v>
      </c>
      <c r="N19" s="116">
        <v>35000</v>
      </c>
      <c r="O19" s="28">
        <v>20</v>
      </c>
      <c r="P19" s="116">
        <v>35000</v>
      </c>
      <c r="Q19" s="28" t="s">
        <v>328</v>
      </c>
      <c r="R19" s="117">
        <v>20</v>
      </c>
      <c r="S19" s="28"/>
      <c r="T19" s="41"/>
    </row>
    <row r="20" spans="1:20" ht="75">
      <c r="A20" s="81">
        <v>13</v>
      </c>
      <c r="B20" s="28"/>
      <c r="C20" s="114" t="s">
        <v>348</v>
      </c>
      <c r="D20" s="114" t="s">
        <v>349</v>
      </c>
      <c r="E20" s="114" t="s">
        <v>350</v>
      </c>
      <c r="F20" s="115" t="s">
        <v>207</v>
      </c>
      <c r="G20" s="114" t="s">
        <v>31</v>
      </c>
      <c r="H20" s="114" t="s">
        <v>32</v>
      </c>
      <c r="I20" s="114" t="s">
        <v>5</v>
      </c>
      <c r="J20" s="114" t="s">
        <v>351</v>
      </c>
      <c r="K20" s="28">
        <v>50000</v>
      </c>
      <c r="L20" s="116">
        <v>35000</v>
      </c>
      <c r="M20" s="41" t="s">
        <v>327</v>
      </c>
      <c r="N20" s="116">
        <v>35000</v>
      </c>
      <c r="O20" s="28">
        <v>20</v>
      </c>
      <c r="P20" s="116">
        <v>35000</v>
      </c>
      <c r="Q20" s="28" t="s">
        <v>328</v>
      </c>
      <c r="R20" s="117">
        <v>20</v>
      </c>
      <c r="S20" s="28"/>
      <c r="T20" s="41"/>
    </row>
    <row r="21" spans="1:20" ht="60">
      <c r="A21" s="81">
        <v>14</v>
      </c>
      <c r="B21" s="28"/>
      <c r="C21" s="114" t="s">
        <v>352</v>
      </c>
      <c r="D21" s="114" t="s">
        <v>353</v>
      </c>
      <c r="E21" s="114" t="s">
        <v>354</v>
      </c>
      <c r="F21" s="115" t="s">
        <v>207</v>
      </c>
      <c r="G21" s="114" t="s">
        <v>31</v>
      </c>
      <c r="H21" s="114" t="s">
        <v>32</v>
      </c>
      <c r="I21" s="114" t="s">
        <v>6</v>
      </c>
      <c r="J21" s="114" t="s">
        <v>355</v>
      </c>
      <c r="K21" s="28">
        <v>100000</v>
      </c>
      <c r="L21" s="116">
        <v>70000</v>
      </c>
      <c r="M21" s="41" t="s">
        <v>327</v>
      </c>
      <c r="N21" s="116">
        <v>70000</v>
      </c>
      <c r="O21" s="28">
        <v>20</v>
      </c>
      <c r="P21" s="116">
        <v>70000</v>
      </c>
      <c r="Q21" s="28" t="s">
        <v>328</v>
      </c>
      <c r="R21" s="117">
        <v>20</v>
      </c>
      <c r="S21" s="28"/>
      <c r="T21" s="41"/>
    </row>
    <row r="22" spans="1:20" ht="75">
      <c r="A22" s="81">
        <v>15</v>
      </c>
      <c r="B22" s="28"/>
      <c r="C22" s="114" t="s">
        <v>214</v>
      </c>
      <c r="D22" s="114" t="s">
        <v>356</v>
      </c>
      <c r="E22" s="114" t="s">
        <v>357</v>
      </c>
      <c r="F22" s="115" t="s">
        <v>207</v>
      </c>
      <c r="G22" s="114" t="s">
        <v>31</v>
      </c>
      <c r="H22" s="114" t="s">
        <v>32</v>
      </c>
      <c r="I22" s="114" t="s">
        <v>5</v>
      </c>
      <c r="J22" s="114" t="s">
        <v>358</v>
      </c>
      <c r="K22" s="28">
        <v>50000</v>
      </c>
      <c r="L22" s="116">
        <v>35000</v>
      </c>
      <c r="M22" s="41" t="s">
        <v>327</v>
      </c>
      <c r="N22" s="116">
        <v>35000</v>
      </c>
      <c r="O22" s="28">
        <v>20</v>
      </c>
      <c r="P22" s="116">
        <v>35000</v>
      </c>
      <c r="Q22" s="28" t="s">
        <v>328</v>
      </c>
      <c r="R22" s="117">
        <v>20</v>
      </c>
      <c r="S22" s="28"/>
      <c r="T22" s="41"/>
    </row>
    <row r="23" spans="1:20" ht="60">
      <c r="A23" s="81">
        <v>16</v>
      </c>
      <c r="B23" s="28"/>
      <c r="C23" s="114" t="s">
        <v>359</v>
      </c>
      <c r="D23" s="114" t="s">
        <v>360</v>
      </c>
      <c r="E23" s="114" t="s">
        <v>361</v>
      </c>
      <c r="F23" s="115" t="s">
        <v>207</v>
      </c>
      <c r="G23" s="114" t="s">
        <v>31</v>
      </c>
      <c r="H23" s="114" t="s">
        <v>32</v>
      </c>
      <c r="I23" s="114" t="s">
        <v>5</v>
      </c>
      <c r="J23" s="114" t="s">
        <v>351</v>
      </c>
      <c r="K23" s="28">
        <v>50000</v>
      </c>
      <c r="L23" s="116">
        <v>35000</v>
      </c>
      <c r="M23" s="41" t="s">
        <v>327</v>
      </c>
      <c r="N23" s="116">
        <v>35000</v>
      </c>
      <c r="O23" s="28">
        <v>20</v>
      </c>
      <c r="P23" s="116">
        <v>35000</v>
      </c>
      <c r="Q23" s="28" t="s">
        <v>328</v>
      </c>
      <c r="R23" s="117">
        <v>20</v>
      </c>
      <c r="S23" s="28"/>
      <c r="T23" s="41"/>
    </row>
    <row r="24" spans="1:20" ht="94.5">
      <c r="A24" s="81">
        <v>17</v>
      </c>
      <c r="B24" s="85"/>
      <c r="C24" s="81" t="s">
        <v>362</v>
      </c>
      <c r="D24" s="81" t="s">
        <v>363</v>
      </c>
      <c r="E24" s="81" t="s">
        <v>364</v>
      </c>
      <c r="F24" s="118" t="s">
        <v>207</v>
      </c>
      <c r="G24" s="78" t="s">
        <v>31</v>
      </c>
      <c r="H24" s="81" t="s">
        <v>32</v>
      </c>
      <c r="I24" s="119" t="s">
        <v>6</v>
      </c>
      <c r="J24" s="53" t="s">
        <v>365</v>
      </c>
      <c r="K24" s="85">
        <v>100000</v>
      </c>
      <c r="L24" s="120">
        <v>70000</v>
      </c>
      <c r="M24" s="85" t="s">
        <v>327</v>
      </c>
      <c r="N24" s="120">
        <v>70000</v>
      </c>
      <c r="O24" s="85">
        <v>20</v>
      </c>
      <c r="P24" s="120">
        <v>70000</v>
      </c>
      <c r="Q24" s="85" t="s">
        <v>366</v>
      </c>
      <c r="R24" s="121">
        <v>20</v>
      </c>
      <c r="S24" s="122" t="s">
        <v>367</v>
      </c>
      <c r="T24" s="123" t="s">
        <v>368</v>
      </c>
    </row>
    <row r="25" spans="1:20" ht="47.25">
      <c r="A25" s="81">
        <v>18</v>
      </c>
      <c r="B25" s="85"/>
      <c r="C25" s="81" t="s">
        <v>369</v>
      </c>
      <c r="D25" s="81" t="s">
        <v>370</v>
      </c>
      <c r="E25" s="81" t="s">
        <v>371</v>
      </c>
      <c r="F25" s="118" t="s">
        <v>207</v>
      </c>
      <c r="G25" s="78" t="s">
        <v>31</v>
      </c>
      <c r="H25" s="81" t="s">
        <v>32</v>
      </c>
      <c r="I25" s="119" t="s">
        <v>6</v>
      </c>
      <c r="J25" s="53" t="s">
        <v>372</v>
      </c>
      <c r="K25" s="85">
        <v>50000</v>
      </c>
      <c r="L25" s="120">
        <v>35000</v>
      </c>
      <c r="M25" s="85" t="s">
        <v>327</v>
      </c>
      <c r="N25" s="120">
        <v>35000</v>
      </c>
      <c r="O25" s="85">
        <v>20</v>
      </c>
      <c r="P25" s="120">
        <v>35000</v>
      </c>
      <c r="Q25" s="85" t="s">
        <v>366</v>
      </c>
      <c r="R25" s="121">
        <v>20</v>
      </c>
      <c r="S25" s="122" t="s">
        <v>373</v>
      </c>
      <c r="T25" s="123" t="s">
        <v>374</v>
      </c>
    </row>
    <row r="26" spans="1:20" ht="47.25">
      <c r="A26" s="81">
        <v>19</v>
      </c>
      <c r="B26" s="85"/>
      <c r="C26" s="81" t="s">
        <v>375</v>
      </c>
      <c r="D26" s="81" t="s">
        <v>376</v>
      </c>
      <c r="E26" s="81" t="s">
        <v>371</v>
      </c>
      <c r="F26" s="118" t="s">
        <v>207</v>
      </c>
      <c r="G26" s="78" t="s">
        <v>31</v>
      </c>
      <c r="H26" s="81" t="s">
        <v>32</v>
      </c>
      <c r="I26" s="119" t="s">
        <v>6</v>
      </c>
      <c r="J26" s="53" t="s">
        <v>372</v>
      </c>
      <c r="K26" s="85">
        <v>100000</v>
      </c>
      <c r="L26" s="120">
        <v>70000</v>
      </c>
      <c r="M26" s="85" t="s">
        <v>327</v>
      </c>
      <c r="N26" s="120">
        <v>70000</v>
      </c>
      <c r="O26" s="85">
        <v>20</v>
      </c>
      <c r="P26" s="120">
        <v>70000</v>
      </c>
      <c r="Q26" s="85" t="s">
        <v>366</v>
      </c>
      <c r="R26" s="121">
        <v>20</v>
      </c>
      <c r="S26" s="122" t="s">
        <v>377</v>
      </c>
      <c r="T26" s="123" t="s">
        <v>378</v>
      </c>
    </row>
    <row r="27" spans="1:20" ht="31.5">
      <c r="A27" s="81">
        <v>20</v>
      </c>
      <c r="B27" s="85"/>
      <c r="C27" s="81" t="s">
        <v>227</v>
      </c>
      <c r="D27" s="81" t="s">
        <v>379</v>
      </c>
      <c r="E27" s="81" t="s">
        <v>380</v>
      </c>
      <c r="F27" s="118" t="s">
        <v>207</v>
      </c>
      <c r="G27" s="78" t="s">
        <v>31</v>
      </c>
      <c r="H27" s="81" t="s">
        <v>32</v>
      </c>
      <c r="I27" s="78" t="s">
        <v>5</v>
      </c>
      <c r="J27" s="53" t="s">
        <v>351</v>
      </c>
      <c r="K27" s="85">
        <v>50000</v>
      </c>
      <c r="L27" s="120">
        <v>35000</v>
      </c>
      <c r="M27" s="85" t="s">
        <v>327</v>
      </c>
      <c r="N27" s="120">
        <v>35000</v>
      </c>
      <c r="O27" s="85">
        <v>20</v>
      </c>
      <c r="P27" s="120">
        <v>35000</v>
      </c>
      <c r="Q27" s="85" t="s">
        <v>366</v>
      </c>
      <c r="R27" s="121">
        <v>20</v>
      </c>
      <c r="S27" s="122" t="s">
        <v>381</v>
      </c>
      <c r="T27" s="123" t="s">
        <v>382</v>
      </c>
    </row>
    <row r="28" spans="1:20" ht="31.5">
      <c r="A28" s="81">
        <v>21</v>
      </c>
      <c r="B28" s="85"/>
      <c r="C28" s="81" t="s">
        <v>383</v>
      </c>
      <c r="D28" s="81" t="s">
        <v>384</v>
      </c>
      <c r="E28" s="81" t="s">
        <v>385</v>
      </c>
      <c r="F28" s="118" t="s">
        <v>207</v>
      </c>
      <c r="G28" s="78" t="s">
        <v>31</v>
      </c>
      <c r="H28" s="81" t="s">
        <v>32</v>
      </c>
      <c r="I28" s="78" t="s">
        <v>5</v>
      </c>
      <c r="J28" s="53" t="s">
        <v>386</v>
      </c>
      <c r="K28" s="85">
        <v>50000</v>
      </c>
      <c r="L28" s="120">
        <v>35000</v>
      </c>
      <c r="M28" s="85" t="s">
        <v>327</v>
      </c>
      <c r="N28" s="120">
        <v>35000</v>
      </c>
      <c r="O28" s="85">
        <v>20</v>
      </c>
      <c r="P28" s="120">
        <v>35000</v>
      </c>
      <c r="Q28" s="85" t="s">
        <v>366</v>
      </c>
      <c r="R28" s="121">
        <v>20</v>
      </c>
      <c r="S28" s="122" t="s">
        <v>387</v>
      </c>
      <c r="T28" s="123" t="s">
        <v>388</v>
      </c>
    </row>
    <row r="29" spans="1:20">
      <c r="L29">
        <f>SUM(L8:L28)</f>
        <v>1130000</v>
      </c>
      <c r="N29">
        <f>SUM(N8:N28)</f>
        <v>1150000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"/>
  <sheetViews>
    <sheetView topLeftCell="A10" workbookViewId="0">
      <selection activeCell="P8" sqref="P8:P12"/>
    </sheetView>
  </sheetViews>
  <sheetFormatPr defaultRowHeight="15"/>
  <sheetData>
    <row r="1" spans="1:22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68"/>
      <c r="T1" s="68"/>
      <c r="U1" s="68"/>
    </row>
    <row r="2" spans="1:22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68"/>
      <c r="T2" s="68"/>
      <c r="U2" s="68"/>
    </row>
    <row r="3" spans="1:22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68"/>
      <c r="T3" s="68"/>
      <c r="U3" s="68"/>
    </row>
    <row r="4" spans="1:22" ht="18.75">
      <c r="A4" s="515" t="s">
        <v>199</v>
      </c>
      <c r="B4" s="515"/>
      <c r="C4" s="515"/>
      <c r="D4" s="515"/>
      <c r="E4" s="515"/>
      <c r="F4" s="515"/>
      <c r="G4" s="515"/>
      <c r="H4" s="7"/>
      <c r="I4" s="7"/>
      <c r="J4" s="7"/>
      <c r="K4" s="7"/>
      <c r="L4" s="6"/>
      <c r="M4" s="7"/>
      <c r="N4" s="64"/>
      <c r="O4" s="7"/>
      <c r="P4" s="92"/>
      <c r="Q4" s="93"/>
      <c r="R4" s="94" t="s">
        <v>200</v>
      </c>
      <c r="S4" s="68"/>
      <c r="T4" s="68"/>
      <c r="U4" s="124"/>
    </row>
    <row r="5" spans="1:22">
      <c r="A5" s="95"/>
      <c r="B5" s="74"/>
      <c r="C5" s="96"/>
      <c r="D5" s="95"/>
      <c r="E5" s="95"/>
      <c r="F5" s="97"/>
      <c r="G5" s="97"/>
      <c r="H5" s="97"/>
      <c r="I5" s="97"/>
      <c r="J5" s="95"/>
      <c r="K5" s="95"/>
      <c r="L5" s="95"/>
      <c r="M5" s="95"/>
      <c r="N5" s="71"/>
      <c r="O5" s="97"/>
      <c r="P5" s="71"/>
      <c r="Q5" s="518" t="s">
        <v>302</v>
      </c>
      <c r="R5" s="518"/>
      <c r="S5" s="68"/>
      <c r="T5" s="68"/>
      <c r="U5" s="125"/>
    </row>
    <row r="6" spans="1:22">
      <c r="A6" s="516" t="s">
        <v>202</v>
      </c>
      <c r="B6" s="516"/>
      <c r="C6" s="96"/>
      <c r="D6" s="95"/>
      <c r="E6" s="95"/>
      <c r="F6" s="97"/>
      <c r="G6" s="97"/>
      <c r="H6" s="97"/>
      <c r="I6" s="97"/>
      <c r="J6" s="95"/>
      <c r="K6" s="95"/>
      <c r="L6" s="95"/>
      <c r="M6" s="95"/>
      <c r="N6" s="71"/>
      <c r="O6" s="97"/>
      <c r="P6" s="71"/>
      <c r="Q6" s="97"/>
      <c r="R6" s="95"/>
      <c r="S6" s="68"/>
      <c r="T6" s="68"/>
      <c r="U6" s="125"/>
    </row>
    <row r="7" spans="1:22" ht="63">
      <c r="A7" s="81" t="s">
        <v>82</v>
      </c>
      <c r="B7" s="81" t="s">
        <v>83</v>
      </c>
      <c r="C7" s="78" t="s">
        <v>84</v>
      </c>
      <c r="D7" s="81" t="s">
        <v>85</v>
      </c>
      <c r="E7" s="81" t="s">
        <v>86</v>
      </c>
      <c r="F7" s="81" t="s">
        <v>9</v>
      </c>
      <c r="G7" s="81" t="s">
        <v>87</v>
      </c>
      <c r="H7" s="81" t="s">
        <v>88</v>
      </c>
      <c r="I7" s="81" t="s">
        <v>89</v>
      </c>
      <c r="J7" s="118" t="s">
        <v>193</v>
      </c>
      <c r="K7" s="118" t="s">
        <v>194</v>
      </c>
      <c r="L7" s="118" t="s">
        <v>195</v>
      </c>
      <c r="M7" s="118" t="s">
        <v>196</v>
      </c>
      <c r="N7" s="126" t="s">
        <v>197</v>
      </c>
      <c r="O7" s="118" t="s">
        <v>198</v>
      </c>
      <c r="P7" s="126" t="s">
        <v>94</v>
      </c>
      <c r="Q7" s="118" t="s">
        <v>93</v>
      </c>
      <c r="R7" s="118" t="s">
        <v>95</v>
      </c>
      <c r="S7" s="102" t="s">
        <v>304</v>
      </c>
      <c r="T7" s="127" t="s">
        <v>305</v>
      </c>
      <c r="U7" s="128" t="s">
        <v>91</v>
      </c>
    </row>
    <row r="8" spans="1:22" ht="75">
      <c r="A8" s="81">
        <v>1</v>
      </c>
      <c r="B8" s="41"/>
      <c r="C8" s="129" t="s">
        <v>389</v>
      </c>
      <c r="D8" s="129" t="s">
        <v>390</v>
      </c>
      <c r="E8" s="41" t="s">
        <v>391</v>
      </c>
      <c r="F8" s="41" t="s">
        <v>207</v>
      </c>
      <c r="G8" s="41" t="s">
        <v>31</v>
      </c>
      <c r="H8" s="41" t="s">
        <v>32</v>
      </c>
      <c r="I8" s="41" t="s">
        <v>6</v>
      </c>
      <c r="J8" s="41" t="s">
        <v>392</v>
      </c>
      <c r="K8" s="41"/>
      <c r="L8" s="41" t="s">
        <v>393</v>
      </c>
      <c r="M8" s="41" t="s">
        <v>394</v>
      </c>
      <c r="N8" s="41">
        <v>150000</v>
      </c>
      <c r="O8" s="41" t="s">
        <v>309</v>
      </c>
      <c r="P8" s="41">
        <v>50000</v>
      </c>
      <c r="Q8" s="41" t="s">
        <v>395</v>
      </c>
      <c r="R8" s="41" t="s">
        <v>299</v>
      </c>
      <c r="S8" s="75"/>
      <c r="T8" s="127"/>
      <c r="V8">
        <f>P8*0.9</f>
        <v>45000</v>
      </c>
    </row>
    <row r="9" spans="1:22" ht="105">
      <c r="A9" s="81">
        <v>2</v>
      </c>
      <c r="B9" s="28"/>
      <c r="C9" s="41" t="s">
        <v>396</v>
      </c>
      <c r="D9" s="41" t="s">
        <v>376</v>
      </c>
      <c r="E9" s="41" t="s">
        <v>397</v>
      </c>
      <c r="F9" s="28" t="s">
        <v>207</v>
      </c>
      <c r="G9" s="28" t="s">
        <v>31</v>
      </c>
      <c r="H9" s="28" t="s">
        <v>32</v>
      </c>
      <c r="I9" s="28" t="s">
        <v>5</v>
      </c>
      <c r="J9" s="41" t="s">
        <v>398</v>
      </c>
      <c r="K9" s="41" t="s">
        <v>399</v>
      </c>
      <c r="L9" s="28" t="s">
        <v>400</v>
      </c>
      <c r="M9" s="28" t="s">
        <v>401</v>
      </c>
      <c r="N9" s="28">
        <v>50000</v>
      </c>
      <c r="O9" s="41" t="s">
        <v>327</v>
      </c>
      <c r="P9" s="28">
        <v>25000</v>
      </c>
      <c r="Q9" s="28" t="s">
        <v>328</v>
      </c>
      <c r="R9" s="28" t="s">
        <v>402</v>
      </c>
      <c r="S9" s="130" t="s">
        <v>403</v>
      </c>
      <c r="T9" s="131"/>
      <c r="V9">
        <f t="shared" ref="V9:V12" si="0">P9*0.9</f>
        <v>22500</v>
      </c>
    </row>
    <row r="10" spans="1:22" ht="90">
      <c r="A10" s="81">
        <v>3</v>
      </c>
      <c r="B10" s="41"/>
      <c r="C10" s="114" t="s">
        <v>404</v>
      </c>
      <c r="D10" s="114" t="s">
        <v>405</v>
      </c>
      <c r="E10" s="114" t="s">
        <v>406</v>
      </c>
      <c r="F10" s="41" t="s">
        <v>207</v>
      </c>
      <c r="G10" s="114" t="s">
        <v>31</v>
      </c>
      <c r="H10" s="114" t="s">
        <v>32</v>
      </c>
      <c r="I10" s="114" t="s">
        <v>6</v>
      </c>
      <c r="J10" s="115" t="s">
        <v>407</v>
      </c>
      <c r="K10" s="115" t="s">
        <v>408</v>
      </c>
      <c r="L10" s="115" t="s">
        <v>393</v>
      </c>
      <c r="M10" s="115" t="s">
        <v>394</v>
      </c>
      <c r="N10" s="41">
        <v>50000</v>
      </c>
      <c r="O10" s="115" t="s">
        <v>409</v>
      </c>
      <c r="P10" s="41">
        <v>50000</v>
      </c>
      <c r="Q10" s="115" t="s">
        <v>410</v>
      </c>
      <c r="R10" s="41" t="s">
        <v>411</v>
      </c>
      <c r="S10" s="132" t="s">
        <v>412</v>
      </c>
      <c r="T10" s="133" t="s">
        <v>413</v>
      </c>
      <c r="V10">
        <f t="shared" si="0"/>
        <v>45000</v>
      </c>
    </row>
    <row r="11" spans="1:22" ht="110.25">
      <c r="A11" s="81">
        <v>4</v>
      </c>
      <c r="B11" s="85"/>
      <c r="C11" s="81" t="s">
        <v>414</v>
      </c>
      <c r="D11" s="81" t="s">
        <v>264</v>
      </c>
      <c r="E11" s="78" t="s">
        <v>415</v>
      </c>
      <c r="F11" s="134" t="s">
        <v>207</v>
      </c>
      <c r="G11" s="78" t="s">
        <v>31</v>
      </c>
      <c r="H11" s="78" t="s">
        <v>32</v>
      </c>
      <c r="I11" s="81" t="s">
        <v>6</v>
      </c>
      <c r="J11" s="118" t="s">
        <v>416</v>
      </c>
      <c r="K11" s="118" t="s">
        <v>417</v>
      </c>
      <c r="L11" s="118" t="s">
        <v>418</v>
      </c>
      <c r="M11" s="135" t="s">
        <v>419</v>
      </c>
      <c r="N11" s="85">
        <v>29500</v>
      </c>
      <c r="O11" s="135" t="s">
        <v>420</v>
      </c>
      <c r="P11" s="85">
        <v>29500</v>
      </c>
      <c r="Q11" s="136" t="s">
        <v>421</v>
      </c>
      <c r="R11" s="85" t="s">
        <v>402</v>
      </c>
      <c r="S11" s="123" t="s">
        <v>422</v>
      </c>
      <c r="T11" s="137" t="s">
        <v>423</v>
      </c>
      <c r="V11">
        <f t="shared" si="0"/>
        <v>26550</v>
      </c>
    </row>
    <row r="12" spans="1:22" ht="157.5">
      <c r="A12" s="81">
        <v>5</v>
      </c>
      <c r="B12" s="85"/>
      <c r="C12" s="81" t="s">
        <v>424</v>
      </c>
      <c r="D12" s="81" t="s">
        <v>425</v>
      </c>
      <c r="E12" s="78" t="s">
        <v>426</v>
      </c>
      <c r="F12" s="134" t="s">
        <v>207</v>
      </c>
      <c r="G12" s="78" t="s">
        <v>31</v>
      </c>
      <c r="H12" s="78" t="s">
        <v>32</v>
      </c>
      <c r="I12" s="81" t="s">
        <v>6</v>
      </c>
      <c r="J12" s="118" t="s">
        <v>427</v>
      </c>
      <c r="K12" s="118" t="s">
        <v>428</v>
      </c>
      <c r="L12" s="118" t="s">
        <v>429</v>
      </c>
      <c r="M12" s="135" t="s">
        <v>430</v>
      </c>
      <c r="N12" s="85">
        <v>163500</v>
      </c>
      <c r="O12" s="135" t="s">
        <v>420</v>
      </c>
      <c r="P12" s="85">
        <v>54500</v>
      </c>
      <c r="Q12" s="136" t="s">
        <v>421</v>
      </c>
      <c r="R12" s="85" t="s">
        <v>402</v>
      </c>
      <c r="S12" s="123" t="s">
        <v>431</v>
      </c>
      <c r="T12" s="137" t="s">
        <v>432</v>
      </c>
      <c r="V12">
        <f t="shared" si="0"/>
        <v>49050</v>
      </c>
    </row>
    <row r="13" spans="1:22">
      <c r="P13">
        <f>SUM(P8:P12)</f>
        <v>209000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2"/>
  <sheetViews>
    <sheetView topLeftCell="A12" workbookViewId="0">
      <selection activeCell="N8" sqref="N8:N15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</row>
    <row r="2" spans="1:21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</row>
    <row r="3" spans="1:21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</row>
    <row r="4" spans="1:21" ht="18.75">
      <c r="A4" s="515" t="s">
        <v>303</v>
      </c>
      <c r="B4" s="515"/>
      <c r="C4" s="515"/>
      <c r="D4" s="515"/>
      <c r="E4" s="515"/>
      <c r="F4" s="515"/>
      <c r="G4" s="515"/>
      <c r="H4" s="108"/>
      <c r="I4" s="108"/>
      <c r="J4" s="139"/>
      <c r="K4" s="64"/>
      <c r="L4" s="65"/>
      <c r="M4" s="140"/>
      <c r="N4" s="64"/>
      <c r="O4" s="6"/>
      <c r="P4" s="109"/>
      <c r="Q4" s="141"/>
      <c r="R4" s="94" t="s">
        <v>200</v>
      </c>
      <c r="S4" s="138"/>
      <c r="T4" s="138"/>
    </row>
    <row r="5" spans="1:21" ht="15.75">
      <c r="A5" s="71"/>
      <c r="B5" s="68"/>
      <c r="C5" s="68"/>
      <c r="D5" s="68"/>
      <c r="E5" s="142"/>
      <c r="F5" s="110"/>
      <c r="G5" s="110"/>
      <c r="H5" s="110"/>
      <c r="I5" s="110"/>
      <c r="J5" s="142"/>
      <c r="K5" s="71"/>
      <c r="L5" s="71"/>
      <c r="M5" s="143"/>
      <c r="N5" s="71"/>
      <c r="O5" s="68"/>
      <c r="P5" s="68"/>
      <c r="Q5" s="520" t="s">
        <v>201</v>
      </c>
      <c r="R5" s="520"/>
      <c r="S5" s="138"/>
      <c r="T5" s="138"/>
    </row>
    <row r="6" spans="1:21" ht="15.75">
      <c r="A6" s="516" t="s">
        <v>202</v>
      </c>
      <c r="B6" s="516"/>
      <c r="C6" s="516"/>
      <c r="D6" s="68"/>
      <c r="E6" s="142"/>
      <c r="F6" s="110"/>
      <c r="G6" s="110"/>
      <c r="H6" s="110"/>
      <c r="I6" s="110"/>
      <c r="J6" s="142"/>
      <c r="K6" s="71"/>
      <c r="L6" s="71"/>
      <c r="M6" s="143"/>
      <c r="N6" s="71"/>
      <c r="O6" s="68"/>
      <c r="P6" s="519" t="s">
        <v>203</v>
      </c>
      <c r="Q6" s="519"/>
      <c r="R6" s="519"/>
      <c r="S6" s="138"/>
      <c r="T6" s="138"/>
    </row>
    <row r="7" spans="1:21" ht="63">
      <c r="A7" s="144" t="s">
        <v>82</v>
      </c>
      <c r="B7" s="145" t="s">
        <v>83</v>
      </c>
      <c r="C7" s="145" t="s">
        <v>84</v>
      </c>
      <c r="D7" s="145" t="s">
        <v>85</v>
      </c>
      <c r="E7" s="145" t="s">
        <v>86</v>
      </c>
      <c r="F7" s="145" t="s">
        <v>9</v>
      </c>
      <c r="G7" s="145" t="s">
        <v>87</v>
      </c>
      <c r="H7" s="145" t="s">
        <v>88</v>
      </c>
      <c r="I7" s="145" t="s">
        <v>89</v>
      </c>
      <c r="J7" s="145" t="s">
        <v>90</v>
      </c>
      <c r="K7" s="145" t="s">
        <v>91</v>
      </c>
      <c r="L7" s="128" t="s">
        <v>433</v>
      </c>
      <c r="M7" s="145" t="s">
        <v>93</v>
      </c>
      <c r="N7" s="145" t="s">
        <v>94</v>
      </c>
      <c r="O7" s="145" t="s">
        <v>95</v>
      </c>
      <c r="P7" s="145" t="s">
        <v>94</v>
      </c>
      <c r="Q7" s="145" t="s">
        <v>93</v>
      </c>
      <c r="R7" s="145" t="s">
        <v>95</v>
      </c>
      <c r="S7" s="146" t="s">
        <v>304</v>
      </c>
      <c r="T7" s="146" t="s">
        <v>305</v>
      </c>
      <c r="U7" s="147" t="s">
        <v>434</v>
      </c>
    </row>
    <row r="8" spans="1:21" ht="47.25">
      <c r="A8" s="78">
        <v>1</v>
      </c>
      <c r="B8" s="78"/>
      <c r="C8" s="78" t="s">
        <v>424</v>
      </c>
      <c r="D8" s="78" t="s">
        <v>346</v>
      </c>
      <c r="E8" s="78" t="s">
        <v>435</v>
      </c>
      <c r="F8" s="134" t="s">
        <v>207</v>
      </c>
      <c r="G8" s="120" t="s">
        <v>31</v>
      </c>
      <c r="H8" s="120" t="s">
        <v>32</v>
      </c>
      <c r="I8" s="78" t="s">
        <v>5</v>
      </c>
      <c r="J8" s="120" t="s">
        <v>436</v>
      </c>
      <c r="K8" s="78">
        <v>50000</v>
      </c>
      <c r="L8" s="78">
        <v>31500</v>
      </c>
      <c r="M8" s="148" t="s">
        <v>420</v>
      </c>
      <c r="N8" s="120">
        <v>35000</v>
      </c>
      <c r="O8" s="78">
        <v>20</v>
      </c>
      <c r="P8" s="120">
        <v>35000</v>
      </c>
      <c r="Q8" s="114" t="s">
        <v>437</v>
      </c>
      <c r="R8" s="121">
        <v>20</v>
      </c>
      <c r="S8" s="149" t="s">
        <v>438</v>
      </c>
      <c r="T8" s="150" t="s">
        <v>439</v>
      </c>
      <c r="U8" s="113"/>
    </row>
    <row r="9" spans="1:21" ht="63">
      <c r="A9" s="78">
        <v>2</v>
      </c>
      <c r="B9" s="78"/>
      <c r="C9" s="78" t="s">
        <v>383</v>
      </c>
      <c r="D9" s="78" t="s">
        <v>440</v>
      </c>
      <c r="E9" s="78" t="s">
        <v>441</v>
      </c>
      <c r="F9" s="134" t="s">
        <v>207</v>
      </c>
      <c r="G9" s="120" t="s">
        <v>31</v>
      </c>
      <c r="H9" s="120" t="s">
        <v>32</v>
      </c>
      <c r="I9" s="120" t="s">
        <v>6</v>
      </c>
      <c r="J9" s="120" t="s">
        <v>442</v>
      </c>
      <c r="K9" s="78">
        <v>100000</v>
      </c>
      <c r="L9" s="78">
        <v>63000</v>
      </c>
      <c r="M9" s="148" t="s">
        <v>420</v>
      </c>
      <c r="N9" s="120">
        <v>70000</v>
      </c>
      <c r="O9" s="78">
        <v>20</v>
      </c>
      <c r="P9" s="120">
        <v>70000</v>
      </c>
      <c r="Q9" s="114" t="s">
        <v>437</v>
      </c>
      <c r="R9" s="121">
        <v>20</v>
      </c>
      <c r="S9" s="149" t="s">
        <v>443</v>
      </c>
      <c r="T9" s="150" t="s">
        <v>444</v>
      </c>
      <c r="U9" s="113"/>
    </row>
    <row r="10" spans="1:21" ht="47.25">
      <c r="A10" s="78">
        <v>3</v>
      </c>
      <c r="B10" s="78"/>
      <c r="C10" s="78" t="s">
        <v>445</v>
      </c>
      <c r="D10" s="78" t="s">
        <v>446</v>
      </c>
      <c r="E10" s="78" t="s">
        <v>447</v>
      </c>
      <c r="F10" s="134" t="s">
        <v>207</v>
      </c>
      <c r="G10" s="120" t="s">
        <v>31</v>
      </c>
      <c r="H10" s="120" t="s">
        <v>32</v>
      </c>
      <c r="I10" s="120" t="s">
        <v>6</v>
      </c>
      <c r="J10" s="120" t="s">
        <v>351</v>
      </c>
      <c r="K10" s="78">
        <v>50000</v>
      </c>
      <c r="L10" s="78">
        <v>31500</v>
      </c>
      <c r="M10" s="148" t="s">
        <v>420</v>
      </c>
      <c r="N10" s="120">
        <v>35000</v>
      </c>
      <c r="O10" s="78">
        <v>20</v>
      </c>
      <c r="P10" s="120">
        <v>35000</v>
      </c>
      <c r="Q10" s="114" t="s">
        <v>437</v>
      </c>
      <c r="R10" s="121">
        <v>20</v>
      </c>
      <c r="S10" s="149" t="s">
        <v>448</v>
      </c>
      <c r="T10" s="150" t="s">
        <v>449</v>
      </c>
      <c r="U10" s="113"/>
    </row>
    <row r="11" spans="1:21" ht="63">
      <c r="A11" s="78">
        <v>4</v>
      </c>
      <c r="B11" s="78"/>
      <c r="C11" s="78" t="s">
        <v>272</v>
      </c>
      <c r="D11" s="78" t="s">
        <v>440</v>
      </c>
      <c r="E11" s="78" t="s">
        <v>450</v>
      </c>
      <c r="F11" s="134" t="s">
        <v>207</v>
      </c>
      <c r="G11" s="120" t="s">
        <v>31</v>
      </c>
      <c r="H11" s="120" t="s">
        <v>32</v>
      </c>
      <c r="I11" s="78" t="s">
        <v>5</v>
      </c>
      <c r="J11" s="120" t="s">
        <v>451</v>
      </c>
      <c r="K11" s="78">
        <v>50000</v>
      </c>
      <c r="L11" s="78">
        <v>31500</v>
      </c>
      <c r="M11" s="148" t="s">
        <v>420</v>
      </c>
      <c r="N11" s="120">
        <v>35000</v>
      </c>
      <c r="O11" s="78">
        <v>20</v>
      </c>
      <c r="P11" s="120">
        <v>35000</v>
      </c>
      <c r="Q11" s="114" t="s">
        <v>437</v>
      </c>
      <c r="R11" s="121">
        <v>20</v>
      </c>
      <c r="S11" s="149" t="s">
        <v>452</v>
      </c>
      <c r="T11" s="150" t="s">
        <v>453</v>
      </c>
      <c r="U11" s="113"/>
    </row>
    <row r="12" spans="1:21" ht="76.5">
      <c r="A12" s="78">
        <v>5</v>
      </c>
      <c r="B12" s="28"/>
      <c r="C12" s="53" t="s">
        <v>648</v>
      </c>
      <c r="D12" s="53" t="s">
        <v>649</v>
      </c>
      <c r="E12" s="86" t="s">
        <v>650</v>
      </c>
      <c r="F12" s="57" t="s">
        <v>207</v>
      </c>
      <c r="G12" s="53" t="s">
        <v>31</v>
      </c>
      <c r="H12" s="53" t="s">
        <v>32</v>
      </c>
      <c r="I12" s="53" t="s">
        <v>6</v>
      </c>
      <c r="J12" s="53" t="s">
        <v>651</v>
      </c>
      <c r="K12" s="378">
        <v>200000</v>
      </c>
      <c r="L12" s="28">
        <v>126000</v>
      </c>
      <c r="M12" s="57" t="s">
        <v>652</v>
      </c>
      <c r="N12" s="379">
        <v>140000</v>
      </c>
      <c r="O12" s="380">
        <v>20</v>
      </c>
      <c r="P12" s="379">
        <v>140000</v>
      </c>
      <c r="Q12" s="380" t="s">
        <v>653</v>
      </c>
      <c r="R12" s="28">
        <v>20</v>
      </c>
      <c r="S12" s="381" t="s">
        <v>654</v>
      </c>
      <c r="T12" s="375" t="s">
        <v>655</v>
      </c>
      <c r="U12" s="375" t="s">
        <v>472</v>
      </c>
    </row>
    <row r="13" spans="1:21" ht="75">
      <c r="A13" s="78">
        <v>6</v>
      </c>
      <c r="B13" s="28"/>
      <c r="C13" s="53" t="s">
        <v>273</v>
      </c>
      <c r="D13" s="53" t="s">
        <v>656</v>
      </c>
      <c r="E13" s="86" t="s">
        <v>657</v>
      </c>
      <c r="F13" s="57" t="s">
        <v>207</v>
      </c>
      <c r="G13" s="53" t="s">
        <v>31</v>
      </c>
      <c r="H13" s="53" t="s">
        <v>32</v>
      </c>
      <c r="I13" s="53" t="s">
        <v>6</v>
      </c>
      <c r="J13" s="53" t="s">
        <v>658</v>
      </c>
      <c r="K13" s="378">
        <v>125000</v>
      </c>
      <c r="L13" s="28">
        <v>78750</v>
      </c>
      <c r="M13" s="57" t="s">
        <v>652</v>
      </c>
      <c r="N13" s="379">
        <v>87500</v>
      </c>
      <c r="O13" s="380">
        <v>20</v>
      </c>
      <c r="P13" s="379">
        <v>87500</v>
      </c>
      <c r="Q13" s="380" t="s">
        <v>653</v>
      </c>
      <c r="R13" s="28">
        <v>20</v>
      </c>
      <c r="S13" s="375" t="s">
        <v>659</v>
      </c>
      <c r="T13" s="375" t="s">
        <v>660</v>
      </c>
      <c r="U13" s="375" t="s">
        <v>472</v>
      </c>
    </row>
    <row r="14" spans="1:21" ht="51">
      <c r="A14" s="78">
        <v>7</v>
      </c>
      <c r="B14" s="28"/>
      <c r="C14" s="53" t="s">
        <v>661</v>
      </c>
      <c r="D14" s="53" t="s">
        <v>662</v>
      </c>
      <c r="E14" s="86" t="s">
        <v>663</v>
      </c>
      <c r="F14" s="57" t="s">
        <v>207</v>
      </c>
      <c r="G14" s="53" t="s">
        <v>31</v>
      </c>
      <c r="H14" s="53" t="s">
        <v>32</v>
      </c>
      <c r="I14" s="53" t="s">
        <v>6</v>
      </c>
      <c r="J14" s="53" t="s">
        <v>664</v>
      </c>
      <c r="K14" s="378">
        <v>100000</v>
      </c>
      <c r="L14" s="28">
        <v>63000</v>
      </c>
      <c r="M14" s="57" t="s">
        <v>652</v>
      </c>
      <c r="N14" s="379">
        <v>70000</v>
      </c>
      <c r="O14" s="380">
        <v>20</v>
      </c>
      <c r="P14" s="379">
        <v>70000</v>
      </c>
      <c r="Q14" s="380" t="s">
        <v>653</v>
      </c>
      <c r="R14" s="28">
        <v>20</v>
      </c>
      <c r="S14" s="375" t="s">
        <v>665</v>
      </c>
      <c r="T14" s="375" t="s">
        <v>666</v>
      </c>
      <c r="U14" s="375" t="s">
        <v>667</v>
      </c>
    </row>
    <row r="15" spans="1:21" ht="51">
      <c r="A15" s="78">
        <v>8</v>
      </c>
      <c r="B15" s="28"/>
      <c r="C15" s="53" t="s">
        <v>668</v>
      </c>
      <c r="D15" s="53" t="s">
        <v>669</v>
      </c>
      <c r="E15" s="86" t="s">
        <v>663</v>
      </c>
      <c r="F15" s="57" t="s">
        <v>207</v>
      </c>
      <c r="G15" s="53" t="s">
        <v>31</v>
      </c>
      <c r="H15" s="53" t="s">
        <v>32</v>
      </c>
      <c r="I15" s="53" t="s">
        <v>6</v>
      </c>
      <c r="J15" s="53" t="s">
        <v>670</v>
      </c>
      <c r="K15" s="378">
        <v>100000</v>
      </c>
      <c r="L15" s="28">
        <v>63000</v>
      </c>
      <c r="M15" s="57" t="s">
        <v>652</v>
      </c>
      <c r="N15" s="379">
        <v>70000</v>
      </c>
      <c r="O15" s="380">
        <v>20</v>
      </c>
      <c r="P15" s="379">
        <v>70000</v>
      </c>
      <c r="Q15" s="380" t="s">
        <v>653</v>
      </c>
      <c r="R15" s="28">
        <v>20</v>
      </c>
      <c r="S15" s="375" t="s">
        <v>671</v>
      </c>
      <c r="T15" s="375" t="s">
        <v>672</v>
      </c>
      <c r="U15" s="375" t="s">
        <v>667</v>
      </c>
    </row>
    <row r="16" spans="1:21" ht="38.25">
      <c r="A16" s="78">
        <v>9</v>
      </c>
      <c r="B16" s="28"/>
      <c r="C16" s="53" t="s">
        <v>673</v>
      </c>
      <c r="D16" s="373" t="s">
        <v>674</v>
      </c>
      <c r="E16" s="86" t="s">
        <v>675</v>
      </c>
      <c r="F16" s="57" t="s">
        <v>207</v>
      </c>
      <c r="G16" s="53" t="s">
        <v>31</v>
      </c>
      <c r="H16" s="53" t="s">
        <v>32</v>
      </c>
      <c r="I16" s="53" t="s">
        <v>6</v>
      </c>
      <c r="J16" s="53" t="s">
        <v>351</v>
      </c>
      <c r="K16" s="378">
        <v>200000</v>
      </c>
      <c r="L16" s="28">
        <v>126000</v>
      </c>
      <c r="M16" s="57" t="s">
        <v>652</v>
      </c>
      <c r="N16" s="380">
        <v>140000</v>
      </c>
      <c r="O16" s="380">
        <v>20</v>
      </c>
      <c r="P16" s="380">
        <v>140000</v>
      </c>
      <c r="Q16" s="380" t="s">
        <v>676</v>
      </c>
      <c r="R16" s="28">
        <v>20</v>
      </c>
      <c r="S16" s="375" t="s">
        <v>677</v>
      </c>
      <c r="T16" s="375" t="s">
        <v>678</v>
      </c>
      <c r="U16" s="381" t="s">
        <v>679</v>
      </c>
    </row>
    <row r="17" spans="1:21" ht="76.5">
      <c r="A17" s="78">
        <v>10</v>
      </c>
      <c r="B17" s="28"/>
      <c r="C17" s="53" t="s">
        <v>648</v>
      </c>
      <c r="D17" s="53" t="s">
        <v>649</v>
      </c>
      <c r="E17" s="86" t="s">
        <v>650</v>
      </c>
      <c r="F17" s="57" t="s">
        <v>207</v>
      </c>
      <c r="G17" s="53" t="s">
        <v>31</v>
      </c>
      <c r="H17" s="53" t="s">
        <v>32</v>
      </c>
      <c r="I17" s="57" t="s">
        <v>6</v>
      </c>
      <c r="J17" s="53" t="s">
        <v>651</v>
      </c>
      <c r="K17" s="28">
        <v>0</v>
      </c>
      <c r="L17" s="28">
        <v>54000</v>
      </c>
      <c r="M17" s="57" t="s">
        <v>652</v>
      </c>
      <c r="N17" s="382">
        <v>60000</v>
      </c>
      <c r="O17" s="28">
        <v>20</v>
      </c>
      <c r="P17" s="382">
        <v>60000</v>
      </c>
      <c r="Q17" s="28" t="s">
        <v>680</v>
      </c>
      <c r="R17" s="28">
        <v>20</v>
      </c>
      <c r="S17" s="375" t="s">
        <v>654</v>
      </c>
      <c r="T17" s="375" t="s">
        <v>655</v>
      </c>
      <c r="U17" s="381" t="s">
        <v>472</v>
      </c>
    </row>
    <row r="18" spans="1:21" ht="75">
      <c r="A18" s="78">
        <v>11</v>
      </c>
      <c r="B18" s="28"/>
      <c r="C18" s="53" t="s">
        <v>273</v>
      </c>
      <c r="D18" s="53" t="s">
        <v>656</v>
      </c>
      <c r="E18" s="86" t="s">
        <v>657</v>
      </c>
      <c r="F18" s="57" t="s">
        <v>207</v>
      </c>
      <c r="G18" s="53" t="s">
        <v>31</v>
      </c>
      <c r="H18" s="53" t="s">
        <v>32</v>
      </c>
      <c r="I18" s="57" t="s">
        <v>6</v>
      </c>
      <c r="J18" s="53" t="s">
        <v>658</v>
      </c>
      <c r="K18" s="28">
        <v>0</v>
      </c>
      <c r="L18" s="28">
        <v>33750</v>
      </c>
      <c r="M18" s="57" t="s">
        <v>652</v>
      </c>
      <c r="N18" s="382">
        <v>37500</v>
      </c>
      <c r="O18" s="28">
        <v>20</v>
      </c>
      <c r="P18" s="382">
        <v>37500</v>
      </c>
      <c r="Q18" s="28" t="s">
        <v>680</v>
      </c>
      <c r="R18" s="28">
        <v>20</v>
      </c>
      <c r="S18" s="375" t="s">
        <v>659</v>
      </c>
      <c r="T18" s="375" t="s">
        <v>660</v>
      </c>
      <c r="U18" s="381" t="s">
        <v>472</v>
      </c>
    </row>
    <row r="19" spans="1:21" ht="38.25">
      <c r="A19" s="78">
        <v>12</v>
      </c>
      <c r="B19" s="28"/>
      <c r="C19" s="53" t="s">
        <v>673</v>
      </c>
      <c r="D19" s="373" t="s">
        <v>674</v>
      </c>
      <c r="E19" s="86" t="s">
        <v>675</v>
      </c>
      <c r="F19" s="57" t="s">
        <v>207</v>
      </c>
      <c r="G19" s="53" t="s">
        <v>31</v>
      </c>
      <c r="H19" s="53" t="s">
        <v>32</v>
      </c>
      <c r="I19" s="57" t="s">
        <v>6</v>
      </c>
      <c r="J19" s="53" t="s">
        <v>351</v>
      </c>
      <c r="K19" s="28">
        <v>0</v>
      </c>
      <c r="L19" s="28">
        <v>54000</v>
      </c>
      <c r="M19" s="57" t="s">
        <v>652</v>
      </c>
      <c r="N19" s="379">
        <v>60000</v>
      </c>
      <c r="O19" s="28">
        <v>20</v>
      </c>
      <c r="P19" s="61">
        <v>60000</v>
      </c>
      <c r="Q19" s="28" t="s">
        <v>680</v>
      </c>
      <c r="R19" s="28">
        <v>20</v>
      </c>
      <c r="S19" s="375" t="s">
        <v>677</v>
      </c>
      <c r="T19" s="375" t="s">
        <v>678</v>
      </c>
      <c r="U19" s="375">
        <v>109451333</v>
      </c>
    </row>
    <row r="20" spans="1:21" ht="51">
      <c r="A20" s="78">
        <v>13</v>
      </c>
      <c r="B20" s="28"/>
      <c r="C20" s="53" t="s">
        <v>661</v>
      </c>
      <c r="D20" s="53" t="s">
        <v>662</v>
      </c>
      <c r="E20" s="86" t="s">
        <v>663</v>
      </c>
      <c r="F20" s="57" t="s">
        <v>207</v>
      </c>
      <c r="G20" s="53" t="s">
        <v>31</v>
      </c>
      <c r="H20" s="53" t="s">
        <v>32</v>
      </c>
      <c r="I20" s="57" t="s">
        <v>6</v>
      </c>
      <c r="J20" s="53" t="s">
        <v>664</v>
      </c>
      <c r="K20" s="28">
        <v>0</v>
      </c>
      <c r="L20" s="28">
        <v>27000</v>
      </c>
      <c r="M20" s="57" t="s">
        <v>652</v>
      </c>
      <c r="N20" s="379">
        <v>30000</v>
      </c>
      <c r="O20" s="28">
        <v>20</v>
      </c>
      <c r="P20" s="61">
        <v>30000</v>
      </c>
      <c r="Q20" s="28" t="s">
        <v>680</v>
      </c>
      <c r="R20" s="28">
        <v>20</v>
      </c>
      <c r="S20" s="375" t="s">
        <v>665</v>
      </c>
      <c r="T20" s="375" t="s">
        <v>666</v>
      </c>
      <c r="U20" s="381" t="s">
        <v>667</v>
      </c>
    </row>
    <row r="21" spans="1:21" ht="51">
      <c r="A21" s="78">
        <v>14</v>
      </c>
      <c r="B21" s="28"/>
      <c r="C21" s="53" t="s">
        <v>668</v>
      </c>
      <c r="D21" s="53" t="s">
        <v>669</v>
      </c>
      <c r="E21" s="86" t="s">
        <v>663</v>
      </c>
      <c r="F21" s="57" t="s">
        <v>207</v>
      </c>
      <c r="G21" s="53" t="s">
        <v>31</v>
      </c>
      <c r="H21" s="53" t="s">
        <v>32</v>
      </c>
      <c r="I21" s="57" t="s">
        <v>6</v>
      </c>
      <c r="J21" s="53" t="s">
        <v>670</v>
      </c>
      <c r="K21" s="28">
        <v>0</v>
      </c>
      <c r="L21" s="28">
        <v>27000</v>
      </c>
      <c r="M21" s="57" t="s">
        <v>652</v>
      </c>
      <c r="N21" s="379">
        <v>30000</v>
      </c>
      <c r="O21" s="28">
        <v>20</v>
      </c>
      <c r="P21" s="61">
        <v>30000</v>
      </c>
      <c r="Q21" s="28" t="s">
        <v>680</v>
      </c>
      <c r="R21" s="28">
        <v>20</v>
      </c>
      <c r="S21" s="375" t="s">
        <v>671</v>
      </c>
      <c r="T21" s="375" t="s">
        <v>672</v>
      </c>
      <c r="U21" s="381" t="s">
        <v>667</v>
      </c>
    </row>
    <row r="22" spans="1:21" ht="60">
      <c r="A22" s="78">
        <v>15</v>
      </c>
      <c r="B22" s="28"/>
      <c r="C22" s="57" t="s">
        <v>352</v>
      </c>
      <c r="D22" s="57" t="s">
        <v>353</v>
      </c>
      <c r="E22" s="383" t="s">
        <v>354</v>
      </c>
      <c r="F22" s="57" t="s">
        <v>207</v>
      </c>
      <c r="G22" s="115" t="s">
        <v>31</v>
      </c>
      <c r="H22" s="115" t="s">
        <v>32</v>
      </c>
      <c r="I22" s="115" t="s">
        <v>6</v>
      </c>
      <c r="J22" s="115" t="s">
        <v>355</v>
      </c>
      <c r="K22" s="28">
        <v>0</v>
      </c>
      <c r="L22" s="28">
        <v>27000</v>
      </c>
      <c r="M22" s="57" t="s">
        <v>652</v>
      </c>
      <c r="N22" s="379">
        <v>30000</v>
      </c>
      <c r="O22" s="28">
        <v>20</v>
      </c>
      <c r="P22" s="61">
        <v>30000</v>
      </c>
      <c r="Q22" s="28" t="s">
        <v>680</v>
      </c>
      <c r="R22" s="28">
        <v>20</v>
      </c>
      <c r="S22" s="384" t="s">
        <v>681</v>
      </c>
      <c r="T22" s="385" t="s">
        <v>682</v>
      </c>
      <c r="U22" s="385" t="s">
        <v>683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1"/>
  <sheetViews>
    <sheetView topLeftCell="A9" workbookViewId="0">
      <selection activeCell="P8" sqref="P8:P10"/>
    </sheetView>
  </sheetViews>
  <sheetFormatPr defaultRowHeight="15"/>
  <sheetData>
    <row r="1" spans="1:22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</row>
    <row r="2" spans="1:22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2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96"/>
      <c r="T3" s="68"/>
    </row>
    <row r="4" spans="1:22" ht="18.75">
      <c r="A4" s="515" t="s">
        <v>303</v>
      </c>
      <c r="B4" s="515"/>
      <c r="C4" s="515"/>
      <c r="D4" s="515"/>
      <c r="E4" s="515"/>
      <c r="F4" s="515"/>
      <c r="G4" s="515"/>
      <c r="H4" s="151"/>
      <c r="I4" s="7"/>
      <c r="J4" s="7"/>
      <c r="K4" s="7"/>
      <c r="L4" s="6"/>
      <c r="M4" s="67"/>
      <c r="N4" s="64"/>
      <c r="O4" s="67"/>
      <c r="P4" s="92"/>
      <c r="Q4" s="9"/>
      <c r="R4" s="94" t="s">
        <v>200</v>
      </c>
      <c r="S4" s="96"/>
      <c r="T4" s="68"/>
    </row>
    <row r="5" spans="1:22">
      <c r="A5" s="95"/>
      <c r="B5" s="74"/>
      <c r="C5" s="96"/>
      <c r="D5" s="95"/>
      <c r="E5" s="96"/>
      <c r="F5" s="152"/>
      <c r="G5" s="97"/>
      <c r="H5" s="152"/>
      <c r="I5" s="97"/>
      <c r="J5" s="95"/>
      <c r="K5" s="95"/>
      <c r="L5" s="95"/>
      <c r="M5" s="74"/>
      <c r="N5" s="71"/>
      <c r="O5" s="74"/>
      <c r="P5" s="71"/>
      <c r="Q5" s="518" t="s">
        <v>302</v>
      </c>
      <c r="R5" s="518"/>
      <c r="S5" s="96"/>
      <c r="T5" s="68"/>
    </row>
    <row r="6" spans="1:22">
      <c r="A6" s="516" t="s">
        <v>202</v>
      </c>
      <c r="B6" s="516"/>
      <c r="C6" s="96"/>
      <c r="D6" s="95"/>
      <c r="E6" s="96"/>
      <c r="F6" s="152"/>
      <c r="G6" s="97"/>
      <c r="H6" s="152"/>
      <c r="I6" s="97"/>
      <c r="J6" s="95"/>
      <c r="K6" s="95"/>
      <c r="L6" s="95"/>
      <c r="M6" s="74"/>
      <c r="N6" s="71"/>
      <c r="O6" s="74"/>
      <c r="P6" s="71"/>
      <c r="Q6" s="74"/>
      <c r="R6" s="95"/>
      <c r="S6" s="96"/>
      <c r="T6" s="68"/>
    </row>
    <row r="7" spans="1:22" ht="63">
      <c r="A7" s="153" t="s">
        <v>82</v>
      </c>
      <c r="B7" s="153" t="s">
        <v>83</v>
      </c>
      <c r="C7" s="145" t="s">
        <v>84</v>
      </c>
      <c r="D7" s="153" t="s">
        <v>85</v>
      </c>
      <c r="E7" s="145" t="s">
        <v>86</v>
      </c>
      <c r="F7" s="145" t="s">
        <v>9</v>
      </c>
      <c r="G7" s="153" t="s">
        <v>87</v>
      </c>
      <c r="H7" s="145" t="s">
        <v>88</v>
      </c>
      <c r="I7" s="153" t="s">
        <v>89</v>
      </c>
      <c r="J7" s="153" t="s">
        <v>193</v>
      </c>
      <c r="K7" s="153" t="s">
        <v>194</v>
      </c>
      <c r="L7" s="153" t="s">
        <v>195</v>
      </c>
      <c r="M7" s="153" t="s">
        <v>196</v>
      </c>
      <c r="N7" s="144" t="s">
        <v>197</v>
      </c>
      <c r="O7" s="153" t="s">
        <v>198</v>
      </c>
      <c r="P7" s="144" t="s">
        <v>94</v>
      </c>
      <c r="Q7" s="153" t="s">
        <v>93</v>
      </c>
      <c r="R7" s="153" t="s">
        <v>95</v>
      </c>
      <c r="S7" s="145" t="s">
        <v>304</v>
      </c>
      <c r="T7" s="154" t="s">
        <v>305</v>
      </c>
      <c r="U7" s="155" t="s">
        <v>434</v>
      </c>
    </row>
    <row r="8" spans="1:22" ht="126">
      <c r="A8" s="81">
        <v>1</v>
      </c>
      <c r="B8" s="78"/>
      <c r="C8" s="156" t="s">
        <v>454</v>
      </c>
      <c r="D8" s="157" t="s">
        <v>455</v>
      </c>
      <c r="E8" s="158" t="s">
        <v>456</v>
      </c>
      <c r="F8" s="78" t="s">
        <v>207</v>
      </c>
      <c r="G8" s="158" t="s">
        <v>31</v>
      </c>
      <c r="H8" s="78" t="s">
        <v>32</v>
      </c>
      <c r="I8" s="81" t="s">
        <v>6</v>
      </c>
      <c r="J8" s="85" t="s">
        <v>457</v>
      </c>
      <c r="K8" s="85" t="s">
        <v>458</v>
      </c>
      <c r="L8" s="85" t="s">
        <v>459</v>
      </c>
      <c r="M8" s="85" t="s">
        <v>296</v>
      </c>
      <c r="N8" s="85">
        <v>280000</v>
      </c>
      <c r="O8" s="76" t="s">
        <v>460</v>
      </c>
      <c r="P8" s="112">
        <v>70000</v>
      </c>
      <c r="Q8" s="76" t="s">
        <v>461</v>
      </c>
      <c r="R8" s="81" t="s">
        <v>189</v>
      </c>
      <c r="S8" s="159" t="s">
        <v>462</v>
      </c>
      <c r="T8" s="159" t="s">
        <v>463</v>
      </c>
      <c r="U8" s="113"/>
      <c r="V8">
        <f>P8*0.9</f>
        <v>63000</v>
      </c>
    </row>
    <row r="9" spans="1:22" s="376" customFormat="1" ht="90">
      <c r="A9" s="81">
        <v>2</v>
      </c>
      <c r="B9" s="28"/>
      <c r="C9" s="41" t="s">
        <v>389</v>
      </c>
      <c r="D9" s="373" t="s">
        <v>390</v>
      </c>
      <c r="E9" s="53" t="s">
        <v>464</v>
      </c>
      <c r="F9" s="41" t="s">
        <v>207</v>
      </c>
      <c r="G9" s="41" t="s">
        <v>31</v>
      </c>
      <c r="H9" s="53" t="s">
        <v>32</v>
      </c>
      <c r="I9" s="53" t="s">
        <v>6</v>
      </c>
      <c r="J9" s="53" t="s">
        <v>465</v>
      </c>
      <c r="K9" s="53" t="s">
        <v>466</v>
      </c>
      <c r="L9" s="53" t="s">
        <v>295</v>
      </c>
      <c r="M9" s="53" t="s">
        <v>467</v>
      </c>
      <c r="N9" s="28">
        <v>150000</v>
      </c>
      <c r="O9" s="374" t="s">
        <v>468</v>
      </c>
      <c r="P9" s="28">
        <v>50000</v>
      </c>
      <c r="Q9" s="374" t="s">
        <v>469</v>
      </c>
      <c r="R9" s="28" t="s">
        <v>411</v>
      </c>
      <c r="S9" s="375" t="s">
        <v>470</v>
      </c>
      <c r="T9" s="132" t="s">
        <v>471</v>
      </c>
      <c r="U9" s="375" t="s">
        <v>472</v>
      </c>
      <c r="V9">
        <f>P9*0.9</f>
        <v>45000</v>
      </c>
    </row>
    <row r="10" spans="1:22" ht="90">
      <c r="A10" s="81">
        <v>3</v>
      </c>
      <c r="B10" s="28"/>
      <c r="C10" s="53" t="s">
        <v>684</v>
      </c>
      <c r="D10" s="373" t="s">
        <v>685</v>
      </c>
      <c r="E10" s="53" t="s">
        <v>686</v>
      </c>
      <c r="F10" s="28" t="s">
        <v>207</v>
      </c>
      <c r="G10" s="53" t="s">
        <v>31</v>
      </c>
      <c r="H10" s="57" t="s">
        <v>32</v>
      </c>
      <c r="I10" s="57" t="s">
        <v>5</v>
      </c>
      <c r="J10" s="53" t="s">
        <v>687</v>
      </c>
      <c r="K10" s="53" t="s">
        <v>688</v>
      </c>
      <c r="L10" s="53" t="s">
        <v>689</v>
      </c>
      <c r="M10" s="53" t="s">
        <v>690</v>
      </c>
      <c r="N10" s="28">
        <v>22600</v>
      </c>
      <c r="O10" s="57" t="s">
        <v>652</v>
      </c>
      <c r="P10" s="379">
        <v>22600</v>
      </c>
      <c r="Q10" s="57" t="s">
        <v>653</v>
      </c>
      <c r="R10" s="28" t="s">
        <v>402</v>
      </c>
      <c r="S10" s="375" t="s">
        <v>691</v>
      </c>
      <c r="T10" s="375" t="s">
        <v>692</v>
      </c>
      <c r="U10" s="381" t="s">
        <v>693</v>
      </c>
    </row>
    <row r="11" spans="1:22" ht="90">
      <c r="A11" s="81">
        <v>4</v>
      </c>
      <c r="B11" s="386"/>
      <c r="C11" s="54" t="s">
        <v>404</v>
      </c>
      <c r="D11" s="54" t="s">
        <v>405</v>
      </c>
      <c r="E11" s="54" t="s">
        <v>406</v>
      </c>
      <c r="F11" s="54" t="s">
        <v>207</v>
      </c>
      <c r="G11" s="54" t="s">
        <v>31</v>
      </c>
      <c r="H11" s="54" t="s">
        <v>32</v>
      </c>
      <c r="I11" s="57" t="s">
        <v>6</v>
      </c>
      <c r="J11" s="387" t="s">
        <v>694</v>
      </c>
      <c r="K11" s="53" t="s">
        <v>695</v>
      </c>
      <c r="L11" s="53" t="s">
        <v>295</v>
      </c>
      <c r="M11" s="53" t="s">
        <v>467</v>
      </c>
      <c r="N11" s="28">
        <v>200000</v>
      </c>
      <c r="O11" s="61" t="s">
        <v>696</v>
      </c>
      <c r="P11" s="388">
        <v>50000</v>
      </c>
      <c r="Q11" s="61" t="s">
        <v>697</v>
      </c>
      <c r="R11" s="61" t="s">
        <v>491</v>
      </c>
      <c r="S11" s="389" t="s">
        <v>698</v>
      </c>
      <c r="T11" s="390" t="s">
        <v>413</v>
      </c>
      <c r="U11" s="381" t="s">
        <v>472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6"/>
  <sheetViews>
    <sheetView topLeftCell="A17" workbookViewId="0">
      <selection activeCell="A8" sqref="A8:A20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</row>
    <row r="2" spans="1:21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</row>
    <row r="3" spans="1:21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</row>
    <row r="4" spans="1:21" ht="18.75">
      <c r="A4" s="515" t="s">
        <v>303</v>
      </c>
      <c r="B4" s="515"/>
      <c r="C4" s="515"/>
      <c r="D4" s="515"/>
      <c r="E4" s="515"/>
      <c r="F4" s="515"/>
      <c r="G4" s="515"/>
      <c r="H4" s="108"/>
      <c r="I4" s="108"/>
      <c r="J4" s="139"/>
      <c r="K4" s="64"/>
      <c r="L4" s="65"/>
      <c r="M4" s="140"/>
      <c r="N4" s="64"/>
      <c r="O4" s="370"/>
      <c r="P4" s="109"/>
      <c r="Q4" s="141"/>
      <c r="R4" s="94" t="s">
        <v>200</v>
      </c>
      <c r="S4" s="138"/>
      <c r="T4" s="138"/>
    </row>
    <row r="5" spans="1:21" ht="15.75">
      <c r="A5" s="71"/>
      <c r="B5" s="68"/>
      <c r="C5" s="68"/>
      <c r="D5" s="68"/>
      <c r="E5" s="142"/>
      <c r="F5" s="110"/>
      <c r="G5" s="110"/>
      <c r="H5" s="110"/>
      <c r="I5" s="110"/>
      <c r="J5" s="142"/>
      <c r="K5" s="71"/>
      <c r="L5" s="71"/>
      <c r="M5" s="143"/>
      <c r="N5" s="71"/>
      <c r="O5" s="68"/>
      <c r="P5" s="68"/>
      <c r="Q5" s="520" t="s">
        <v>201</v>
      </c>
      <c r="R5" s="520"/>
      <c r="S5" s="138"/>
      <c r="T5" s="138"/>
    </row>
    <row r="6" spans="1:21" ht="15.75">
      <c r="A6" s="516" t="s">
        <v>202</v>
      </c>
      <c r="B6" s="516"/>
      <c r="C6" s="516"/>
      <c r="D6" s="68"/>
      <c r="E6" s="142"/>
      <c r="F6" s="110"/>
      <c r="G6" s="110"/>
      <c r="H6" s="110"/>
      <c r="I6" s="110"/>
      <c r="J6" s="142"/>
      <c r="K6" s="71"/>
      <c r="L6" s="71"/>
      <c r="M6" s="143"/>
      <c r="N6" s="71"/>
      <c r="O6" s="68"/>
      <c r="P6" s="519" t="s">
        <v>203</v>
      </c>
      <c r="Q6" s="519"/>
      <c r="R6" s="519"/>
      <c r="S6" s="138"/>
      <c r="T6" s="138"/>
    </row>
    <row r="7" spans="1:21" ht="63">
      <c r="A7" s="144" t="s">
        <v>82</v>
      </c>
      <c r="B7" s="145" t="s">
        <v>83</v>
      </c>
      <c r="C7" s="145" t="s">
        <v>84</v>
      </c>
      <c r="D7" s="145" t="s">
        <v>85</v>
      </c>
      <c r="E7" s="145" t="s">
        <v>86</v>
      </c>
      <c r="F7" s="145" t="s">
        <v>9</v>
      </c>
      <c r="G7" s="145" t="s">
        <v>87</v>
      </c>
      <c r="H7" s="145" t="s">
        <v>88</v>
      </c>
      <c r="I7" s="145" t="s">
        <v>89</v>
      </c>
      <c r="J7" s="145" t="s">
        <v>90</v>
      </c>
      <c r="K7" s="145" t="s">
        <v>91</v>
      </c>
      <c r="L7" s="128" t="s">
        <v>433</v>
      </c>
      <c r="M7" s="145" t="s">
        <v>93</v>
      </c>
      <c r="N7" s="145" t="s">
        <v>94</v>
      </c>
      <c r="O7" s="145" t="s">
        <v>95</v>
      </c>
      <c r="P7" s="145" t="s">
        <v>94</v>
      </c>
      <c r="Q7" s="145" t="s">
        <v>93</v>
      </c>
      <c r="R7" s="145" t="s">
        <v>95</v>
      </c>
      <c r="S7" s="146" t="s">
        <v>304</v>
      </c>
      <c r="T7" s="146" t="s">
        <v>305</v>
      </c>
      <c r="U7" s="147" t="s">
        <v>434</v>
      </c>
    </row>
    <row r="8" spans="1:21" ht="60">
      <c r="A8" s="28">
        <v>1</v>
      </c>
      <c r="B8" s="61"/>
      <c r="C8" s="53" t="s">
        <v>699</v>
      </c>
      <c r="D8" s="53" t="s">
        <v>700</v>
      </c>
      <c r="E8" s="53" t="s">
        <v>701</v>
      </c>
      <c r="F8" s="53" t="s">
        <v>207</v>
      </c>
      <c r="G8" s="53" t="s">
        <v>31</v>
      </c>
      <c r="H8" s="41" t="s">
        <v>32</v>
      </c>
      <c r="I8" s="41" t="s">
        <v>6</v>
      </c>
      <c r="J8" s="53" t="s">
        <v>702</v>
      </c>
      <c r="K8" s="28">
        <v>60000</v>
      </c>
      <c r="L8" s="28">
        <v>37800</v>
      </c>
      <c r="M8" s="61" t="s">
        <v>703</v>
      </c>
      <c r="N8" s="382">
        <v>42000</v>
      </c>
      <c r="O8" s="61">
        <v>20</v>
      </c>
      <c r="P8" s="382">
        <v>42000</v>
      </c>
      <c r="Q8" s="61" t="s">
        <v>704</v>
      </c>
      <c r="R8" s="61">
        <v>20</v>
      </c>
      <c r="S8" s="375" t="s">
        <v>705</v>
      </c>
      <c r="T8" s="375" t="s">
        <v>706</v>
      </c>
      <c r="U8" s="381" t="s">
        <v>707</v>
      </c>
    </row>
    <row r="9" spans="1:21" ht="90">
      <c r="A9" s="28">
        <v>2</v>
      </c>
      <c r="B9" s="61"/>
      <c r="C9" s="53" t="s">
        <v>708</v>
      </c>
      <c r="D9" s="53" t="s">
        <v>709</v>
      </c>
      <c r="E9" s="53" t="s">
        <v>710</v>
      </c>
      <c r="F9" s="53" t="s">
        <v>207</v>
      </c>
      <c r="G9" s="53" t="s">
        <v>711</v>
      </c>
      <c r="H9" s="53" t="s">
        <v>32</v>
      </c>
      <c r="I9" s="53" t="s">
        <v>6</v>
      </c>
      <c r="J9" s="53" t="s">
        <v>712</v>
      </c>
      <c r="K9" s="28">
        <v>200000</v>
      </c>
      <c r="L9" s="28">
        <v>126000</v>
      </c>
      <c r="M9" s="61" t="s">
        <v>703</v>
      </c>
      <c r="N9" s="382">
        <v>140000</v>
      </c>
      <c r="O9" s="61">
        <v>20</v>
      </c>
      <c r="P9" s="382">
        <v>140000</v>
      </c>
      <c r="Q9" s="61" t="s">
        <v>704</v>
      </c>
      <c r="R9" s="61">
        <v>20</v>
      </c>
      <c r="S9" s="375" t="s">
        <v>713</v>
      </c>
      <c r="T9" s="375" t="s">
        <v>714</v>
      </c>
      <c r="U9" s="375" t="s">
        <v>715</v>
      </c>
    </row>
    <row r="10" spans="1:21" ht="60">
      <c r="A10" s="28">
        <v>3</v>
      </c>
      <c r="B10" s="61"/>
      <c r="C10" s="53" t="s">
        <v>716</v>
      </c>
      <c r="D10" s="373" t="s">
        <v>227</v>
      </c>
      <c r="E10" s="53" t="s">
        <v>717</v>
      </c>
      <c r="F10" s="53" t="s">
        <v>207</v>
      </c>
      <c r="G10" s="53" t="s">
        <v>31</v>
      </c>
      <c r="H10" s="41" t="s">
        <v>32</v>
      </c>
      <c r="I10" s="41" t="s">
        <v>6</v>
      </c>
      <c r="J10" s="53" t="s">
        <v>718</v>
      </c>
      <c r="K10" s="28">
        <v>95000</v>
      </c>
      <c r="L10" s="28">
        <v>59850</v>
      </c>
      <c r="M10" s="61" t="s">
        <v>703</v>
      </c>
      <c r="N10" s="61">
        <v>66500</v>
      </c>
      <c r="O10" s="61">
        <v>20</v>
      </c>
      <c r="P10" s="61">
        <v>66500</v>
      </c>
      <c r="Q10" s="61" t="s">
        <v>704</v>
      </c>
      <c r="R10" s="61">
        <v>20</v>
      </c>
      <c r="S10" s="375" t="s">
        <v>719</v>
      </c>
      <c r="T10" s="375" t="s">
        <v>720</v>
      </c>
      <c r="U10" s="375" t="s">
        <v>721</v>
      </c>
    </row>
    <row r="11" spans="1:21" ht="75">
      <c r="A11" s="28">
        <v>4</v>
      </c>
      <c r="B11" s="61"/>
      <c r="C11" s="53" t="s">
        <v>722</v>
      </c>
      <c r="D11" s="53" t="s">
        <v>723</v>
      </c>
      <c r="E11" s="53" t="s">
        <v>724</v>
      </c>
      <c r="F11" s="53" t="s">
        <v>207</v>
      </c>
      <c r="G11" s="53" t="s">
        <v>31</v>
      </c>
      <c r="H11" s="41" t="s">
        <v>32</v>
      </c>
      <c r="I11" s="41" t="s">
        <v>6</v>
      </c>
      <c r="J11" s="53" t="s">
        <v>725</v>
      </c>
      <c r="K11" s="28">
        <v>200000</v>
      </c>
      <c r="L11" s="28">
        <v>126000</v>
      </c>
      <c r="M11" s="61" t="s">
        <v>703</v>
      </c>
      <c r="N11" s="61">
        <v>140000</v>
      </c>
      <c r="O11" s="61">
        <v>20</v>
      </c>
      <c r="P11" s="61">
        <v>140000</v>
      </c>
      <c r="Q11" s="61" t="s">
        <v>704</v>
      </c>
      <c r="R11" s="61">
        <v>20</v>
      </c>
      <c r="S11" s="375" t="s">
        <v>726</v>
      </c>
      <c r="T11" s="375" t="s">
        <v>727</v>
      </c>
      <c r="U11" s="375" t="s">
        <v>728</v>
      </c>
    </row>
    <row r="12" spans="1:21" ht="75">
      <c r="A12" s="28">
        <v>5</v>
      </c>
      <c r="B12" s="61"/>
      <c r="C12" s="53" t="s">
        <v>729</v>
      </c>
      <c r="D12" s="53" t="s">
        <v>730</v>
      </c>
      <c r="E12" s="53" t="s">
        <v>731</v>
      </c>
      <c r="F12" s="53" t="s">
        <v>207</v>
      </c>
      <c r="G12" s="53" t="s">
        <v>31</v>
      </c>
      <c r="H12" s="41" t="s">
        <v>32</v>
      </c>
      <c r="I12" s="41" t="s">
        <v>6</v>
      </c>
      <c r="J12" s="53" t="s">
        <v>732</v>
      </c>
      <c r="K12" s="28">
        <v>200000</v>
      </c>
      <c r="L12" s="28">
        <v>126000</v>
      </c>
      <c r="M12" s="61" t="s">
        <v>703</v>
      </c>
      <c r="N12" s="61">
        <v>140000</v>
      </c>
      <c r="O12" s="61">
        <v>20</v>
      </c>
      <c r="P12" s="61">
        <v>140000</v>
      </c>
      <c r="Q12" s="61" t="s">
        <v>704</v>
      </c>
      <c r="R12" s="61">
        <v>20</v>
      </c>
      <c r="S12" s="375" t="s">
        <v>733</v>
      </c>
      <c r="T12" s="375" t="s">
        <v>734</v>
      </c>
      <c r="U12" s="375" t="s">
        <v>735</v>
      </c>
    </row>
    <row r="13" spans="1:21" ht="90">
      <c r="A13" s="28">
        <v>6</v>
      </c>
      <c r="B13" s="61"/>
      <c r="C13" s="57" t="s">
        <v>445</v>
      </c>
      <c r="D13" s="57" t="s">
        <v>736</v>
      </c>
      <c r="E13" s="57" t="s">
        <v>737</v>
      </c>
      <c r="F13" s="57" t="s">
        <v>207</v>
      </c>
      <c r="G13" s="53" t="s">
        <v>31</v>
      </c>
      <c r="H13" s="41" t="s">
        <v>32</v>
      </c>
      <c r="I13" s="41" t="s">
        <v>6</v>
      </c>
      <c r="J13" s="57" t="s">
        <v>738</v>
      </c>
      <c r="K13" s="28">
        <v>200000</v>
      </c>
      <c r="L13" s="28">
        <v>126000</v>
      </c>
      <c r="M13" s="61" t="s">
        <v>703</v>
      </c>
      <c r="N13" s="61">
        <v>140000</v>
      </c>
      <c r="O13" s="61">
        <v>20</v>
      </c>
      <c r="P13" s="61">
        <v>140000</v>
      </c>
      <c r="Q13" s="61" t="s">
        <v>704</v>
      </c>
      <c r="R13" s="61">
        <v>20</v>
      </c>
      <c r="S13" s="385" t="s">
        <v>739</v>
      </c>
      <c r="T13" s="385" t="s">
        <v>740</v>
      </c>
      <c r="U13" s="385" t="s">
        <v>741</v>
      </c>
    </row>
    <row r="14" spans="1:21" ht="60">
      <c r="A14" s="28">
        <v>7</v>
      </c>
      <c r="B14" s="61"/>
      <c r="C14" s="57" t="s">
        <v>742</v>
      </c>
      <c r="D14" s="57" t="s">
        <v>743</v>
      </c>
      <c r="E14" s="53" t="s">
        <v>701</v>
      </c>
      <c r="F14" s="57" t="s">
        <v>207</v>
      </c>
      <c r="G14" s="53" t="s">
        <v>31</v>
      </c>
      <c r="H14" s="41" t="s">
        <v>32</v>
      </c>
      <c r="I14" s="41" t="s">
        <v>6</v>
      </c>
      <c r="J14" s="57" t="s">
        <v>744</v>
      </c>
      <c r="K14" s="28">
        <v>50000</v>
      </c>
      <c r="L14" s="28">
        <v>31500</v>
      </c>
      <c r="M14" s="61" t="s">
        <v>703</v>
      </c>
      <c r="N14" s="61">
        <v>35000</v>
      </c>
      <c r="O14" s="61">
        <v>20</v>
      </c>
      <c r="P14" s="61">
        <v>35000</v>
      </c>
      <c r="Q14" s="61" t="s">
        <v>704</v>
      </c>
      <c r="R14" s="61">
        <v>20</v>
      </c>
      <c r="S14" s="385" t="s">
        <v>745</v>
      </c>
      <c r="T14" s="385" t="s">
        <v>746</v>
      </c>
      <c r="U14" s="385" t="s">
        <v>747</v>
      </c>
    </row>
    <row r="15" spans="1:21" ht="60">
      <c r="A15" s="28">
        <v>8</v>
      </c>
      <c r="B15" s="61"/>
      <c r="C15" s="57" t="s">
        <v>748</v>
      </c>
      <c r="D15" s="57" t="s">
        <v>749</v>
      </c>
      <c r="E15" s="57" t="s">
        <v>441</v>
      </c>
      <c r="F15" s="57" t="s">
        <v>207</v>
      </c>
      <c r="G15" s="53" t="s">
        <v>31</v>
      </c>
      <c r="H15" s="41" t="s">
        <v>32</v>
      </c>
      <c r="I15" s="41" t="s">
        <v>6</v>
      </c>
      <c r="J15" s="57" t="s">
        <v>750</v>
      </c>
      <c r="K15" s="28">
        <v>105000</v>
      </c>
      <c r="L15" s="28">
        <v>66150</v>
      </c>
      <c r="M15" s="61" t="s">
        <v>703</v>
      </c>
      <c r="N15" s="61">
        <v>73500</v>
      </c>
      <c r="O15" s="61">
        <v>20</v>
      </c>
      <c r="P15" s="61">
        <v>73500</v>
      </c>
      <c r="Q15" s="61" t="s">
        <v>704</v>
      </c>
      <c r="R15" s="61">
        <v>20</v>
      </c>
      <c r="S15" s="385" t="s">
        <v>751</v>
      </c>
      <c r="T15" s="385" t="s">
        <v>752</v>
      </c>
      <c r="U15" s="385" t="s">
        <v>753</v>
      </c>
    </row>
    <row r="16" spans="1:21" ht="90">
      <c r="A16" s="28">
        <v>9</v>
      </c>
      <c r="B16" s="61"/>
      <c r="C16" s="57" t="s">
        <v>264</v>
      </c>
      <c r="D16" s="57" t="s">
        <v>446</v>
      </c>
      <c r="E16" s="57" t="s">
        <v>754</v>
      </c>
      <c r="F16" s="57" t="s">
        <v>207</v>
      </c>
      <c r="G16" s="53" t="s">
        <v>31</v>
      </c>
      <c r="H16" s="41" t="s">
        <v>32</v>
      </c>
      <c r="I16" s="41" t="s">
        <v>6</v>
      </c>
      <c r="J16" s="57" t="s">
        <v>351</v>
      </c>
      <c r="K16" s="28">
        <v>100000</v>
      </c>
      <c r="L16" s="28">
        <v>63000</v>
      </c>
      <c r="M16" s="61" t="s">
        <v>703</v>
      </c>
      <c r="N16" s="61">
        <v>70000</v>
      </c>
      <c r="O16" s="61">
        <v>20</v>
      </c>
      <c r="P16" s="61">
        <v>70000</v>
      </c>
      <c r="Q16" s="61" t="s">
        <v>704</v>
      </c>
      <c r="R16" s="61">
        <v>20</v>
      </c>
      <c r="S16" s="385" t="s">
        <v>755</v>
      </c>
      <c r="T16" s="385" t="s">
        <v>756</v>
      </c>
      <c r="U16" s="385" t="s">
        <v>757</v>
      </c>
    </row>
    <row r="17" spans="1:21" ht="45">
      <c r="A17" s="28">
        <v>10</v>
      </c>
      <c r="B17" s="41"/>
      <c r="C17" s="130" t="s">
        <v>763</v>
      </c>
      <c r="D17" s="130" t="s">
        <v>179</v>
      </c>
      <c r="E17" s="130" t="s">
        <v>764</v>
      </c>
      <c r="F17" s="384" t="s">
        <v>207</v>
      </c>
      <c r="G17" s="130" t="s">
        <v>173</v>
      </c>
      <c r="H17" s="130" t="s">
        <v>765</v>
      </c>
      <c r="I17" s="377" t="s">
        <v>5</v>
      </c>
      <c r="J17" s="130" t="s">
        <v>111</v>
      </c>
      <c r="K17" s="41">
        <v>100000</v>
      </c>
      <c r="L17" s="41">
        <v>63000</v>
      </c>
      <c r="M17" s="384" t="s">
        <v>766</v>
      </c>
      <c r="N17" s="53">
        <v>70000</v>
      </c>
      <c r="O17" s="41">
        <v>20</v>
      </c>
      <c r="P17" s="53">
        <v>70000</v>
      </c>
      <c r="Q17" s="41" t="s">
        <v>767</v>
      </c>
      <c r="R17" s="41">
        <v>20</v>
      </c>
      <c r="S17" s="130" t="s">
        <v>768</v>
      </c>
      <c r="T17" s="130" t="s">
        <v>769</v>
      </c>
      <c r="U17" s="130" t="s">
        <v>770</v>
      </c>
    </row>
    <row r="18" spans="1:21" ht="105">
      <c r="A18" s="28">
        <v>11</v>
      </c>
      <c r="B18" s="41"/>
      <c r="C18" s="130" t="s">
        <v>771</v>
      </c>
      <c r="D18" s="130" t="s">
        <v>772</v>
      </c>
      <c r="E18" s="130" t="s">
        <v>773</v>
      </c>
      <c r="F18" s="384" t="s">
        <v>207</v>
      </c>
      <c r="G18" s="381" t="s">
        <v>31</v>
      </c>
      <c r="H18" s="130" t="s">
        <v>765</v>
      </c>
      <c r="I18" s="377" t="s">
        <v>5</v>
      </c>
      <c r="J18" s="130" t="s">
        <v>774</v>
      </c>
      <c r="K18" s="41">
        <v>80000</v>
      </c>
      <c r="L18" s="41">
        <v>50400</v>
      </c>
      <c r="M18" s="384" t="s">
        <v>766</v>
      </c>
      <c r="N18" s="53">
        <v>56000</v>
      </c>
      <c r="O18" s="41">
        <v>20</v>
      </c>
      <c r="P18" s="53">
        <v>56000</v>
      </c>
      <c r="Q18" s="41" t="s">
        <v>767</v>
      </c>
      <c r="R18" s="41">
        <v>20</v>
      </c>
      <c r="S18" s="130" t="s">
        <v>775</v>
      </c>
      <c r="T18" s="130" t="s">
        <v>776</v>
      </c>
      <c r="U18" s="130" t="s">
        <v>777</v>
      </c>
    </row>
    <row r="19" spans="1:21" ht="60">
      <c r="A19" s="28">
        <v>12</v>
      </c>
      <c r="B19" s="41"/>
      <c r="C19" s="130" t="s">
        <v>778</v>
      </c>
      <c r="D19" s="130" t="s">
        <v>779</v>
      </c>
      <c r="E19" s="130" t="s">
        <v>780</v>
      </c>
      <c r="F19" s="384" t="s">
        <v>207</v>
      </c>
      <c r="G19" s="130" t="s">
        <v>173</v>
      </c>
      <c r="H19" s="130" t="s">
        <v>781</v>
      </c>
      <c r="I19" s="377" t="s">
        <v>5</v>
      </c>
      <c r="J19" s="130" t="s">
        <v>782</v>
      </c>
      <c r="K19" s="41">
        <v>200000</v>
      </c>
      <c r="L19" s="41">
        <v>126000</v>
      </c>
      <c r="M19" s="384" t="s">
        <v>766</v>
      </c>
      <c r="N19" s="53">
        <v>140000</v>
      </c>
      <c r="O19" s="41">
        <v>20</v>
      </c>
      <c r="P19" s="53">
        <v>140000</v>
      </c>
      <c r="Q19" s="41" t="s">
        <v>767</v>
      </c>
      <c r="R19" s="41">
        <v>20</v>
      </c>
      <c r="S19" s="130" t="s">
        <v>783</v>
      </c>
      <c r="T19" s="130" t="s">
        <v>784</v>
      </c>
      <c r="U19" s="130" t="s">
        <v>785</v>
      </c>
    </row>
    <row r="20" spans="1:21" ht="105">
      <c r="A20" s="28">
        <v>13</v>
      </c>
      <c r="B20" s="41"/>
      <c r="C20" s="114" t="s">
        <v>786</v>
      </c>
      <c r="D20" s="114" t="s">
        <v>787</v>
      </c>
      <c r="E20" s="114" t="s">
        <v>788</v>
      </c>
      <c r="F20" s="384" t="s">
        <v>207</v>
      </c>
      <c r="G20" s="114" t="s">
        <v>173</v>
      </c>
      <c r="H20" s="114" t="s">
        <v>781</v>
      </c>
      <c r="I20" s="377" t="s">
        <v>5</v>
      </c>
      <c r="J20" s="114" t="s">
        <v>789</v>
      </c>
      <c r="K20" s="41">
        <v>100000</v>
      </c>
      <c r="L20" s="41">
        <v>63000</v>
      </c>
      <c r="M20" s="384" t="s">
        <v>766</v>
      </c>
      <c r="N20" s="53">
        <v>70000</v>
      </c>
      <c r="O20" s="41">
        <v>20</v>
      </c>
      <c r="P20" s="53">
        <v>70000</v>
      </c>
      <c r="Q20" s="41" t="s">
        <v>767</v>
      </c>
      <c r="R20" s="41">
        <v>20</v>
      </c>
      <c r="S20" s="130" t="s">
        <v>790</v>
      </c>
      <c r="T20" s="130" t="s">
        <v>791</v>
      </c>
      <c r="U20" s="130" t="s">
        <v>792</v>
      </c>
    </row>
    <row r="21" spans="1:21" ht="45">
      <c r="A21" s="28">
        <v>14</v>
      </c>
      <c r="B21" s="41"/>
      <c r="C21" s="114" t="s">
        <v>793</v>
      </c>
      <c r="D21" s="114" t="s">
        <v>794</v>
      </c>
      <c r="E21" s="114" t="s">
        <v>795</v>
      </c>
      <c r="F21" s="384" t="s">
        <v>207</v>
      </c>
      <c r="G21" s="114" t="s">
        <v>173</v>
      </c>
      <c r="H21" s="114" t="s">
        <v>781</v>
      </c>
      <c r="I21" s="377" t="s">
        <v>5</v>
      </c>
      <c r="J21" s="114" t="s">
        <v>796</v>
      </c>
      <c r="K21" s="41">
        <v>200000</v>
      </c>
      <c r="L21" s="41">
        <v>126000</v>
      </c>
      <c r="M21" s="384" t="s">
        <v>766</v>
      </c>
      <c r="N21" s="53">
        <v>140000</v>
      </c>
      <c r="O21" s="41">
        <v>20</v>
      </c>
      <c r="P21" s="53">
        <v>140000</v>
      </c>
      <c r="Q21" s="41" t="s">
        <v>767</v>
      </c>
      <c r="R21" s="41">
        <v>20</v>
      </c>
      <c r="S21" s="130" t="s">
        <v>797</v>
      </c>
      <c r="T21" s="130" t="s">
        <v>798</v>
      </c>
      <c r="U21" s="130" t="s">
        <v>799</v>
      </c>
    </row>
    <row r="22" spans="1:21" ht="90">
      <c r="A22" s="28">
        <v>15</v>
      </c>
      <c r="B22" s="41"/>
      <c r="C22" s="114" t="s">
        <v>800</v>
      </c>
      <c r="D22" s="114" t="s">
        <v>801</v>
      </c>
      <c r="E22" s="114" t="s">
        <v>802</v>
      </c>
      <c r="F22" s="384" t="s">
        <v>207</v>
      </c>
      <c r="G22" s="114" t="s">
        <v>173</v>
      </c>
      <c r="H22" s="114" t="s">
        <v>781</v>
      </c>
      <c r="I22" s="377" t="s">
        <v>5</v>
      </c>
      <c r="J22" s="114" t="s">
        <v>803</v>
      </c>
      <c r="K22" s="41">
        <v>100000</v>
      </c>
      <c r="L22" s="41">
        <v>63000</v>
      </c>
      <c r="M22" s="384" t="s">
        <v>766</v>
      </c>
      <c r="N22" s="53">
        <v>70000</v>
      </c>
      <c r="O22" s="41">
        <v>20</v>
      </c>
      <c r="P22" s="53">
        <v>70000</v>
      </c>
      <c r="Q22" s="41" t="s">
        <v>767</v>
      </c>
      <c r="R22" s="41">
        <v>20</v>
      </c>
      <c r="S22" s="130" t="s">
        <v>804</v>
      </c>
      <c r="T22" s="130" t="s">
        <v>805</v>
      </c>
      <c r="U22" s="130" t="s">
        <v>806</v>
      </c>
    </row>
    <row r="23" spans="1:21" ht="120">
      <c r="A23" s="28">
        <v>16</v>
      </c>
      <c r="B23" s="41"/>
      <c r="C23" s="114" t="s">
        <v>807</v>
      </c>
      <c r="D23" s="114" t="s">
        <v>808</v>
      </c>
      <c r="E23" s="114" t="s">
        <v>809</v>
      </c>
      <c r="F23" s="384" t="s">
        <v>207</v>
      </c>
      <c r="G23" s="114" t="s">
        <v>173</v>
      </c>
      <c r="H23" s="114" t="s">
        <v>781</v>
      </c>
      <c r="I23" s="377" t="s">
        <v>5</v>
      </c>
      <c r="J23" s="114" t="s">
        <v>810</v>
      </c>
      <c r="K23" s="41">
        <v>150000</v>
      </c>
      <c r="L23" s="41">
        <v>94500</v>
      </c>
      <c r="M23" s="384" t="s">
        <v>766</v>
      </c>
      <c r="N23" s="53">
        <v>105000</v>
      </c>
      <c r="O23" s="41">
        <v>20</v>
      </c>
      <c r="P23" s="53">
        <v>105000</v>
      </c>
      <c r="Q23" s="41" t="s">
        <v>767</v>
      </c>
      <c r="R23" s="41">
        <v>20</v>
      </c>
      <c r="S23" s="130" t="s">
        <v>811</v>
      </c>
      <c r="T23" s="130" t="s">
        <v>812</v>
      </c>
      <c r="U23" s="130" t="s">
        <v>813</v>
      </c>
    </row>
    <row r="24" spans="1:21" ht="60">
      <c r="A24" s="28">
        <v>17</v>
      </c>
      <c r="B24" s="41"/>
      <c r="C24" s="114" t="s">
        <v>128</v>
      </c>
      <c r="D24" s="114" t="s">
        <v>814</v>
      </c>
      <c r="E24" s="114" t="s">
        <v>815</v>
      </c>
      <c r="F24" s="384" t="s">
        <v>207</v>
      </c>
      <c r="G24" s="114" t="s">
        <v>173</v>
      </c>
      <c r="H24" s="114" t="s">
        <v>781</v>
      </c>
      <c r="I24" s="377" t="s">
        <v>5</v>
      </c>
      <c r="J24" s="114" t="s">
        <v>111</v>
      </c>
      <c r="K24" s="41">
        <v>50000</v>
      </c>
      <c r="L24" s="41">
        <v>31500</v>
      </c>
      <c r="M24" s="384" t="s">
        <v>766</v>
      </c>
      <c r="N24" s="53">
        <v>35000</v>
      </c>
      <c r="O24" s="41">
        <v>20</v>
      </c>
      <c r="P24" s="53">
        <v>35000</v>
      </c>
      <c r="Q24" s="41" t="s">
        <v>767</v>
      </c>
      <c r="R24" s="41">
        <v>20</v>
      </c>
      <c r="S24" s="130" t="s">
        <v>816</v>
      </c>
      <c r="T24" s="130" t="s">
        <v>817</v>
      </c>
      <c r="U24" s="130" t="s">
        <v>818</v>
      </c>
    </row>
    <row r="25" spans="1:21" ht="60">
      <c r="A25" s="28">
        <v>18</v>
      </c>
      <c r="B25" s="41"/>
      <c r="C25" s="114" t="s">
        <v>819</v>
      </c>
      <c r="D25" s="114" t="s">
        <v>820</v>
      </c>
      <c r="E25" s="114" t="s">
        <v>821</v>
      </c>
      <c r="F25" s="384" t="s">
        <v>207</v>
      </c>
      <c r="G25" s="114" t="s">
        <v>173</v>
      </c>
      <c r="H25" s="114" t="s">
        <v>781</v>
      </c>
      <c r="I25" s="381" t="s">
        <v>6</v>
      </c>
      <c r="J25" s="114" t="s">
        <v>822</v>
      </c>
      <c r="K25" s="41">
        <v>100000</v>
      </c>
      <c r="L25" s="41">
        <v>63000</v>
      </c>
      <c r="M25" s="384" t="s">
        <v>766</v>
      </c>
      <c r="N25" s="53">
        <v>70000</v>
      </c>
      <c r="O25" s="41">
        <v>20</v>
      </c>
      <c r="P25" s="53">
        <v>70000</v>
      </c>
      <c r="Q25" s="41" t="s">
        <v>767</v>
      </c>
      <c r="R25" s="41">
        <v>20</v>
      </c>
      <c r="S25" s="130" t="s">
        <v>823</v>
      </c>
      <c r="T25" s="130" t="s">
        <v>824</v>
      </c>
      <c r="U25" s="130" t="s">
        <v>825</v>
      </c>
    </row>
    <row r="26" spans="1:21" ht="105">
      <c r="A26" s="28">
        <v>19</v>
      </c>
      <c r="B26" s="41"/>
      <c r="C26" s="114" t="s">
        <v>826</v>
      </c>
      <c r="D26" s="114" t="s">
        <v>147</v>
      </c>
      <c r="E26" s="114" t="s">
        <v>827</v>
      </c>
      <c r="F26" s="384" t="s">
        <v>207</v>
      </c>
      <c r="G26" s="114" t="s">
        <v>173</v>
      </c>
      <c r="H26" s="114" t="s">
        <v>781</v>
      </c>
      <c r="I26" s="377" t="s">
        <v>5</v>
      </c>
      <c r="J26" s="114" t="s">
        <v>828</v>
      </c>
      <c r="K26" s="41">
        <v>100000</v>
      </c>
      <c r="L26" s="41">
        <v>63000</v>
      </c>
      <c r="M26" s="384" t="s">
        <v>766</v>
      </c>
      <c r="N26" s="53">
        <v>70000</v>
      </c>
      <c r="O26" s="41">
        <v>20</v>
      </c>
      <c r="P26" s="53">
        <v>70000</v>
      </c>
      <c r="Q26" s="41" t="s">
        <v>767</v>
      </c>
      <c r="R26" s="41">
        <v>20</v>
      </c>
      <c r="S26" s="130" t="s">
        <v>829</v>
      </c>
      <c r="T26" s="130" t="s">
        <v>830</v>
      </c>
      <c r="U26" s="398" t="s">
        <v>831</v>
      </c>
    </row>
    <row r="27" spans="1:21" ht="90">
      <c r="A27" s="28">
        <v>20</v>
      </c>
      <c r="B27" s="41"/>
      <c r="C27" s="114" t="s">
        <v>147</v>
      </c>
      <c r="D27" s="114" t="s">
        <v>832</v>
      </c>
      <c r="E27" s="114" t="s">
        <v>833</v>
      </c>
      <c r="F27" s="384" t="s">
        <v>207</v>
      </c>
      <c r="G27" s="114" t="s">
        <v>173</v>
      </c>
      <c r="H27" s="114" t="s">
        <v>781</v>
      </c>
      <c r="I27" s="377" t="s">
        <v>5</v>
      </c>
      <c r="J27" s="114" t="s">
        <v>782</v>
      </c>
      <c r="K27" s="41">
        <v>100000</v>
      </c>
      <c r="L27" s="41">
        <v>63000</v>
      </c>
      <c r="M27" s="384" t="s">
        <v>766</v>
      </c>
      <c r="N27" s="53">
        <v>70000</v>
      </c>
      <c r="O27" s="41">
        <v>20</v>
      </c>
      <c r="P27" s="53">
        <v>70000</v>
      </c>
      <c r="Q27" s="41" t="s">
        <v>767</v>
      </c>
      <c r="R27" s="41">
        <v>20</v>
      </c>
      <c r="S27" s="130" t="s">
        <v>834</v>
      </c>
      <c r="T27" s="130" t="s">
        <v>835</v>
      </c>
      <c r="U27" s="130" t="s">
        <v>836</v>
      </c>
    </row>
    <row r="28" spans="1:21" ht="90">
      <c r="A28" s="28">
        <v>21</v>
      </c>
      <c r="B28" s="28"/>
      <c r="C28" s="373" t="s">
        <v>708</v>
      </c>
      <c r="D28" s="373" t="s">
        <v>709</v>
      </c>
      <c r="E28" s="392" t="s">
        <v>710</v>
      </c>
      <c r="F28" s="393" t="s">
        <v>207</v>
      </c>
      <c r="G28" s="373" t="s">
        <v>711</v>
      </c>
      <c r="H28" s="373" t="s">
        <v>75</v>
      </c>
      <c r="I28" s="373" t="s">
        <v>6</v>
      </c>
      <c r="J28" s="373" t="s">
        <v>712</v>
      </c>
      <c r="K28" s="28">
        <v>0</v>
      </c>
      <c r="L28" s="28">
        <v>54000</v>
      </c>
      <c r="M28" s="393" t="s">
        <v>703</v>
      </c>
      <c r="N28" s="60">
        <v>60000</v>
      </c>
      <c r="O28" s="28">
        <v>20</v>
      </c>
      <c r="P28" s="60">
        <v>60000</v>
      </c>
      <c r="Q28" s="28" t="s">
        <v>762</v>
      </c>
      <c r="R28" s="28">
        <v>20</v>
      </c>
      <c r="S28" s="394" t="s">
        <v>713</v>
      </c>
      <c r="T28" s="394" t="s">
        <v>714</v>
      </c>
      <c r="U28" s="373" t="s">
        <v>715</v>
      </c>
    </row>
    <row r="29" spans="1:21" ht="60">
      <c r="A29" s="28">
        <v>22</v>
      </c>
      <c r="B29" s="28"/>
      <c r="C29" s="373" t="s">
        <v>716</v>
      </c>
      <c r="D29" s="373" t="s">
        <v>227</v>
      </c>
      <c r="E29" s="392" t="s">
        <v>717</v>
      </c>
      <c r="F29" s="393" t="s">
        <v>207</v>
      </c>
      <c r="G29" s="373" t="s">
        <v>31</v>
      </c>
      <c r="H29" s="101" t="s">
        <v>32</v>
      </c>
      <c r="I29" s="101" t="s">
        <v>6</v>
      </c>
      <c r="J29" s="373" t="s">
        <v>718</v>
      </c>
      <c r="K29" s="28">
        <v>0</v>
      </c>
      <c r="L29" s="28">
        <v>25650</v>
      </c>
      <c r="M29" s="393" t="s">
        <v>703</v>
      </c>
      <c r="N29" s="60">
        <v>28500</v>
      </c>
      <c r="O29" s="28">
        <v>20</v>
      </c>
      <c r="P29" s="60">
        <v>28500</v>
      </c>
      <c r="Q29" s="28" t="s">
        <v>762</v>
      </c>
      <c r="R29" s="28">
        <v>20</v>
      </c>
      <c r="S29" s="394" t="s">
        <v>719</v>
      </c>
      <c r="T29" s="394" t="s">
        <v>720</v>
      </c>
      <c r="U29" s="373" t="s">
        <v>721</v>
      </c>
    </row>
    <row r="30" spans="1:21" ht="63.75">
      <c r="A30" s="28">
        <v>23</v>
      </c>
      <c r="B30" s="28"/>
      <c r="C30" s="373" t="s">
        <v>722</v>
      </c>
      <c r="D30" s="373" t="s">
        <v>723</v>
      </c>
      <c r="E30" s="392" t="s">
        <v>724</v>
      </c>
      <c r="F30" s="393" t="s">
        <v>207</v>
      </c>
      <c r="G30" s="373" t="s">
        <v>31</v>
      </c>
      <c r="H30" s="101" t="s">
        <v>32</v>
      </c>
      <c r="I30" s="101" t="s">
        <v>6</v>
      </c>
      <c r="J30" s="373" t="s">
        <v>725</v>
      </c>
      <c r="K30" s="28">
        <v>0</v>
      </c>
      <c r="L30" s="28">
        <v>54000</v>
      </c>
      <c r="M30" s="393" t="s">
        <v>703</v>
      </c>
      <c r="N30" s="60">
        <v>60000</v>
      </c>
      <c r="O30" s="28">
        <v>20</v>
      </c>
      <c r="P30" s="60">
        <v>60000</v>
      </c>
      <c r="Q30" s="28" t="s">
        <v>762</v>
      </c>
      <c r="R30" s="28">
        <v>20</v>
      </c>
      <c r="S30" s="394" t="s">
        <v>726</v>
      </c>
      <c r="T30" s="394" t="s">
        <v>727</v>
      </c>
      <c r="U30" s="373" t="s">
        <v>728</v>
      </c>
    </row>
    <row r="31" spans="1:21" ht="75">
      <c r="A31" s="28">
        <v>24</v>
      </c>
      <c r="B31" s="28"/>
      <c r="C31" s="373" t="s">
        <v>729</v>
      </c>
      <c r="D31" s="373" t="s">
        <v>730</v>
      </c>
      <c r="E31" s="392" t="s">
        <v>731</v>
      </c>
      <c r="F31" s="393" t="s">
        <v>207</v>
      </c>
      <c r="G31" s="373" t="s">
        <v>31</v>
      </c>
      <c r="H31" s="101" t="s">
        <v>32</v>
      </c>
      <c r="I31" s="101" t="s">
        <v>6</v>
      </c>
      <c r="J31" s="373" t="s">
        <v>732</v>
      </c>
      <c r="K31" s="28">
        <v>0</v>
      </c>
      <c r="L31" s="28">
        <v>54000</v>
      </c>
      <c r="M31" s="393" t="s">
        <v>703</v>
      </c>
      <c r="N31" s="60">
        <v>60000</v>
      </c>
      <c r="O31" s="28">
        <v>20</v>
      </c>
      <c r="P31" s="60">
        <v>60000</v>
      </c>
      <c r="Q31" s="28" t="s">
        <v>762</v>
      </c>
      <c r="R31" s="28">
        <v>20</v>
      </c>
      <c r="S31" s="394" t="s">
        <v>733</v>
      </c>
      <c r="T31" s="394" t="s">
        <v>734</v>
      </c>
      <c r="U31" s="373" t="s">
        <v>735</v>
      </c>
    </row>
    <row r="32" spans="1:21" ht="76.5">
      <c r="A32" s="28">
        <v>25</v>
      </c>
      <c r="B32" s="28"/>
      <c r="C32" s="393" t="s">
        <v>445</v>
      </c>
      <c r="D32" s="393" t="s">
        <v>736</v>
      </c>
      <c r="E32" s="395" t="s">
        <v>737</v>
      </c>
      <c r="F32" s="393" t="s">
        <v>207</v>
      </c>
      <c r="G32" s="373" t="s">
        <v>31</v>
      </c>
      <c r="H32" s="101" t="s">
        <v>32</v>
      </c>
      <c r="I32" s="101" t="s">
        <v>6</v>
      </c>
      <c r="J32" s="393" t="s">
        <v>738</v>
      </c>
      <c r="K32" s="28">
        <v>0</v>
      </c>
      <c r="L32" s="28">
        <v>54000</v>
      </c>
      <c r="M32" s="393" t="s">
        <v>703</v>
      </c>
      <c r="N32" s="60">
        <v>60000</v>
      </c>
      <c r="O32" s="28">
        <v>20</v>
      </c>
      <c r="P32" s="60">
        <v>60000</v>
      </c>
      <c r="Q32" s="28" t="s">
        <v>762</v>
      </c>
      <c r="R32" s="28">
        <v>20</v>
      </c>
      <c r="S32" s="396" t="s">
        <v>739</v>
      </c>
      <c r="T32" s="396" t="s">
        <v>740</v>
      </c>
      <c r="U32" s="396" t="s">
        <v>741</v>
      </c>
    </row>
    <row r="33" spans="1:21" ht="51">
      <c r="A33" s="28">
        <v>26</v>
      </c>
      <c r="B33" s="28"/>
      <c r="C33" s="393" t="s">
        <v>742</v>
      </c>
      <c r="D33" s="393" t="s">
        <v>743</v>
      </c>
      <c r="E33" s="392" t="s">
        <v>701</v>
      </c>
      <c r="F33" s="393" t="s">
        <v>207</v>
      </c>
      <c r="G33" s="373" t="s">
        <v>31</v>
      </c>
      <c r="H33" s="101" t="s">
        <v>32</v>
      </c>
      <c r="I33" s="101" t="s">
        <v>6</v>
      </c>
      <c r="J33" s="393" t="s">
        <v>744</v>
      </c>
      <c r="K33" s="28">
        <v>0</v>
      </c>
      <c r="L33" s="28">
        <v>13500</v>
      </c>
      <c r="M33" s="393" t="s">
        <v>703</v>
      </c>
      <c r="N33" s="60">
        <v>15000</v>
      </c>
      <c r="O33" s="28">
        <v>20</v>
      </c>
      <c r="P33" s="60">
        <v>15000</v>
      </c>
      <c r="Q33" s="28" t="s">
        <v>762</v>
      </c>
      <c r="R33" s="28">
        <v>20</v>
      </c>
      <c r="S33" s="396" t="s">
        <v>745</v>
      </c>
      <c r="T33" s="396" t="s">
        <v>746</v>
      </c>
      <c r="U33" s="396" t="s">
        <v>747</v>
      </c>
    </row>
    <row r="34" spans="1:21" ht="60">
      <c r="A34" s="28">
        <v>27</v>
      </c>
      <c r="B34" s="28"/>
      <c r="C34" s="393" t="s">
        <v>748</v>
      </c>
      <c r="D34" s="393" t="s">
        <v>749</v>
      </c>
      <c r="E34" s="395" t="s">
        <v>441</v>
      </c>
      <c r="F34" s="393" t="s">
        <v>207</v>
      </c>
      <c r="G34" s="373" t="s">
        <v>31</v>
      </c>
      <c r="H34" s="101" t="s">
        <v>32</v>
      </c>
      <c r="I34" s="101" t="s">
        <v>6</v>
      </c>
      <c r="J34" s="393" t="s">
        <v>750</v>
      </c>
      <c r="K34" s="28">
        <v>0</v>
      </c>
      <c r="L34" s="28">
        <v>28350</v>
      </c>
      <c r="M34" s="393" t="s">
        <v>703</v>
      </c>
      <c r="N34" s="60">
        <v>31500</v>
      </c>
      <c r="O34" s="28">
        <v>20</v>
      </c>
      <c r="P34" s="60">
        <v>31500</v>
      </c>
      <c r="Q34" s="28" t="s">
        <v>762</v>
      </c>
      <c r="R34" s="28">
        <v>20</v>
      </c>
      <c r="S34" s="396" t="s">
        <v>751</v>
      </c>
      <c r="T34" s="396" t="s">
        <v>752</v>
      </c>
      <c r="U34" s="396" t="s">
        <v>753</v>
      </c>
    </row>
    <row r="35" spans="1:21" ht="76.5">
      <c r="A35" s="28">
        <v>28</v>
      </c>
      <c r="B35" s="28"/>
      <c r="C35" s="393" t="s">
        <v>264</v>
      </c>
      <c r="D35" s="393" t="s">
        <v>446</v>
      </c>
      <c r="E35" s="395" t="s">
        <v>754</v>
      </c>
      <c r="F35" s="393" t="s">
        <v>207</v>
      </c>
      <c r="G35" s="373" t="s">
        <v>31</v>
      </c>
      <c r="H35" s="101" t="s">
        <v>32</v>
      </c>
      <c r="I35" s="101" t="s">
        <v>6</v>
      </c>
      <c r="J35" s="393" t="s">
        <v>351</v>
      </c>
      <c r="K35" s="28">
        <v>0</v>
      </c>
      <c r="L35" s="28">
        <v>27000</v>
      </c>
      <c r="M35" s="393" t="s">
        <v>703</v>
      </c>
      <c r="N35" s="60">
        <v>30000</v>
      </c>
      <c r="O35" s="28">
        <v>20</v>
      </c>
      <c r="P35" s="60">
        <v>30000</v>
      </c>
      <c r="Q35" s="28" t="s">
        <v>762</v>
      </c>
      <c r="R35" s="28">
        <v>20</v>
      </c>
      <c r="S35" s="396" t="s">
        <v>755</v>
      </c>
      <c r="T35" s="396" t="s">
        <v>756</v>
      </c>
      <c r="U35" s="396" t="s">
        <v>757</v>
      </c>
    </row>
    <row r="36" spans="1:21" ht="60">
      <c r="A36" s="28">
        <v>29</v>
      </c>
      <c r="B36" s="28"/>
      <c r="C36" s="373" t="s">
        <v>699</v>
      </c>
      <c r="D36" s="373" t="s">
        <v>700</v>
      </c>
      <c r="E36" s="373" t="s">
        <v>701</v>
      </c>
      <c r="F36" s="393" t="s">
        <v>207</v>
      </c>
      <c r="G36" s="373" t="s">
        <v>31</v>
      </c>
      <c r="H36" s="373" t="s">
        <v>32</v>
      </c>
      <c r="I36" s="373" t="s">
        <v>6</v>
      </c>
      <c r="J36" s="373" t="s">
        <v>702</v>
      </c>
      <c r="K36" s="28">
        <v>0</v>
      </c>
      <c r="L36" s="28">
        <v>16200</v>
      </c>
      <c r="M36" s="393" t="s">
        <v>652</v>
      </c>
      <c r="N36" s="28">
        <v>18000</v>
      </c>
      <c r="O36" s="28">
        <v>20</v>
      </c>
      <c r="P36" s="399">
        <v>18000</v>
      </c>
      <c r="Q36" s="28" t="s">
        <v>837</v>
      </c>
      <c r="R36" s="28">
        <v>20</v>
      </c>
      <c r="S36" s="394" t="s">
        <v>705</v>
      </c>
      <c r="T36" s="394" t="s">
        <v>706</v>
      </c>
      <c r="U36" s="394" t="s">
        <v>707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20"/>
  <sheetViews>
    <sheetView topLeftCell="A10" workbookViewId="0">
      <selection activeCell="E21" sqref="E21"/>
    </sheetView>
  </sheetViews>
  <sheetFormatPr defaultRowHeight="15"/>
  <sheetData>
    <row r="1" spans="1:130" ht="26.25">
      <c r="A1" s="432"/>
      <c r="B1" s="432"/>
      <c r="C1" s="432"/>
      <c r="D1" s="432"/>
      <c r="E1" s="432"/>
      <c r="F1" s="432"/>
      <c r="G1" s="432"/>
      <c r="H1" s="432"/>
      <c r="I1" s="193"/>
      <c r="J1" s="193"/>
      <c r="K1" s="193"/>
      <c r="L1" s="193"/>
      <c r="M1" s="193"/>
      <c r="N1" s="193"/>
      <c r="O1" s="194"/>
      <c r="P1" s="193"/>
      <c r="Q1" s="193"/>
      <c r="R1" s="193"/>
      <c r="S1" s="193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195"/>
      <c r="AE1" s="195"/>
      <c r="AF1" s="195"/>
      <c r="AG1" s="195"/>
      <c r="AH1" s="195"/>
      <c r="AI1" s="195"/>
      <c r="AJ1" s="195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433" t="s">
        <v>474</v>
      </c>
      <c r="CX1" s="434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171"/>
      <c r="DM1" s="171"/>
      <c r="DN1" s="171"/>
      <c r="DO1" s="171"/>
      <c r="DP1" s="171"/>
      <c r="DQ1" s="171"/>
      <c r="DR1" s="172"/>
      <c r="DS1" s="171"/>
      <c r="DT1" s="197"/>
      <c r="DU1" s="172"/>
      <c r="DV1" s="171"/>
      <c r="DW1" s="171"/>
      <c r="DX1" s="171"/>
      <c r="DY1" s="171"/>
      <c r="DZ1" s="171"/>
    </row>
    <row r="2" spans="1:130" ht="19.5" thickBot="1">
      <c r="A2" s="402"/>
      <c r="B2" s="402"/>
      <c r="C2" s="402"/>
      <c r="D2" s="402"/>
      <c r="E2" s="402"/>
      <c r="F2" s="402"/>
      <c r="G2" s="402"/>
      <c r="H2" s="402"/>
      <c r="I2" s="198"/>
      <c r="J2" s="198"/>
      <c r="K2" s="198"/>
      <c r="L2" s="198"/>
      <c r="M2" s="198"/>
      <c r="N2" s="198"/>
      <c r="O2" s="199"/>
      <c r="P2" s="198"/>
      <c r="Q2" s="198"/>
      <c r="R2" s="198"/>
      <c r="S2" s="198"/>
      <c r="T2" s="200"/>
      <c r="U2" s="200"/>
      <c r="V2" s="200"/>
      <c r="W2" s="200"/>
      <c r="X2" s="200"/>
      <c r="Y2" s="200"/>
      <c r="Z2" s="200"/>
      <c r="AA2" s="200"/>
      <c r="AB2" s="200"/>
      <c r="AC2" s="163"/>
      <c r="AD2" s="200"/>
      <c r="AE2" s="200"/>
      <c r="AF2" s="200"/>
      <c r="AG2" s="200"/>
      <c r="AH2" s="200"/>
      <c r="AI2" s="200"/>
      <c r="AJ2" s="200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201"/>
      <c r="CX2" s="202"/>
      <c r="CY2" s="164"/>
      <c r="CZ2" s="164"/>
      <c r="DA2" s="203" t="s">
        <v>517</v>
      </c>
      <c r="DB2" s="203"/>
      <c r="DC2" s="164"/>
      <c r="DD2" s="164"/>
      <c r="DE2" s="164"/>
      <c r="DF2" s="164"/>
      <c r="DG2" s="164"/>
      <c r="DH2" s="164"/>
      <c r="DI2" s="164"/>
      <c r="DJ2" s="164"/>
      <c r="DK2" s="164"/>
      <c r="DL2" s="171"/>
      <c r="DM2" s="171"/>
      <c r="DN2" s="171"/>
      <c r="DO2" s="171"/>
      <c r="DP2" s="171"/>
      <c r="DQ2" s="171"/>
      <c r="DR2" s="172"/>
      <c r="DS2" s="171"/>
      <c r="DT2" s="197"/>
      <c r="DU2" s="172"/>
      <c r="DV2" s="171"/>
      <c r="DW2" s="171"/>
      <c r="DX2" s="171"/>
      <c r="DY2" s="171"/>
      <c r="DZ2" s="171"/>
    </row>
    <row r="3" spans="1:130" ht="16.5" thickBot="1">
      <c r="A3" s="435" t="s">
        <v>476</v>
      </c>
      <c r="B3" s="405" t="s">
        <v>518</v>
      </c>
      <c r="C3" s="407" t="s">
        <v>477</v>
      </c>
      <c r="D3" s="405" t="s">
        <v>478</v>
      </c>
      <c r="E3" s="405" t="s">
        <v>519</v>
      </c>
      <c r="F3" s="405" t="s">
        <v>482</v>
      </c>
      <c r="G3" s="438" t="s">
        <v>520</v>
      </c>
      <c r="H3" s="438" t="s">
        <v>521</v>
      </c>
      <c r="I3" s="438" t="s">
        <v>522</v>
      </c>
      <c r="J3" s="405" t="s">
        <v>523</v>
      </c>
      <c r="K3" s="440" t="s">
        <v>481</v>
      </c>
      <c r="L3" s="429" t="s">
        <v>482</v>
      </c>
      <c r="M3" s="407" t="s">
        <v>524</v>
      </c>
      <c r="N3" s="407" t="s">
        <v>484</v>
      </c>
      <c r="O3" s="417" t="s">
        <v>525</v>
      </c>
      <c r="P3" s="420" t="s">
        <v>486</v>
      </c>
      <c r="Q3" s="421"/>
      <c r="R3" s="422"/>
      <c r="S3" s="407" t="s">
        <v>487</v>
      </c>
      <c r="T3" s="413" t="s">
        <v>488</v>
      </c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204"/>
      <c r="CX3" s="174"/>
      <c r="DR3" s="174"/>
      <c r="DT3" s="204"/>
      <c r="DU3" s="174"/>
    </row>
    <row r="4" spans="1:130" ht="26.25" thickBot="1">
      <c r="A4" s="436"/>
      <c r="B4" s="437"/>
      <c r="C4" s="408"/>
      <c r="D4" s="437"/>
      <c r="E4" s="437"/>
      <c r="F4" s="437"/>
      <c r="G4" s="439"/>
      <c r="H4" s="439"/>
      <c r="I4" s="439"/>
      <c r="J4" s="437"/>
      <c r="K4" s="441"/>
      <c r="L4" s="430"/>
      <c r="M4" s="408"/>
      <c r="N4" s="408"/>
      <c r="O4" s="418"/>
      <c r="P4" s="423"/>
      <c r="Q4" s="424"/>
      <c r="R4" s="425"/>
      <c r="S4" s="408"/>
      <c r="T4" s="415" t="s">
        <v>189</v>
      </c>
      <c r="U4" s="415"/>
      <c r="V4" s="415"/>
      <c r="W4" s="415"/>
      <c r="X4" s="415"/>
      <c r="Y4" s="415" t="s">
        <v>489</v>
      </c>
      <c r="Z4" s="415"/>
      <c r="AA4" s="415"/>
      <c r="AB4" s="415"/>
      <c r="AC4" s="415" t="s">
        <v>490</v>
      </c>
      <c r="AD4" s="415"/>
      <c r="AE4" s="415"/>
      <c r="AF4" s="415"/>
      <c r="AG4" s="415" t="s">
        <v>491</v>
      </c>
      <c r="AH4" s="415"/>
      <c r="AI4" s="415"/>
      <c r="AJ4" s="416"/>
      <c r="AK4" s="415" t="s">
        <v>492</v>
      </c>
      <c r="AL4" s="415"/>
      <c r="AM4" s="415"/>
      <c r="AN4" s="416"/>
      <c r="AO4" s="415" t="s">
        <v>493</v>
      </c>
      <c r="AP4" s="415"/>
      <c r="AQ4" s="415"/>
      <c r="AR4" s="416"/>
      <c r="AS4" s="415" t="s">
        <v>494</v>
      </c>
      <c r="AT4" s="415"/>
      <c r="AU4" s="415"/>
      <c r="AV4" s="416"/>
      <c r="AW4" s="415" t="s">
        <v>495</v>
      </c>
      <c r="AX4" s="415"/>
      <c r="AY4" s="415"/>
      <c r="AZ4" s="416"/>
      <c r="BA4" s="415" t="s">
        <v>496</v>
      </c>
      <c r="BB4" s="415"/>
      <c r="BC4" s="415"/>
      <c r="BD4" s="416"/>
      <c r="BE4" s="415" t="s">
        <v>497</v>
      </c>
      <c r="BF4" s="415"/>
      <c r="BG4" s="415"/>
      <c r="BH4" s="416"/>
      <c r="BI4" s="415" t="s">
        <v>498</v>
      </c>
      <c r="BJ4" s="415"/>
      <c r="BK4" s="415"/>
      <c r="BL4" s="416"/>
      <c r="BM4" s="415" t="s">
        <v>499</v>
      </c>
      <c r="BN4" s="415"/>
      <c r="BO4" s="415"/>
      <c r="BP4" s="416"/>
      <c r="BQ4" s="415" t="s">
        <v>500</v>
      </c>
      <c r="BR4" s="415"/>
      <c r="BS4" s="415"/>
      <c r="BT4" s="416"/>
      <c r="BU4" s="415" t="s">
        <v>501</v>
      </c>
      <c r="BV4" s="415"/>
      <c r="BW4" s="415"/>
      <c r="BX4" s="416"/>
      <c r="BY4" s="415" t="s">
        <v>502</v>
      </c>
      <c r="BZ4" s="415"/>
      <c r="CA4" s="415"/>
      <c r="CB4" s="416"/>
      <c r="CC4" s="415" t="s">
        <v>503</v>
      </c>
      <c r="CD4" s="415"/>
      <c r="CE4" s="415"/>
      <c r="CF4" s="416"/>
      <c r="CG4" s="415" t="s">
        <v>504</v>
      </c>
      <c r="CH4" s="415"/>
      <c r="CI4" s="415"/>
      <c r="CJ4" s="416"/>
      <c r="CK4" s="415" t="s">
        <v>505</v>
      </c>
      <c r="CL4" s="415"/>
      <c r="CM4" s="415"/>
      <c r="CN4" s="416"/>
      <c r="CO4" s="415" t="s">
        <v>506</v>
      </c>
      <c r="CP4" s="415"/>
      <c r="CQ4" s="415"/>
      <c r="CR4" s="416"/>
      <c r="CS4" s="415" t="s">
        <v>507</v>
      </c>
      <c r="CT4" s="415"/>
      <c r="CU4" s="415"/>
      <c r="CV4" s="416"/>
      <c r="CW4" s="426" t="s">
        <v>508</v>
      </c>
      <c r="CX4" s="427"/>
      <c r="CY4" s="427"/>
      <c r="CZ4" s="428"/>
      <c r="DA4" s="443" t="s">
        <v>526</v>
      </c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44"/>
      <c r="DM4" s="205"/>
      <c r="DN4" s="205"/>
      <c r="DO4" s="442" t="s">
        <v>527</v>
      </c>
      <c r="DP4" s="442"/>
      <c r="DQ4" s="442"/>
      <c r="DR4" s="206"/>
      <c r="DS4" s="205"/>
      <c r="DT4" s="207" t="s">
        <v>528</v>
      </c>
      <c r="DU4" s="208"/>
      <c r="DV4" s="208"/>
      <c r="DW4" s="208"/>
      <c r="DX4" s="208"/>
      <c r="DY4" s="208"/>
      <c r="DZ4" s="208"/>
    </row>
    <row r="5" spans="1:130" ht="26.25" thickBot="1">
      <c r="A5" s="436"/>
      <c r="B5" s="437"/>
      <c r="C5" s="409"/>
      <c r="D5" s="437"/>
      <c r="E5" s="437"/>
      <c r="F5" s="437"/>
      <c r="G5" s="439"/>
      <c r="H5" s="439"/>
      <c r="I5" s="439"/>
      <c r="J5" s="437"/>
      <c r="K5" s="441"/>
      <c r="L5" s="431"/>
      <c r="M5" s="409"/>
      <c r="N5" s="409"/>
      <c r="O5" s="419"/>
      <c r="P5" s="177" t="s">
        <v>509</v>
      </c>
      <c r="Q5" s="178" t="s">
        <v>510</v>
      </c>
      <c r="R5" s="178" t="s">
        <v>511</v>
      </c>
      <c r="S5" s="409"/>
      <c r="T5" s="179" t="s">
        <v>512</v>
      </c>
      <c r="U5" s="179" t="s">
        <v>513</v>
      </c>
      <c r="V5" s="180" t="s">
        <v>510</v>
      </c>
      <c r="W5" s="180" t="s">
        <v>511</v>
      </c>
      <c r="X5" s="178" t="s">
        <v>509</v>
      </c>
      <c r="Y5" s="179" t="s">
        <v>513</v>
      </c>
      <c r="Z5" s="180" t="s">
        <v>514</v>
      </c>
      <c r="AA5" s="180" t="s">
        <v>511</v>
      </c>
      <c r="AB5" s="178" t="s">
        <v>509</v>
      </c>
      <c r="AC5" s="179" t="s">
        <v>513</v>
      </c>
      <c r="AD5" s="180" t="s">
        <v>514</v>
      </c>
      <c r="AE5" s="180" t="s">
        <v>511</v>
      </c>
      <c r="AF5" s="178" t="s">
        <v>509</v>
      </c>
      <c r="AG5" s="179" t="s">
        <v>513</v>
      </c>
      <c r="AH5" s="180" t="s">
        <v>514</v>
      </c>
      <c r="AI5" s="180" t="s">
        <v>511</v>
      </c>
      <c r="AJ5" s="181" t="s">
        <v>509</v>
      </c>
      <c r="AK5" s="179" t="s">
        <v>513</v>
      </c>
      <c r="AL5" s="180" t="s">
        <v>514</v>
      </c>
      <c r="AM5" s="180" t="s">
        <v>511</v>
      </c>
      <c r="AN5" s="181" t="s">
        <v>509</v>
      </c>
      <c r="AO5" s="179" t="s">
        <v>513</v>
      </c>
      <c r="AP5" s="180" t="s">
        <v>514</v>
      </c>
      <c r="AQ5" s="180" t="s">
        <v>511</v>
      </c>
      <c r="AR5" s="181" t="s">
        <v>509</v>
      </c>
      <c r="AS5" s="179" t="s">
        <v>513</v>
      </c>
      <c r="AT5" s="180" t="s">
        <v>514</v>
      </c>
      <c r="AU5" s="180" t="s">
        <v>511</v>
      </c>
      <c r="AV5" s="181" t="s">
        <v>509</v>
      </c>
      <c r="AW5" s="179" t="s">
        <v>513</v>
      </c>
      <c r="AX5" s="180" t="s">
        <v>514</v>
      </c>
      <c r="AY5" s="180" t="s">
        <v>511</v>
      </c>
      <c r="AZ5" s="181" t="s">
        <v>509</v>
      </c>
      <c r="BA5" s="179" t="s">
        <v>513</v>
      </c>
      <c r="BB5" s="180" t="s">
        <v>514</v>
      </c>
      <c r="BC5" s="180" t="s">
        <v>511</v>
      </c>
      <c r="BD5" s="181" t="s">
        <v>509</v>
      </c>
      <c r="BE5" s="179" t="s">
        <v>513</v>
      </c>
      <c r="BF5" s="180" t="s">
        <v>514</v>
      </c>
      <c r="BG5" s="180" t="s">
        <v>511</v>
      </c>
      <c r="BH5" s="181" t="s">
        <v>509</v>
      </c>
      <c r="BI5" s="179" t="s">
        <v>513</v>
      </c>
      <c r="BJ5" s="180" t="s">
        <v>514</v>
      </c>
      <c r="BK5" s="180" t="s">
        <v>511</v>
      </c>
      <c r="BL5" s="181" t="s">
        <v>509</v>
      </c>
      <c r="BM5" s="179" t="s">
        <v>513</v>
      </c>
      <c r="BN5" s="180" t="s">
        <v>514</v>
      </c>
      <c r="BO5" s="180" t="s">
        <v>511</v>
      </c>
      <c r="BP5" s="181" t="s">
        <v>509</v>
      </c>
      <c r="BQ5" s="179" t="s">
        <v>513</v>
      </c>
      <c r="BR5" s="180" t="s">
        <v>514</v>
      </c>
      <c r="BS5" s="180" t="s">
        <v>511</v>
      </c>
      <c r="BT5" s="181" t="s">
        <v>509</v>
      </c>
      <c r="BU5" s="179" t="s">
        <v>513</v>
      </c>
      <c r="BV5" s="180" t="s">
        <v>514</v>
      </c>
      <c r="BW5" s="180" t="s">
        <v>511</v>
      </c>
      <c r="BX5" s="181" t="s">
        <v>509</v>
      </c>
      <c r="BY5" s="179" t="s">
        <v>513</v>
      </c>
      <c r="BZ5" s="180" t="s">
        <v>514</v>
      </c>
      <c r="CA5" s="180" t="s">
        <v>511</v>
      </c>
      <c r="CB5" s="181" t="s">
        <v>509</v>
      </c>
      <c r="CC5" s="179" t="s">
        <v>513</v>
      </c>
      <c r="CD5" s="180" t="s">
        <v>514</v>
      </c>
      <c r="CE5" s="180" t="s">
        <v>511</v>
      </c>
      <c r="CF5" s="181" t="s">
        <v>509</v>
      </c>
      <c r="CG5" s="179" t="s">
        <v>513</v>
      </c>
      <c r="CH5" s="180" t="s">
        <v>514</v>
      </c>
      <c r="CI5" s="180" t="s">
        <v>511</v>
      </c>
      <c r="CJ5" s="181" t="s">
        <v>509</v>
      </c>
      <c r="CK5" s="179" t="s">
        <v>513</v>
      </c>
      <c r="CL5" s="180" t="s">
        <v>514</v>
      </c>
      <c r="CM5" s="180" t="s">
        <v>511</v>
      </c>
      <c r="CN5" s="181" t="s">
        <v>509</v>
      </c>
      <c r="CO5" s="179" t="s">
        <v>513</v>
      </c>
      <c r="CP5" s="180" t="s">
        <v>514</v>
      </c>
      <c r="CQ5" s="180" t="s">
        <v>511</v>
      </c>
      <c r="CR5" s="181" t="s">
        <v>509</v>
      </c>
      <c r="CS5" s="179" t="s">
        <v>513</v>
      </c>
      <c r="CT5" s="180" t="s">
        <v>514</v>
      </c>
      <c r="CU5" s="180" t="s">
        <v>511</v>
      </c>
      <c r="CV5" s="182" t="s">
        <v>509</v>
      </c>
      <c r="CW5" s="209" t="s">
        <v>32</v>
      </c>
      <c r="CX5" s="185" t="s">
        <v>515</v>
      </c>
      <c r="CY5" s="185" t="s">
        <v>75</v>
      </c>
      <c r="CZ5" s="185" t="s">
        <v>515</v>
      </c>
      <c r="DA5" s="210" t="s">
        <v>529</v>
      </c>
      <c r="DB5" s="185" t="s">
        <v>515</v>
      </c>
      <c r="DC5" s="210" t="s">
        <v>530</v>
      </c>
      <c r="DD5" s="185" t="s">
        <v>515</v>
      </c>
      <c r="DE5" s="210" t="s">
        <v>531</v>
      </c>
      <c r="DF5" s="185" t="s">
        <v>515</v>
      </c>
      <c r="DG5" s="210" t="s">
        <v>532</v>
      </c>
      <c r="DH5" s="185" t="s">
        <v>515</v>
      </c>
      <c r="DI5" s="210" t="s">
        <v>533</v>
      </c>
      <c r="DJ5" s="185" t="s">
        <v>515</v>
      </c>
      <c r="DK5" s="210" t="s">
        <v>534</v>
      </c>
      <c r="DL5" s="211" t="s">
        <v>515</v>
      </c>
      <c r="DM5" s="212" t="s">
        <v>535</v>
      </c>
      <c r="DN5" s="212" t="s">
        <v>535</v>
      </c>
      <c r="DO5" s="68" t="s">
        <v>536</v>
      </c>
      <c r="DP5" s="68"/>
      <c r="DQ5" s="68" t="s">
        <v>537</v>
      </c>
      <c r="DR5" s="213"/>
      <c r="DS5" s="68"/>
      <c r="DT5" s="214" t="s">
        <v>31</v>
      </c>
      <c r="DU5" s="215" t="s">
        <v>538</v>
      </c>
      <c r="DV5" s="215" t="s">
        <v>539</v>
      </c>
      <c r="DW5" s="215" t="s">
        <v>538</v>
      </c>
      <c r="DX5" s="215" t="s">
        <v>540</v>
      </c>
      <c r="DY5" s="215" t="s">
        <v>541</v>
      </c>
      <c r="DZ5" s="215" t="s">
        <v>542</v>
      </c>
    </row>
    <row r="6" spans="1:130">
      <c r="A6" s="216">
        <v>1</v>
      </c>
      <c r="B6" s="217">
        <v>2</v>
      </c>
      <c r="C6" s="217"/>
      <c r="D6" s="217">
        <v>3</v>
      </c>
      <c r="E6" s="218">
        <v>4</v>
      </c>
      <c r="F6" s="218">
        <v>5</v>
      </c>
      <c r="G6" s="218">
        <v>6</v>
      </c>
      <c r="H6" s="218">
        <v>7</v>
      </c>
      <c r="I6" s="218">
        <v>8</v>
      </c>
      <c r="J6" s="218">
        <v>9</v>
      </c>
      <c r="K6" s="219">
        <v>10</v>
      </c>
      <c r="L6" s="220">
        <v>7</v>
      </c>
      <c r="M6" s="218">
        <v>8</v>
      </c>
      <c r="N6" s="218"/>
      <c r="O6" s="221">
        <v>9</v>
      </c>
      <c r="P6" s="218">
        <v>10</v>
      </c>
      <c r="Q6" s="218"/>
      <c r="R6" s="218"/>
      <c r="S6" s="218">
        <v>11</v>
      </c>
      <c r="T6" s="218">
        <v>6</v>
      </c>
      <c r="U6" s="218">
        <v>7</v>
      </c>
      <c r="V6" s="218">
        <v>8</v>
      </c>
      <c r="W6" s="218">
        <v>9</v>
      </c>
      <c r="X6" s="218">
        <v>10</v>
      </c>
      <c r="Y6" s="218">
        <v>11</v>
      </c>
      <c r="Z6" s="218">
        <v>12</v>
      </c>
      <c r="AA6" s="218">
        <v>13</v>
      </c>
      <c r="AB6" s="218">
        <v>14</v>
      </c>
      <c r="AC6" s="218">
        <v>15</v>
      </c>
      <c r="AD6" s="218">
        <v>16</v>
      </c>
      <c r="AE6" s="218">
        <v>17</v>
      </c>
      <c r="AF6" s="218">
        <v>18</v>
      </c>
      <c r="AG6" s="218">
        <v>19</v>
      </c>
      <c r="AH6" s="218">
        <v>20</v>
      </c>
      <c r="AI6" s="218">
        <v>21</v>
      </c>
      <c r="AJ6" s="219">
        <v>22</v>
      </c>
      <c r="AK6" s="218">
        <v>19</v>
      </c>
      <c r="AL6" s="218">
        <v>20</v>
      </c>
      <c r="AM6" s="218">
        <v>21</v>
      </c>
      <c r="AN6" s="219">
        <v>22</v>
      </c>
      <c r="AO6" s="218">
        <v>19</v>
      </c>
      <c r="AP6" s="218">
        <v>20</v>
      </c>
      <c r="AQ6" s="218">
        <v>21</v>
      </c>
      <c r="AR6" s="219">
        <v>22</v>
      </c>
      <c r="AS6" s="218">
        <v>19</v>
      </c>
      <c r="AT6" s="218">
        <v>20</v>
      </c>
      <c r="AU6" s="218">
        <v>21</v>
      </c>
      <c r="AV6" s="219">
        <v>22</v>
      </c>
      <c r="AW6" s="218">
        <v>19</v>
      </c>
      <c r="AX6" s="218">
        <v>20</v>
      </c>
      <c r="AY6" s="218">
        <v>21</v>
      </c>
      <c r="AZ6" s="219">
        <v>22</v>
      </c>
      <c r="BA6" s="218">
        <v>19</v>
      </c>
      <c r="BB6" s="218">
        <v>20</v>
      </c>
      <c r="BC6" s="218">
        <v>21</v>
      </c>
      <c r="BD6" s="219">
        <v>22</v>
      </c>
      <c r="BE6" s="218">
        <v>19</v>
      </c>
      <c r="BF6" s="218">
        <v>20</v>
      </c>
      <c r="BG6" s="218">
        <v>21</v>
      </c>
      <c r="BH6" s="219">
        <v>22</v>
      </c>
      <c r="BI6" s="218">
        <v>19</v>
      </c>
      <c r="BJ6" s="218">
        <v>20</v>
      </c>
      <c r="BK6" s="218">
        <v>21</v>
      </c>
      <c r="BL6" s="219">
        <v>22</v>
      </c>
      <c r="BM6" s="218">
        <v>19</v>
      </c>
      <c r="BN6" s="218">
        <v>20</v>
      </c>
      <c r="BO6" s="218">
        <v>21</v>
      </c>
      <c r="BP6" s="219">
        <v>22</v>
      </c>
      <c r="BQ6" s="218">
        <v>19</v>
      </c>
      <c r="BR6" s="218">
        <v>20</v>
      </c>
      <c r="BS6" s="218">
        <v>21</v>
      </c>
      <c r="BT6" s="219">
        <v>22</v>
      </c>
      <c r="BU6" s="218">
        <v>19</v>
      </c>
      <c r="BV6" s="218">
        <v>20</v>
      </c>
      <c r="BW6" s="218">
        <v>21</v>
      </c>
      <c r="BX6" s="219">
        <v>22</v>
      </c>
      <c r="BY6" s="218">
        <v>19</v>
      </c>
      <c r="BZ6" s="218">
        <v>20</v>
      </c>
      <c r="CA6" s="218">
        <v>21</v>
      </c>
      <c r="CB6" s="219">
        <v>22</v>
      </c>
      <c r="CC6" s="218">
        <v>19</v>
      </c>
      <c r="CD6" s="218">
        <v>20</v>
      </c>
      <c r="CE6" s="218">
        <v>21</v>
      </c>
      <c r="CF6" s="219">
        <v>22</v>
      </c>
      <c r="CG6" s="218">
        <v>19</v>
      </c>
      <c r="CH6" s="218">
        <v>20</v>
      </c>
      <c r="CI6" s="218">
        <v>21</v>
      </c>
      <c r="CJ6" s="219">
        <v>22</v>
      </c>
      <c r="CK6" s="218">
        <v>19</v>
      </c>
      <c r="CL6" s="218">
        <v>20</v>
      </c>
      <c r="CM6" s="218">
        <v>21</v>
      </c>
      <c r="CN6" s="219">
        <v>22</v>
      </c>
      <c r="CO6" s="218">
        <v>19</v>
      </c>
      <c r="CP6" s="218">
        <v>20</v>
      </c>
      <c r="CQ6" s="218">
        <v>21</v>
      </c>
      <c r="CR6" s="219">
        <v>22</v>
      </c>
      <c r="CS6" s="218">
        <v>19</v>
      </c>
      <c r="CT6" s="218">
        <v>20</v>
      </c>
      <c r="CU6" s="218">
        <v>21</v>
      </c>
      <c r="CV6" s="222">
        <v>22</v>
      </c>
      <c r="CW6" s="223">
        <v>8</v>
      </c>
      <c r="CX6" s="224">
        <v>9</v>
      </c>
      <c r="CY6" s="224">
        <v>10</v>
      </c>
      <c r="CZ6" s="224">
        <v>11</v>
      </c>
      <c r="DA6" s="224">
        <v>12</v>
      </c>
      <c r="DB6" s="224">
        <v>13</v>
      </c>
      <c r="DC6" s="224">
        <v>14</v>
      </c>
      <c r="DD6" s="224">
        <v>15</v>
      </c>
      <c r="DE6" s="224">
        <v>16</v>
      </c>
      <c r="DF6" s="224">
        <v>17</v>
      </c>
      <c r="DG6" s="224">
        <v>18</v>
      </c>
      <c r="DH6" s="224">
        <v>19</v>
      </c>
      <c r="DI6" s="224">
        <v>20</v>
      </c>
      <c r="DJ6" s="224">
        <v>21</v>
      </c>
      <c r="DK6" s="224">
        <v>22</v>
      </c>
      <c r="DL6" s="225">
        <v>23</v>
      </c>
      <c r="DR6" s="174"/>
      <c r="DT6" s="204"/>
      <c r="DU6" s="174"/>
    </row>
    <row r="7" spans="1:130" ht="25.5">
      <c r="A7" s="226"/>
      <c r="B7" s="227" t="s">
        <v>543</v>
      </c>
      <c r="C7" s="227"/>
      <c r="D7" s="228"/>
      <c r="E7" s="229"/>
      <c r="F7" s="229"/>
      <c r="G7" s="230"/>
      <c r="H7" s="230"/>
      <c r="I7" s="231"/>
      <c r="J7" s="229"/>
      <c r="K7" s="232"/>
      <c r="L7" s="233"/>
      <c r="M7" s="229"/>
      <c r="N7" s="229"/>
      <c r="O7" s="234" t="s">
        <v>544</v>
      </c>
      <c r="P7" s="230"/>
      <c r="Q7" s="230"/>
      <c r="R7" s="230"/>
      <c r="S7" s="231" t="s">
        <v>544</v>
      </c>
      <c r="T7" s="229"/>
      <c r="U7" s="229"/>
      <c r="V7" s="229"/>
      <c r="W7" s="229"/>
      <c r="X7" s="235"/>
      <c r="Y7" s="229"/>
      <c r="Z7" s="229"/>
      <c r="AA7" s="229"/>
      <c r="AB7" s="235"/>
      <c r="AC7" s="229"/>
      <c r="AD7" s="229"/>
      <c r="AE7" s="229"/>
      <c r="AF7" s="235"/>
      <c r="AG7" s="229"/>
      <c r="AH7" s="229"/>
      <c r="AI7" s="229"/>
      <c r="AJ7" s="236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8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39"/>
      <c r="DM7" s="237"/>
      <c r="DN7" s="237"/>
      <c r="DO7" s="91"/>
      <c r="DP7" s="91"/>
      <c r="DQ7" s="91"/>
      <c r="DR7" s="240"/>
      <c r="DS7" s="91"/>
      <c r="DT7" s="241"/>
      <c r="DU7" s="240"/>
      <c r="DV7" s="91"/>
      <c r="DW7" s="91"/>
      <c r="DX7" s="91"/>
      <c r="DY7" s="91"/>
      <c r="DZ7" s="91"/>
    </row>
    <row r="8" spans="1:130" ht="38.25">
      <c r="A8" s="242">
        <v>1</v>
      </c>
      <c r="B8" s="243" t="s">
        <v>545</v>
      </c>
      <c r="C8" s="243"/>
      <c r="D8" s="243" t="s">
        <v>546</v>
      </c>
      <c r="E8" s="230">
        <v>23800</v>
      </c>
      <c r="F8" s="230" t="s">
        <v>547</v>
      </c>
      <c r="G8" s="230">
        <f t="shared" ref="G8:G14" si="0">SUM(100/85*E8)-E8</f>
        <v>4200</v>
      </c>
      <c r="H8" s="230">
        <v>5</v>
      </c>
      <c r="I8" s="231">
        <f t="shared" ref="I8:I14" si="1">SUM((K8-E8/20))</f>
        <v>187.42499999999995</v>
      </c>
      <c r="J8" s="230">
        <v>20</v>
      </c>
      <c r="K8" s="232">
        <f t="shared" ref="K8:K14" si="2">SUM((E8*6*21)/(8*20*100))+(E8/20)</f>
        <v>1377.425</v>
      </c>
      <c r="L8" s="244" t="s">
        <v>547</v>
      </c>
      <c r="M8" s="230">
        <v>20</v>
      </c>
      <c r="N8" s="231">
        <f t="shared" ref="N8:N14" si="3">SUM(M8*I8)</f>
        <v>3748.4999999999991</v>
      </c>
      <c r="O8" s="234">
        <f t="shared" ref="O8:O14" si="4">SUM(M8*K8)</f>
        <v>27548.5</v>
      </c>
      <c r="P8" s="230">
        <f t="shared" ref="P8:P14" si="5">SUM(Q8:R8)</f>
        <v>2000</v>
      </c>
      <c r="Q8" s="230">
        <f t="shared" ref="Q8:R14" si="6">SUM(V8,Z8,AD8,AH8,AL8,AP8,AT8,AX8,BB8,BF8,BJ8,BN8,BR8,BV8,BZ8,CD8,CH8,CL8,CP8,CT8)</f>
        <v>2000</v>
      </c>
      <c r="R8" s="230">
        <f t="shared" si="6"/>
        <v>0</v>
      </c>
      <c r="S8" s="231">
        <f t="shared" ref="S8:S14" si="7">SUM(O8-P8)</f>
        <v>25548.5</v>
      </c>
      <c r="T8" s="230" t="s">
        <v>548</v>
      </c>
      <c r="U8" s="245">
        <v>39150</v>
      </c>
      <c r="V8" s="230">
        <v>500</v>
      </c>
      <c r="W8" s="230" t="s">
        <v>544</v>
      </c>
      <c r="X8" s="246">
        <f>SUM(V8:W8)</f>
        <v>500</v>
      </c>
      <c r="Y8" s="245">
        <v>39150</v>
      </c>
      <c r="Z8" s="230">
        <v>500</v>
      </c>
      <c r="AA8" s="230"/>
      <c r="AB8" s="246">
        <f>SUM(Z8:AA8)</f>
        <v>500</v>
      </c>
      <c r="AC8" s="245">
        <v>39150</v>
      </c>
      <c r="AD8" s="230">
        <v>500</v>
      </c>
      <c r="AE8" s="230"/>
      <c r="AF8" s="246">
        <f t="shared" ref="AF8:AF14" si="8">SUM(AD8:AE8)</f>
        <v>500</v>
      </c>
      <c r="AG8" s="245">
        <v>39150</v>
      </c>
      <c r="AH8" s="230">
        <v>500</v>
      </c>
      <c r="AI8" s="230"/>
      <c r="AJ8" s="246">
        <f t="shared" ref="AJ8:AJ14" si="9">SUM(AH8:AI8)</f>
        <v>500</v>
      </c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8">
        <v>1</v>
      </c>
      <c r="CX8" s="230">
        <v>23800</v>
      </c>
      <c r="CY8" s="230"/>
      <c r="CZ8" s="230"/>
      <c r="DA8" s="230"/>
      <c r="DB8" s="230"/>
      <c r="DC8" s="230">
        <v>1</v>
      </c>
      <c r="DD8" s="230">
        <v>23800</v>
      </c>
      <c r="DE8" s="230"/>
      <c r="DF8" s="230"/>
      <c r="DG8" s="230"/>
      <c r="DH8" s="230"/>
      <c r="DI8" s="230"/>
      <c r="DJ8" s="230"/>
      <c r="DK8" s="230"/>
      <c r="DL8" s="249"/>
      <c r="DM8" s="250">
        <f t="shared" ref="DM8:DN15" si="10">SUM(DK8,DI8,DG8,DE8,DC8,DA8)</f>
        <v>1</v>
      </c>
      <c r="DN8" s="250">
        <f t="shared" si="10"/>
        <v>23800</v>
      </c>
      <c r="DO8" s="68">
        <v>1</v>
      </c>
      <c r="DP8" s="68">
        <v>23800</v>
      </c>
      <c r="DQ8" s="68"/>
      <c r="DR8" s="213"/>
      <c r="DS8" s="68"/>
      <c r="DT8" s="251">
        <v>1</v>
      </c>
      <c r="DU8" s="213"/>
      <c r="DV8" s="68"/>
      <c r="DW8" s="68"/>
      <c r="DX8" s="68"/>
      <c r="DY8" s="68"/>
      <c r="DZ8" s="68"/>
    </row>
    <row r="9" spans="1:130" ht="51">
      <c r="A9" s="242">
        <v>2</v>
      </c>
      <c r="B9" s="243" t="s">
        <v>549</v>
      </c>
      <c r="C9" s="243"/>
      <c r="D9" s="243" t="s">
        <v>550</v>
      </c>
      <c r="E9" s="230">
        <v>23800</v>
      </c>
      <c r="F9" s="230" t="s">
        <v>551</v>
      </c>
      <c r="G9" s="230">
        <f t="shared" si="0"/>
        <v>4200</v>
      </c>
      <c r="H9" s="230">
        <v>5</v>
      </c>
      <c r="I9" s="231">
        <f t="shared" si="1"/>
        <v>187.42499999999995</v>
      </c>
      <c r="J9" s="230">
        <v>20</v>
      </c>
      <c r="K9" s="232">
        <f t="shared" si="2"/>
        <v>1377.425</v>
      </c>
      <c r="L9" s="244" t="s">
        <v>551</v>
      </c>
      <c r="M9" s="230">
        <v>20</v>
      </c>
      <c r="N9" s="231">
        <f t="shared" si="3"/>
        <v>3748.4999999999991</v>
      </c>
      <c r="O9" s="234">
        <f t="shared" si="4"/>
        <v>27548.5</v>
      </c>
      <c r="P9" s="230">
        <f t="shared" si="5"/>
        <v>0</v>
      </c>
      <c r="Q9" s="230">
        <f t="shared" si="6"/>
        <v>0</v>
      </c>
      <c r="R9" s="230">
        <f t="shared" si="6"/>
        <v>0</v>
      </c>
      <c r="S9" s="231">
        <f t="shared" si="7"/>
        <v>27548.5</v>
      </c>
      <c r="T9" s="230" t="s">
        <v>548</v>
      </c>
      <c r="U9" s="245"/>
      <c r="V9" s="230"/>
      <c r="W9" s="230"/>
      <c r="X9" s="246">
        <f>SUM(V9:W9)</f>
        <v>0</v>
      </c>
      <c r="Y9" s="245"/>
      <c r="Z9" s="230"/>
      <c r="AA9" s="230"/>
      <c r="AB9" s="246">
        <f>SUM(Z9:AA9)</f>
        <v>0</v>
      </c>
      <c r="AC9" s="245"/>
      <c r="AD9" s="230"/>
      <c r="AE9" s="230"/>
      <c r="AF9" s="246">
        <f t="shared" si="8"/>
        <v>0</v>
      </c>
      <c r="AG9" s="245"/>
      <c r="AH9" s="230"/>
      <c r="AI9" s="230"/>
      <c r="AJ9" s="246">
        <f t="shared" si="9"/>
        <v>0</v>
      </c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8">
        <v>1</v>
      </c>
      <c r="CX9" s="230">
        <v>23800</v>
      </c>
      <c r="CY9" s="230"/>
      <c r="CZ9" s="230"/>
      <c r="DA9" s="230"/>
      <c r="DB9" s="230"/>
      <c r="DC9" s="230">
        <v>1</v>
      </c>
      <c r="DD9" s="230">
        <v>23800</v>
      </c>
      <c r="DE9" s="230"/>
      <c r="DF9" s="230"/>
      <c r="DG9" s="230"/>
      <c r="DH9" s="230"/>
      <c r="DI9" s="230"/>
      <c r="DJ9" s="230"/>
      <c r="DK9" s="230"/>
      <c r="DL9" s="249"/>
      <c r="DM9" s="250">
        <f t="shared" si="10"/>
        <v>1</v>
      </c>
      <c r="DN9" s="250">
        <f t="shared" si="10"/>
        <v>23800</v>
      </c>
      <c r="DO9" s="68">
        <v>1</v>
      </c>
      <c r="DP9" s="68">
        <v>23800</v>
      </c>
      <c r="DQ9" s="68"/>
      <c r="DR9" s="213"/>
      <c r="DS9" s="68"/>
      <c r="DT9" s="251">
        <v>1</v>
      </c>
      <c r="DU9" s="213"/>
      <c r="DV9" s="68"/>
      <c r="DW9" s="68"/>
      <c r="DX9" s="68"/>
      <c r="DY9" s="68"/>
      <c r="DZ9" s="68"/>
    </row>
    <row r="10" spans="1:130" ht="51">
      <c r="A10" s="242">
        <v>3</v>
      </c>
      <c r="B10" s="243" t="s">
        <v>552</v>
      </c>
      <c r="C10" s="243"/>
      <c r="D10" s="243" t="s">
        <v>553</v>
      </c>
      <c r="E10" s="230">
        <v>23800</v>
      </c>
      <c r="F10" s="230" t="s">
        <v>554</v>
      </c>
      <c r="G10" s="230">
        <f t="shared" si="0"/>
        <v>4200</v>
      </c>
      <c r="H10" s="230">
        <v>5</v>
      </c>
      <c r="I10" s="231">
        <f t="shared" si="1"/>
        <v>187.42499999999995</v>
      </c>
      <c r="J10" s="230">
        <v>20</v>
      </c>
      <c r="K10" s="232">
        <f t="shared" si="2"/>
        <v>1377.425</v>
      </c>
      <c r="L10" s="244" t="s">
        <v>554</v>
      </c>
      <c r="M10" s="230">
        <v>20</v>
      </c>
      <c r="N10" s="231">
        <f t="shared" si="3"/>
        <v>3748.4999999999991</v>
      </c>
      <c r="O10" s="234">
        <f t="shared" si="4"/>
        <v>27548.5</v>
      </c>
      <c r="P10" s="230">
        <f t="shared" si="5"/>
        <v>0</v>
      </c>
      <c r="Q10" s="230">
        <f t="shared" si="6"/>
        <v>0</v>
      </c>
      <c r="R10" s="230">
        <f t="shared" si="6"/>
        <v>0</v>
      </c>
      <c r="S10" s="231">
        <f t="shared" si="7"/>
        <v>27548.5</v>
      </c>
      <c r="T10" s="230" t="s">
        <v>548</v>
      </c>
      <c r="U10" s="245"/>
      <c r="V10" s="230"/>
      <c r="W10" s="230"/>
      <c r="X10" s="246">
        <f>SUM(V10:W10)</f>
        <v>0</v>
      </c>
      <c r="Y10" s="245"/>
      <c r="Z10" s="230"/>
      <c r="AA10" s="230"/>
      <c r="AB10" s="246">
        <f>SUM(Z10:AA10)</f>
        <v>0</v>
      </c>
      <c r="AC10" s="245"/>
      <c r="AD10" s="230"/>
      <c r="AE10" s="230"/>
      <c r="AF10" s="246">
        <f t="shared" si="8"/>
        <v>0</v>
      </c>
      <c r="AG10" s="245"/>
      <c r="AH10" s="230"/>
      <c r="AI10" s="230"/>
      <c r="AJ10" s="246">
        <f t="shared" si="9"/>
        <v>0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8"/>
      <c r="CX10" s="230"/>
      <c r="CY10" s="230">
        <v>1</v>
      </c>
      <c r="CZ10" s="230">
        <v>23800</v>
      </c>
      <c r="DA10" s="230"/>
      <c r="DB10" s="230"/>
      <c r="DC10" s="230">
        <v>1</v>
      </c>
      <c r="DD10" s="230">
        <v>23800</v>
      </c>
      <c r="DE10" s="230"/>
      <c r="DF10" s="230"/>
      <c r="DG10" s="230"/>
      <c r="DH10" s="230"/>
      <c r="DI10" s="230"/>
      <c r="DJ10" s="230"/>
      <c r="DK10" s="230"/>
      <c r="DL10" s="249"/>
      <c r="DM10" s="250">
        <f t="shared" si="10"/>
        <v>1</v>
      </c>
      <c r="DN10" s="250">
        <f t="shared" si="10"/>
        <v>23800</v>
      </c>
      <c r="DO10" s="68"/>
      <c r="DP10" s="68"/>
      <c r="DQ10" s="68">
        <v>1</v>
      </c>
      <c r="DR10" s="213">
        <v>23800</v>
      </c>
      <c r="DS10" s="68"/>
      <c r="DT10" s="251">
        <v>1</v>
      </c>
      <c r="DU10" s="213"/>
      <c r="DV10" s="68"/>
      <c r="DW10" s="68"/>
      <c r="DX10" s="68"/>
      <c r="DY10" s="68"/>
      <c r="DZ10" s="68"/>
    </row>
    <row r="11" spans="1:130" ht="38.25">
      <c r="A11" s="242">
        <v>4</v>
      </c>
      <c r="B11" s="243" t="s">
        <v>555</v>
      </c>
      <c r="C11" s="243"/>
      <c r="D11" s="243" t="s">
        <v>556</v>
      </c>
      <c r="E11" s="230">
        <v>23800</v>
      </c>
      <c r="F11" s="230" t="s">
        <v>557</v>
      </c>
      <c r="G11" s="230">
        <f t="shared" si="0"/>
        <v>4200</v>
      </c>
      <c r="H11" s="230">
        <v>5</v>
      </c>
      <c r="I11" s="231">
        <f t="shared" si="1"/>
        <v>187.42499999999995</v>
      </c>
      <c r="J11" s="230">
        <v>20</v>
      </c>
      <c r="K11" s="232">
        <f t="shared" si="2"/>
        <v>1377.425</v>
      </c>
      <c r="L11" s="244" t="s">
        <v>557</v>
      </c>
      <c r="M11" s="230">
        <v>20</v>
      </c>
      <c r="N11" s="231">
        <f t="shared" si="3"/>
        <v>3748.4999999999991</v>
      </c>
      <c r="O11" s="234">
        <f t="shared" si="4"/>
        <v>27548.5</v>
      </c>
      <c r="P11" s="230">
        <f t="shared" si="5"/>
        <v>0</v>
      </c>
      <c r="Q11" s="230">
        <f t="shared" si="6"/>
        <v>0</v>
      </c>
      <c r="R11" s="230">
        <f t="shared" si="6"/>
        <v>0</v>
      </c>
      <c r="S11" s="231">
        <f t="shared" si="7"/>
        <v>27548.5</v>
      </c>
      <c r="T11" s="230" t="s">
        <v>548</v>
      </c>
      <c r="U11" s="245"/>
      <c r="V11" s="230"/>
      <c r="W11" s="230"/>
      <c r="X11" s="246">
        <f>SUM(V11:W11)</f>
        <v>0</v>
      </c>
      <c r="Y11" s="245"/>
      <c r="Z11" s="230"/>
      <c r="AA11" s="230"/>
      <c r="AB11" s="246">
        <f>SUM(Z11:AA11)</f>
        <v>0</v>
      </c>
      <c r="AC11" s="245"/>
      <c r="AD11" s="230"/>
      <c r="AE11" s="230"/>
      <c r="AF11" s="246">
        <f t="shared" si="8"/>
        <v>0</v>
      </c>
      <c r="AG11" s="245"/>
      <c r="AH11" s="230"/>
      <c r="AI11" s="230"/>
      <c r="AJ11" s="246">
        <f t="shared" si="9"/>
        <v>0</v>
      </c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8">
        <v>1</v>
      </c>
      <c r="CX11" s="230">
        <v>23800</v>
      </c>
      <c r="CY11" s="230"/>
      <c r="CZ11" s="230"/>
      <c r="DA11" s="230"/>
      <c r="DB11" s="230"/>
      <c r="DC11" s="230">
        <v>1</v>
      </c>
      <c r="DD11" s="230">
        <v>23800</v>
      </c>
      <c r="DE11" s="230"/>
      <c r="DF11" s="230"/>
      <c r="DG11" s="230"/>
      <c r="DH11" s="230"/>
      <c r="DI11" s="230"/>
      <c r="DJ11" s="230"/>
      <c r="DK11" s="230"/>
      <c r="DL11" s="249"/>
      <c r="DM11" s="250">
        <f t="shared" si="10"/>
        <v>1</v>
      </c>
      <c r="DN11" s="250">
        <f t="shared" si="10"/>
        <v>23800</v>
      </c>
      <c r="DO11" s="68">
        <v>1</v>
      </c>
      <c r="DP11" s="68">
        <v>23800</v>
      </c>
      <c r="DQ11" s="68"/>
      <c r="DR11" s="213"/>
      <c r="DS11" s="68"/>
      <c r="DT11" s="251">
        <v>1</v>
      </c>
      <c r="DU11" s="213"/>
      <c r="DV11" s="68"/>
      <c r="DW11" s="68"/>
      <c r="DX11" s="68"/>
      <c r="DY11" s="68"/>
      <c r="DZ11" s="68"/>
    </row>
    <row r="12" spans="1:130" ht="25.5">
      <c r="A12" s="242">
        <v>5</v>
      </c>
      <c r="B12" s="243" t="s">
        <v>558</v>
      </c>
      <c r="C12" s="243"/>
      <c r="D12" s="243" t="s">
        <v>559</v>
      </c>
      <c r="E12" s="230">
        <v>23800</v>
      </c>
      <c r="F12" s="230"/>
      <c r="G12" s="230">
        <f t="shared" si="0"/>
        <v>4200</v>
      </c>
      <c r="H12" s="230">
        <v>5</v>
      </c>
      <c r="I12" s="231">
        <f t="shared" si="1"/>
        <v>187.42499999999995</v>
      </c>
      <c r="J12" s="230">
        <v>20</v>
      </c>
      <c r="K12" s="232">
        <f t="shared" si="2"/>
        <v>1377.425</v>
      </c>
      <c r="L12" s="244"/>
      <c r="M12" s="230">
        <v>20</v>
      </c>
      <c r="N12" s="231">
        <f t="shared" si="3"/>
        <v>3748.4999999999991</v>
      </c>
      <c r="O12" s="234">
        <f t="shared" si="4"/>
        <v>27548.5</v>
      </c>
      <c r="P12" s="230">
        <f t="shared" si="5"/>
        <v>0</v>
      </c>
      <c r="Q12" s="230">
        <f t="shared" si="6"/>
        <v>0</v>
      </c>
      <c r="R12" s="230">
        <f t="shared" si="6"/>
        <v>0</v>
      </c>
      <c r="S12" s="231">
        <f t="shared" si="7"/>
        <v>27548.5</v>
      </c>
      <c r="T12" s="230"/>
      <c r="U12" s="245"/>
      <c r="V12" s="230"/>
      <c r="W12" s="230"/>
      <c r="X12" s="246"/>
      <c r="Y12" s="245"/>
      <c r="Z12" s="230"/>
      <c r="AA12" s="230"/>
      <c r="AB12" s="246"/>
      <c r="AC12" s="245"/>
      <c r="AD12" s="230"/>
      <c r="AE12" s="230"/>
      <c r="AF12" s="246">
        <f t="shared" si="8"/>
        <v>0</v>
      </c>
      <c r="AG12" s="245"/>
      <c r="AH12" s="230"/>
      <c r="AI12" s="230"/>
      <c r="AJ12" s="246">
        <f t="shared" si="9"/>
        <v>0</v>
      </c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8">
        <v>1</v>
      </c>
      <c r="CX12" s="230">
        <v>23800</v>
      </c>
      <c r="CY12" s="230"/>
      <c r="CZ12" s="230"/>
      <c r="DA12" s="230"/>
      <c r="DB12" s="230"/>
      <c r="DC12" s="230">
        <v>1</v>
      </c>
      <c r="DD12" s="230">
        <v>23800</v>
      </c>
      <c r="DE12" s="230"/>
      <c r="DF12" s="230"/>
      <c r="DG12" s="230"/>
      <c r="DH12" s="230"/>
      <c r="DI12" s="230"/>
      <c r="DJ12" s="230"/>
      <c r="DK12" s="230"/>
      <c r="DL12" s="249"/>
      <c r="DM12" s="250">
        <f t="shared" si="10"/>
        <v>1</v>
      </c>
      <c r="DN12" s="250">
        <f t="shared" si="10"/>
        <v>23800</v>
      </c>
      <c r="DO12" s="68">
        <v>1</v>
      </c>
      <c r="DP12" s="68">
        <v>23800</v>
      </c>
      <c r="DQ12" s="68"/>
      <c r="DR12" s="213"/>
      <c r="DS12" s="68"/>
      <c r="DT12" s="251">
        <v>1</v>
      </c>
      <c r="DU12" s="213"/>
      <c r="DV12" s="68"/>
      <c r="DW12" s="68"/>
      <c r="DX12" s="68"/>
      <c r="DY12" s="68"/>
      <c r="DZ12" s="68"/>
    </row>
    <row r="13" spans="1:130" ht="51">
      <c r="A13" s="242">
        <v>6</v>
      </c>
      <c r="B13" s="243" t="s">
        <v>560</v>
      </c>
      <c r="C13" s="243"/>
      <c r="D13" s="243" t="s">
        <v>561</v>
      </c>
      <c r="E13" s="230">
        <v>23800</v>
      </c>
      <c r="F13" s="230"/>
      <c r="G13" s="230">
        <f t="shared" si="0"/>
        <v>4200</v>
      </c>
      <c r="H13" s="230">
        <v>5</v>
      </c>
      <c r="I13" s="231">
        <f t="shared" si="1"/>
        <v>187.42499999999995</v>
      </c>
      <c r="J13" s="230">
        <v>20</v>
      </c>
      <c r="K13" s="232">
        <f t="shared" si="2"/>
        <v>1377.425</v>
      </c>
      <c r="L13" s="244"/>
      <c r="M13" s="230">
        <v>20</v>
      </c>
      <c r="N13" s="231">
        <f t="shared" si="3"/>
        <v>3748.4999999999991</v>
      </c>
      <c r="O13" s="234">
        <f t="shared" si="4"/>
        <v>27548.5</v>
      </c>
      <c r="P13" s="230">
        <f t="shared" si="5"/>
        <v>0</v>
      </c>
      <c r="Q13" s="230">
        <f t="shared" si="6"/>
        <v>0</v>
      </c>
      <c r="R13" s="230">
        <f t="shared" si="6"/>
        <v>0</v>
      </c>
      <c r="S13" s="231">
        <f t="shared" si="7"/>
        <v>27548.5</v>
      </c>
      <c r="T13" s="230"/>
      <c r="U13" s="245"/>
      <c r="V13" s="230"/>
      <c r="W13" s="230"/>
      <c r="X13" s="246"/>
      <c r="Y13" s="245"/>
      <c r="Z13" s="230"/>
      <c r="AA13" s="230"/>
      <c r="AB13" s="246"/>
      <c r="AC13" s="245"/>
      <c r="AD13" s="230"/>
      <c r="AE13" s="230"/>
      <c r="AF13" s="246">
        <f t="shared" si="8"/>
        <v>0</v>
      </c>
      <c r="AG13" s="245"/>
      <c r="AH13" s="230"/>
      <c r="AI13" s="230"/>
      <c r="AJ13" s="246">
        <f t="shared" si="9"/>
        <v>0</v>
      </c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8">
        <v>1</v>
      </c>
      <c r="CX13" s="230">
        <v>23800</v>
      </c>
      <c r="CY13" s="230"/>
      <c r="CZ13" s="230"/>
      <c r="DA13" s="230"/>
      <c r="DB13" s="230"/>
      <c r="DC13" s="230"/>
      <c r="DD13" s="230"/>
      <c r="DE13" s="230"/>
      <c r="DF13" s="230"/>
      <c r="DG13" s="230">
        <v>1</v>
      </c>
      <c r="DH13" s="230">
        <v>23800</v>
      </c>
      <c r="DI13" s="230"/>
      <c r="DJ13" s="230"/>
      <c r="DK13" s="230"/>
      <c r="DL13" s="249"/>
      <c r="DM13" s="250">
        <f t="shared" si="10"/>
        <v>1</v>
      </c>
      <c r="DN13" s="250">
        <f t="shared" si="10"/>
        <v>23800</v>
      </c>
      <c r="DO13" s="68">
        <v>1</v>
      </c>
      <c r="DP13" s="68">
        <v>23800</v>
      </c>
      <c r="DQ13" s="68"/>
      <c r="DR13" s="213"/>
      <c r="DS13" s="68"/>
      <c r="DT13" s="251">
        <v>1</v>
      </c>
      <c r="DU13" s="213"/>
      <c r="DV13" s="68"/>
      <c r="DW13" s="68"/>
      <c r="DX13" s="68"/>
      <c r="DY13" s="68"/>
      <c r="DZ13" s="68"/>
    </row>
    <row r="14" spans="1:130" ht="38.25">
      <c r="A14" s="242">
        <v>7</v>
      </c>
      <c r="B14" s="243" t="s">
        <v>562</v>
      </c>
      <c r="C14" s="243"/>
      <c r="D14" s="243" t="s">
        <v>563</v>
      </c>
      <c r="E14" s="230">
        <v>23800</v>
      </c>
      <c r="F14" s="230" t="s">
        <v>564</v>
      </c>
      <c r="G14" s="230">
        <f t="shared" si="0"/>
        <v>4200</v>
      </c>
      <c r="H14" s="230">
        <v>5</v>
      </c>
      <c r="I14" s="231">
        <f t="shared" si="1"/>
        <v>187.42499999999995</v>
      </c>
      <c r="J14" s="230">
        <v>20</v>
      </c>
      <c r="K14" s="232">
        <f t="shared" si="2"/>
        <v>1377.425</v>
      </c>
      <c r="L14" s="244" t="s">
        <v>564</v>
      </c>
      <c r="M14" s="230">
        <v>20</v>
      </c>
      <c r="N14" s="231">
        <f t="shared" si="3"/>
        <v>3748.4999999999991</v>
      </c>
      <c r="O14" s="234">
        <f t="shared" si="4"/>
        <v>27548.5</v>
      </c>
      <c r="P14" s="230">
        <f t="shared" si="5"/>
        <v>0</v>
      </c>
      <c r="Q14" s="230">
        <f t="shared" si="6"/>
        <v>0</v>
      </c>
      <c r="R14" s="230">
        <f t="shared" si="6"/>
        <v>0</v>
      </c>
      <c r="S14" s="231">
        <f t="shared" si="7"/>
        <v>27548.5</v>
      </c>
      <c r="T14" s="230" t="s">
        <v>548</v>
      </c>
      <c r="U14" s="245"/>
      <c r="V14" s="230"/>
      <c r="W14" s="230"/>
      <c r="X14" s="246">
        <f>SUM(V14:W14)</f>
        <v>0</v>
      </c>
      <c r="Y14" s="245"/>
      <c r="Z14" s="230"/>
      <c r="AA14" s="230"/>
      <c r="AB14" s="246">
        <f>SUM(Z14:AA14)</f>
        <v>0</v>
      </c>
      <c r="AC14" s="245"/>
      <c r="AD14" s="230"/>
      <c r="AE14" s="230"/>
      <c r="AF14" s="246">
        <f t="shared" si="8"/>
        <v>0</v>
      </c>
      <c r="AG14" s="245"/>
      <c r="AH14" s="230"/>
      <c r="AI14" s="230"/>
      <c r="AJ14" s="246">
        <f t="shared" si="9"/>
        <v>0</v>
      </c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8">
        <v>1</v>
      </c>
      <c r="CX14" s="230">
        <v>23800</v>
      </c>
      <c r="CY14" s="230"/>
      <c r="CZ14" s="230"/>
      <c r="DA14" s="230"/>
      <c r="DB14" s="230"/>
      <c r="DC14" s="230">
        <v>1</v>
      </c>
      <c r="DD14" s="230">
        <v>23800</v>
      </c>
      <c r="DE14" s="230" t="s">
        <v>544</v>
      </c>
      <c r="DF14" s="230"/>
      <c r="DG14" s="230"/>
      <c r="DH14" s="230"/>
      <c r="DI14" s="230"/>
      <c r="DJ14" s="230"/>
      <c r="DK14" s="230"/>
      <c r="DL14" s="249"/>
      <c r="DM14" s="250">
        <f t="shared" si="10"/>
        <v>1</v>
      </c>
      <c r="DN14" s="250">
        <f t="shared" si="10"/>
        <v>23800</v>
      </c>
      <c r="DO14" s="68">
        <v>1</v>
      </c>
      <c r="DP14" s="68">
        <v>23800</v>
      </c>
      <c r="DQ14" s="68"/>
      <c r="DR14" s="213"/>
      <c r="DS14" s="68"/>
      <c r="DT14" s="251">
        <v>1</v>
      </c>
      <c r="DU14" s="213"/>
      <c r="DV14" s="68"/>
      <c r="DW14" s="68"/>
      <c r="DX14" s="68"/>
      <c r="DY14" s="68"/>
      <c r="DZ14" s="68"/>
    </row>
    <row r="15" spans="1:130">
      <c r="A15" s="252"/>
      <c r="B15" s="253" t="s">
        <v>509</v>
      </c>
      <c r="C15" s="253"/>
      <c r="D15" s="254"/>
      <c r="E15" s="255">
        <f>SUM(E8:E14)</f>
        <v>166600</v>
      </c>
      <c r="F15" s="256"/>
      <c r="G15" s="255">
        <f>SUM(G8:G14)</f>
        <v>29400</v>
      </c>
      <c r="H15" s="231"/>
      <c r="I15" s="255">
        <f>SUM(I8:I14)</f>
        <v>1311.9749999999997</v>
      </c>
      <c r="J15" s="256"/>
      <c r="K15" s="255">
        <f>SUM(K8:K14)</f>
        <v>9641.9749999999985</v>
      </c>
      <c r="L15" s="257"/>
      <c r="M15" s="255">
        <f t="shared" ref="M15:BZ15" si="11">SUM(M8:M14)</f>
        <v>140</v>
      </c>
      <c r="N15" s="255">
        <f t="shared" si="11"/>
        <v>26239.499999999996</v>
      </c>
      <c r="O15" s="255">
        <f t="shared" si="11"/>
        <v>192839.5</v>
      </c>
      <c r="P15" s="258">
        <f t="shared" si="11"/>
        <v>2000</v>
      </c>
      <c r="Q15" s="258">
        <f t="shared" si="11"/>
        <v>2000</v>
      </c>
      <c r="R15" s="258">
        <f t="shared" si="11"/>
        <v>0</v>
      </c>
      <c r="S15" s="258">
        <f t="shared" si="11"/>
        <v>190839.5</v>
      </c>
      <c r="T15" s="258">
        <f t="shared" si="11"/>
        <v>0</v>
      </c>
      <c r="U15" s="258">
        <f t="shared" si="11"/>
        <v>39150</v>
      </c>
      <c r="V15" s="258">
        <f t="shared" si="11"/>
        <v>500</v>
      </c>
      <c r="W15" s="258">
        <f t="shared" si="11"/>
        <v>0</v>
      </c>
      <c r="X15" s="258">
        <f t="shared" si="11"/>
        <v>500</v>
      </c>
      <c r="Y15" s="258">
        <f t="shared" si="11"/>
        <v>39150</v>
      </c>
      <c r="Z15" s="258">
        <f t="shared" si="11"/>
        <v>500</v>
      </c>
      <c r="AA15" s="258">
        <f t="shared" si="11"/>
        <v>0</v>
      </c>
      <c r="AB15" s="258">
        <f t="shared" si="11"/>
        <v>500</v>
      </c>
      <c r="AC15" s="258">
        <f t="shared" si="11"/>
        <v>39150</v>
      </c>
      <c r="AD15" s="258">
        <f t="shared" si="11"/>
        <v>500</v>
      </c>
      <c r="AE15" s="258">
        <f t="shared" si="11"/>
        <v>0</v>
      </c>
      <c r="AF15" s="258">
        <f t="shared" si="11"/>
        <v>500</v>
      </c>
      <c r="AG15" s="258">
        <f t="shared" si="11"/>
        <v>39150</v>
      </c>
      <c r="AH15" s="258">
        <f t="shared" si="11"/>
        <v>500</v>
      </c>
      <c r="AI15" s="258">
        <f t="shared" si="11"/>
        <v>0</v>
      </c>
      <c r="AJ15" s="258">
        <f t="shared" si="11"/>
        <v>500</v>
      </c>
      <c r="AK15" s="258">
        <f t="shared" si="11"/>
        <v>0</v>
      </c>
      <c r="AL15" s="258">
        <f t="shared" si="11"/>
        <v>0</v>
      </c>
      <c r="AM15" s="258">
        <f t="shared" si="11"/>
        <v>0</v>
      </c>
      <c r="AN15" s="258">
        <f t="shared" si="11"/>
        <v>0</v>
      </c>
      <c r="AO15" s="258">
        <f t="shared" si="11"/>
        <v>0</v>
      </c>
      <c r="AP15" s="258">
        <f t="shared" si="11"/>
        <v>0</v>
      </c>
      <c r="AQ15" s="258">
        <f t="shared" si="11"/>
        <v>0</v>
      </c>
      <c r="AR15" s="258">
        <f t="shared" si="11"/>
        <v>0</v>
      </c>
      <c r="AS15" s="258">
        <f t="shared" si="11"/>
        <v>0</v>
      </c>
      <c r="AT15" s="258">
        <f t="shared" si="11"/>
        <v>0</v>
      </c>
      <c r="AU15" s="258">
        <f t="shared" si="11"/>
        <v>0</v>
      </c>
      <c r="AV15" s="258">
        <f t="shared" si="11"/>
        <v>0</v>
      </c>
      <c r="AW15" s="258">
        <f t="shared" si="11"/>
        <v>0</v>
      </c>
      <c r="AX15" s="258">
        <f t="shared" si="11"/>
        <v>0</v>
      </c>
      <c r="AY15" s="258">
        <f t="shared" si="11"/>
        <v>0</v>
      </c>
      <c r="AZ15" s="258">
        <f t="shared" si="11"/>
        <v>0</v>
      </c>
      <c r="BA15" s="258">
        <f t="shared" si="11"/>
        <v>0</v>
      </c>
      <c r="BB15" s="258">
        <f t="shared" si="11"/>
        <v>0</v>
      </c>
      <c r="BC15" s="258">
        <f t="shared" si="11"/>
        <v>0</v>
      </c>
      <c r="BD15" s="258">
        <f t="shared" si="11"/>
        <v>0</v>
      </c>
      <c r="BE15" s="258">
        <f t="shared" si="11"/>
        <v>0</v>
      </c>
      <c r="BF15" s="258">
        <f t="shared" si="11"/>
        <v>0</v>
      </c>
      <c r="BG15" s="258">
        <f t="shared" si="11"/>
        <v>0</v>
      </c>
      <c r="BH15" s="258">
        <f t="shared" si="11"/>
        <v>0</v>
      </c>
      <c r="BI15" s="258">
        <f t="shared" si="11"/>
        <v>0</v>
      </c>
      <c r="BJ15" s="258">
        <f t="shared" si="11"/>
        <v>0</v>
      </c>
      <c r="BK15" s="258">
        <f t="shared" si="11"/>
        <v>0</v>
      </c>
      <c r="BL15" s="258">
        <f t="shared" si="11"/>
        <v>0</v>
      </c>
      <c r="BM15" s="258">
        <f t="shared" si="11"/>
        <v>0</v>
      </c>
      <c r="BN15" s="258">
        <f t="shared" si="11"/>
        <v>0</v>
      </c>
      <c r="BO15" s="258">
        <f t="shared" si="11"/>
        <v>0</v>
      </c>
      <c r="BP15" s="258">
        <f t="shared" si="11"/>
        <v>0</v>
      </c>
      <c r="BQ15" s="258">
        <f t="shared" si="11"/>
        <v>0</v>
      </c>
      <c r="BR15" s="258">
        <f t="shared" si="11"/>
        <v>0</v>
      </c>
      <c r="BS15" s="258">
        <f t="shared" si="11"/>
        <v>0</v>
      </c>
      <c r="BT15" s="258">
        <f t="shared" si="11"/>
        <v>0</v>
      </c>
      <c r="BU15" s="258">
        <f t="shared" si="11"/>
        <v>0</v>
      </c>
      <c r="BV15" s="258">
        <f t="shared" si="11"/>
        <v>0</v>
      </c>
      <c r="BW15" s="258">
        <f t="shared" si="11"/>
        <v>0</v>
      </c>
      <c r="BX15" s="258">
        <f t="shared" si="11"/>
        <v>0</v>
      </c>
      <c r="BY15" s="258">
        <f t="shared" si="11"/>
        <v>0</v>
      </c>
      <c r="BZ15" s="258">
        <f t="shared" si="11"/>
        <v>0</v>
      </c>
      <c r="CA15" s="258">
        <f t="shared" ref="CA15:DL15" si="12">SUM(CA8:CA14)</f>
        <v>0</v>
      </c>
      <c r="CB15" s="258">
        <f t="shared" si="12"/>
        <v>0</v>
      </c>
      <c r="CC15" s="258">
        <f t="shared" si="12"/>
        <v>0</v>
      </c>
      <c r="CD15" s="258">
        <f t="shared" si="12"/>
        <v>0</v>
      </c>
      <c r="CE15" s="258">
        <f t="shared" si="12"/>
        <v>0</v>
      </c>
      <c r="CF15" s="258">
        <f t="shared" si="12"/>
        <v>0</v>
      </c>
      <c r="CG15" s="258">
        <f t="shared" si="12"/>
        <v>0</v>
      </c>
      <c r="CH15" s="258">
        <f t="shared" si="12"/>
        <v>0</v>
      </c>
      <c r="CI15" s="258">
        <f t="shared" si="12"/>
        <v>0</v>
      </c>
      <c r="CJ15" s="258">
        <f t="shared" si="12"/>
        <v>0</v>
      </c>
      <c r="CK15" s="258">
        <f t="shared" si="12"/>
        <v>0</v>
      </c>
      <c r="CL15" s="258">
        <f t="shared" si="12"/>
        <v>0</v>
      </c>
      <c r="CM15" s="258">
        <f t="shared" si="12"/>
        <v>0</v>
      </c>
      <c r="CN15" s="258">
        <f t="shared" si="12"/>
        <v>0</v>
      </c>
      <c r="CO15" s="258">
        <f t="shared" si="12"/>
        <v>0</v>
      </c>
      <c r="CP15" s="258">
        <f t="shared" si="12"/>
        <v>0</v>
      </c>
      <c r="CQ15" s="258">
        <f t="shared" si="12"/>
        <v>0</v>
      </c>
      <c r="CR15" s="258">
        <f t="shared" si="12"/>
        <v>0</v>
      </c>
      <c r="CS15" s="258">
        <f t="shared" si="12"/>
        <v>0</v>
      </c>
      <c r="CT15" s="258">
        <f t="shared" si="12"/>
        <v>0</v>
      </c>
      <c r="CU15" s="258">
        <f t="shared" si="12"/>
        <v>0</v>
      </c>
      <c r="CV15" s="258">
        <f t="shared" si="12"/>
        <v>0</v>
      </c>
      <c r="CW15" s="258">
        <f t="shared" si="12"/>
        <v>6</v>
      </c>
      <c r="CX15" s="258">
        <f t="shared" si="12"/>
        <v>142800</v>
      </c>
      <c r="CY15" s="258">
        <f t="shared" si="12"/>
        <v>1</v>
      </c>
      <c r="CZ15" s="258">
        <f t="shared" si="12"/>
        <v>23800</v>
      </c>
      <c r="DA15" s="258">
        <f t="shared" si="12"/>
        <v>0</v>
      </c>
      <c r="DB15" s="258">
        <f t="shared" si="12"/>
        <v>0</v>
      </c>
      <c r="DC15" s="258">
        <f t="shared" si="12"/>
        <v>6</v>
      </c>
      <c r="DD15" s="258">
        <f t="shared" si="12"/>
        <v>142800</v>
      </c>
      <c r="DE15" s="258">
        <f t="shared" si="12"/>
        <v>0</v>
      </c>
      <c r="DF15" s="258">
        <f t="shared" si="12"/>
        <v>0</v>
      </c>
      <c r="DG15" s="258">
        <f t="shared" si="12"/>
        <v>1</v>
      </c>
      <c r="DH15" s="258">
        <f t="shared" si="12"/>
        <v>23800</v>
      </c>
      <c r="DI15" s="258">
        <f t="shared" si="12"/>
        <v>0</v>
      </c>
      <c r="DJ15" s="258">
        <f t="shared" si="12"/>
        <v>0</v>
      </c>
      <c r="DK15" s="258">
        <f t="shared" si="12"/>
        <v>0</v>
      </c>
      <c r="DL15" s="258">
        <f t="shared" si="12"/>
        <v>0</v>
      </c>
      <c r="DM15" s="250">
        <f t="shared" si="10"/>
        <v>7</v>
      </c>
      <c r="DN15" s="250">
        <f t="shared" si="10"/>
        <v>166600</v>
      </c>
      <c r="DO15" s="255">
        <f>SUM(DO8:DO14)</f>
        <v>6</v>
      </c>
      <c r="DP15" s="255">
        <f>SUM(DP8:DP14)</f>
        <v>142800</v>
      </c>
      <c r="DQ15" s="259">
        <f>SUM(DQ8:DQ14)</f>
        <v>1</v>
      </c>
      <c r="DR15" s="260">
        <f>SUM(DR8:DR14)</f>
        <v>23800</v>
      </c>
      <c r="DT15" s="204"/>
      <c r="DU15" s="174"/>
    </row>
    <row r="18" spans="5:5">
      <c r="E18">
        <f>E15/85*100</f>
        <v>196000</v>
      </c>
    </row>
    <row r="19" spans="5:5">
      <c r="E19">
        <f>E18*0.1</f>
        <v>19600</v>
      </c>
    </row>
    <row r="20" spans="5:5">
      <c r="E20" s="397">
        <f>E19+E15</f>
        <v>186200</v>
      </c>
    </row>
  </sheetData>
  <mergeCells count="44">
    <mergeCell ref="DO4:DQ4"/>
    <mergeCell ref="CG4:CJ4"/>
    <mergeCell ref="CK4:CN4"/>
    <mergeCell ref="CO4:CR4"/>
    <mergeCell ref="CS4:CV4"/>
    <mergeCell ref="CW4:CZ4"/>
    <mergeCell ref="DA4:DL4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0"/>
  <sheetViews>
    <sheetView topLeftCell="A7" workbookViewId="0">
      <selection activeCell="E10" sqref="E10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</row>
    <row r="2" spans="1:21" ht="18.75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1" ht="18.75">
      <c r="A3" s="502" t="s">
        <v>80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96"/>
      <c r="T3" s="68"/>
    </row>
    <row r="4" spans="1:21" ht="18.75">
      <c r="A4" s="515" t="s">
        <v>303</v>
      </c>
      <c r="B4" s="515"/>
      <c r="C4" s="515"/>
      <c r="D4" s="515"/>
      <c r="E4" s="515"/>
      <c r="F4" s="515"/>
      <c r="G4" s="515"/>
      <c r="H4" s="151"/>
      <c r="I4" s="7"/>
      <c r="J4" s="7"/>
      <c r="K4" s="7"/>
      <c r="L4" s="370"/>
      <c r="M4" s="67"/>
      <c r="N4" s="64"/>
      <c r="O4" s="67"/>
      <c r="P4" s="92"/>
      <c r="Q4" s="9"/>
      <c r="R4" s="94" t="s">
        <v>200</v>
      </c>
      <c r="S4" s="96"/>
      <c r="T4" s="68"/>
    </row>
    <row r="5" spans="1:21">
      <c r="A5" s="371"/>
      <c r="B5" s="372"/>
      <c r="C5" s="96"/>
      <c r="D5" s="371"/>
      <c r="E5" s="96"/>
      <c r="F5" s="152"/>
      <c r="G5" s="97"/>
      <c r="H5" s="152"/>
      <c r="I5" s="97"/>
      <c r="J5" s="371"/>
      <c r="K5" s="371"/>
      <c r="L5" s="371"/>
      <c r="M5" s="372"/>
      <c r="N5" s="71"/>
      <c r="O5" s="372"/>
      <c r="P5" s="71"/>
      <c r="Q5" s="518" t="s">
        <v>302</v>
      </c>
      <c r="R5" s="518"/>
      <c r="S5" s="96"/>
      <c r="T5" s="68"/>
    </row>
    <row r="6" spans="1:21">
      <c r="A6" s="516" t="s">
        <v>202</v>
      </c>
      <c r="B6" s="516"/>
      <c r="C6" s="96"/>
      <c r="D6" s="371"/>
      <c r="E6" s="96"/>
      <c r="F6" s="152"/>
      <c r="G6" s="97"/>
      <c r="H6" s="152"/>
      <c r="I6" s="97"/>
      <c r="J6" s="371"/>
      <c r="K6" s="371"/>
      <c r="L6" s="371"/>
      <c r="M6" s="372"/>
      <c r="N6" s="71"/>
      <c r="O6" s="372"/>
      <c r="P6" s="71"/>
      <c r="Q6" s="372"/>
      <c r="R6" s="371"/>
      <c r="S6" s="96"/>
      <c r="T6" s="68"/>
    </row>
    <row r="7" spans="1:21" ht="63">
      <c r="A7" s="153" t="s">
        <v>82</v>
      </c>
      <c r="B7" s="153" t="s">
        <v>83</v>
      </c>
      <c r="C7" s="145" t="s">
        <v>84</v>
      </c>
      <c r="D7" s="153" t="s">
        <v>85</v>
      </c>
      <c r="E7" s="145" t="s">
        <v>86</v>
      </c>
      <c r="F7" s="145" t="s">
        <v>9</v>
      </c>
      <c r="G7" s="153" t="s">
        <v>87</v>
      </c>
      <c r="H7" s="145" t="s">
        <v>88</v>
      </c>
      <c r="I7" s="153" t="s">
        <v>89</v>
      </c>
      <c r="J7" s="153" t="s">
        <v>193</v>
      </c>
      <c r="K7" s="153" t="s">
        <v>194</v>
      </c>
      <c r="L7" s="153" t="s">
        <v>195</v>
      </c>
      <c r="M7" s="153" t="s">
        <v>196</v>
      </c>
      <c r="N7" s="144" t="s">
        <v>197</v>
      </c>
      <c r="O7" s="153" t="s">
        <v>198</v>
      </c>
      <c r="P7" s="144" t="s">
        <v>94</v>
      </c>
      <c r="Q7" s="153" t="s">
        <v>93</v>
      </c>
      <c r="R7" s="153" t="s">
        <v>95</v>
      </c>
      <c r="S7" s="145" t="s">
        <v>304</v>
      </c>
      <c r="T7" s="154" t="s">
        <v>305</v>
      </c>
      <c r="U7" s="155" t="s">
        <v>434</v>
      </c>
    </row>
    <row r="8" spans="1:21" ht="90">
      <c r="A8" s="61">
        <v>1</v>
      </c>
      <c r="B8" s="28"/>
      <c r="C8" s="54" t="s">
        <v>214</v>
      </c>
      <c r="D8" s="54" t="s">
        <v>376</v>
      </c>
      <c r="E8" s="54" t="s">
        <v>758</v>
      </c>
      <c r="F8" s="61" t="s">
        <v>207</v>
      </c>
      <c r="G8" s="54" t="s">
        <v>31</v>
      </c>
      <c r="H8" s="54" t="s">
        <v>32</v>
      </c>
      <c r="I8" s="54" t="s">
        <v>5</v>
      </c>
      <c r="J8" s="53" t="s">
        <v>759</v>
      </c>
      <c r="K8" s="53" t="s">
        <v>688</v>
      </c>
      <c r="L8" s="53" t="s">
        <v>689</v>
      </c>
      <c r="M8" s="53" t="s">
        <v>690</v>
      </c>
      <c r="N8" s="28">
        <v>50000</v>
      </c>
      <c r="O8" s="391" t="s">
        <v>327</v>
      </c>
      <c r="P8" s="61">
        <v>25000</v>
      </c>
      <c r="Q8" s="61" t="s">
        <v>760</v>
      </c>
      <c r="R8" s="61" t="s">
        <v>489</v>
      </c>
      <c r="S8" s="389" t="s">
        <v>403</v>
      </c>
      <c r="T8" s="375" t="s">
        <v>761</v>
      </c>
      <c r="U8" s="381" t="s">
        <v>667</v>
      </c>
    </row>
    <row r="9" spans="1:21" ht="105">
      <c r="A9" s="61">
        <v>2</v>
      </c>
      <c r="B9" s="28"/>
      <c r="C9" s="53" t="s">
        <v>838</v>
      </c>
      <c r="D9" s="53" t="s">
        <v>839</v>
      </c>
      <c r="E9" s="53" t="s">
        <v>840</v>
      </c>
      <c r="F9" s="57" t="s">
        <v>207</v>
      </c>
      <c r="G9" s="11" t="s">
        <v>711</v>
      </c>
      <c r="H9" s="87" t="s">
        <v>32</v>
      </c>
      <c r="I9" s="87" t="s">
        <v>5</v>
      </c>
      <c r="J9" s="41" t="s">
        <v>841</v>
      </c>
      <c r="K9" s="41" t="s">
        <v>842</v>
      </c>
      <c r="L9" s="53" t="s">
        <v>843</v>
      </c>
      <c r="M9" s="53" t="s">
        <v>844</v>
      </c>
      <c r="N9" s="28">
        <v>163500</v>
      </c>
      <c r="O9" s="28" t="s">
        <v>845</v>
      </c>
      <c r="P9" s="28">
        <v>54500</v>
      </c>
      <c r="Q9" s="400" t="s">
        <v>837</v>
      </c>
      <c r="R9" s="28" t="s">
        <v>299</v>
      </c>
      <c r="S9" s="375" t="s">
        <v>431</v>
      </c>
      <c r="T9" s="381" t="s">
        <v>432</v>
      </c>
      <c r="U9" s="375" t="s">
        <v>846</v>
      </c>
    </row>
    <row r="10" spans="1:21" ht="105">
      <c r="A10" s="61">
        <v>3</v>
      </c>
      <c r="B10" s="380"/>
      <c r="C10" s="54" t="s">
        <v>838</v>
      </c>
      <c r="D10" s="54" t="s">
        <v>839</v>
      </c>
      <c r="E10" s="54" t="s">
        <v>840</v>
      </c>
      <c r="F10" s="54" t="s">
        <v>207</v>
      </c>
      <c r="G10" s="379" t="s">
        <v>31</v>
      </c>
      <c r="H10" s="379" t="s">
        <v>32</v>
      </c>
      <c r="I10" s="41" t="s">
        <v>5</v>
      </c>
      <c r="J10" s="52" t="s">
        <v>841</v>
      </c>
      <c r="K10" s="52" t="s">
        <v>842</v>
      </c>
      <c r="L10" s="54" t="s">
        <v>843</v>
      </c>
      <c r="M10" s="54" t="s">
        <v>844</v>
      </c>
      <c r="N10" s="380">
        <v>163500</v>
      </c>
      <c r="O10" s="380" t="s">
        <v>847</v>
      </c>
      <c r="P10" s="380">
        <v>54500</v>
      </c>
      <c r="Q10" s="380" t="s">
        <v>848</v>
      </c>
      <c r="R10" s="380" t="s">
        <v>411</v>
      </c>
      <c r="S10" s="389" t="s">
        <v>431</v>
      </c>
      <c r="T10" s="389" t="s">
        <v>432</v>
      </c>
      <c r="U10" s="389" t="s">
        <v>846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8"/>
  <sheetViews>
    <sheetView topLeftCell="A16" workbookViewId="0">
      <selection activeCell="A19" sqref="A19:XFD22"/>
    </sheetView>
  </sheetViews>
  <sheetFormatPr defaultRowHeight="15"/>
  <sheetData>
    <row r="1" spans="1:22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138"/>
      <c r="U1" s="138"/>
      <c r="V1" s="521"/>
    </row>
    <row r="2" spans="1:22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138"/>
      <c r="U2" s="138"/>
      <c r="V2" s="521"/>
    </row>
    <row r="3" spans="1:22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138"/>
      <c r="U3" s="138"/>
      <c r="V3" s="521"/>
    </row>
    <row r="4" spans="1:22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138"/>
      <c r="U4" s="138"/>
      <c r="V4" s="521"/>
    </row>
    <row r="5" spans="1:22" ht="18.75">
      <c r="A5" s="515" t="s">
        <v>852</v>
      </c>
      <c r="B5" s="515"/>
      <c r="C5" s="515"/>
      <c r="D5" s="515"/>
      <c r="E5" s="515"/>
      <c r="F5" s="515"/>
      <c r="G5" s="515"/>
      <c r="H5" s="108"/>
      <c r="I5" s="108"/>
      <c r="J5" s="139"/>
      <c r="K5" s="522"/>
      <c r="L5" s="523"/>
      <c r="M5" s="64" t="s">
        <v>544</v>
      </c>
      <c r="N5" s="124"/>
      <c r="O5" s="524"/>
      <c r="P5" s="525"/>
      <c r="Q5" s="526"/>
      <c r="R5" s="526"/>
      <c r="S5" s="94" t="s">
        <v>200</v>
      </c>
      <c r="T5" s="138"/>
      <c r="U5" s="138"/>
      <c r="V5" s="521"/>
    </row>
    <row r="6" spans="1:22" ht="15.75">
      <c r="A6" s="527"/>
      <c r="B6" s="68"/>
      <c r="C6" s="68"/>
      <c r="D6" s="68"/>
      <c r="E6" s="69"/>
      <c r="F6" s="528"/>
      <c r="G6" s="110"/>
      <c r="H6" s="529" t="s">
        <v>853</v>
      </c>
      <c r="I6" s="529"/>
      <c r="J6" s="529"/>
      <c r="K6" s="530"/>
      <c r="L6" s="530"/>
      <c r="M6" s="531"/>
      <c r="N6" s="125"/>
      <c r="O6" s="532"/>
      <c r="P6" s="532"/>
      <c r="Q6" s="520" t="s">
        <v>201</v>
      </c>
      <c r="R6" s="520"/>
      <c r="S6" s="520"/>
      <c r="T6" s="138"/>
      <c r="U6" s="138"/>
      <c r="V6" s="521"/>
    </row>
    <row r="7" spans="1:22" ht="15.75">
      <c r="A7" s="516" t="s">
        <v>202</v>
      </c>
      <c r="B7" s="516"/>
      <c r="C7" s="516"/>
      <c r="D7" s="68"/>
      <c r="E7" s="69"/>
      <c r="F7" s="528"/>
      <c r="G7" s="110"/>
      <c r="H7" s="110"/>
      <c r="I7" s="110"/>
      <c r="J7" s="142"/>
      <c r="K7" s="530"/>
      <c r="L7" s="530"/>
      <c r="M7" s="531"/>
      <c r="N7" s="125"/>
      <c r="O7" s="532"/>
      <c r="P7" s="519" t="s">
        <v>203</v>
      </c>
      <c r="Q7" s="519"/>
      <c r="R7" s="519"/>
      <c r="S7" s="519"/>
      <c r="T7" s="138"/>
      <c r="U7" s="138"/>
      <c r="V7" s="521"/>
    </row>
    <row r="8" spans="1:22" ht="60">
      <c r="A8" s="58" t="s">
        <v>82</v>
      </c>
      <c r="B8" s="129" t="s">
        <v>83</v>
      </c>
      <c r="C8" s="129" t="s">
        <v>84</v>
      </c>
      <c r="D8" s="129" t="s">
        <v>85</v>
      </c>
      <c r="E8" s="129" t="s">
        <v>86</v>
      </c>
      <c r="F8" s="129" t="s">
        <v>9</v>
      </c>
      <c r="G8" s="129" t="s">
        <v>87</v>
      </c>
      <c r="H8" s="129" t="s">
        <v>88</v>
      </c>
      <c r="I8" s="129" t="s">
        <v>89</v>
      </c>
      <c r="J8" s="129" t="s">
        <v>90</v>
      </c>
      <c r="K8" s="533" t="s">
        <v>91</v>
      </c>
      <c r="L8" s="534" t="s">
        <v>854</v>
      </c>
      <c r="M8" s="129" t="s">
        <v>93</v>
      </c>
      <c r="N8" s="129" t="s">
        <v>94</v>
      </c>
      <c r="O8" s="129" t="s">
        <v>95</v>
      </c>
      <c r="P8" s="129" t="s">
        <v>94</v>
      </c>
      <c r="Q8" s="535" t="s">
        <v>93</v>
      </c>
      <c r="R8" s="536" t="s">
        <v>855</v>
      </c>
      <c r="S8" s="129" t="s">
        <v>95</v>
      </c>
      <c r="T8" s="537" t="s">
        <v>304</v>
      </c>
      <c r="U8" s="533" t="s">
        <v>305</v>
      </c>
      <c r="V8" s="538" t="s">
        <v>434</v>
      </c>
    </row>
    <row r="9" spans="1:22" ht="76.5">
      <c r="A9" s="28">
        <v>1</v>
      </c>
      <c r="B9" s="28"/>
      <c r="C9" s="399" t="s">
        <v>856</v>
      </c>
      <c r="D9" s="399" t="s">
        <v>857</v>
      </c>
      <c r="E9" s="539" t="s">
        <v>858</v>
      </c>
      <c r="F9" s="540" t="s">
        <v>207</v>
      </c>
      <c r="G9" s="399" t="s">
        <v>173</v>
      </c>
      <c r="H9" s="399" t="s">
        <v>781</v>
      </c>
      <c r="I9" s="399" t="s">
        <v>6</v>
      </c>
      <c r="J9" s="399" t="s">
        <v>859</v>
      </c>
      <c r="K9" s="28">
        <v>100000</v>
      </c>
      <c r="L9" s="28">
        <v>63000</v>
      </c>
      <c r="M9" s="399" t="s">
        <v>860</v>
      </c>
      <c r="N9" s="541">
        <v>70000</v>
      </c>
      <c r="O9" s="28">
        <v>20</v>
      </c>
      <c r="P9" s="541">
        <v>70000</v>
      </c>
      <c r="Q9" s="28" t="s">
        <v>861</v>
      </c>
      <c r="R9" s="28"/>
      <c r="S9" s="28">
        <v>20</v>
      </c>
      <c r="T9" s="542" t="s">
        <v>862</v>
      </c>
      <c r="U9" s="542" t="s">
        <v>863</v>
      </c>
      <c r="V9" s="542" t="s">
        <v>864</v>
      </c>
    </row>
    <row r="10" spans="1:22" ht="76.5">
      <c r="A10" s="28">
        <v>2</v>
      </c>
      <c r="B10" s="28"/>
      <c r="C10" s="399" t="s">
        <v>865</v>
      </c>
      <c r="D10" s="399" t="s">
        <v>866</v>
      </c>
      <c r="E10" s="539" t="s">
        <v>867</v>
      </c>
      <c r="F10" s="540" t="s">
        <v>207</v>
      </c>
      <c r="G10" s="399" t="s">
        <v>173</v>
      </c>
      <c r="H10" s="399" t="s">
        <v>781</v>
      </c>
      <c r="I10" s="399" t="s">
        <v>6</v>
      </c>
      <c r="J10" s="399" t="s">
        <v>868</v>
      </c>
      <c r="K10" s="28">
        <v>150000</v>
      </c>
      <c r="L10" s="28">
        <v>94500</v>
      </c>
      <c r="M10" s="399" t="s">
        <v>860</v>
      </c>
      <c r="N10" s="541">
        <v>105000</v>
      </c>
      <c r="O10" s="28">
        <v>20</v>
      </c>
      <c r="P10" s="541">
        <v>105000</v>
      </c>
      <c r="Q10" s="28" t="s">
        <v>861</v>
      </c>
      <c r="R10" s="28"/>
      <c r="S10" s="28">
        <v>20</v>
      </c>
      <c r="T10" s="542" t="s">
        <v>869</v>
      </c>
      <c r="U10" s="542" t="s">
        <v>870</v>
      </c>
      <c r="V10" s="542" t="s">
        <v>871</v>
      </c>
    </row>
    <row r="11" spans="1:22" ht="102">
      <c r="A11" s="28">
        <v>3</v>
      </c>
      <c r="B11" s="28"/>
      <c r="C11" s="399" t="s">
        <v>872</v>
      </c>
      <c r="D11" s="399" t="s">
        <v>873</v>
      </c>
      <c r="E11" s="539" t="s">
        <v>874</v>
      </c>
      <c r="F11" s="540" t="s">
        <v>207</v>
      </c>
      <c r="G11" s="399" t="s">
        <v>173</v>
      </c>
      <c r="H11" s="399" t="s">
        <v>781</v>
      </c>
      <c r="I11" s="399" t="s">
        <v>6</v>
      </c>
      <c r="J11" s="399" t="s">
        <v>875</v>
      </c>
      <c r="K11" s="28">
        <v>200000</v>
      </c>
      <c r="L11" s="28">
        <v>126000</v>
      </c>
      <c r="M11" s="399" t="s">
        <v>860</v>
      </c>
      <c r="N11" s="541">
        <v>140000</v>
      </c>
      <c r="O11" s="28">
        <v>20</v>
      </c>
      <c r="P11" s="541">
        <v>140000</v>
      </c>
      <c r="Q11" s="28" t="s">
        <v>861</v>
      </c>
      <c r="R11" s="28"/>
      <c r="S11" s="28">
        <v>20</v>
      </c>
      <c r="T11" s="542" t="s">
        <v>876</v>
      </c>
      <c r="U11" s="542" t="s">
        <v>877</v>
      </c>
      <c r="V11" s="542" t="s">
        <v>878</v>
      </c>
    </row>
    <row r="12" spans="1:22" ht="76.5">
      <c r="A12" s="28">
        <v>4</v>
      </c>
      <c r="B12" s="28"/>
      <c r="C12" s="399" t="s">
        <v>808</v>
      </c>
      <c r="D12" s="399" t="s">
        <v>879</v>
      </c>
      <c r="E12" s="539" t="s">
        <v>880</v>
      </c>
      <c r="F12" s="540" t="s">
        <v>207</v>
      </c>
      <c r="G12" s="399" t="s">
        <v>173</v>
      </c>
      <c r="H12" s="399" t="s">
        <v>781</v>
      </c>
      <c r="I12" s="399" t="s">
        <v>6</v>
      </c>
      <c r="J12" s="399" t="s">
        <v>881</v>
      </c>
      <c r="K12" s="28">
        <v>100000</v>
      </c>
      <c r="L12" s="28">
        <v>63000</v>
      </c>
      <c r="M12" s="399" t="s">
        <v>860</v>
      </c>
      <c r="N12" s="541">
        <v>70000</v>
      </c>
      <c r="O12" s="28">
        <v>20</v>
      </c>
      <c r="P12" s="541">
        <v>70000</v>
      </c>
      <c r="Q12" s="28" t="s">
        <v>861</v>
      </c>
      <c r="R12" s="28"/>
      <c r="S12" s="28">
        <v>20</v>
      </c>
      <c r="T12" s="542" t="s">
        <v>882</v>
      </c>
      <c r="U12" s="542" t="s">
        <v>883</v>
      </c>
      <c r="V12" s="542" t="s">
        <v>884</v>
      </c>
    </row>
    <row r="13" spans="1:22" ht="102">
      <c r="A13" s="28">
        <v>5</v>
      </c>
      <c r="B13" s="28"/>
      <c r="C13" s="399" t="s">
        <v>885</v>
      </c>
      <c r="D13" s="399" t="s">
        <v>886</v>
      </c>
      <c r="E13" s="539" t="s">
        <v>887</v>
      </c>
      <c r="F13" s="540" t="s">
        <v>207</v>
      </c>
      <c r="G13" s="399" t="s">
        <v>173</v>
      </c>
      <c r="H13" s="399" t="s">
        <v>781</v>
      </c>
      <c r="I13" s="399" t="s">
        <v>6</v>
      </c>
      <c r="J13" s="399" t="s">
        <v>111</v>
      </c>
      <c r="K13" s="28">
        <v>100000</v>
      </c>
      <c r="L13" s="28">
        <v>63000</v>
      </c>
      <c r="M13" s="399" t="s">
        <v>860</v>
      </c>
      <c r="N13" s="541">
        <v>70000</v>
      </c>
      <c r="O13" s="28">
        <v>20</v>
      </c>
      <c r="P13" s="541">
        <v>70000</v>
      </c>
      <c r="Q13" s="28" t="s">
        <v>861</v>
      </c>
      <c r="R13" s="28"/>
      <c r="S13" s="28">
        <v>20</v>
      </c>
      <c r="T13" s="542" t="s">
        <v>888</v>
      </c>
      <c r="U13" s="542" t="s">
        <v>889</v>
      </c>
      <c r="V13" s="542" t="s">
        <v>890</v>
      </c>
    </row>
    <row r="14" spans="1:22" ht="76.5">
      <c r="A14" s="28">
        <v>6</v>
      </c>
      <c r="B14" s="28"/>
      <c r="C14" s="399" t="s">
        <v>891</v>
      </c>
      <c r="D14" s="399" t="s">
        <v>892</v>
      </c>
      <c r="E14" s="539" t="s">
        <v>893</v>
      </c>
      <c r="F14" s="540" t="s">
        <v>207</v>
      </c>
      <c r="G14" s="399" t="s">
        <v>173</v>
      </c>
      <c r="H14" s="399" t="s">
        <v>781</v>
      </c>
      <c r="I14" s="399" t="s">
        <v>6</v>
      </c>
      <c r="J14" s="399" t="s">
        <v>894</v>
      </c>
      <c r="K14" s="28">
        <v>100000</v>
      </c>
      <c r="L14" s="28">
        <v>63000</v>
      </c>
      <c r="M14" s="399" t="s">
        <v>860</v>
      </c>
      <c r="N14" s="541">
        <v>70000</v>
      </c>
      <c r="O14" s="28">
        <v>20</v>
      </c>
      <c r="P14" s="541">
        <v>70000</v>
      </c>
      <c r="Q14" s="28" t="s">
        <v>861</v>
      </c>
      <c r="R14" s="28"/>
      <c r="S14" s="28">
        <v>20</v>
      </c>
      <c r="T14" s="542" t="s">
        <v>895</v>
      </c>
      <c r="U14" s="542" t="s">
        <v>896</v>
      </c>
      <c r="V14" s="542" t="s">
        <v>897</v>
      </c>
    </row>
    <row r="15" spans="1:22" ht="114.75">
      <c r="A15" s="28">
        <v>7</v>
      </c>
      <c r="B15" s="28"/>
      <c r="C15" s="399" t="s">
        <v>898</v>
      </c>
      <c r="D15" s="399" t="s">
        <v>147</v>
      </c>
      <c r="E15" s="539" t="s">
        <v>899</v>
      </c>
      <c r="F15" s="540" t="s">
        <v>207</v>
      </c>
      <c r="G15" s="399" t="s">
        <v>173</v>
      </c>
      <c r="H15" s="399" t="s">
        <v>781</v>
      </c>
      <c r="I15" s="399" t="s">
        <v>6</v>
      </c>
      <c r="J15" s="399" t="s">
        <v>900</v>
      </c>
      <c r="K15" s="28">
        <v>170000</v>
      </c>
      <c r="L15" s="28">
        <v>107100</v>
      </c>
      <c r="M15" s="399" t="s">
        <v>860</v>
      </c>
      <c r="N15" s="541">
        <v>119000</v>
      </c>
      <c r="O15" s="28">
        <v>20</v>
      </c>
      <c r="P15" s="541">
        <v>119000</v>
      </c>
      <c r="Q15" s="28" t="s">
        <v>861</v>
      </c>
      <c r="R15" s="28"/>
      <c r="S15" s="28">
        <v>20</v>
      </c>
      <c r="T15" s="542" t="s">
        <v>901</v>
      </c>
      <c r="U15" s="542" t="s">
        <v>902</v>
      </c>
      <c r="V15" s="542" t="s">
        <v>903</v>
      </c>
    </row>
    <row r="16" spans="1:22" ht="114.75">
      <c r="A16" s="28">
        <v>8</v>
      </c>
      <c r="B16" s="28"/>
      <c r="C16" s="399" t="s">
        <v>904</v>
      </c>
      <c r="D16" s="399" t="s">
        <v>905</v>
      </c>
      <c r="E16" s="539" t="s">
        <v>906</v>
      </c>
      <c r="F16" s="540" t="s">
        <v>207</v>
      </c>
      <c r="G16" s="399" t="s">
        <v>173</v>
      </c>
      <c r="H16" s="399" t="s">
        <v>781</v>
      </c>
      <c r="I16" s="399" t="s">
        <v>6</v>
      </c>
      <c r="J16" s="399" t="s">
        <v>907</v>
      </c>
      <c r="K16" s="28">
        <v>200000</v>
      </c>
      <c r="L16" s="28">
        <v>126000</v>
      </c>
      <c r="M16" s="399" t="s">
        <v>860</v>
      </c>
      <c r="N16" s="541">
        <v>140000</v>
      </c>
      <c r="O16" s="28">
        <v>20</v>
      </c>
      <c r="P16" s="541">
        <v>140000</v>
      </c>
      <c r="Q16" s="28" t="s">
        <v>861</v>
      </c>
      <c r="R16" s="28"/>
      <c r="S16" s="28">
        <v>20</v>
      </c>
      <c r="T16" s="542" t="s">
        <v>908</v>
      </c>
      <c r="U16" s="542" t="s">
        <v>909</v>
      </c>
      <c r="V16" s="542" t="s">
        <v>878</v>
      </c>
    </row>
    <row r="17" spans="1:22" ht="48">
      <c r="A17" s="28">
        <v>9</v>
      </c>
      <c r="B17" s="28"/>
      <c r="C17" s="57" t="s">
        <v>910</v>
      </c>
      <c r="D17" s="57" t="s">
        <v>911</v>
      </c>
      <c r="E17" s="543" t="s">
        <v>912</v>
      </c>
      <c r="F17" s="544" t="s">
        <v>207</v>
      </c>
      <c r="G17" s="399" t="s">
        <v>31</v>
      </c>
      <c r="H17" s="399" t="s">
        <v>75</v>
      </c>
      <c r="I17" s="399" t="s">
        <v>6</v>
      </c>
      <c r="J17" s="374" t="s">
        <v>913</v>
      </c>
      <c r="K17" s="28">
        <v>100000</v>
      </c>
      <c r="L17" s="28">
        <v>63000</v>
      </c>
      <c r="M17" s="545" t="s">
        <v>914</v>
      </c>
      <c r="N17" s="61">
        <v>70000</v>
      </c>
      <c r="O17" s="28"/>
      <c r="P17" s="61">
        <v>70000</v>
      </c>
      <c r="Q17" s="545" t="s">
        <v>915</v>
      </c>
      <c r="R17" s="545"/>
      <c r="S17" s="28">
        <v>20</v>
      </c>
      <c r="T17" s="375" t="s">
        <v>916</v>
      </c>
      <c r="U17" s="375" t="s">
        <v>917</v>
      </c>
      <c r="V17" s="385" t="s">
        <v>918</v>
      </c>
    </row>
    <row r="18" spans="1:22" ht="108">
      <c r="A18" s="28">
        <v>10</v>
      </c>
      <c r="B18" s="28"/>
      <c r="C18" s="53" t="s">
        <v>919</v>
      </c>
      <c r="D18" s="53" t="s">
        <v>920</v>
      </c>
      <c r="E18" s="543" t="s">
        <v>921</v>
      </c>
      <c r="F18" s="544" t="s">
        <v>207</v>
      </c>
      <c r="G18" s="399" t="s">
        <v>31</v>
      </c>
      <c r="H18" s="399" t="s">
        <v>32</v>
      </c>
      <c r="I18" s="399" t="s">
        <v>6</v>
      </c>
      <c r="J18" s="86" t="s">
        <v>111</v>
      </c>
      <c r="K18" s="28">
        <v>50000</v>
      </c>
      <c r="L18" s="28">
        <v>31500</v>
      </c>
      <c r="M18" s="545" t="s">
        <v>914</v>
      </c>
      <c r="N18" s="61">
        <v>35000</v>
      </c>
      <c r="O18" s="28"/>
      <c r="P18" s="61">
        <v>35000</v>
      </c>
      <c r="Q18" s="545" t="s">
        <v>915</v>
      </c>
      <c r="R18" s="545"/>
      <c r="S18" s="28">
        <v>20</v>
      </c>
      <c r="T18" s="375" t="s">
        <v>922</v>
      </c>
      <c r="U18" s="375" t="s">
        <v>923</v>
      </c>
      <c r="V18" s="375" t="s">
        <v>924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5"/>
  <sheetViews>
    <sheetView topLeftCell="A24" workbookViewId="0">
      <selection activeCell="A25" sqref="A25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  <c r="U1" s="521"/>
    </row>
    <row r="2" spans="1:21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  <c r="U2" s="521"/>
    </row>
    <row r="3" spans="1:21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  <c r="U3" s="521"/>
    </row>
    <row r="4" spans="1:21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138"/>
      <c r="T4" s="138"/>
      <c r="U4" s="521"/>
    </row>
    <row r="5" spans="1:21" ht="18.75">
      <c r="A5" s="515" t="s">
        <v>852</v>
      </c>
      <c r="B5" s="515"/>
      <c r="C5" s="515"/>
      <c r="D5" s="515"/>
      <c r="E5" s="515"/>
      <c r="F5" s="515"/>
      <c r="G5" s="515"/>
      <c r="H5" s="108"/>
      <c r="I5" s="108"/>
      <c r="J5" s="139"/>
      <c r="K5" s="522"/>
      <c r="L5" s="523"/>
      <c r="M5" s="64" t="s">
        <v>544</v>
      </c>
      <c r="N5" s="124"/>
      <c r="O5" s="524"/>
      <c r="P5" s="525"/>
      <c r="Q5" s="526"/>
      <c r="R5" s="94" t="s">
        <v>200</v>
      </c>
      <c r="S5" s="138"/>
      <c r="T5" s="138"/>
      <c r="U5" s="521"/>
    </row>
    <row r="6" spans="1:21" ht="15.75">
      <c r="A6" s="527"/>
      <c r="B6" s="68"/>
      <c r="C6" s="68"/>
      <c r="D6" s="68"/>
      <c r="E6" s="69"/>
      <c r="F6" s="110"/>
      <c r="G6" s="110"/>
      <c r="H6" s="529" t="s">
        <v>925</v>
      </c>
      <c r="I6" s="529"/>
      <c r="J6" s="529"/>
      <c r="K6" s="530"/>
      <c r="L6" s="530"/>
      <c r="M6" s="531"/>
      <c r="N6" s="125"/>
      <c r="O6" s="532"/>
      <c r="P6" s="532"/>
      <c r="Q6" s="520" t="s">
        <v>201</v>
      </c>
      <c r="R6" s="520"/>
      <c r="S6" s="138"/>
      <c r="T6" s="138"/>
      <c r="U6" s="521"/>
    </row>
    <row r="7" spans="1:21" ht="15.75">
      <c r="A7" s="516" t="s">
        <v>202</v>
      </c>
      <c r="B7" s="516"/>
      <c r="C7" s="516"/>
      <c r="D7" s="68"/>
      <c r="E7" s="69"/>
      <c r="F7" s="110"/>
      <c r="G7" s="110"/>
      <c r="H7" s="110"/>
      <c r="I7" s="110"/>
      <c r="J7" s="142"/>
      <c r="K7" s="530"/>
      <c r="L7" s="530"/>
      <c r="M7" s="531"/>
      <c r="N7" s="125"/>
      <c r="O7" s="532"/>
      <c r="P7" s="519" t="s">
        <v>203</v>
      </c>
      <c r="Q7" s="519"/>
      <c r="R7" s="519"/>
      <c r="S7" s="138"/>
      <c r="T7" s="138"/>
      <c r="U7" s="521"/>
    </row>
    <row r="8" spans="1:21" ht="60">
      <c r="A8" s="58" t="s">
        <v>82</v>
      </c>
      <c r="B8" s="129" t="s">
        <v>83</v>
      </c>
      <c r="C8" s="129" t="s">
        <v>84</v>
      </c>
      <c r="D8" s="129" t="s">
        <v>85</v>
      </c>
      <c r="E8" s="129" t="s">
        <v>86</v>
      </c>
      <c r="F8" s="129" t="s">
        <v>9</v>
      </c>
      <c r="G8" s="129" t="s">
        <v>87</v>
      </c>
      <c r="H8" s="129" t="s">
        <v>88</v>
      </c>
      <c r="I8" s="129" t="s">
        <v>89</v>
      </c>
      <c r="J8" s="129" t="s">
        <v>90</v>
      </c>
      <c r="K8" s="533" t="s">
        <v>91</v>
      </c>
      <c r="L8" s="534" t="s">
        <v>926</v>
      </c>
      <c r="M8" s="129" t="s">
        <v>93</v>
      </c>
      <c r="N8" s="129" t="s">
        <v>94</v>
      </c>
      <c r="O8" s="129" t="s">
        <v>95</v>
      </c>
      <c r="P8" s="129" t="s">
        <v>94</v>
      </c>
      <c r="Q8" s="129" t="s">
        <v>93</v>
      </c>
      <c r="R8" s="129" t="s">
        <v>95</v>
      </c>
      <c r="S8" s="533" t="s">
        <v>304</v>
      </c>
      <c r="T8" s="533" t="s">
        <v>305</v>
      </c>
      <c r="U8" s="546" t="s">
        <v>434</v>
      </c>
    </row>
    <row r="9" spans="1:21" ht="45">
      <c r="A9" s="380">
        <v>1</v>
      </c>
      <c r="B9" s="380"/>
      <c r="C9" s="389" t="s">
        <v>763</v>
      </c>
      <c r="D9" s="389" t="s">
        <v>179</v>
      </c>
      <c r="E9" s="389" t="s">
        <v>764</v>
      </c>
      <c r="F9" s="389" t="s">
        <v>207</v>
      </c>
      <c r="G9" s="389" t="s">
        <v>173</v>
      </c>
      <c r="H9" s="389" t="s">
        <v>765</v>
      </c>
      <c r="I9" s="547" t="s">
        <v>5</v>
      </c>
      <c r="J9" s="389" t="s">
        <v>111</v>
      </c>
      <c r="K9" s="380">
        <v>0</v>
      </c>
      <c r="L9" s="380">
        <v>27000</v>
      </c>
      <c r="M9" s="389" t="s">
        <v>860</v>
      </c>
      <c r="N9" s="379">
        <v>30000</v>
      </c>
      <c r="O9" s="380">
        <v>20</v>
      </c>
      <c r="P9" s="379">
        <v>30000</v>
      </c>
      <c r="Q9" s="380" t="s">
        <v>861</v>
      </c>
      <c r="R9" s="380">
        <v>20</v>
      </c>
      <c r="S9" s="389" t="s">
        <v>768</v>
      </c>
      <c r="T9" s="389" t="s">
        <v>769</v>
      </c>
      <c r="U9" s="389" t="s">
        <v>770</v>
      </c>
    </row>
    <row r="10" spans="1:21" ht="105">
      <c r="A10" s="380">
        <v>2</v>
      </c>
      <c r="B10" s="380"/>
      <c r="C10" s="389" t="s">
        <v>771</v>
      </c>
      <c r="D10" s="389" t="s">
        <v>772</v>
      </c>
      <c r="E10" s="389" t="s">
        <v>773</v>
      </c>
      <c r="F10" s="389" t="s">
        <v>207</v>
      </c>
      <c r="G10" s="547" t="s">
        <v>31</v>
      </c>
      <c r="H10" s="389" t="s">
        <v>765</v>
      </c>
      <c r="I10" s="547" t="s">
        <v>5</v>
      </c>
      <c r="J10" s="389" t="s">
        <v>774</v>
      </c>
      <c r="K10" s="380">
        <v>0</v>
      </c>
      <c r="L10" s="380">
        <v>21600</v>
      </c>
      <c r="M10" s="389" t="s">
        <v>860</v>
      </c>
      <c r="N10" s="379">
        <v>24000</v>
      </c>
      <c r="O10" s="380">
        <v>20</v>
      </c>
      <c r="P10" s="379">
        <v>24000</v>
      </c>
      <c r="Q10" s="380" t="s">
        <v>861</v>
      </c>
      <c r="R10" s="380">
        <v>20</v>
      </c>
      <c r="S10" s="389" t="s">
        <v>775</v>
      </c>
      <c r="T10" s="389" t="s">
        <v>776</v>
      </c>
      <c r="U10" s="389" t="s">
        <v>777</v>
      </c>
    </row>
    <row r="11" spans="1:21" ht="60">
      <c r="A11" s="380">
        <v>3</v>
      </c>
      <c r="B11" s="380"/>
      <c r="C11" s="389" t="s">
        <v>778</v>
      </c>
      <c r="D11" s="389" t="s">
        <v>779</v>
      </c>
      <c r="E11" s="389" t="s">
        <v>780</v>
      </c>
      <c r="F11" s="389" t="s">
        <v>207</v>
      </c>
      <c r="G11" s="389" t="s">
        <v>173</v>
      </c>
      <c r="H11" s="389" t="s">
        <v>781</v>
      </c>
      <c r="I11" s="547" t="s">
        <v>5</v>
      </c>
      <c r="J11" s="389" t="s">
        <v>782</v>
      </c>
      <c r="K11" s="380">
        <v>0</v>
      </c>
      <c r="L11" s="380">
        <v>54000</v>
      </c>
      <c r="M11" s="389" t="s">
        <v>860</v>
      </c>
      <c r="N11" s="379">
        <v>60000</v>
      </c>
      <c r="O11" s="380">
        <v>20</v>
      </c>
      <c r="P11" s="379">
        <v>60000</v>
      </c>
      <c r="Q11" s="380" t="s">
        <v>861</v>
      </c>
      <c r="R11" s="380">
        <v>20</v>
      </c>
      <c r="S11" s="389" t="s">
        <v>783</v>
      </c>
      <c r="T11" s="389" t="s">
        <v>784</v>
      </c>
      <c r="U11" s="389" t="s">
        <v>785</v>
      </c>
    </row>
    <row r="12" spans="1:21" ht="105">
      <c r="A12" s="380">
        <v>4</v>
      </c>
      <c r="B12" s="380"/>
      <c r="C12" s="54" t="s">
        <v>786</v>
      </c>
      <c r="D12" s="54" t="s">
        <v>787</v>
      </c>
      <c r="E12" s="54" t="s">
        <v>788</v>
      </c>
      <c r="F12" s="389" t="s">
        <v>207</v>
      </c>
      <c r="G12" s="54" t="s">
        <v>173</v>
      </c>
      <c r="H12" s="54" t="s">
        <v>781</v>
      </c>
      <c r="I12" s="547" t="s">
        <v>5</v>
      </c>
      <c r="J12" s="54" t="s">
        <v>789</v>
      </c>
      <c r="K12" s="380">
        <v>0</v>
      </c>
      <c r="L12" s="380">
        <v>27000</v>
      </c>
      <c r="M12" s="389" t="s">
        <v>860</v>
      </c>
      <c r="N12" s="379">
        <v>30000</v>
      </c>
      <c r="O12" s="380">
        <v>20</v>
      </c>
      <c r="P12" s="379">
        <v>30000</v>
      </c>
      <c r="Q12" s="380" t="s">
        <v>861</v>
      </c>
      <c r="R12" s="380">
        <v>20</v>
      </c>
      <c r="S12" s="389" t="s">
        <v>790</v>
      </c>
      <c r="T12" s="389" t="s">
        <v>791</v>
      </c>
      <c r="U12" s="54" t="s">
        <v>792</v>
      </c>
    </row>
    <row r="13" spans="1:21" ht="45">
      <c r="A13" s="380">
        <v>5</v>
      </c>
      <c r="B13" s="380"/>
      <c r="C13" s="54" t="s">
        <v>793</v>
      </c>
      <c r="D13" s="54" t="s">
        <v>794</v>
      </c>
      <c r="E13" s="54" t="s">
        <v>795</v>
      </c>
      <c r="F13" s="389" t="s">
        <v>207</v>
      </c>
      <c r="G13" s="54" t="s">
        <v>173</v>
      </c>
      <c r="H13" s="54" t="s">
        <v>781</v>
      </c>
      <c r="I13" s="547" t="s">
        <v>5</v>
      </c>
      <c r="J13" s="54" t="s">
        <v>796</v>
      </c>
      <c r="K13" s="380">
        <v>0</v>
      </c>
      <c r="L13" s="380">
        <v>54000</v>
      </c>
      <c r="M13" s="389" t="s">
        <v>860</v>
      </c>
      <c r="N13" s="379">
        <v>60000</v>
      </c>
      <c r="O13" s="380">
        <v>20</v>
      </c>
      <c r="P13" s="379">
        <v>60000</v>
      </c>
      <c r="Q13" s="380" t="s">
        <v>861</v>
      </c>
      <c r="R13" s="380">
        <v>20</v>
      </c>
      <c r="S13" s="389" t="s">
        <v>797</v>
      </c>
      <c r="T13" s="389" t="s">
        <v>798</v>
      </c>
      <c r="U13" s="389" t="s">
        <v>799</v>
      </c>
    </row>
    <row r="14" spans="1:21" ht="90">
      <c r="A14" s="380">
        <v>6</v>
      </c>
      <c r="B14" s="380"/>
      <c r="C14" s="54" t="s">
        <v>800</v>
      </c>
      <c r="D14" s="54" t="s">
        <v>801</v>
      </c>
      <c r="E14" s="54" t="s">
        <v>802</v>
      </c>
      <c r="F14" s="389" t="s">
        <v>207</v>
      </c>
      <c r="G14" s="54" t="s">
        <v>173</v>
      </c>
      <c r="H14" s="54" t="s">
        <v>781</v>
      </c>
      <c r="I14" s="547" t="s">
        <v>5</v>
      </c>
      <c r="J14" s="54" t="s">
        <v>803</v>
      </c>
      <c r="K14" s="380">
        <v>0</v>
      </c>
      <c r="L14" s="380">
        <v>27000</v>
      </c>
      <c r="M14" s="389" t="s">
        <v>860</v>
      </c>
      <c r="N14" s="379">
        <v>30000</v>
      </c>
      <c r="O14" s="380">
        <v>20</v>
      </c>
      <c r="P14" s="379">
        <v>30000</v>
      </c>
      <c r="Q14" s="380" t="s">
        <v>861</v>
      </c>
      <c r="R14" s="380">
        <v>20</v>
      </c>
      <c r="S14" s="389" t="s">
        <v>804</v>
      </c>
      <c r="T14" s="389" t="s">
        <v>805</v>
      </c>
      <c r="U14" s="389" t="s">
        <v>806</v>
      </c>
    </row>
    <row r="15" spans="1:21" ht="120">
      <c r="A15" s="380">
        <v>7</v>
      </c>
      <c r="B15" s="380"/>
      <c r="C15" s="54" t="s">
        <v>807</v>
      </c>
      <c r="D15" s="54" t="s">
        <v>808</v>
      </c>
      <c r="E15" s="54" t="s">
        <v>809</v>
      </c>
      <c r="F15" s="389" t="s">
        <v>207</v>
      </c>
      <c r="G15" s="54" t="s">
        <v>173</v>
      </c>
      <c r="H15" s="54" t="s">
        <v>781</v>
      </c>
      <c r="I15" s="547" t="s">
        <v>5</v>
      </c>
      <c r="J15" s="54" t="s">
        <v>810</v>
      </c>
      <c r="K15" s="380">
        <v>0</v>
      </c>
      <c r="L15" s="380">
        <v>40500</v>
      </c>
      <c r="M15" s="389" t="s">
        <v>860</v>
      </c>
      <c r="N15" s="379">
        <v>45000</v>
      </c>
      <c r="O15" s="380">
        <v>20</v>
      </c>
      <c r="P15" s="379">
        <v>45000</v>
      </c>
      <c r="Q15" s="380" t="s">
        <v>861</v>
      </c>
      <c r="R15" s="380">
        <v>20</v>
      </c>
      <c r="S15" s="389" t="s">
        <v>811</v>
      </c>
      <c r="T15" s="389" t="s">
        <v>812</v>
      </c>
      <c r="U15" s="389" t="s">
        <v>813</v>
      </c>
    </row>
    <row r="16" spans="1:21" ht="60">
      <c r="A16" s="380">
        <v>8</v>
      </c>
      <c r="B16" s="380"/>
      <c r="C16" s="54" t="s">
        <v>128</v>
      </c>
      <c r="D16" s="54" t="s">
        <v>814</v>
      </c>
      <c r="E16" s="54" t="s">
        <v>815</v>
      </c>
      <c r="F16" s="389" t="s">
        <v>207</v>
      </c>
      <c r="G16" s="54" t="s">
        <v>173</v>
      </c>
      <c r="H16" s="54" t="s">
        <v>781</v>
      </c>
      <c r="I16" s="547" t="s">
        <v>5</v>
      </c>
      <c r="J16" s="54" t="s">
        <v>111</v>
      </c>
      <c r="K16" s="380">
        <v>0</v>
      </c>
      <c r="L16" s="380">
        <v>13500</v>
      </c>
      <c r="M16" s="389" t="s">
        <v>860</v>
      </c>
      <c r="N16" s="379">
        <v>15000</v>
      </c>
      <c r="O16" s="380">
        <v>20</v>
      </c>
      <c r="P16" s="379">
        <v>15000</v>
      </c>
      <c r="Q16" s="380" t="s">
        <v>861</v>
      </c>
      <c r="R16" s="380">
        <v>20</v>
      </c>
      <c r="S16" s="389" t="s">
        <v>816</v>
      </c>
      <c r="T16" s="389" t="s">
        <v>817</v>
      </c>
      <c r="U16" s="389" t="s">
        <v>818</v>
      </c>
    </row>
    <row r="17" spans="1:21" ht="60">
      <c r="A17" s="380">
        <v>9</v>
      </c>
      <c r="B17" s="380"/>
      <c r="C17" s="54" t="s">
        <v>819</v>
      </c>
      <c r="D17" s="54" t="s">
        <v>820</v>
      </c>
      <c r="E17" s="54" t="s">
        <v>821</v>
      </c>
      <c r="F17" s="389" t="s">
        <v>207</v>
      </c>
      <c r="G17" s="54" t="s">
        <v>173</v>
      </c>
      <c r="H17" s="54" t="s">
        <v>781</v>
      </c>
      <c r="I17" s="548" t="s">
        <v>6</v>
      </c>
      <c r="J17" s="54" t="s">
        <v>822</v>
      </c>
      <c r="K17" s="380">
        <v>0</v>
      </c>
      <c r="L17" s="380">
        <v>27000</v>
      </c>
      <c r="M17" s="389" t="s">
        <v>860</v>
      </c>
      <c r="N17" s="379">
        <v>30000</v>
      </c>
      <c r="O17" s="380">
        <v>20</v>
      </c>
      <c r="P17" s="379">
        <v>30000</v>
      </c>
      <c r="Q17" s="380" t="s">
        <v>861</v>
      </c>
      <c r="R17" s="380">
        <v>20</v>
      </c>
      <c r="S17" s="389" t="s">
        <v>823</v>
      </c>
      <c r="T17" s="389" t="s">
        <v>824</v>
      </c>
      <c r="U17" s="389" t="s">
        <v>825</v>
      </c>
    </row>
    <row r="18" spans="1:21" ht="105">
      <c r="A18" s="380">
        <v>10</v>
      </c>
      <c r="B18" s="380"/>
      <c r="C18" s="54" t="s">
        <v>826</v>
      </c>
      <c r="D18" s="54" t="s">
        <v>147</v>
      </c>
      <c r="E18" s="54" t="s">
        <v>827</v>
      </c>
      <c r="F18" s="389" t="s">
        <v>207</v>
      </c>
      <c r="G18" s="54" t="s">
        <v>173</v>
      </c>
      <c r="H18" s="54" t="s">
        <v>781</v>
      </c>
      <c r="I18" s="547" t="s">
        <v>5</v>
      </c>
      <c r="J18" s="54" t="s">
        <v>828</v>
      </c>
      <c r="K18" s="380">
        <v>0</v>
      </c>
      <c r="L18" s="380">
        <v>27000</v>
      </c>
      <c r="M18" s="389" t="s">
        <v>860</v>
      </c>
      <c r="N18" s="379">
        <v>30000</v>
      </c>
      <c r="O18" s="380">
        <v>20</v>
      </c>
      <c r="P18" s="379">
        <v>30000</v>
      </c>
      <c r="Q18" s="380" t="s">
        <v>861</v>
      </c>
      <c r="R18" s="380">
        <v>20</v>
      </c>
      <c r="S18" s="389" t="s">
        <v>829</v>
      </c>
      <c r="T18" s="389" t="s">
        <v>830</v>
      </c>
      <c r="U18" s="54">
        <v>109708587</v>
      </c>
    </row>
    <row r="19" spans="1:21" ht="90">
      <c r="A19" s="380">
        <v>11</v>
      </c>
      <c r="B19" s="380"/>
      <c r="C19" s="54" t="s">
        <v>147</v>
      </c>
      <c r="D19" s="54" t="s">
        <v>832</v>
      </c>
      <c r="E19" s="54" t="s">
        <v>833</v>
      </c>
      <c r="F19" s="389" t="s">
        <v>207</v>
      </c>
      <c r="G19" s="54" t="s">
        <v>173</v>
      </c>
      <c r="H19" s="54" t="s">
        <v>781</v>
      </c>
      <c r="I19" s="547" t="s">
        <v>5</v>
      </c>
      <c r="J19" s="54" t="s">
        <v>782</v>
      </c>
      <c r="K19" s="380">
        <v>0</v>
      </c>
      <c r="L19" s="380">
        <v>27000</v>
      </c>
      <c r="M19" s="389" t="s">
        <v>860</v>
      </c>
      <c r="N19" s="379">
        <v>30000</v>
      </c>
      <c r="O19" s="380">
        <v>20</v>
      </c>
      <c r="P19" s="379">
        <v>30000</v>
      </c>
      <c r="Q19" s="380" t="s">
        <v>861</v>
      </c>
      <c r="R19" s="380">
        <v>20</v>
      </c>
      <c r="S19" s="389" t="s">
        <v>834</v>
      </c>
      <c r="T19" s="389" t="s">
        <v>835</v>
      </c>
      <c r="U19" s="389" t="s">
        <v>836</v>
      </c>
    </row>
    <row r="20" spans="1:21" ht="90">
      <c r="A20" s="380">
        <v>12</v>
      </c>
      <c r="B20" s="28"/>
      <c r="C20" s="399" t="s">
        <v>865</v>
      </c>
      <c r="D20" s="399" t="s">
        <v>866</v>
      </c>
      <c r="E20" s="399" t="s">
        <v>867</v>
      </c>
      <c r="F20" s="399" t="s">
        <v>207</v>
      </c>
      <c r="G20" s="399" t="s">
        <v>173</v>
      </c>
      <c r="H20" s="399" t="s">
        <v>781</v>
      </c>
      <c r="I20" s="549" t="s">
        <v>6</v>
      </c>
      <c r="J20" s="399" t="s">
        <v>868</v>
      </c>
      <c r="K20" s="28">
        <v>0</v>
      </c>
      <c r="L20" s="28">
        <v>40500</v>
      </c>
      <c r="M20" s="28" t="s">
        <v>927</v>
      </c>
      <c r="N20" s="541">
        <v>45000</v>
      </c>
      <c r="O20" s="28">
        <v>20</v>
      </c>
      <c r="P20" s="541">
        <v>45000</v>
      </c>
      <c r="Q20" s="28" t="s">
        <v>928</v>
      </c>
      <c r="R20" s="28">
        <v>20</v>
      </c>
      <c r="S20" s="542" t="s">
        <v>869</v>
      </c>
      <c r="T20" s="542" t="s">
        <v>870</v>
      </c>
      <c r="U20" s="542" t="s">
        <v>871</v>
      </c>
    </row>
    <row r="21" spans="1:21" ht="105">
      <c r="A21" s="380">
        <v>13</v>
      </c>
      <c r="B21" s="28"/>
      <c r="C21" s="399" t="s">
        <v>808</v>
      </c>
      <c r="D21" s="399" t="s">
        <v>879</v>
      </c>
      <c r="E21" s="399" t="s">
        <v>880</v>
      </c>
      <c r="F21" s="399" t="s">
        <v>207</v>
      </c>
      <c r="G21" s="399" t="s">
        <v>173</v>
      </c>
      <c r="H21" s="399" t="s">
        <v>781</v>
      </c>
      <c r="I21" s="549" t="s">
        <v>6</v>
      </c>
      <c r="J21" s="399" t="s">
        <v>881</v>
      </c>
      <c r="K21" s="28">
        <v>0</v>
      </c>
      <c r="L21" s="28">
        <v>27000</v>
      </c>
      <c r="M21" s="28" t="s">
        <v>927</v>
      </c>
      <c r="N21" s="541">
        <v>30000</v>
      </c>
      <c r="O21" s="28">
        <v>20</v>
      </c>
      <c r="P21" s="541">
        <v>30000</v>
      </c>
      <c r="Q21" s="28" t="s">
        <v>928</v>
      </c>
      <c r="R21" s="28">
        <v>20</v>
      </c>
      <c r="S21" s="542" t="s">
        <v>882</v>
      </c>
      <c r="T21" s="542" t="s">
        <v>883</v>
      </c>
      <c r="U21" s="542" t="s">
        <v>884</v>
      </c>
    </row>
    <row r="22" spans="1:21" ht="120">
      <c r="A22" s="380">
        <v>14</v>
      </c>
      <c r="B22" s="28"/>
      <c r="C22" s="399" t="s">
        <v>885</v>
      </c>
      <c r="D22" s="399" t="s">
        <v>886</v>
      </c>
      <c r="E22" s="399" t="s">
        <v>887</v>
      </c>
      <c r="F22" s="399" t="s">
        <v>207</v>
      </c>
      <c r="G22" s="399" t="s">
        <v>173</v>
      </c>
      <c r="H22" s="399" t="s">
        <v>781</v>
      </c>
      <c r="I22" s="549" t="s">
        <v>6</v>
      </c>
      <c r="J22" s="399" t="s">
        <v>111</v>
      </c>
      <c r="K22" s="28">
        <v>0</v>
      </c>
      <c r="L22" s="28">
        <v>27000</v>
      </c>
      <c r="M22" s="28" t="s">
        <v>927</v>
      </c>
      <c r="N22" s="541">
        <v>30000</v>
      </c>
      <c r="O22" s="28">
        <v>20</v>
      </c>
      <c r="P22" s="541">
        <v>30000</v>
      </c>
      <c r="Q22" s="28" t="s">
        <v>928</v>
      </c>
      <c r="R22" s="28">
        <v>20</v>
      </c>
      <c r="S22" s="542" t="s">
        <v>888</v>
      </c>
      <c r="T22" s="542" t="s">
        <v>889</v>
      </c>
      <c r="U22" s="542" t="s">
        <v>890</v>
      </c>
    </row>
    <row r="23" spans="1:21" ht="150">
      <c r="A23" s="380">
        <v>15</v>
      </c>
      <c r="B23" s="28"/>
      <c r="C23" s="399" t="s">
        <v>898</v>
      </c>
      <c r="D23" s="399" t="s">
        <v>147</v>
      </c>
      <c r="E23" s="399" t="s">
        <v>899</v>
      </c>
      <c r="F23" s="399" t="s">
        <v>207</v>
      </c>
      <c r="G23" s="399" t="s">
        <v>173</v>
      </c>
      <c r="H23" s="399" t="s">
        <v>781</v>
      </c>
      <c r="I23" s="549" t="s">
        <v>6</v>
      </c>
      <c r="J23" s="399" t="s">
        <v>900</v>
      </c>
      <c r="K23" s="28">
        <v>0</v>
      </c>
      <c r="L23" s="28">
        <v>45900</v>
      </c>
      <c r="M23" s="28" t="s">
        <v>927</v>
      </c>
      <c r="N23" s="541">
        <v>51000</v>
      </c>
      <c r="O23" s="28">
        <v>20</v>
      </c>
      <c r="P23" s="541">
        <v>51000</v>
      </c>
      <c r="Q23" s="28" t="s">
        <v>928</v>
      </c>
      <c r="R23" s="28">
        <v>20</v>
      </c>
      <c r="S23" s="542" t="s">
        <v>901</v>
      </c>
      <c r="T23" s="542" t="s">
        <v>902</v>
      </c>
      <c r="U23" s="542" t="s">
        <v>903</v>
      </c>
    </row>
    <row r="24" spans="1:21" ht="135">
      <c r="A24" s="380">
        <v>16</v>
      </c>
      <c r="B24" s="28"/>
      <c r="C24" s="399" t="s">
        <v>904</v>
      </c>
      <c r="D24" s="399" t="s">
        <v>905</v>
      </c>
      <c r="E24" s="399" t="s">
        <v>906</v>
      </c>
      <c r="F24" s="399" t="s">
        <v>207</v>
      </c>
      <c r="G24" s="399" t="s">
        <v>173</v>
      </c>
      <c r="H24" s="399" t="s">
        <v>781</v>
      </c>
      <c r="I24" s="549" t="s">
        <v>6</v>
      </c>
      <c r="J24" s="399" t="s">
        <v>907</v>
      </c>
      <c r="K24" s="28">
        <v>0</v>
      </c>
      <c r="L24" s="28">
        <v>54000</v>
      </c>
      <c r="M24" s="28" t="s">
        <v>927</v>
      </c>
      <c r="N24" s="541">
        <v>60000</v>
      </c>
      <c r="O24" s="28">
        <v>20</v>
      </c>
      <c r="P24" s="541">
        <v>60000</v>
      </c>
      <c r="Q24" s="28" t="s">
        <v>928</v>
      </c>
      <c r="R24" s="28">
        <v>20</v>
      </c>
      <c r="S24" s="542" t="s">
        <v>908</v>
      </c>
      <c r="T24" s="542" t="s">
        <v>909</v>
      </c>
      <c r="U24" s="542" t="s">
        <v>878</v>
      </c>
    </row>
    <row r="25" spans="1:21" ht="102">
      <c r="A25" s="380">
        <v>17</v>
      </c>
      <c r="B25" s="28"/>
      <c r="C25" s="399" t="s">
        <v>872</v>
      </c>
      <c r="D25" s="399" t="s">
        <v>873</v>
      </c>
      <c r="E25" s="539" t="s">
        <v>874</v>
      </c>
      <c r="F25" s="399" t="s">
        <v>207</v>
      </c>
      <c r="G25" s="399" t="s">
        <v>173</v>
      </c>
      <c r="H25" s="399" t="s">
        <v>781</v>
      </c>
      <c r="I25" s="399" t="s">
        <v>6</v>
      </c>
      <c r="J25" s="399" t="s">
        <v>875</v>
      </c>
      <c r="K25" s="28">
        <v>0</v>
      </c>
      <c r="L25" s="28">
        <v>54000</v>
      </c>
      <c r="M25" s="399" t="s">
        <v>929</v>
      </c>
      <c r="N25" s="28">
        <v>60000</v>
      </c>
      <c r="O25" s="28">
        <v>20</v>
      </c>
      <c r="P25" s="28">
        <v>60000</v>
      </c>
      <c r="Q25" s="28" t="s">
        <v>930</v>
      </c>
      <c r="R25" s="28">
        <v>20</v>
      </c>
      <c r="S25" s="542" t="s">
        <v>876</v>
      </c>
      <c r="T25" s="542" t="s">
        <v>877</v>
      </c>
      <c r="U25" s="542" t="s">
        <v>878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1"/>
  <sheetViews>
    <sheetView topLeftCell="A10" workbookViewId="0">
      <selection activeCell="H15" sqref="H15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  <c r="U1" s="521"/>
    </row>
    <row r="2" spans="1:21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  <c r="U2" s="521"/>
    </row>
    <row r="3" spans="1:21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  <c r="U3" s="521"/>
    </row>
    <row r="4" spans="1:21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138"/>
      <c r="T4" s="138"/>
      <c r="U4" s="521"/>
    </row>
    <row r="5" spans="1:21" ht="18.75">
      <c r="A5" s="515" t="s">
        <v>852</v>
      </c>
      <c r="B5" s="515"/>
      <c r="C5" s="515"/>
      <c r="D5" s="515"/>
      <c r="E5" s="515"/>
      <c r="F5" s="515"/>
      <c r="G5" s="515"/>
      <c r="H5" s="108"/>
      <c r="I5" s="108"/>
      <c r="J5" s="139"/>
      <c r="K5" s="522"/>
      <c r="L5" s="523"/>
      <c r="M5" s="140"/>
      <c r="N5" s="124"/>
      <c r="O5" s="550"/>
      <c r="P5" s="525"/>
      <c r="Q5" s="551"/>
      <c r="R5" s="94" t="s">
        <v>200</v>
      </c>
      <c r="S5" s="138"/>
      <c r="T5" s="138"/>
      <c r="U5" s="521"/>
    </row>
    <row r="6" spans="1:21" ht="15.75">
      <c r="A6" s="527"/>
      <c r="B6" s="68"/>
      <c r="C6" s="68"/>
      <c r="D6" s="68"/>
      <c r="E6" s="69"/>
      <c r="F6" s="110"/>
      <c r="G6" s="110"/>
      <c r="H6" s="110"/>
      <c r="I6" s="110"/>
      <c r="J6" s="142"/>
      <c r="K6" s="530"/>
      <c r="L6" s="530"/>
      <c r="M6" s="552" t="s">
        <v>931</v>
      </c>
      <c r="N6" s="552"/>
      <c r="O6" s="553"/>
      <c r="P6" s="532"/>
      <c r="Q6" s="518" t="s">
        <v>302</v>
      </c>
      <c r="R6" s="518"/>
      <c r="S6" s="138"/>
      <c r="T6" s="138"/>
      <c r="U6" s="521"/>
    </row>
    <row r="7" spans="1:21" ht="15.75">
      <c r="A7" s="516" t="s">
        <v>202</v>
      </c>
      <c r="B7" s="516"/>
      <c r="C7" s="516"/>
      <c r="D7" s="68"/>
      <c r="E7" s="69"/>
      <c r="F7" s="110"/>
      <c r="G7" s="110"/>
      <c r="H7" s="110"/>
      <c r="I7" s="110"/>
      <c r="J7" s="142"/>
      <c r="K7" s="530"/>
      <c r="L7" s="530"/>
      <c r="M7" s="143"/>
      <c r="N7" s="125"/>
      <c r="O7" s="553"/>
      <c r="P7" s="519" t="s">
        <v>203</v>
      </c>
      <c r="Q7" s="519"/>
      <c r="R7" s="519"/>
      <c r="S7" s="138"/>
      <c r="T7" s="138"/>
      <c r="U7" s="521"/>
    </row>
    <row r="8" spans="1:21" ht="60">
      <c r="A8" s="54" t="s">
        <v>82</v>
      </c>
      <c r="B8" s="54" t="s">
        <v>83</v>
      </c>
      <c r="C8" s="129" t="s">
        <v>84</v>
      </c>
      <c r="D8" s="54" t="s">
        <v>85</v>
      </c>
      <c r="E8" s="129" t="s">
        <v>86</v>
      </c>
      <c r="F8" s="129" t="s">
        <v>9</v>
      </c>
      <c r="G8" s="54" t="s">
        <v>87</v>
      </c>
      <c r="H8" s="129" t="s">
        <v>88</v>
      </c>
      <c r="I8" s="54" t="s">
        <v>89</v>
      </c>
      <c r="J8" s="54" t="s">
        <v>193</v>
      </c>
      <c r="K8" s="54" t="s">
        <v>194</v>
      </c>
      <c r="L8" s="54" t="s">
        <v>195</v>
      </c>
      <c r="M8" s="54" t="s">
        <v>196</v>
      </c>
      <c r="N8" s="54" t="s">
        <v>197</v>
      </c>
      <c r="O8" s="54" t="s">
        <v>198</v>
      </c>
      <c r="P8" s="58" t="s">
        <v>94</v>
      </c>
      <c r="Q8" s="54" t="s">
        <v>93</v>
      </c>
      <c r="R8" s="54" t="s">
        <v>95</v>
      </c>
      <c r="S8" s="533" t="s">
        <v>304</v>
      </c>
      <c r="T8" s="554" t="s">
        <v>932</v>
      </c>
      <c r="U8" s="554" t="s">
        <v>434</v>
      </c>
    </row>
    <row r="9" spans="1:21" ht="135">
      <c r="A9" s="28">
        <v>1</v>
      </c>
      <c r="B9" s="28"/>
      <c r="C9" s="53" t="s">
        <v>933</v>
      </c>
      <c r="D9" s="53" t="s">
        <v>934</v>
      </c>
      <c r="E9" s="53" t="s">
        <v>935</v>
      </c>
      <c r="F9" s="57" t="s">
        <v>207</v>
      </c>
      <c r="G9" s="53" t="s">
        <v>173</v>
      </c>
      <c r="H9" s="53" t="s">
        <v>765</v>
      </c>
      <c r="I9" s="101" t="s">
        <v>6</v>
      </c>
      <c r="J9" s="53" t="s">
        <v>936</v>
      </c>
      <c r="K9" s="53" t="s">
        <v>937</v>
      </c>
      <c r="L9" s="53" t="s">
        <v>938</v>
      </c>
      <c r="M9" s="53" t="s">
        <v>939</v>
      </c>
      <c r="N9" s="28">
        <v>54000</v>
      </c>
      <c r="O9" s="57" t="s">
        <v>940</v>
      </c>
      <c r="P9" s="555">
        <v>27000</v>
      </c>
      <c r="Q9" s="28" t="s">
        <v>941</v>
      </c>
      <c r="R9" s="11" t="s">
        <v>402</v>
      </c>
      <c r="S9" s="375" t="s">
        <v>942</v>
      </c>
      <c r="T9" s="375" t="s">
        <v>943</v>
      </c>
      <c r="U9" s="375" t="s">
        <v>944</v>
      </c>
    </row>
    <row r="10" spans="1:21" ht="96">
      <c r="A10" s="28">
        <v>2</v>
      </c>
      <c r="B10" s="28"/>
      <c r="C10" s="53" t="s">
        <v>933</v>
      </c>
      <c r="D10" s="53" t="s">
        <v>934</v>
      </c>
      <c r="E10" s="103" t="s">
        <v>935</v>
      </c>
      <c r="F10" s="57" t="s">
        <v>207</v>
      </c>
      <c r="G10" s="53" t="s">
        <v>173</v>
      </c>
      <c r="H10" s="53" t="s">
        <v>765</v>
      </c>
      <c r="I10" s="54" t="s">
        <v>6</v>
      </c>
      <c r="J10" s="103" t="s">
        <v>936</v>
      </c>
      <c r="K10" s="103" t="s">
        <v>937</v>
      </c>
      <c r="L10" s="53" t="s">
        <v>938</v>
      </c>
      <c r="M10" s="53" t="s">
        <v>939</v>
      </c>
      <c r="N10" s="28">
        <v>54000</v>
      </c>
      <c r="O10" s="106" t="s">
        <v>945</v>
      </c>
      <c r="P10" s="28">
        <v>27000</v>
      </c>
      <c r="Q10" s="28" t="s">
        <v>945</v>
      </c>
      <c r="R10" s="28" t="s">
        <v>299</v>
      </c>
      <c r="S10" s="375" t="s">
        <v>942</v>
      </c>
      <c r="T10" s="375" t="s">
        <v>943</v>
      </c>
      <c r="U10" s="375" t="s">
        <v>944</v>
      </c>
    </row>
    <row r="11" spans="1:21" ht="150">
      <c r="A11" s="28">
        <v>3</v>
      </c>
      <c r="B11" s="28"/>
      <c r="C11" s="53" t="s">
        <v>946</v>
      </c>
      <c r="D11" s="54" t="s">
        <v>947</v>
      </c>
      <c r="E11" s="543" t="s">
        <v>948</v>
      </c>
      <c r="F11" s="57" t="s">
        <v>207</v>
      </c>
      <c r="G11" s="54" t="s">
        <v>173</v>
      </c>
      <c r="H11" s="54" t="s">
        <v>781</v>
      </c>
      <c r="I11" s="54" t="s">
        <v>949</v>
      </c>
      <c r="J11" s="54" t="s">
        <v>950</v>
      </c>
      <c r="K11" s="54" t="s">
        <v>950</v>
      </c>
      <c r="L11" s="61" t="s">
        <v>951</v>
      </c>
      <c r="M11" s="382" t="s">
        <v>939</v>
      </c>
      <c r="N11" s="28">
        <v>54000</v>
      </c>
      <c r="O11" s="378" t="s">
        <v>914</v>
      </c>
      <c r="P11" s="28">
        <v>27000</v>
      </c>
      <c r="Q11" s="28" t="s">
        <v>915</v>
      </c>
      <c r="R11" s="28" t="s">
        <v>402</v>
      </c>
      <c r="S11" s="389" t="s">
        <v>952</v>
      </c>
      <c r="T11" s="389" t="s">
        <v>953</v>
      </c>
      <c r="U11" s="389" t="s">
        <v>878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A9" sqref="A9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  <c r="U1" s="556"/>
    </row>
    <row r="2" spans="1:21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  <c r="U2" s="556"/>
    </row>
    <row r="3" spans="1:21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  <c r="U3" s="556"/>
    </row>
    <row r="4" spans="1:21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138"/>
      <c r="T4" s="138"/>
      <c r="U4" s="556"/>
    </row>
    <row r="5" spans="1:21" ht="18.75">
      <c r="A5" s="515" t="s">
        <v>954</v>
      </c>
      <c r="B5" s="515"/>
      <c r="C5" s="515"/>
      <c r="D5" s="515"/>
      <c r="E5" s="515"/>
      <c r="F5" s="515"/>
      <c r="G5" s="515"/>
      <c r="H5" s="108"/>
      <c r="I5" s="108"/>
      <c r="J5" s="557"/>
      <c r="K5" s="522"/>
      <c r="L5" s="523"/>
      <c r="M5" s="66" t="s">
        <v>544</v>
      </c>
      <c r="N5" s="124"/>
      <c r="O5" s="524"/>
      <c r="P5" s="525"/>
      <c r="Q5" s="558"/>
      <c r="R5" s="94" t="s">
        <v>200</v>
      </c>
      <c r="S5" s="138"/>
      <c r="T5" s="138"/>
      <c r="U5" s="556"/>
    </row>
    <row r="6" spans="1:21" ht="15.75">
      <c r="A6" s="527"/>
      <c r="B6" s="68"/>
      <c r="C6" s="68"/>
      <c r="D6" s="68"/>
      <c r="E6" s="73"/>
      <c r="F6" s="142"/>
      <c r="G6" s="110"/>
      <c r="H6" s="529" t="s">
        <v>853</v>
      </c>
      <c r="I6" s="529"/>
      <c r="J6" s="529"/>
      <c r="K6" s="530"/>
      <c r="L6" s="530"/>
      <c r="M6" s="72"/>
      <c r="N6" s="125"/>
      <c r="O6" s="532"/>
      <c r="P6" s="532"/>
      <c r="Q6" s="520" t="s">
        <v>201</v>
      </c>
      <c r="R6" s="520"/>
      <c r="S6" s="138"/>
      <c r="T6" s="138"/>
      <c r="U6" s="556"/>
    </row>
    <row r="7" spans="1:21" ht="15.75">
      <c r="A7" s="516" t="s">
        <v>202</v>
      </c>
      <c r="B7" s="516"/>
      <c r="C7" s="516"/>
      <c r="D7" s="68"/>
      <c r="E7" s="73"/>
      <c r="F7" s="142"/>
      <c r="G7" s="110"/>
      <c r="H7" s="110"/>
      <c r="I7" s="110"/>
      <c r="J7" s="69"/>
      <c r="K7" s="530"/>
      <c r="L7" s="530"/>
      <c r="M7" s="72"/>
      <c r="N7" s="125"/>
      <c r="O7" s="532"/>
      <c r="P7" s="519" t="s">
        <v>203</v>
      </c>
      <c r="Q7" s="519"/>
      <c r="R7" s="519"/>
      <c r="S7" s="138"/>
      <c r="T7" s="138"/>
      <c r="U7" s="556"/>
    </row>
    <row r="8" spans="1:21" ht="60">
      <c r="A8" s="58" t="s">
        <v>82</v>
      </c>
      <c r="B8" s="129" t="s">
        <v>83</v>
      </c>
      <c r="C8" s="129" t="s">
        <v>84</v>
      </c>
      <c r="D8" s="129" t="s">
        <v>85</v>
      </c>
      <c r="E8" s="129" t="s">
        <v>86</v>
      </c>
      <c r="F8" s="129" t="s">
        <v>9</v>
      </c>
      <c r="G8" s="129" t="s">
        <v>87</v>
      </c>
      <c r="H8" s="129" t="s">
        <v>88</v>
      </c>
      <c r="I8" s="129" t="s">
        <v>89</v>
      </c>
      <c r="J8" s="129" t="s">
        <v>90</v>
      </c>
      <c r="K8" s="533" t="s">
        <v>91</v>
      </c>
      <c r="L8" s="534" t="s">
        <v>854</v>
      </c>
      <c r="M8" s="129" t="s">
        <v>93</v>
      </c>
      <c r="N8" s="129" t="s">
        <v>94</v>
      </c>
      <c r="O8" s="129" t="s">
        <v>95</v>
      </c>
      <c r="P8" s="129" t="s">
        <v>94</v>
      </c>
      <c r="Q8" s="129" t="s">
        <v>93</v>
      </c>
      <c r="R8" s="129" t="s">
        <v>95</v>
      </c>
      <c r="S8" s="533" t="s">
        <v>304</v>
      </c>
      <c r="T8" s="533" t="s">
        <v>305</v>
      </c>
      <c r="U8" s="538" t="s">
        <v>434</v>
      </c>
    </row>
    <row r="9" spans="1:21" ht="30">
      <c r="A9" s="559">
        <v>1</v>
      </c>
      <c r="B9" s="560"/>
      <c r="C9" s="561" t="s">
        <v>955</v>
      </c>
      <c r="D9" s="562" t="s">
        <v>956</v>
      </c>
      <c r="E9" s="560" t="s">
        <v>207</v>
      </c>
      <c r="F9" s="561" t="s">
        <v>207</v>
      </c>
      <c r="G9" s="563" t="s">
        <v>31</v>
      </c>
      <c r="H9" s="563" t="s">
        <v>32</v>
      </c>
      <c r="I9" s="562" t="s">
        <v>6</v>
      </c>
      <c r="J9" s="561" t="s">
        <v>319</v>
      </c>
      <c r="K9" s="560">
        <v>100000</v>
      </c>
      <c r="L9" s="560">
        <v>63000</v>
      </c>
      <c r="M9" s="564" t="s">
        <v>957</v>
      </c>
      <c r="N9" s="560">
        <v>70000</v>
      </c>
      <c r="O9" s="560">
        <v>20</v>
      </c>
      <c r="P9" s="560">
        <v>70000</v>
      </c>
      <c r="Q9" s="564" t="s">
        <v>958</v>
      </c>
      <c r="R9" s="560">
        <v>20</v>
      </c>
      <c r="S9" s="565" t="s">
        <v>959</v>
      </c>
      <c r="T9" s="566" t="s">
        <v>960</v>
      </c>
      <c r="U9" s="566" t="s">
        <v>961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A9" sqref="A9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  <c r="U1" s="556"/>
    </row>
    <row r="2" spans="1:21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  <c r="U2" s="556"/>
    </row>
    <row r="3" spans="1:21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  <c r="U3" s="556"/>
    </row>
    <row r="4" spans="1:21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138"/>
      <c r="T4" s="138"/>
      <c r="U4" s="556"/>
    </row>
    <row r="5" spans="1:21" ht="18.75">
      <c r="A5" s="515" t="s">
        <v>954</v>
      </c>
      <c r="B5" s="515"/>
      <c r="C5" s="515"/>
      <c r="D5" s="515"/>
      <c r="E5" s="515"/>
      <c r="F5" s="515"/>
      <c r="G5" s="515"/>
      <c r="H5" s="108"/>
      <c r="I5" s="108"/>
      <c r="J5" s="557"/>
      <c r="K5" s="522"/>
      <c r="L5" s="523"/>
      <c r="M5" s="66" t="s">
        <v>544</v>
      </c>
      <c r="N5" s="124"/>
      <c r="O5" s="524"/>
      <c r="P5" s="525"/>
      <c r="Q5" s="558"/>
      <c r="R5" s="94" t="s">
        <v>200</v>
      </c>
      <c r="S5" s="138"/>
      <c r="T5" s="138"/>
      <c r="U5" s="556"/>
    </row>
    <row r="6" spans="1:21" ht="15.75">
      <c r="A6" s="527"/>
      <c r="B6" s="68"/>
      <c r="C6" s="68"/>
      <c r="D6" s="68"/>
      <c r="E6" s="73"/>
      <c r="F6" s="142"/>
      <c r="G6" s="110"/>
      <c r="H6" s="529" t="s">
        <v>925</v>
      </c>
      <c r="I6" s="529"/>
      <c r="J6" s="529"/>
      <c r="K6" s="530"/>
      <c r="L6" s="530"/>
      <c r="M6" s="72"/>
      <c r="N6" s="125"/>
      <c r="O6" s="532"/>
      <c r="P6" s="532"/>
      <c r="Q6" s="520" t="s">
        <v>201</v>
      </c>
      <c r="R6" s="520"/>
      <c r="S6" s="138"/>
      <c r="T6" s="138"/>
      <c r="U6" s="556"/>
    </row>
    <row r="7" spans="1:21" ht="15.75">
      <c r="A7" s="516" t="s">
        <v>202</v>
      </c>
      <c r="B7" s="516"/>
      <c r="C7" s="516"/>
      <c r="D7" s="68"/>
      <c r="E7" s="73"/>
      <c r="F7" s="142"/>
      <c r="G7" s="110"/>
      <c r="H7" s="110"/>
      <c r="I7" s="110"/>
      <c r="J7" s="69"/>
      <c r="K7" s="530"/>
      <c r="L7" s="530"/>
      <c r="M7" s="72"/>
      <c r="N7" s="125"/>
      <c r="O7" s="532"/>
      <c r="P7" s="519" t="s">
        <v>203</v>
      </c>
      <c r="Q7" s="519"/>
      <c r="R7" s="519"/>
      <c r="S7" s="138"/>
      <c r="T7" s="138"/>
      <c r="U7" s="556"/>
    </row>
    <row r="8" spans="1:21" ht="60">
      <c r="A8" s="58" t="s">
        <v>82</v>
      </c>
      <c r="B8" s="129" t="s">
        <v>83</v>
      </c>
      <c r="C8" s="129" t="s">
        <v>84</v>
      </c>
      <c r="D8" s="129" t="s">
        <v>85</v>
      </c>
      <c r="E8" s="129" t="s">
        <v>86</v>
      </c>
      <c r="F8" s="129" t="s">
        <v>9</v>
      </c>
      <c r="G8" s="129" t="s">
        <v>87</v>
      </c>
      <c r="H8" s="129" t="s">
        <v>88</v>
      </c>
      <c r="I8" s="129" t="s">
        <v>89</v>
      </c>
      <c r="J8" s="129" t="s">
        <v>90</v>
      </c>
      <c r="K8" s="533" t="s">
        <v>91</v>
      </c>
      <c r="L8" s="534" t="s">
        <v>926</v>
      </c>
      <c r="M8" s="129" t="s">
        <v>93</v>
      </c>
      <c r="N8" s="129" t="s">
        <v>94</v>
      </c>
      <c r="O8" s="129" t="s">
        <v>95</v>
      </c>
      <c r="P8" s="129" t="s">
        <v>94</v>
      </c>
      <c r="Q8" s="129" t="s">
        <v>93</v>
      </c>
      <c r="R8" s="129" t="s">
        <v>95</v>
      </c>
      <c r="S8" s="533" t="s">
        <v>304</v>
      </c>
      <c r="T8" s="533" t="s">
        <v>305</v>
      </c>
      <c r="U8" s="538" t="s">
        <v>434</v>
      </c>
    </row>
    <row r="9" spans="1:21" ht="127.5">
      <c r="A9" s="28">
        <v>1</v>
      </c>
      <c r="B9" s="28"/>
      <c r="C9" s="53" t="s">
        <v>919</v>
      </c>
      <c r="D9" s="53" t="s">
        <v>920</v>
      </c>
      <c r="E9" s="567" t="s">
        <v>962</v>
      </c>
      <c r="F9" s="28" t="s">
        <v>207</v>
      </c>
      <c r="G9" s="548" t="s">
        <v>31</v>
      </c>
      <c r="H9" s="548" t="s">
        <v>32</v>
      </c>
      <c r="I9" s="548" t="s">
        <v>6</v>
      </c>
      <c r="J9" s="53" t="s">
        <v>111</v>
      </c>
      <c r="K9" s="28">
        <v>0</v>
      </c>
      <c r="L9" s="28">
        <v>13500</v>
      </c>
      <c r="M9" s="400" t="s">
        <v>963</v>
      </c>
      <c r="N9" s="28">
        <v>15000</v>
      </c>
      <c r="O9" s="28">
        <v>20</v>
      </c>
      <c r="P9" s="28">
        <v>15000</v>
      </c>
      <c r="Q9" s="400" t="s">
        <v>964</v>
      </c>
      <c r="R9" s="28">
        <v>20</v>
      </c>
      <c r="S9" s="375" t="s">
        <v>922</v>
      </c>
      <c r="T9" s="375" t="s">
        <v>923</v>
      </c>
      <c r="U9" s="568" t="s">
        <v>924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>
      <selection activeCell="G14" sqref="G14"/>
    </sheetView>
  </sheetViews>
  <sheetFormatPr defaultRowHeight="15"/>
  <sheetData>
    <row r="1" spans="1:21" ht="18.75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138"/>
      <c r="T1" s="138"/>
      <c r="U1" s="521"/>
    </row>
    <row r="2" spans="1:21" ht="18.75">
      <c r="A2" s="502" t="s">
        <v>849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38"/>
      <c r="T2" s="138"/>
      <c r="U2" s="521"/>
    </row>
    <row r="3" spans="1:21" ht="18.75">
      <c r="A3" s="502" t="s">
        <v>850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138"/>
      <c r="T3" s="138"/>
      <c r="U3" s="521"/>
    </row>
    <row r="4" spans="1:21" ht="18.75">
      <c r="A4" s="502" t="s">
        <v>851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138"/>
      <c r="T4" s="138"/>
      <c r="U4" s="521"/>
    </row>
    <row r="5" spans="1:21" ht="18">
      <c r="A5" s="515" t="s">
        <v>954</v>
      </c>
      <c r="B5" s="515"/>
      <c r="C5" s="515"/>
      <c r="D5" s="515"/>
      <c r="E5" s="515"/>
      <c r="F5" s="515"/>
      <c r="G5" s="515"/>
      <c r="H5" s="108"/>
      <c r="I5" s="108"/>
      <c r="J5" s="569"/>
      <c r="K5" s="570"/>
      <c r="L5" s="570"/>
      <c r="M5" s="140"/>
      <c r="N5" s="124"/>
      <c r="O5" s="571"/>
      <c r="P5" s="525"/>
      <c r="Q5" s="526"/>
      <c r="R5" s="94" t="s">
        <v>200</v>
      </c>
      <c r="S5" s="138"/>
      <c r="T5" s="138"/>
      <c r="U5" s="521"/>
    </row>
    <row r="6" spans="1:21" ht="15.75">
      <c r="A6" s="527"/>
      <c r="B6" s="68"/>
      <c r="C6" s="68"/>
      <c r="D6" s="68"/>
      <c r="E6" s="73"/>
      <c r="F6" s="110"/>
      <c r="G6" s="110"/>
      <c r="H6" s="110"/>
      <c r="I6" s="110"/>
      <c r="J6" s="73"/>
      <c r="K6" s="572"/>
      <c r="L6" s="572"/>
      <c r="M6" s="552" t="s">
        <v>931</v>
      </c>
      <c r="N6" s="552"/>
      <c r="O6" s="573"/>
      <c r="P6" s="532"/>
      <c r="Q6" s="518" t="s">
        <v>302</v>
      </c>
      <c r="R6" s="518"/>
      <c r="S6" s="138"/>
      <c r="T6" s="138"/>
      <c r="U6" s="521"/>
    </row>
    <row r="7" spans="1:21" ht="15.75">
      <c r="A7" s="516" t="s">
        <v>202</v>
      </c>
      <c r="B7" s="516"/>
      <c r="C7" s="516"/>
      <c r="D7" s="68"/>
      <c r="E7" s="73"/>
      <c r="F7" s="110"/>
      <c r="G7" s="110"/>
      <c r="H7" s="110"/>
      <c r="I7" s="110"/>
      <c r="J7" s="73"/>
      <c r="K7" s="572"/>
      <c r="L7" s="572"/>
      <c r="M7" s="143"/>
      <c r="N7" s="125"/>
      <c r="O7" s="573"/>
      <c r="P7" s="519" t="s">
        <v>203</v>
      </c>
      <c r="Q7" s="519"/>
      <c r="R7" s="519"/>
      <c r="S7" s="138"/>
      <c r="T7" s="138"/>
      <c r="U7" s="521"/>
    </row>
    <row r="8" spans="1:21" ht="60">
      <c r="A8" s="54" t="s">
        <v>82</v>
      </c>
      <c r="B8" s="54" t="s">
        <v>83</v>
      </c>
      <c r="C8" s="129" t="s">
        <v>84</v>
      </c>
      <c r="D8" s="54" t="s">
        <v>85</v>
      </c>
      <c r="E8" s="129" t="s">
        <v>86</v>
      </c>
      <c r="F8" s="129" t="s">
        <v>9</v>
      </c>
      <c r="G8" s="54" t="s">
        <v>87</v>
      </c>
      <c r="H8" s="129" t="s">
        <v>88</v>
      </c>
      <c r="I8" s="54" t="s">
        <v>89</v>
      </c>
      <c r="J8" s="54" t="s">
        <v>193</v>
      </c>
      <c r="K8" s="54" t="s">
        <v>194</v>
      </c>
      <c r="L8" s="54" t="s">
        <v>195</v>
      </c>
      <c r="M8" s="54" t="s">
        <v>196</v>
      </c>
      <c r="N8" s="54" t="s">
        <v>197</v>
      </c>
      <c r="O8" s="54" t="s">
        <v>198</v>
      </c>
      <c r="P8" s="58" t="s">
        <v>94</v>
      </c>
      <c r="Q8" s="54" t="s">
        <v>93</v>
      </c>
      <c r="R8" s="54" t="s">
        <v>95</v>
      </c>
      <c r="S8" s="533" t="s">
        <v>304</v>
      </c>
      <c r="T8" s="554" t="s">
        <v>932</v>
      </c>
      <c r="U8" s="554" t="s">
        <v>434</v>
      </c>
    </row>
    <row r="9" spans="1:21" ht="89.25">
      <c r="A9" s="28">
        <v>1</v>
      </c>
      <c r="B9" s="28"/>
      <c r="C9" s="54" t="s">
        <v>946</v>
      </c>
      <c r="D9" s="54" t="s">
        <v>947</v>
      </c>
      <c r="E9" s="567" t="s">
        <v>948</v>
      </c>
      <c r="F9" s="54" t="s">
        <v>207</v>
      </c>
      <c r="G9" s="54" t="s">
        <v>173</v>
      </c>
      <c r="H9" s="54" t="s">
        <v>781</v>
      </c>
      <c r="I9" s="54" t="s">
        <v>949</v>
      </c>
      <c r="J9" s="567" t="s">
        <v>950</v>
      </c>
      <c r="K9" s="567" t="s">
        <v>950</v>
      </c>
      <c r="L9" s="379" t="s">
        <v>951</v>
      </c>
      <c r="M9" s="382" t="s">
        <v>939</v>
      </c>
      <c r="N9" s="28">
        <v>54000</v>
      </c>
      <c r="O9" s="28" t="s">
        <v>965</v>
      </c>
      <c r="P9" s="28">
        <v>27000</v>
      </c>
      <c r="Q9" s="28" t="s">
        <v>965</v>
      </c>
      <c r="R9" s="28" t="s">
        <v>299</v>
      </c>
      <c r="S9" s="547" t="s">
        <v>952</v>
      </c>
      <c r="T9" s="389" t="s">
        <v>953</v>
      </c>
      <c r="U9" s="389" t="s">
        <v>878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8"/>
  <sheetViews>
    <sheetView workbookViewId="0">
      <selection sqref="A1:XFD8"/>
    </sheetView>
  </sheetViews>
  <sheetFormatPr defaultRowHeight="15"/>
  <sheetData>
    <row r="1" spans="1:127" ht="27" thickBot="1">
      <c r="A1" s="401" t="s">
        <v>473</v>
      </c>
      <c r="B1" s="401"/>
      <c r="C1" s="401"/>
      <c r="D1" s="401"/>
      <c r="E1" s="401"/>
      <c r="F1" s="401"/>
      <c r="G1" s="401"/>
      <c r="H1" s="401"/>
      <c r="I1" s="401"/>
      <c r="J1" s="160"/>
      <c r="K1" s="160"/>
      <c r="L1" s="161"/>
      <c r="M1" s="160"/>
      <c r="N1" s="160"/>
      <c r="O1" s="160"/>
      <c r="P1" s="160"/>
      <c r="Q1" s="162"/>
      <c r="R1" s="162"/>
      <c r="S1" s="162"/>
      <c r="T1" s="162"/>
      <c r="U1" s="162"/>
      <c r="V1" s="162"/>
      <c r="W1" s="162"/>
      <c r="X1" s="162"/>
      <c r="Y1" s="162"/>
      <c r="Z1" s="163"/>
      <c r="AA1" s="162"/>
      <c r="AB1" s="162"/>
      <c r="AC1" s="162"/>
      <c r="AD1" s="162"/>
      <c r="AE1" s="162"/>
      <c r="AF1" s="162"/>
      <c r="AG1" s="162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433" t="s">
        <v>474</v>
      </c>
      <c r="CU1" s="434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164"/>
      <c r="DJ1" s="164"/>
      <c r="DK1" s="164"/>
      <c r="DL1" s="164"/>
      <c r="DM1" s="164"/>
      <c r="DN1" s="164"/>
      <c r="DO1" s="164"/>
      <c r="DP1" s="164"/>
      <c r="DQ1" s="201"/>
      <c r="DR1" s="202"/>
      <c r="DS1" s="164"/>
      <c r="DT1" s="164"/>
      <c r="DU1" s="164"/>
      <c r="DV1" s="164"/>
      <c r="DW1" s="164"/>
    </row>
    <row r="2" spans="1:127" ht="19.5" thickBot="1">
      <c r="A2" s="402" t="s">
        <v>565</v>
      </c>
      <c r="B2" s="402"/>
      <c r="C2" s="402"/>
      <c r="D2" s="402"/>
      <c r="E2" s="402"/>
      <c r="F2" s="402"/>
      <c r="G2" s="402"/>
      <c r="H2" s="402"/>
      <c r="I2" s="402"/>
      <c r="J2" s="198"/>
      <c r="K2" s="407" t="s">
        <v>484</v>
      </c>
      <c r="L2" s="199"/>
      <c r="M2" s="198"/>
      <c r="N2" s="198"/>
      <c r="O2" s="198"/>
      <c r="P2" s="198"/>
      <c r="Q2" s="200"/>
      <c r="R2" s="200"/>
      <c r="S2" s="200"/>
      <c r="T2" s="200"/>
      <c r="U2" s="200"/>
      <c r="V2" s="200"/>
      <c r="W2" s="200"/>
      <c r="X2" s="200"/>
      <c r="Y2" s="200"/>
      <c r="Z2" s="163"/>
      <c r="AA2" s="200"/>
      <c r="AB2" s="200"/>
      <c r="AC2" s="200"/>
      <c r="AD2" s="200"/>
      <c r="AE2" s="200"/>
      <c r="AF2" s="200"/>
      <c r="AG2" s="200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72"/>
      <c r="CU2" s="172"/>
      <c r="CV2" s="171"/>
      <c r="CW2" s="171"/>
      <c r="CX2" s="203" t="s">
        <v>517</v>
      </c>
      <c r="CY2" s="26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97"/>
      <c r="DR2" s="172"/>
      <c r="DS2" s="171"/>
      <c r="DT2" s="171"/>
      <c r="DU2" s="171"/>
      <c r="DV2" s="171"/>
      <c r="DW2" s="171"/>
    </row>
    <row r="3" spans="1:127" ht="16.5" thickBot="1">
      <c r="A3" s="403" t="s">
        <v>476</v>
      </c>
      <c r="B3" s="405" t="s">
        <v>518</v>
      </c>
      <c r="C3" s="407" t="s">
        <v>477</v>
      </c>
      <c r="D3" s="405" t="s">
        <v>478</v>
      </c>
      <c r="E3" s="405" t="s">
        <v>479</v>
      </c>
      <c r="F3" s="405" t="s">
        <v>480</v>
      </c>
      <c r="G3" s="407" t="s">
        <v>566</v>
      </c>
      <c r="H3" s="407" t="s">
        <v>481</v>
      </c>
      <c r="I3" s="405" t="s">
        <v>482</v>
      </c>
      <c r="J3" s="407" t="s">
        <v>567</v>
      </c>
      <c r="K3" s="408"/>
      <c r="L3" s="417" t="s">
        <v>568</v>
      </c>
      <c r="M3" s="420" t="s">
        <v>486</v>
      </c>
      <c r="N3" s="421"/>
      <c r="O3" s="422"/>
      <c r="P3" s="407" t="s">
        <v>487</v>
      </c>
      <c r="Q3" s="413" t="s">
        <v>488</v>
      </c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74"/>
      <c r="CU3" s="174"/>
      <c r="DQ3" s="204"/>
      <c r="DR3" s="174"/>
    </row>
    <row r="4" spans="1:127" ht="15.75" thickBot="1">
      <c r="A4" s="404"/>
      <c r="B4" s="406"/>
      <c r="C4" s="408"/>
      <c r="D4" s="406"/>
      <c r="E4" s="406"/>
      <c r="F4" s="406"/>
      <c r="G4" s="408"/>
      <c r="H4" s="408"/>
      <c r="I4" s="406"/>
      <c r="J4" s="408"/>
      <c r="K4" s="408"/>
      <c r="L4" s="418"/>
      <c r="M4" s="423"/>
      <c r="N4" s="424"/>
      <c r="O4" s="425"/>
      <c r="P4" s="408"/>
      <c r="Q4" s="415" t="s">
        <v>189</v>
      </c>
      <c r="R4" s="415"/>
      <c r="S4" s="415"/>
      <c r="T4" s="415"/>
      <c r="U4" s="415"/>
      <c r="V4" s="415" t="s">
        <v>489</v>
      </c>
      <c r="W4" s="415"/>
      <c r="X4" s="415"/>
      <c r="Y4" s="415"/>
      <c r="Z4" s="415" t="s">
        <v>490</v>
      </c>
      <c r="AA4" s="415"/>
      <c r="AB4" s="415"/>
      <c r="AC4" s="415"/>
      <c r="AD4" s="415" t="s">
        <v>491</v>
      </c>
      <c r="AE4" s="415"/>
      <c r="AF4" s="415"/>
      <c r="AG4" s="416"/>
      <c r="AH4" s="415" t="s">
        <v>492</v>
      </c>
      <c r="AI4" s="415"/>
      <c r="AJ4" s="415"/>
      <c r="AK4" s="416"/>
      <c r="AL4" s="415" t="s">
        <v>493</v>
      </c>
      <c r="AM4" s="415"/>
      <c r="AN4" s="415"/>
      <c r="AO4" s="416"/>
      <c r="AP4" s="415" t="s">
        <v>494</v>
      </c>
      <c r="AQ4" s="415"/>
      <c r="AR4" s="415"/>
      <c r="AS4" s="416"/>
      <c r="AT4" s="415" t="s">
        <v>495</v>
      </c>
      <c r="AU4" s="415"/>
      <c r="AV4" s="415"/>
      <c r="AW4" s="416"/>
      <c r="AX4" s="415" t="s">
        <v>496</v>
      </c>
      <c r="AY4" s="415"/>
      <c r="AZ4" s="415"/>
      <c r="BA4" s="416"/>
      <c r="BB4" s="415" t="s">
        <v>497</v>
      </c>
      <c r="BC4" s="415"/>
      <c r="BD4" s="415"/>
      <c r="BE4" s="416"/>
      <c r="BF4" s="415" t="s">
        <v>498</v>
      </c>
      <c r="BG4" s="415"/>
      <c r="BH4" s="415"/>
      <c r="BI4" s="416"/>
      <c r="BJ4" s="415" t="s">
        <v>499</v>
      </c>
      <c r="BK4" s="415"/>
      <c r="BL4" s="415"/>
      <c r="BM4" s="416"/>
      <c r="BN4" s="415" t="s">
        <v>500</v>
      </c>
      <c r="BO4" s="415"/>
      <c r="BP4" s="415"/>
      <c r="BQ4" s="416"/>
      <c r="BR4" s="415" t="s">
        <v>501</v>
      </c>
      <c r="BS4" s="415"/>
      <c r="BT4" s="415"/>
      <c r="BU4" s="416"/>
      <c r="BV4" s="415" t="s">
        <v>502</v>
      </c>
      <c r="BW4" s="415"/>
      <c r="BX4" s="415"/>
      <c r="BY4" s="416"/>
      <c r="BZ4" s="415" t="s">
        <v>503</v>
      </c>
      <c r="CA4" s="415"/>
      <c r="CB4" s="415"/>
      <c r="CC4" s="416"/>
      <c r="CD4" s="415" t="s">
        <v>504</v>
      </c>
      <c r="CE4" s="415"/>
      <c r="CF4" s="415"/>
      <c r="CG4" s="416"/>
      <c r="CH4" s="415" t="s">
        <v>505</v>
      </c>
      <c r="CI4" s="415"/>
      <c r="CJ4" s="415"/>
      <c r="CK4" s="416"/>
      <c r="CL4" s="415" t="s">
        <v>506</v>
      </c>
      <c r="CM4" s="415"/>
      <c r="CN4" s="415"/>
      <c r="CO4" s="416"/>
      <c r="CP4" s="415" t="s">
        <v>507</v>
      </c>
      <c r="CQ4" s="415"/>
      <c r="CR4" s="415"/>
      <c r="CS4" s="416"/>
      <c r="CT4" s="426" t="s">
        <v>508</v>
      </c>
      <c r="CU4" s="427"/>
      <c r="CV4" s="427"/>
      <c r="CW4" s="428"/>
      <c r="CX4" s="443" t="s">
        <v>526</v>
      </c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44"/>
      <c r="DJ4" s="205"/>
      <c r="DK4" s="205"/>
      <c r="DL4" s="205"/>
      <c r="DM4" s="205"/>
      <c r="DN4" s="205"/>
      <c r="DO4" s="205"/>
      <c r="DP4" s="205"/>
      <c r="DQ4" s="262"/>
      <c r="DR4" s="206"/>
      <c r="DS4" s="205"/>
      <c r="DT4" s="205"/>
      <c r="DU4" s="205"/>
      <c r="DV4" s="205"/>
      <c r="DW4" s="205"/>
    </row>
    <row r="5" spans="1:127" ht="26.25" thickBot="1">
      <c r="A5" s="404"/>
      <c r="B5" s="406"/>
      <c r="C5" s="409"/>
      <c r="D5" s="406"/>
      <c r="E5" s="406"/>
      <c r="F5" s="406"/>
      <c r="G5" s="409"/>
      <c r="H5" s="409"/>
      <c r="I5" s="406"/>
      <c r="J5" s="409"/>
      <c r="K5" s="409"/>
      <c r="L5" s="419"/>
      <c r="M5" s="177" t="s">
        <v>509</v>
      </c>
      <c r="N5" s="178" t="s">
        <v>569</v>
      </c>
      <c r="O5" s="178" t="s">
        <v>511</v>
      </c>
      <c r="P5" s="409"/>
      <c r="Q5" s="179" t="s">
        <v>512</v>
      </c>
      <c r="R5" s="179" t="s">
        <v>513</v>
      </c>
      <c r="S5" s="180" t="s">
        <v>510</v>
      </c>
      <c r="T5" s="180" t="s">
        <v>511</v>
      </c>
      <c r="U5" s="178" t="s">
        <v>509</v>
      </c>
      <c r="V5" s="179" t="s">
        <v>513</v>
      </c>
      <c r="W5" s="180" t="s">
        <v>514</v>
      </c>
      <c r="X5" s="180" t="s">
        <v>511</v>
      </c>
      <c r="Y5" s="178" t="s">
        <v>509</v>
      </c>
      <c r="Z5" s="179" t="s">
        <v>513</v>
      </c>
      <c r="AA5" s="180" t="s">
        <v>514</v>
      </c>
      <c r="AB5" s="180" t="s">
        <v>511</v>
      </c>
      <c r="AC5" s="178" t="s">
        <v>509</v>
      </c>
      <c r="AD5" s="179" t="s">
        <v>513</v>
      </c>
      <c r="AE5" s="180" t="s">
        <v>514</v>
      </c>
      <c r="AF5" s="180" t="s">
        <v>511</v>
      </c>
      <c r="AG5" s="181" t="s">
        <v>509</v>
      </c>
      <c r="AH5" s="179" t="s">
        <v>513</v>
      </c>
      <c r="AI5" s="180" t="s">
        <v>514</v>
      </c>
      <c r="AJ5" s="180" t="s">
        <v>511</v>
      </c>
      <c r="AK5" s="181" t="s">
        <v>509</v>
      </c>
      <c r="AL5" s="179" t="s">
        <v>513</v>
      </c>
      <c r="AM5" s="180" t="s">
        <v>514</v>
      </c>
      <c r="AN5" s="180" t="s">
        <v>511</v>
      </c>
      <c r="AO5" s="181" t="s">
        <v>509</v>
      </c>
      <c r="AP5" s="179" t="s">
        <v>513</v>
      </c>
      <c r="AQ5" s="180" t="s">
        <v>514</v>
      </c>
      <c r="AR5" s="180" t="s">
        <v>511</v>
      </c>
      <c r="AS5" s="181" t="s">
        <v>509</v>
      </c>
      <c r="AT5" s="179" t="s">
        <v>513</v>
      </c>
      <c r="AU5" s="180" t="s">
        <v>514</v>
      </c>
      <c r="AV5" s="180" t="s">
        <v>511</v>
      </c>
      <c r="AW5" s="181" t="s">
        <v>509</v>
      </c>
      <c r="AX5" s="179" t="s">
        <v>513</v>
      </c>
      <c r="AY5" s="180" t="s">
        <v>514</v>
      </c>
      <c r="AZ5" s="180" t="s">
        <v>511</v>
      </c>
      <c r="BA5" s="181" t="s">
        <v>509</v>
      </c>
      <c r="BB5" s="179" t="s">
        <v>513</v>
      </c>
      <c r="BC5" s="180" t="s">
        <v>514</v>
      </c>
      <c r="BD5" s="180" t="s">
        <v>511</v>
      </c>
      <c r="BE5" s="181" t="s">
        <v>509</v>
      </c>
      <c r="BF5" s="179" t="s">
        <v>513</v>
      </c>
      <c r="BG5" s="180" t="s">
        <v>514</v>
      </c>
      <c r="BH5" s="180" t="s">
        <v>511</v>
      </c>
      <c r="BI5" s="181" t="s">
        <v>509</v>
      </c>
      <c r="BJ5" s="179" t="s">
        <v>513</v>
      </c>
      <c r="BK5" s="180" t="s">
        <v>514</v>
      </c>
      <c r="BL5" s="180" t="s">
        <v>511</v>
      </c>
      <c r="BM5" s="181" t="s">
        <v>509</v>
      </c>
      <c r="BN5" s="179" t="s">
        <v>513</v>
      </c>
      <c r="BO5" s="180" t="s">
        <v>514</v>
      </c>
      <c r="BP5" s="180" t="s">
        <v>511</v>
      </c>
      <c r="BQ5" s="181" t="s">
        <v>509</v>
      </c>
      <c r="BR5" s="179" t="s">
        <v>513</v>
      </c>
      <c r="BS5" s="180" t="s">
        <v>514</v>
      </c>
      <c r="BT5" s="180" t="s">
        <v>511</v>
      </c>
      <c r="BU5" s="181" t="s">
        <v>509</v>
      </c>
      <c r="BV5" s="179" t="s">
        <v>513</v>
      </c>
      <c r="BW5" s="180" t="s">
        <v>514</v>
      </c>
      <c r="BX5" s="180" t="s">
        <v>511</v>
      </c>
      <c r="BY5" s="181" t="s">
        <v>509</v>
      </c>
      <c r="BZ5" s="179" t="s">
        <v>513</v>
      </c>
      <c r="CA5" s="180" t="s">
        <v>514</v>
      </c>
      <c r="CB5" s="180" t="s">
        <v>511</v>
      </c>
      <c r="CC5" s="181" t="s">
        <v>509</v>
      </c>
      <c r="CD5" s="179" t="s">
        <v>513</v>
      </c>
      <c r="CE5" s="180" t="s">
        <v>514</v>
      </c>
      <c r="CF5" s="180" t="s">
        <v>511</v>
      </c>
      <c r="CG5" s="181" t="s">
        <v>509</v>
      </c>
      <c r="CH5" s="179" t="s">
        <v>513</v>
      </c>
      <c r="CI5" s="180" t="s">
        <v>514</v>
      </c>
      <c r="CJ5" s="180" t="s">
        <v>511</v>
      </c>
      <c r="CK5" s="181" t="s">
        <v>509</v>
      </c>
      <c r="CL5" s="179" t="s">
        <v>513</v>
      </c>
      <c r="CM5" s="180" t="s">
        <v>514</v>
      </c>
      <c r="CN5" s="180" t="s">
        <v>511</v>
      </c>
      <c r="CO5" s="181" t="s">
        <v>509</v>
      </c>
      <c r="CP5" s="179" t="s">
        <v>513</v>
      </c>
      <c r="CQ5" s="180" t="s">
        <v>514</v>
      </c>
      <c r="CR5" s="180" t="s">
        <v>511</v>
      </c>
      <c r="CS5" s="182" t="s">
        <v>509</v>
      </c>
      <c r="CT5" s="263" t="s">
        <v>32</v>
      </c>
      <c r="CU5" s="185" t="s">
        <v>515</v>
      </c>
      <c r="CV5" s="185" t="s">
        <v>75</v>
      </c>
      <c r="CW5" s="185" t="s">
        <v>515</v>
      </c>
      <c r="CX5" s="210" t="s">
        <v>529</v>
      </c>
      <c r="CY5" s="185" t="s">
        <v>515</v>
      </c>
      <c r="CZ5" s="210" t="s">
        <v>530</v>
      </c>
      <c r="DA5" s="185" t="s">
        <v>515</v>
      </c>
      <c r="DB5" s="210" t="s">
        <v>531</v>
      </c>
      <c r="DC5" s="185" t="s">
        <v>515</v>
      </c>
      <c r="DD5" s="210" t="s">
        <v>532</v>
      </c>
      <c r="DE5" s="185" t="s">
        <v>515</v>
      </c>
      <c r="DF5" s="210" t="s">
        <v>533</v>
      </c>
      <c r="DG5" s="185" t="s">
        <v>515</v>
      </c>
      <c r="DH5" s="210" t="s">
        <v>534</v>
      </c>
      <c r="DI5" s="211" t="s">
        <v>515</v>
      </c>
      <c r="DJ5" s="212" t="s">
        <v>535</v>
      </c>
      <c r="DK5" s="212" t="s">
        <v>535</v>
      </c>
      <c r="DL5" s="68" t="s">
        <v>536</v>
      </c>
      <c r="DM5" s="68" t="s">
        <v>515</v>
      </c>
      <c r="DN5" s="68" t="s">
        <v>537</v>
      </c>
      <c r="DO5" s="68" t="s">
        <v>515</v>
      </c>
      <c r="DP5" s="68"/>
      <c r="DQ5" s="264" t="s">
        <v>528</v>
      </c>
      <c r="DR5" s="208"/>
      <c r="DS5" s="208"/>
      <c r="DT5" s="208"/>
      <c r="DU5" s="208"/>
      <c r="DV5" s="208"/>
      <c r="DW5" s="208"/>
    </row>
    <row r="6" spans="1:127" ht="15.75" thickBot="1">
      <c r="A6" s="265">
        <v>1</v>
      </c>
      <c r="B6" s="266">
        <v>2</v>
      </c>
      <c r="C6" s="266"/>
      <c r="D6" s="266">
        <v>3</v>
      </c>
      <c r="E6" s="267">
        <v>4</v>
      </c>
      <c r="F6" s="267">
        <v>5</v>
      </c>
      <c r="G6" s="267"/>
      <c r="H6" s="267">
        <v>6</v>
      </c>
      <c r="I6" s="267">
        <v>7</v>
      </c>
      <c r="J6" s="267">
        <v>8</v>
      </c>
      <c r="K6" s="267"/>
      <c r="L6" s="268">
        <v>9</v>
      </c>
      <c r="M6" s="267">
        <v>10</v>
      </c>
      <c r="N6" s="267"/>
      <c r="O6" s="267"/>
      <c r="P6" s="267">
        <v>11</v>
      </c>
      <c r="Q6" s="267">
        <v>6</v>
      </c>
      <c r="R6" s="267">
        <v>7</v>
      </c>
      <c r="S6" s="267">
        <v>8</v>
      </c>
      <c r="T6" s="267">
        <v>9</v>
      </c>
      <c r="U6" s="267">
        <v>10</v>
      </c>
      <c r="V6" s="267">
        <v>11</v>
      </c>
      <c r="W6" s="267">
        <v>12</v>
      </c>
      <c r="X6" s="267">
        <v>13</v>
      </c>
      <c r="Y6" s="267">
        <v>14</v>
      </c>
      <c r="Z6" s="267">
        <v>15</v>
      </c>
      <c r="AA6" s="267">
        <v>16</v>
      </c>
      <c r="AB6" s="267">
        <v>17</v>
      </c>
      <c r="AC6" s="267">
        <v>18</v>
      </c>
      <c r="AD6" s="267">
        <v>19</v>
      </c>
      <c r="AE6" s="267">
        <v>20</v>
      </c>
      <c r="AF6" s="267">
        <v>21</v>
      </c>
      <c r="AG6" s="269">
        <v>22</v>
      </c>
      <c r="AH6" s="267">
        <v>19</v>
      </c>
      <c r="AI6" s="267">
        <v>20</v>
      </c>
      <c r="AJ6" s="267">
        <v>21</v>
      </c>
      <c r="AK6" s="269">
        <v>22</v>
      </c>
      <c r="AL6" s="267">
        <v>19</v>
      </c>
      <c r="AM6" s="267">
        <v>20</v>
      </c>
      <c r="AN6" s="267">
        <v>21</v>
      </c>
      <c r="AO6" s="269">
        <v>22</v>
      </c>
      <c r="AP6" s="267">
        <v>19</v>
      </c>
      <c r="AQ6" s="267">
        <v>20</v>
      </c>
      <c r="AR6" s="267">
        <v>21</v>
      </c>
      <c r="AS6" s="269">
        <v>22</v>
      </c>
      <c r="AT6" s="267">
        <v>19</v>
      </c>
      <c r="AU6" s="267">
        <v>20</v>
      </c>
      <c r="AV6" s="267">
        <v>21</v>
      </c>
      <c r="AW6" s="269">
        <v>22</v>
      </c>
      <c r="AX6" s="267">
        <v>19</v>
      </c>
      <c r="AY6" s="267">
        <v>20</v>
      </c>
      <c r="AZ6" s="267">
        <v>21</v>
      </c>
      <c r="BA6" s="269">
        <v>22</v>
      </c>
      <c r="BB6" s="267">
        <v>19</v>
      </c>
      <c r="BC6" s="267">
        <v>20</v>
      </c>
      <c r="BD6" s="267">
        <v>21</v>
      </c>
      <c r="BE6" s="269">
        <v>22</v>
      </c>
      <c r="BF6" s="267">
        <v>19</v>
      </c>
      <c r="BG6" s="267">
        <v>20</v>
      </c>
      <c r="BH6" s="267">
        <v>21</v>
      </c>
      <c r="BI6" s="269">
        <v>22</v>
      </c>
      <c r="BJ6" s="267">
        <v>19</v>
      </c>
      <c r="BK6" s="267">
        <v>20</v>
      </c>
      <c r="BL6" s="267">
        <v>21</v>
      </c>
      <c r="BM6" s="269">
        <v>22</v>
      </c>
      <c r="BN6" s="267">
        <v>19</v>
      </c>
      <c r="BO6" s="267">
        <v>20</v>
      </c>
      <c r="BP6" s="267">
        <v>21</v>
      </c>
      <c r="BQ6" s="269">
        <v>22</v>
      </c>
      <c r="BR6" s="267">
        <v>19</v>
      </c>
      <c r="BS6" s="267">
        <v>20</v>
      </c>
      <c r="BT6" s="267">
        <v>21</v>
      </c>
      <c r="BU6" s="269">
        <v>22</v>
      </c>
      <c r="BV6" s="267">
        <v>19</v>
      </c>
      <c r="BW6" s="267">
        <v>20</v>
      </c>
      <c r="BX6" s="267">
        <v>21</v>
      </c>
      <c r="BY6" s="269">
        <v>22</v>
      </c>
      <c r="BZ6" s="267">
        <v>19</v>
      </c>
      <c r="CA6" s="267">
        <v>20</v>
      </c>
      <c r="CB6" s="267">
        <v>21</v>
      </c>
      <c r="CC6" s="269">
        <v>22</v>
      </c>
      <c r="CD6" s="267">
        <v>19</v>
      </c>
      <c r="CE6" s="267">
        <v>20</v>
      </c>
      <c r="CF6" s="267">
        <v>21</v>
      </c>
      <c r="CG6" s="269">
        <v>22</v>
      </c>
      <c r="CH6" s="267">
        <v>19</v>
      </c>
      <c r="CI6" s="267">
        <v>20</v>
      </c>
      <c r="CJ6" s="267">
        <v>21</v>
      </c>
      <c r="CK6" s="269">
        <v>22</v>
      </c>
      <c r="CL6" s="267">
        <v>19</v>
      </c>
      <c r="CM6" s="267">
        <v>20</v>
      </c>
      <c r="CN6" s="267">
        <v>21</v>
      </c>
      <c r="CO6" s="269">
        <v>22</v>
      </c>
      <c r="CP6" s="267">
        <v>19</v>
      </c>
      <c r="CQ6" s="267">
        <v>20</v>
      </c>
      <c r="CR6" s="267">
        <v>21</v>
      </c>
      <c r="CS6" s="270">
        <v>22</v>
      </c>
      <c r="CT6" s="271">
        <v>8</v>
      </c>
      <c r="CU6" s="224">
        <v>9</v>
      </c>
      <c r="CV6" s="224">
        <v>10</v>
      </c>
      <c r="CW6" s="224">
        <v>11</v>
      </c>
      <c r="CX6" s="224">
        <v>12</v>
      </c>
      <c r="CY6" s="224">
        <v>13</v>
      </c>
      <c r="CZ6" s="224">
        <v>14</v>
      </c>
      <c r="DA6" s="224">
        <v>15</v>
      </c>
      <c r="DB6" s="224">
        <v>16</v>
      </c>
      <c r="DC6" s="224">
        <v>17</v>
      </c>
      <c r="DD6" s="224">
        <v>18</v>
      </c>
      <c r="DE6" s="224">
        <v>19</v>
      </c>
      <c r="DF6" s="224">
        <v>20</v>
      </c>
      <c r="DG6" s="224">
        <v>21</v>
      </c>
      <c r="DH6" s="224">
        <v>22</v>
      </c>
      <c r="DI6" s="225">
        <v>23</v>
      </c>
      <c r="DQ6" s="214" t="s">
        <v>31</v>
      </c>
      <c r="DR6" s="215" t="s">
        <v>538</v>
      </c>
      <c r="DS6" s="215" t="s">
        <v>539</v>
      </c>
      <c r="DT6" s="215" t="s">
        <v>538</v>
      </c>
      <c r="DU6" s="215" t="s">
        <v>540</v>
      </c>
      <c r="DV6" s="215" t="s">
        <v>541</v>
      </c>
      <c r="DW6" s="215" t="s">
        <v>542</v>
      </c>
    </row>
    <row r="8" spans="1:127">
      <c r="C8" t="s">
        <v>516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8"/>
  <sheetViews>
    <sheetView workbookViewId="0">
      <selection sqref="A1:XFD8"/>
    </sheetView>
  </sheetViews>
  <sheetFormatPr defaultRowHeight="15"/>
  <sheetData>
    <row r="1" spans="1:149" ht="26.25">
      <c r="A1" s="401" t="s">
        <v>473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193"/>
      <c r="M1" s="193"/>
      <c r="N1" s="194"/>
      <c r="O1" s="193"/>
      <c r="P1" s="193"/>
      <c r="Q1" s="193"/>
      <c r="R1" s="193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6"/>
      <c r="AE1" s="195"/>
      <c r="AF1" s="195"/>
      <c r="AG1" s="195"/>
      <c r="AH1" s="195"/>
      <c r="AI1" s="195"/>
      <c r="AJ1" s="195"/>
      <c r="AK1" s="195"/>
      <c r="AL1" s="195"/>
      <c r="AM1" s="195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272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273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433" t="s">
        <v>474</v>
      </c>
      <c r="DQ1" s="434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171"/>
      <c r="EF1" s="171"/>
      <c r="EG1" s="171"/>
      <c r="EH1" s="197"/>
      <c r="EI1" s="171"/>
      <c r="EJ1" s="171"/>
      <c r="EK1" s="171"/>
      <c r="EL1" s="171"/>
      <c r="EM1" s="197"/>
      <c r="EN1" s="171"/>
      <c r="EO1" s="171"/>
      <c r="EP1" s="171"/>
      <c r="EQ1" s="171"/>
      <c r="ER1" s="171"/>
      <c r="ES1" s="171"/>
    </row>
    <row r="2" spans="1:149" ht="19.5" thickBot="1">
      <c r="A2" s="402" t="s">
        <v>475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198"/>
      <c r="M2" s="198"/>
      <c r="N2" s="199"/>
      <c r="O2" s="198"/>
      <c r="P2" s="198"/>
      <c r="Q2" s="198"/>
      <c r="R2" s="198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63"/>
      <c r="AE2" s="200"/>
      <c r="AF2" s="200"/>
      <c r="AG2" s="200"/>
      <c r="AH2" s="200"/>
      <c r="AI2" s="200"/>
      <c r="AJ2" s="200"/>
      <c r="AK2" s="200"/>
      <c r="AL2" s="200"/>
      <c r="AM2" s="200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27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275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201"/>
      <c r="DQ2" s="202"/>
      <c r="DR2" s="164"/>
      <c r="DS2" s="164"/>
      <c r="DT2" s="203" t="s">
        <v>517</v>
      </c>
      <c r="DU2" s="203"/>
      <c r="DV2" s="164"/>
      <c r="DW2" s="164"/>
      <c r="DX2" s="164"/>
      <c r="DY2" s="164"/>
      <c r="DZ2" s="164"/>
      <c r="EA2" s="164"/>
      <c r="EB2" s="164"/>
      <c r="EC2" s="164"/>
      <c r="ED2" s="164"/>
      <c r="EE2" s="171"/>
      <c r="EF2" s="171"/>
      <c r="EG2" s="171"/>
      <c r="EH2" s="197"/>
      <c r="EI2" s="171"/>
      <c r="EJ2" s="171"/>
      <c r="EK2" s="171"/>
      <c r="EL2" s="171"/>
      <c r="EM2" s="197"/>
      <c r="EN2" s="171"/>
      <c r="EO2" s="171"/>
      <c r="EP2" s="171"/>
      <c r="EQ2" s="171"/>
      <c r="ER2" s="171"/>
      <c r="ES2" s="171"/>
    </row>
    <row r="3" spans="1:149" ht="16.5" thickBot="1">
      <c r="A3" s="445" t="s">
        <v>476</v>
      </c>
      <c r="B3" s="437" t="s">
        <v>518</v>
      </c>
      <c r="C3" s="437" t="s">
        <v>477</v>
      </c>
      <c r="D3" s="437" t="s">
        <v>478</v>
      </c>
      <c r="E3" s="437" t="s">
        <v>479</v>
      </c>
      <c r="F3" s="437" t="s">
        <v>570</v>
      </c>
      <c r="G3" s="437" t="s">
        <v>571</v>
      </c>
      <c r="H3" s="446" t="s">
        <v>480</v>
      </c>
      <c r="I3" s="407" t="s">
        <v>566</v>
      </c>
      <c r="J3" s="448" t="s">
        <v>481</v>
      </c>
      <c r="K3" s="405" t="s">
        <v>482</v>
      </c>
      <c r="L3" s="407" t="s">
        <v>572</v>
      </c>
      <c r="M3" s="407" t="s">
        <v>484</v>
      </c>
      <c r="N3" s="417" t="s">
        <v>573</v>
      </c>
      <c r="O3" s="420" t="s">
        <v>486</v>
      </c>
      <c r="P3" s="421"/>
      <c r="Q3" s="422"/>
      <c r="R3" s="452" t="s">
        <v>570</v>
      </c>
      <c r="S3" s="413" t="s">
        <v>488</v>
      </c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55"/>
      <c r="AM3" s="41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27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275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204"/>
      <c r="DQ3" s="174"/>
      <c r="EH3" s="204"/>
      <c r="EM3" s="204"/>
    </row>
    <row r="4" spans="1:149" ht="26.25" thickBot="1">
      <c r="A4" s="404"/>
      <c r="B4" s="406"/>
      <c r="C4" s="437"/>
      <c r="D4" s="406"/>
      <c r="E4" s="406"/>
      <c r="F4" s="437"/>
      <c r="G4" s="437"/>
      <c r="H4" s="447"/>
      <c r="I4" s="408"/>
      <c r="J4" s="449"/>
      <c r="K4" s="406"/>
      <c r="L4" s="408"/>
      <c r="M4" s="408"/>
      <c r="N4" s="418"/>
      <c r="O4" s="423"/>
      <c r="P4" s="424"/>
      <c r="Q4" s="425"/>
      <c r="R4" s="453"/>
      <c r="S4" s="415" t="s">
        <v>189</v>
      </c>
      <c r="T4" s="415"/>
      <c r="U4" s="415"/>
      <c r="V4" s="415"/>
      <c r="W4" s="415"/>
      <c r="X4" s="415"/>
      <c r="Y4" s="415" t="s">
        <v>489</v>
      </c>
      <c r="Z4" s="415"/>
      <c r="AA4" s="415"/>
      <c r="AB4" s="415"/>
      <c r="AC4" s="415"/>
      <c r="AD4" s="415" t="s">
        <v>490</v>
      </c>
      <c r="AE4" s="415"/>
      <c r="AF4" s="415"/>
      <c r="AG4" s="415"/>
      <c r="AH4" s="415"/>
      <c r="AI4" s="415" t="s">
        <v>491</v>
      </c>
      <c r="AJ4" s="415"/>
      <c r="AK4" s="415"/>
      <c r="AL4" s="451"/>
      <c r="AM4" s="416"/>
      <c r="AN4" s="415" t="s">
        <v>492</v>
      </c>
      <c r="AO4" s="415"/>
      <c r="AP4" s="415"/>
      <c r="AQ4" s="451"/>
      <c r="AR4" s="416"/>
      <c r="AS4" s="415" t="s">
        <v>493</v>
      </c>
      <c r="AT4" s="415"/>
      <c r="AU4" s="415"/>
      <c r="AV4" s="451"/>
      <c r="AW4" s="416"/>
      <c r="AX4" s="415" t="s">
        <v>494</v>
      </c>
      <c r="AY4" s="415"/>
      <c r="AZ4" s="415"/>
      <c r="BA4" s="451"/>
      <c r="BB4" s="416"/>
      <c r="BC4" s="415" t="s">
        <v>495</v>
      </c>
      <c r="BD4" s="415"/>
      <c r="BE4" s="415"/>
      <c r="BF4" s="451"/>
      <c r="BG4" s="416"/>
      <c r="BH4" s="415" t="s">
        <v>496</v>
      </c>
      <c r="BI4" s="415"/>
      <c r="BJ4" s="415"/>
      <c r="BK4" s="451"/>
      <c r="BL4" s="416"/>
      <c r="BM4" s="415" t="s">
        <v>497</v>
      </c>
      <c r="BN4" s="415"/>
      <c r="BO4" s="415"/>
      <c r="BP4" s="451"/>
      <c r="BQ4" s="416"/>
      <c r="BR4" s="415" t="s">
        <v>498</v>
      </c>
      <c r="BS4" s="415"/>
      <c r="BT4" s="415"/>
      <c r="BU4" s="451"/>
      <c r="BV4" s="416"/>
      <c r="BW4" s="415" t="s">
        <v>499</v>
      </c>
      <c r="BX4" s="415"/>
      <c r="BY4" s="415"/>
      <c r="BZ4" s="451"/>
      <c r="CA4" s="416"/>
      <c r="CB4" s="415" t="s">
        <v>500</v>
      </c>
      <c r="CC4" s="415"/>
      <c r="CD4" s="415"/>
      <c r="CE4" s="451"/>
      <c r="CF4" s="416"/>
      <c r="CG4" s="415" t="s">
        <v>501</v>
      </c>
      <c r="CH4" s="415"/>
      <c r="CI4" s="415"/>
      <c r="CJ4" s="451"/>
      <c r="CK4" s="416"/>
      <c r="CL4" s="415" t="s">
        <v>502</v>
      </c>
      <c r="CM4" s="415"/>
      <c r="CN4" s="415"/>
      <c r="CO4" s="451"/>
      <c r="CP4" s="416"/>
      <c r="CQ4" s="415" t="s">
        <v>503</v>
      </c>
      <c r="CR4" s="415"/>
      <c r="CS4" s="415"/>
      <c r="CT4" s="451"/>
      <c r="CU4" s="416"/>
      <c r="CV4" s="415" t="s">
        <v>504</v>
      </c>
      <c r="CW4" s="415"/>
      <c r="CX4" s="415"/>
      <c r="CY4" s="451"/>
      <c r="CZ4" s="416"/>
      <c r="DA4" s="415" t="s">
        <v>505</v>
      </c>
      <c r="DB4" s="415"/>
      <c r="DC4" s="415"/>
      <c r="DD4" s="451"/>
      <c r="DE4" s="416"/>
      <c r="DF4" s="415" t="s">
        <v>506</v>
      </c>
      <c r="DG4" s="415"/>
      <c r="DH4" s="415"/>
      <c r="DI4" s="451"/>
      <c r="DJ4" s="416"/>
      <c r="DK4" s="415" t="s">
        <v>507</v>
      </c>
      <c r="DL4" s="415"/>
      <c r="DM4" s="415"/>
      <c r="DN4" s="451"/>
      <c r="DO4" s="416"/>
      <c r="DP4" s="426" t="s">
        <v>508</v>
      </c>
      <c r="DQ4" s="427"/>
      <c r="DR4" s="427"/>
      <c r="DS4" s="428"/>
      <c r="DT4" s="443" t="s">
        <v>526</v>
      </c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44"/>
      <c r="EF4" s="205"/>
      <c r="EG4" s="205"/>
      <c r="EH4" s="262"/>
      <c r="EI4" s="205"/>
      <c r="EJ4" s="205"/>
      <c r="EK4" s="205"/>
      <c r="EL4" s="205"/>
      <c r="EM4" s="207" t="s">
        <v>528</v>
      </c>
      <c r="EN4" s="208"/>
      <c r="EO4" s="208"/>
      <c r="EP4" s="208"/>
      <c r="EQ4" s="208"/>
      <c r="ER4" s="208"/>
      <c r="ES4" s="208"/>
    </row>
    <row r="5" spans="1:149" ht="26.25" thickBot="1">
      <c r="A5" s="404"/>
      <c r="B5" s="406"/>
      <c r="C5" s="437"/>
      <c r="D5" s="406"/>
      <c r="E5" s="406"/>
      <c r="F5" s="437"/>
      <c r="G5" s="437"/>
      <c r="H5" s="447"/>
      <c r="I5" s="409"/>
      <c r="J5" s="450"/>
      <c r="K5" s="406"/>
      <c r="L5" s="409"/>
      <c r="M5" s="408"/>
      <c r="N5" s="419"/>
      <c r="O5" s="177" t="s">
        <v>509</v>
      </c>
      <c r="P5" s="178" t="s">
        <v>510</v>
      </c>
      <c r="Q5" s="178" t="s">
        <v>511</v>
      </c>
      <c r="R5" s="454"/>
      <c r="S5" s="179" t="s">
        <v>512</v>
      </c>
      <c r="T5" s="179" t="s">
        <v>513</v>
      </c>
      <c r="U5" s="180" t="s">
        <v>510</v>
      </c>
      <c r="V5" s="180" t="s">
        <v>511</v>
      </c>
      <c r="W5" s="180" t="s">
        <v>570</v>
      </c>
      <c r="X5" s="178" t="s">
        <v>509</v>
      </c>
      <c r="Y5" s="179" t="s">
        <v>513</v>
      </c>
      <c r="Z5" s="180" t="s">
        <v>514</v>
      </c>
      <c r="AA5" s="180" t="s">
        <v>511</v>
      </c>
      <c r="AB5" s="180" t="s">
        <v>570</v>
      </c>
      <c r="AC5" s="178" t="s">
        <v>509</v>
      </c>
      <c r="AD5" s="179" t="s">
        <v>513</v>
      </c>
      <c r="AE5" s="180" t="s">
        <v>514</v>
      </c>
      <c r="AF5" s="180" t="s">
        <v>511</v>
      </c>
      <c r="AG5" s="180" t="s">
        <v>570</v>
      </c>
      <c r="AH5" s="178" t="s">
        <v>509</v>
      </c>
      <c r="AI5" s="179" t="s">
        <v>513</v>
      </c>
      <c r="AJ5" s="180" t="s">
        <v>514</v>
      </c>
      <c r="AK5" s="180" t="s">
        <v>511</v>
      </c>
      <c r="AL5" s="180" t="s">
        <v>570</v>
      </c>
      <c r="AM5" s="181" t="s">
        <v>509</v>
      </c>
      <c r="AN5" s="179" t="s">
        <v>513</v>
      </c>
      <c r="AO5" s="180" t="s">
        <v>514</v>
      </c>
      <c r="AP5" s="180" t="s">
        <v>511</v>
      </c>
      <c r="AQ5" s="180" t="s">
        <v>570</v>
      </c>
      <c r="AR5" s="181" t="s">
        <v>509</v>
      </c>
      <c r="AS5" s="179" t="s">
        <v>513</v>
      </c>
      <c r="AT5" s="180" t="s">
        <v>514</v>
      </c>
      <c r="AU5" s="180" t="s">
        <v>511</v>
      </c>
      <c r="AV5" s="180" t="s">
        <v>570</v>
      </c>
      <c r="AW5" s="181" t="s">
        <v>509</v>
      </c>
      <c r="AX5" s="179" t="s">
        <v>513</v>
      </c>
      <c r="AY5" s="180" t="s">
        <v>514</v>
      </c>
      <c r="AZ5" s="180" t="s">
        <v>511</v>
      </c>
      <c r="BA5" s="180" t="s">
        <v>570</v>
      </c>
      <c r="BB5" s="181" t="s">
        <v>509</v>
      </c>
      <c r="BC5" s="179" t="s">
        <v>513</v>
      </c>
      <c r="BD5" s="180" t="s">
        <v>514</v>
      </c>
      <c r="BE5" s="180" t="s">
        <v>511</v>
      </c>
      <c r="BF5" s="180" t="s">
        <v>570</v>
      </c>
      <c r="BG5" s="181" t="s">
        <v>509</v>
      </c>
      <c r="BH5" s="179" t="s">
        <v>513</v>
      </c>
      <c r="BI5" s="180" t="s">
        <v>514</v>
      </c>
      <c r="BJ5" s="180" t="s">
        <v>511</v>
      </c>
      <c r="BK5" s="180" t="s">
        <v>570</v>
      </c>
      <c r="BL5" s="181" t="s">
        <v>509</v>
      </c>
      <c r="BM5" s="179" t="s">
        <v>513</v>
      </c>
      <c r="BN5" s="180" t="s">
        <v>514</v>
      </c>
      <c r="BO5" s="180" t="s">
        <v>511</v>
      </c>
      <c r="BP5" s="180" t="s">
        <v>570</v>
      </c>
      <c r="BQ5" s="181" t="s">
        <v>509</v>
      </c>
      <c r="BR5" s="179" t="s">
        <v>513</v>
      </c>
      <c r="BS5" s="180" t="s">
        <v>514</v>
      </c>
      <c r="BT5" s="180" t="s">
        <v>511</v>
      </c>
      <c r="BU5" s="180" t="s">
        <v>570</v>
      </c>
      <c r="BV5" s="181" t="s">
        <v>509</v>
      </c>
      <c r="BW5" s="180" t="s">
        <v>513</v>
      </c>
      <c r="BX5" s="180" t="s">
        <v>514</v>
      </c>
      <c r="BY5" s="180" t="s">
        <v>511</v>
      </c>
      <c r="BZ5" s="180" t="s">
        <v>570</v>
      </c>
      <c r="CA5" s="181" t="s">
        <v>509</v>
      </c>
      <c r="CB5" s="179" t="s">
        <v>513</v>
      </c>
      <c r="CC5" s="180" t="s">
        <v>514</v>
      </c>
      <c r="CD5" s="180" t="s">
        <v>511</v>
      </c>
      <c r="CE5" s="180" t="s">
        <v>570</v>
      </c>
      <c r="CF5" s="181" t="s">
        <v>509</v>
      </c>
      <c r="CG5" s="179" t="s">
        <v>513</v>
      </c>
      <c r="CH5" s="180" t="s">
        <v>514</v>
      </c>
      <c r="CI5" s="180" t="s">
        <v>511</v>
      </c>
      <c r="CJ5" s="180" t="s">
        <v>570</v>
      </c>
      <c r="CK5" s="181" t="s">
        <v>509</v>
      </c>
      <c r="CL5" s="179" t="s">
        <v>513</v>
      </c>
      <c r="CM5" s="180" t="s">
        <v>514</v>
      </c>
      <c r="CN5" s="180" t="s">
        <v>511</v>
      </c>
      <c r="CO5" s="180" t="s">
        <v>570</v>
      </c>
      <c r="CP5" s="181" t="s">
        <v>509</v>
      </c>
      <c r="CQ5" s="179" t="s">
        <v>513</v>
      </c>
      <c r="CR5" s="180" t="s">
        <v>514</v>
      </c>
      <c r="CS5" s="180" t="s">
        <v>511</v>
      </c>
      <c r="CT5" s="180" t="s">
        <v>570</v>
      </c>
      <c r="CU5" s="181" t="s">
        <v>509</v>
      </c>
      <c r="CV5" s="179" t="s">
        <v>513</v>
      </c>
      <c r="CW5" s="180" t="s">
        <v>514</v>
      </c>
      <c r="CX5" s="180" t="s">
        <v>511</v>
      </c>
      <c r="CY5" s="180" t="s">
        <v>570</v>
      </c>
      <c r="CZ5" s="181" t="s">
        <v>509</v>
      </c>
      <c r="DA5" s="179" t="s">
        <v>513</v>
      </c>
      <c r="DB5" s="180" t="s">
        <v>514</v>
      </c>
      <c r="DC5" s="180" t="s">
        <v>511</v>
      </c>
      <c r="DD5" s="180" t="s">
        <v>570</v>
      </c>
      <c r="DE5" s="181" t="s">
        <v>509</v>
      </c>
      <c r="DF5" s="179" t="s">
        <v>513</v>
      </c>
      <c r="DG5" s="180" t="s">
        <v>514</v>
      </c>
      <c r="DH5" s="180" t="s">
        <v>511</v>
      </c>
      <c r="DI5" s="180" t="s">
        <v>570</v>
      </c>
      <c r="DJ5" s="181" t="s">
        <v>509</v>
      </c>
      <c r="DK5" s="179" t="s">
        <v>513</v>
      </c>
      <c r="DL5" s="180" t="s">
        <v>514</v>
      </c>
      <c r="DM5" s="180" t="s">
        <v>511</v>
      </c>
      <c r="DN5" s="180" t="s">
        <v>570</v>
      </c>
      <c r="DO5" s="182" t="s">
        <v>509</v>
      </c>
      <c r="DP5" s="209" t="s">
        <v>32</v>
      </c>
      <c r="DQ5" s="185" t="s">
        <v>515</v>
      </c>
      <c r="DR5" s="185" t="s">
        <v>75</v>
      </c>
      <c r="DS5" s="185" t="s">
        <v>515</v>
      </c>
      <c r="DT5" s="210" t="s">
        <v>529</v>
      </c>
      <c r="DU5" s="185" t="s">
        <v>515</v>
      </c>
      <c r="DV5" s="210" t="s">
        <v>530</v>
      </c>
      <c r="DW5" s="185" t="s">
        <v>515</v>
      </c>
      <c r="DX5" s="210" t="s">
        <v>531</v>
      </c>
      <c r="DY5" s="185" t="s">
        <v>515</v>
      </c>
      <c r="DZ5" s="210" t="s">
        <v>532</v>
      </c>
      <c r="EA5" s="185" t="s">
        <v>515</v>
      </c>
      <c r="EB5" s="210" t="s">
        <v>533</v>
      </c>
      <c r="EC5" s="185" t="s">
        <v>515</v>
      </c>
      <c r="ED5" s="210" t="s">
        <v>534</v>
      </c>
      <c r="EE5" s="211" t="s">
        <v>515</v>
      </c>
      <c r="EF5" s="212" t="s">
        <v>535</v>
      </c>
      <c r="EG5" s="212" t="s">
        <v>535</v>
      </c>
      <c r="EH5" s="251" t="s">
        <v>115</v>
      </c>
      <c r="EI5" s="68" t="s">
        <v>515</v>
      </c>
      <c r="EJ5" s="68" t="s">
        <v>100</v>
      </c>
      <c r="EK5" s="68" t="s">
        <v>515</v>
      </c>
      <c r="EL5" s="68"/>
      <c r="EM5" s="214" t="s">
        <v>31</v>
      </c>
      <c r="EN5" s="215" t="s">
        <v>538</v>
      </c>
      <c r="EO5" s="215" t="s">
        <v>539</v>
      </c>
      <c r="EP5" s="215" t="s">
        <v>538</v>
      </c>
      <c r="EQ5" s="215" t="s">
        <v>540</v>
      </c>
      <c r="ER5" s="215" t="s">
        <v>541</v>
      </c>
      <c r="ES5" s="215" t="s">
        <v>542</v>
      </c>
    </row>
    <row r="6" spans="1:149">
      <c r="A6" s="265">
        <v>1</v>
      </c>
      <c r="B6" s="266">
        <v>2</v>
      </c>
      <c r="C6" s="266"/>
      <c r="D6" s="266">
        <v>3</v>
      </c>
      <c r="E6" s="267">
        <v>4</v>
      </c>
      <c r="F6" s="267">
        <v>5</v>
      </c>
      <c r="G6" s="267">
        <v>6</v>
      </c>
      <c r="H6" s="276">
        <v>5</v>
      </c>
      <c r="I6" s="276"/>
      <c r="J6" s="277">
        <v>6</v>
      </c>
      <c r="K6" s="267">
        <v>7</v>
      </c>
      <c r="L6" s="267">
        <v>8</v>
      </c>
      <c r="M6" s="278"/>
      <c r="N6" s="268">
        <v>9</v>
      </c>
      <c r="O6" s="267">
        <v>10</v>
      </c>
      <c r="P6" s="267"/>
      <c r="Q6" s="267"/>
      <c r="R6" s="267">
        <v>11</v>
      </c>
      <c r="S6" s="267">
        <v>6</v>
      </c>
      <c r="T6" s="267">
        <v>7</v>
      </c>
      <c r="U6" s="267">
        <v>8</v>
      </c>
      <c r="V6" s="267">
        <v>9</v>
      </c>
      <c r="W6" s="267"/>
      <c r="X6" s="267">
        <v>10</v>
      </c>
      <c r="Y6" s="267">
        <v>11</v>
      </c>
      <c r="Z6" s="267">
        <v>12</v>
      </c>
      <c r="AA6" s="267">
        <v>13</v>
      </c>
      <c r="AB6" s="267"/>
      <c r="AC6" s="267">
        <v>14</v>
      </c>
      <c r="AD6" s="267">
        <v>15</v>
      </c>
      <c r="AE6" s="267">
        <v>16</v>
      </c>
      <c r="AF6" s="267">
        <v>17</v>
      </c>
      <c r="AG6" s="267"/>
      <c r="AH6" s="267">
        <v>18</v>
      </c>
      <c r="AI6" s="267">
        <v>19</v>
      </c>
      <c r="AJ6" s="267">
        <v>20</v>
      </c>
      <c r="AK6" s="267">
        <v>21</v>
      </c>
      <c r="AL6" s="270"/>
      <c r="AM6" s="269">
        <v>22</v>
      </c>
      <c r="AN6" s="267">
        <v>19</v>
      </c>
      <c r="AO6" s="267">
        <v>20</v>
      </c>
      <c r="AP6" s="267">
        <v>21</v>
      </c>
      <c r="AQ6" s="270"/>
      <c r="AR6" s="269">
        <v>22</v>
      </c>
      <c r="AS6" s="267">
        <v>19</v>
      </c>
      <c r="AT6" s="267">
        <v>20</v>
      </c>
      <c r="AU6" s="267">
        <v>21</v>
      </c>
      <c r="AV6" s="270"/>
      <c r="AW6" s="269">
        <v>22</v>
      </c>
      <c r="AX6" s="267">
        <v>19</v>
      </c>
      <c r="AY6" s="267">
        <v>20</v>
      </c>
      <c r="AZ6" s="267">
        <v>21</v>
      </c>
      <c r="BA6" s="270"/>
      <c r="BB6" s="269">
        <v>22</v>
      </c>
      <c r="BC6" s="267">
        <v>19</v>
      </c>
      <c r="BD6" s="267">
        <v>20</v>
      </c>
      <c r="BE6" s="267">
        <v>21</v>
      </c>
      <c r="BF6" s="270"/>
      <c r="BG6" s="269">
        <v>22</v>
      </c>
      <c r="BH6" s="267">
        <v>19</v>
      </c>
      <c r="BI6" s="267">
        <v>20</v>
      </c>
      <c r="BJ6" s="267">
        <v>21</v>
      </c>
      <c r="BK6" s="270"/>
      <c r="BL6" s="269">
        <v>22</v>
      </c>
      <c r="BM6" s="267">
        <v>19</v>
      </c>
      <c r="BN6" s="267">
        <v>20</v>
      </c>
      <c r="BO6" s="267">
        <v>21</v>
      </c>
      <c r="BP6" s="270"/>
      <c r="BQ6" s="269">
        <v>22</v>
      </c>
      <c r="BR6" s="267">
        <v>19</v>
      </c>
      <c r="BS6" s="267">
        <v>20</v>
      </c>
      <c r="BT6" s="267">
        <v>21</v>
      </c>
      <c r="BU6" s="270"/>
      <c r="BV6" s="269">
        <v>22</v>
      </c>
      <c r="BW6" s="267">
        <v>19</v>
      </c>
      <c r="BX6" s="267">
        <v>20</v>
      </c>
      <c r="BY6" s="267">
        <v>21</v>
      </c>
      <c r="BZ6" s="270"/>
      <c r="CA6" s="269">
        <v>22</v>
      </c>
      <c r="CB6" s="267">
        <v>19</v>
      </c>
      <c r="CC6" s="267">
        <v>20</v>
      </c>
      <c r="CD6" s="267">
        <v>21</v>
      </c>
      <c r="CE6" s="270"/>
      <c r="CF6" s="269">
        <v>22</v>
      </c>
      <c r="CG6" s="267">
        <v>19</v>
      </c>
      <c r="CH6" s="267">
        <v>20</v>
      </c>
      <c r="CI6" s="267">
        <v>21</v>
      </c>
      <c r="CJ6" s="270"/>
      <c r="CK6" s="269">
        <v>22</v>
      </c>
      <c r="CL6" s="279">
        <v>19</v>
      </c>
      <c r="CM6" s="267">
        <v>20</v>
      </c>
      <c r="CN6" s="267">
        <v>21</v>
      </c>
      <c r="CO6" s="270"/>
      <c r="CP6" s="269">
        <v>22</v>
      </c>
      <c r="CQ6" s="267">
        <v>19</v>
      </c>
      <c r="CR6" s="267">
        <v>20</v>
      </c>
      <c r="CS6" s="267">
        <v>21</v>
      </c>
      <c r="CT6" s="270"/>
      <c r="CU6" s="269">
        <v>22</v>
      </c>
      <c r="CV6" s="267">
        <v>19</v>
      </c>
      <c r="CW6" s="267">
        <v>20</v>
      </c>
      <c r="CX6" s="267">
        <v>21</v>
      </c>
      <c r="CY6" s="270"/>
      <c r="CZ6" s="269">
        <v>22</v>
      </c>
      <c r="DA6" s="267">
        <v>19</v>
      </c>
      <c r="DB6" s="267">
        <v>20</v>
      </c>
      <c r="DC6" s="267">
        <v>21</v>
      </c>
      <c r="DD6" s="270"/>
      <c r="DE6" s="269">
        <v>22</v>
      </c>
      <c r="DF6" s="267">
        <v>19</v>
      </c>
      <c r="DG6" s="267">
        <v>20</v>
      </c>
      <c r="DH6" s="267">
        <v>21</v>
      </c>
      <c r="DI6" s="270"/>
      <c r="DJ6" s="269">
        <v>22</v>
      </c>
      <c r="DK6" s="267">
        <v>19</v>
      </c>
      <c r="DL6" s="267">
        <v>20</v>
      </c>
      <c r="DM6" s="267">
        <v>21</v>
      </c>
      <c r="DN6" s="270"/>
      <c r="DO6" s="270">
        <v>22</v>
      </c>
      <c r="DP6" s="223">
        <v>8</v>
      </c>
      <c r="DQ6" s="224">
        <v>9</v>
      </c>
      <c r="DR6" s="224">
        <v>10</v>
      </c>
      <c r="DS6" s="224">
        <v>11</v>
      </c>
      <c r="DT6" s="224">
        <v>12</v>
      </c>
      <c r="DU6" s="224">
        <v>13</v>
      </c>
      <c r="DV6" s="224">
        <v>14</v>
      </c>
      <c r="DW6" s="224">
        <v>15</v>
      </c>
      <c r="DX6" s="224">
        <v>16</v>
      </c>
      <c r="DY6" s="224">
        <v>17</v>
      </c>
      <c r="DZ6" s="224">
        <v>18</v>
      </c>
      <c r="EA6" s="224">
        <v>19</v>
      </c>
      <c r="EB6" s="224">
        <v>20</v>
      </c>
      <c r="EC6" s="224">
        <v>21</v>
      </c>
      <c r="ED6" s="224">
        <v>22</v>
      </c>
      <c r="EE6" s="225">
        <v>23</v>
      </c>
      <c r="EH6" s="204"/>
      <c r="EM6" s="204"/>
    </row>
    <row r="8" spans="1:149">
      <c r="C8" t="s">
        <v>516</v>
      </c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7"/>
  <sheetViews>
    <sheetView topLeftCell="A3" workbookViewId="0">
      <selection activeCell="E18" sqref="E18"/>
    </sheetView>
  </sheetViews>
  <sheetFormatPr defaultRowHeight="15"/>
  <sheetData>
    <row r="1" spans="1:150" ht="18.75">
      <c r="A1" s="456" t="s">
        <v>473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200"/>
      <c r="M1" s="280"/>
      <c r="N1" s="281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457" t="s">
        <v>474</v>
      </c>
      <c r="DQ1" s="458"/>
      <c r="DR1" s="456"/>
      <c r="DS1" s="456"/>
      <c r="DT1" s="456"/>
      <c r="DU1" s="456"/>
      <c r="DV1" s="456"/>
      <c r="DW1" s="456"/>
      <c r="DX1" s="456"/>
      <c r="DY1" s="456"/>
      <c r="DZ1" s="456"/>
      <c r="EA1" s="456"/>
      <c r="EB1" s="456"/>
      <c r="EC1" s="456"/>
      <c r="ED1" s="456"/>
      <c r="EE1" s="283"/>
      <c r="EF1" s="283"/>
      <c r="EG1" s="283"/>
      <c r="EH1" s="283"/>
      <c r="EI1" s="283"/>
      <c r="EJ1" s="283"/>
      <c r="EK1" s="283"/>
      <c r="EL1" s="283"/>
      <c r="EM1" s="284"/>
      <c r="EN1" s="283"/>
      <c r="EO1" s="283"/>
      <c r="EP1" s="283"/>
      <c r="EQ1" s="283"/>
      <c r="ER1" s="283"/>
      <c r="ES1" s="283"/>
      <c r="ET1" s="283"/>
    </row>
    <row r="2" spans="1:150" ht="19.5" thickBot="1">
      <c r="A2" s="402" t="s">
        <v>475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198"/>
      <c r="M2" s="198"/>
      <c r="N2" s="199"/>
      <c r="O2" s="198"/>
      <c r="P2" s="198"/>
      <c r="Q2" s="198"/>
      <c r="R2" s="198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63"/>
      <c r="AE2" s="200"/>
      <c r="AF2" s="200"/>
      <c r="AG2" s="200"/>
      <c r="AH2" s="200"/>
      <c r="AI2" s="200"/>
      <c r="AJ2" s="200"/>
      <c r="AK2" s="200"/>
      <c r="AL2" s="200"/>
      <c r="AM2" s="200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201"/>
      <c r="DQ2" s="202"/>
      <c r="DR2" s="164"/>
      <c r="DS2" s="164"/>
      <c r="DT2" s="203" t="s">
        <v>517</v>
      </c>
      <c r="DU2" s="203"/>
      <c r="DV2" s="164"/>
      <c r="DW2" s="164"/>
      <c r="DX2" s="164"/>
      <c r="DY2" s="164"/>
      <c r="DZ2" s="164"/>
      <c r="EA2" s="164"/>
      <c r="EB2" s="164"/>
      <c r="EC2" s="164"/>
      <c r="ED2" s="164"/>
      <c r="EE2" s="171"/>
      <c r="EF2" s="171"/>
      <c r="EG2" s="171"/>
      <c r="EH2" s="171"/>
      <c r="EI2" s="171"/>
      <c r="EJ2" s="171"/>
      <c r="EK2" s="171"/>
      <c r="EL2" s="171"/>
      <c r="EM2" s="197"/>
      <c r="EN2" s="171"/>
      <c r="EO2" s="171"/>
      <c r="EP2" s="171"/>
      <c r="EQ2" s="171"/>
      <c r="ER2" s="171"/>
      <c r="ES2" s="171"/>
      <c r="ET2" s="171"/>
    </row>
    <row r="3" spans="1:150" ht="16.5" thickBot="1">
      <c r="A3" s="403" t="s">
        <v>476</v>
      </c>
      <c r="B3" s="405" t="s">
        <v>518</v>
      </c>
      <c r="C3" s="407" t="s">
        <v>477</v>
      </c>
      <c r="D3" s="405" t="s">
        <v>478</v>
      </c>
      <c r="E3" s="405" t="s">
        <v>479</v>
      </c>
      <c r="F3" s="407" t="s">
        <v>570</v>
      </c>
      <c r="G3" s="407" t="s">
        <v>571</v>
      </c>
      <c r="H3" s="405" t="s">
        <v>480</v>
      </c>
      <c r="I3" s="407" t="s">
        <v>566</v>
      </c>
      <c r="J3" s="407" t="s">
        <v>481</v>
      </c>
      <c r="K3" s="405" t="s">
        <v>482</v>
      </c>
      <c r="L3" s="407" t="s">
        <v>572</v>
      </c>
      <c r="M3" s="407" t="s">
        <v>484</v>
      </c>
      <c r="N3" s="417" t="s">
        <v>573</v>
      </c>
      <c r="O3" s="420" t="s">
        <v>486</v>
      </c>
      <c r="P3" s="421"/>
      <c r="Q3" s="422"/>
      <c r="R3" s="164"/>
      <c r="S3" s="413" t="s">
        <v>488</v>
      </c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55"/>
      <c r="AM3" s="41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204"/>
      <c r="DQ3" s="174"/>
      <c r="EM3" s="204"/>
    </row>
    <row r="4" spans="1:150" ht="26.25" thickBot="1">
      <c r="A4" s="404"/>
      <c r="B4" s="406"/>
      <c r="C4" s="408"/>
      <c r="D4" s="406"/>
      <c r="E4" s="406"/>
      <c r="F4" s="408"/>
      <c r="G4" s="408"/>
      <c r="H4" s="406"/>
      <c r="I4" s="408"/>
      <c r="J4" s="408"/>
      <c r="K4" s="406"/>
      <c r="L4" s="408"/>
      <c r="M4" s="408"/>
      <c r="N4" s="418"/>
      <c r="O4" s="423"/>
      <c r="P4" s="424"/>
      <c r="Q4" s="425"/>
      <c r="R4" s="285"/>
      <c r="S4" s="415" t="s">
        <v>189</v>
      </c>
      <c r="T4" s="415"/>
      <c r="U4" s="415"/>
      <c r="V4" s="415"/>
      <c r="W4" s="415"/>
      <c r="X4" s="415"/>
      <c r="Y4" s="415" t="s">
        <v>489</v>
      </c>
      <c r="Z4" s="415"/>
      <c r="AA4" s="415"/>
      <c r="AB4" s="415"/>
      <c r="AC4" s="415"/>
      <c r="AD4" s="415" t="s">
        <v>490</v>
      </c>
      <c r="AE4" s="415"/>
      <c r="AF4" s="415"/>
      <c r="AG4" s="415"/>
      <c r="AH4" s="415"/>
      <c r="AI4" s="415" t="s">
        <v>491</v>
      </c>
      <c r="AJ4" s="415"/>
      <c r="AK4" s="415"/>
      <c r="AL4" s="451"/>
      <c r="AM4" s="416"/>
      <c r="AN4" s="415" t="s">
        <v>492</v>
      </c>
      <c r="AO4" s="415"/>
      <c r="AP4" s="415"/>
      <c r="AQ4" s="451"/>
      <c r="AR4" s="416"/>
      <c r="AS4" s="415" t="s">
        <v>493</v>
      </c>
      <c r="AT4" s="415"/>
      <c r="AU4" s="415"/>
      <c r="AV4" s="451"/>
      <c r="AW4" s="416"/>
      <c r="AX4" s="415" t="s">
        <v>494</v>
      </c>
      <c r="AY4" s="415"/>
      <c r="AZ4" s="415"/>
      <c r="BA4" s="451"/>
      <c r="BB4" s="416"/>
      <c r="BC4" s="415" t="s">
        <v>495</v>
      </c>
      <c r="BD4" s="415"/>
      <c r="BE4" s="415"/>
      <c r="BF4" s="451"/>
      <c r="BG4" s="416"/>
      <c r="BH4" s="415" t="s">
        <v>496</v>
      </c>
      <c r="BI4" s="415"/>
      <c r="BJ4" s="415"/>
      <c r="BK4" s="451"/>
      <c r="BL4" s="416"/>
      <c r="BM4" s="415" t="s">
        <v>497</v>
      </c>
      <c r="BN4" s="415"/>
      <c r="BO4" s="415"/>
      <c r="BP4" s="451"/>
      <c r="BQ4" s="416"/>
      <c r="BR4" s="415" t="s">
        <v>498</v>
      </c>
      <c r="BS4" s="415"/>
      <c r="BT4" s="415"/>
      <c r="BU4" s="451"/>
      <c r="BV4" s="416"/>
      <c r="BW4" s="415" t="s">
        <v>499</v>
      </c>
      <c r="BX4" s="415"/>
      <c r="BY4" s="415"/>
      <c r="BZ4" s="451"/>
      <c r="CA4" s="416"/>
      <c r="CB4" s="415" t="s">
        <v>500</v>
      </c>
      <c r="CC4" s="415"/>
      <c r="CD4" s="415"/>
      <c r="CE4" s="451"/>
      <c r="CF4" s="416"/>
      <c r="CG4" s="415" t="s">
        <v>501</v>
      </c>
      <c r="CH4" s="415"/>
      <c r="CI4" s="415"/>
      <c r="CJ4" s="451"/>
      <c r="CK4" s="416"/>
      <c r="CL4" s="415" t="s">
        <v>502</v>
      </c>
      <c r="CM4" s="415"/>
      <c r="CN4" s="415"/>
      <c r="CO4" s="451"/>
      <c r="CP4" s="416"/>
      <c r="CQ4" s="415" t="s">
        <v>503</v>
      </c>
      <c r="CR4" s="415"/>
      <c r="CS4" s="415"/>
      <c r="CT4" s="451"/>
      <c r="CU4" s="416"/>
      <c r="CV4" s="415" t="s">
        <v>504</v>
      </c>
      <c r="CW4" s="415"/>
      <c r="CX4" s="415"/>
      <c r="CY4" s="451"/>
      <c r="CZ4" s="416"/>
      <c r="DA4" s="415" t="s">
        <v>505</v>
      </c>
      <c r="DB4" s="415"/>
      <c r="DC4" s="415"/>
      <c r="DD4" s="451"/>
      <c r="DE4" s="416"/>
      <c r="DF4" s="415" t="s">
        <v>506</v>
      </c>
      <c r="DG4" s="415"/>
      <c r="DH4" s="415"/>
      <c r="DI4" s="451"/>
      <c r="DJ4" s="416"/>
      <c r="DK4" s="415" t="s">
        <v>507</v>
      </c>
      <c r="DL4" s="415"/>
      <c r="DM4" s="415"/>
      <c r="DN4" s="451"/>
      <c r="DO4" s="416"/>
      <c r="DP4" s="426" t="s">
        <v>508</v>
      </c>
      <c r="DQ4" s="427"/>
      <c r="DR4" s="427"/>
      <c r="DS4" s="428"/>
      <c r="DT4" s="443" t="s">
        <v>526</v>
      </c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44"/>
      <c r="EF4" s="205"/>
      <c r="EG4" s="205"/>
      <c r="EH4" s="205"/>
      <c r="EI4" s="205"/>
      <c r="EJ4" s="205"/>
      <c r="EK4" s="205"/>
      <c r="EL4" s="205"/>
      <c r="EM4" s="264" t="s">
        <v>528</v>
      </c>
      <c r="EN4" s="208"/>
      <c r="EO4" s="208"/>
      <c r="EP4" s="208"/>
      <c r="EQ4" s="208"/>
      <c r="ER4" s="208"/>
      <c r="ES4" s="208"/>
      <c r="ET4" s="208"/>
    </row>
    <row r="5" spans="1:150" ht="26.25" thickBot="1">
      <c r="A5" s="404"/>
      <c r="B5" s="406"/>
      <c r="C5" s="409"/>
      <c r="D5" s="406"/>
      <c r="E5" s="406"/>
      <c r="F5" s="409"/>
      <c r="G5" s="409"/>
      <c r="H5" s="406"/>
      <c r="I5" s="409"/>
      <c r="J5" s="409"/>
      <c r="K5" s="406"/>
      <c r="L5" s="409"/>
      <c r="M5" s="408"/>
      <c r="N5" s="419"/>
      <c r="O5" s="177" t="s">
        <v>509</v>
      </c>
      <c r="P5" s="178" t="s">
        <v>510</v>
      </c>
      <c r="Q5" s="178" t="s">
        <v>511</v>
      </c>
      <c r="R5" s="180" t="s">
        <v>570</v>
      </c>
      <c r="S5" s="179" t="s">
        <v>512</v>
      </c>
      <c r="T5" s="179" t="s">
        <v>513</v>
      </c>
      <c r="U5" s="180" t="s">
        <v>510</v>
      </c>
      <c r="V5" s="180" t="s">
        <v>511</v>
      </c>
      <c r="W5" s="180" t="s">
        <v>570</v>
      </c>
      <c r="X5" s="178" t="s">
        <v>509</v>
      </c>
      <c r="Y5" s="179" t="s">
        <v>513</v>
      </c>
      <c r="Z5" s="180" t="s">
        <v>514</v>
      </c>
      <c r="AA5" s="180" t="s">
        <v>511</v>
      </c>
      <c r="AB5" s="180" t="s">
        <v>570</v>
      </c>
      <c r="AC5" s="178" t="s">
        <v>509</v>
      </c>
      <c r="AD5" s="179" t="s">
        <v>513</v>
      </c>
      <c r="AE5" s="180" t="s">
        <v>514</v>
      </c>
      <c r="AF5" s="180" t="s">
        <v>511</v>
      </c>
      <c r="AG5" s="180" t="s">
        <v>570</v>
      </c>
      <c r="AH5" s="178" t="s">
        <v>509</v>
      </c>
      <c r="AI5" s="179" t="s">
        <v>513</v>
      </c>
      <c r="AJ5" s="180" t="s">
        <v>514</v>
      </c>
      <c r="AK5" s="180" t="s">
        <v>511</v>
      </c>
      <c r="AL5" s="180" t="s">
        <v>570</v>
      </c>
      <c r="AM5" s="181" t="s">
        <v>509</v>
      </c>
      <c r="AN5" s="179" t="s">
        <v>513</v>
      </c>
      <c r="AO5" s="180" t="s">
        <v>514</v>
      </c>
      <c r="AP5" s="180" t="s">
        <v>511</v>
      </c>
      <c r="AQ5" s="180" t="s">
        <v>570</v>
      </c>
      <c r="AR5" s="181" t="s">
        <v>509</v>
      </c>
      <c r="AS5" s="179" t="s">
        <v>513</v>
      </c>
      <c r="AT5" s="180" t="s">
        <v>514</v>
      </c>
      <c r="AU5" s="180" t="s">
        <v>511</v>
      </c>
      <c r="AV5" s="180" t="s">
        <v>570</v>
      </c>
      <c r="AW5" s="181" t="s">
        <v>509</v>
      </c>
      <c r="AX5" s="179" t="s">
        <v>513</v>
      </c>
      <c r="AY5" s="180" t="s">
        <v>514</v>
      </c>
      <c r="AZ5" s="180" t="s">
        <v>511</v>
      </c>
      <c r="BA5" s="180" t="s">
        <v>570</v>
      </c>
      <c r="BB5" s="181" t="s">
        <v>509</v>
      </c>
      <c r="BC5" s="179" t="s">
        <v>513</v>
      </c>
      <c r="BD5" s="180" t="s">
        <v>514</v>
      </c>
      <c r="BE5" s="180" t="s">
        <v>511</v>
      </c>
      <c r="BF5" s="180" t="s">
        <v>570</v>
      </c>
      <c r="BG5" s="181" t="s">
        <v>509</v>
      </c>
      <c r="BH5" s="179" t="s">
        <v>513</v>
      </c>
      <c r="BI5" s="180" t="s">
        <v>514</v>
      </c>
      <c r="BJ5" s="180" t="s">
        <v>511</v>
      </c>
      <c r="BK5" s="180" t="s">
        <v>570</v>
      </c>
      <c r="BL5" s="181" t="s">
        <v>509</v>
      </c>
      <c r="BM5" s="179" t="s">
        <v>513</v>
      </c>
      <c r="BN5" s="180" t="s">
        <v>514</v>
      </c>
      <c r="BO5" s="180" t="s">
        <v>511</v>
      </c>
      <c r="BP5" s="180" t="s">
        <v>570</v>
      </c>
      <c r="BQ5" s="181" t="s">
        <v>509</v>
      </c>
      <c r="BR5" s="179" t="s">
        <v>513</v>
      </c>
      <c r="BS5" s="180" t="s">
        <v>514</v>
      </c>
      <c r="BT5" s="180" t="s">
        <v>511</v>
      </c>
      <c r="BU5" s="180" t="s">
        <v>570</v>
      </c>
      <c r="BV5" s="181" t="s">
        <v>509</v>
      </c>
      <c r="BW5" s="179" t="s">
        <v>513</v>
      </c>
      <c r="BX5" s="180" t="s">
        <v>514</v>
      </c>
      <c r="BY5" s="180" t="s">
        <v>511</v>
      </c>
      <c r="BZ5" s="180" t="s">
        <v>570</v>
      </c>
      <c r="CA5" s="181" t="s">
        <v>509</v>
      </c>
      <c r="CB5" s="179" t="s">
        <v>513</v>
      </c>
      <c r="CC5" s="180" t="s">
        <v>514</v>
      </c>
      <c r="CD5" s="180" t="s">
        <v>511</v>
      </c>
      <c r="CE5" s="180" t="s">
        <v>570</v>
      </c>
      <c r="CF5" s="181" t="s">
        <v>509</v>
      </c>
      <c r="CG5" s="179" t="s">
        <v>513</v>
      </c>
      <c r="CH5" s="180" t="s">
        <v>514</v>
      </c>
      <c r="CI5" s="180" t="s">
        <v>511</v>
      </c>
      <c r="CJ5" s="180" t="s">
        <v>570</v>
      </c>
      <c r="CK5" s="181" t="s">
        <v>509</v>
      </c>
      <c r="CL5" s="179" t="s">
        <v>513</v>
      </c>
      <c r="CM5" s="180" t="s">
        <v>514</v>
      </c>
      <c r="CN5" s="180" t="s">
        <v>511</v>
      </c>
      <c r="CO5" s="180" t="s">
        <v>570</v>
      </c>
      <c r="CP5" s="181" t="s">
        <v>509</v>
      </c>
      <c r="CQ5" s="179" t="s">
        <v>513</v>
      </c>
      <c r="CR5" s="180" t="s">
        <v>514</v>
      </c>
      <c r="CS5" s="180" t="s">
        <v>511</v>
      </c>
      <c r="CT5" s="180" t="s">
        <v>570</v>
      </c>
      <c r="CU5" s="181" t="s">
        <v>509</v>
      </c>
      <c r="CV5" s="179" t="s">
        <v>513</v>
      </c>
      <c r="CW5" s="180" t="s">
        <v>514</v>
      </c>
      <c r="CX5" s="180" t="s">
        <v>511</v>
      </c>
      <c r="CY5" s="180" t="s">
        <v>570</v>
      </c>
      <c r="CZ5" s="181" t="s">
        <v>509</v>
      </c>
      <c r="DA5" s="179" t="s">
        <v>513</v>
      </c>
      <c r="DB5" s="180" t="s">
        <v>514</v>
      </c>
      <c r="DC5" s="180" t="s">
        <v>511</v>
      </c>
      <c r="DD5" s="180" t="s">
        <v>570</v>
      </c>
      <c r="DE5" s="181" t="s">
        <v>509</v>
      </c>
      <c r="DF5" s="179" t="s">
        <v>513</v>
      </c>
      <c r="DG5" s="180" t="s">
        <v>514</v>
      </c>
      <c r="DH5" s="180" t="s">
        <v>511</v>
      </c>
      <c r="DI5" s="180" t="s">
        <v>570</v>
      </c>
      <c r="DJ5" s="181" t="s">
        <v>509</v>
      </c>
      <c r="DK5" s="179" t="s">
        <v>513</v>
      </c>
      <c r="DL5" s="180" t="s">
        <v>514</v>
      </c>
      <c r="DM5" s="180" t="s">
        <v>511</v>
      </c>
      <c r="DN5" s="180" t="s">
        <v>570</v>
      </c>
      <c r="DO5" s="182" t="s">
        <v>509</v>
      </c>
      <c r="DP5" s="209" t="s">
        <v>32</v>
      </c>
      <c r="DQ5" s="185" t="s">
        <v>515</v>
      </c>
      <c r="DR5" s="185" t="s">
        <v>75</v>
      </c>
      <c r="DS5" s="185" t="s">
        <v>515</v>
      </c>
      <c r="DT5" s="210" t="s">
        <v>529</v>
      </c>
      <c r="DU5" s="185" t="s">
        <v>515</v>
      </c>
      <c r="DV5" s="210" t="s">
        <v>530</v>
      </c>
      <c r="DW5" s="185" t="s">
        <v>515</v>
      </c>
      <c r="DX5" s="210" t="s">
        <v>531</v>
      </c>
      <c r="DY5" s="185" t="s">
        <v>515</v>
      </c>
      <c r="DZ5" s="210" t="s">
        <v>532</v>
      </c>
      <c r="EA5" s="185" t="s">
        <v>515</v>
      </c>
      <c r="EB5" s="210" t="s">
        <v>533</v>
      </c>
      <c r="EC5" s="185" t="s">
        <v>515</v>
      </c>
      <c r="ED5" s="210" t="s">
        <v>534</v>
      </c>
      <c r="EE5" s="211" t="s">
        <v>515</v>
      </c>
      <c r="EF5" s="212" t="s">
        <v>535</v>
      </c>
      <c r="EG5" s="212" t="s">
        <v>535</v>
      </c>
      <c r="EH5" s="68" t="s">
        <v>574</v>
      </c>
      <c r="EI5" s="68" t="s">
        <v>515</v>
      </c>
      <c r="EJ5" s="68" t="s">
        <v>575</v>
      </c>
      <c r="EK5" s="68" t="s">
        <v>515</v>
      </c>
      <c r="EL5" s="68"/>
      <c r="EM5" s="214" t="s">
        <v>31</v>
      </c>
      <c r="EN5" s="215" t="s">
        <v>538</v>
      </c>
      <c r="EO5" s="215" t="s">
        <v>539</v>
      </c>
      <c r="EP5" s="215" t="s">
        <v>538</v>
      </c>
      <c r="EQ5" s="215" t="s">
        <v>540</v>
      </c>
      <c r="ER5" s="215" t="s">
        <v>538</v>
      </c>
      <c r="ES5" s="215" t="s">
        <v>541</v>
      </c>
      <c r="ET5" s="215" t="s">
        <v>542</v>
      </c>
    </row>
    <row r="6" spans="1:150">
      <c r="A6" s="265">
        <v>1</v>
      </c>
      <c r="B6" s="266">
        <v>2</v>
      </c>
      <c r="C6" s="266"/>
      <c r="D6" s="266">
        <v>3</v>
      </c>
      <c r="E6" s="267">
        <v>4</v>
      </c>
      <c r="F6" s="267">
        <v>5</v>
      </c>
      <c r="G6" s="267">
        <v>6</v>
      </c>
      <c r="H6" s="267">
        <v>5</v>
      </c>
      <c r="I6" s="267"/>
      <c r="J6" s="267">
        <v>6</v>
      </c>
      <c r="K6" s="267">
        <v>7</v>
      </c>
      <c r="L6" s="267">
        <v>8</v>
      </c>
      <c r="M6" s="278"/>
      <c r="N6" s="268">
        <v>9</v>
      </c>
      <c r="O6" s="267">
        <v>10</v>
      </c>
      <c r="P6" s="267"/>
      <c r="Q6" s="267"/>
      <c r="R6" s="267">
        <v>11</v>
      </c>
      <c r="S6" s="267">
        <v>6</v>
      </c>
      <c r="T6" s="267">
        <v>7</v>
      </c>
      <c r="U6" s="267">
        <v>8</v>
      </c>
      <c r="V6" s="267">
        <v>9</v>
      </c>
      <c r="W6" s="267"/>
      <c r="X6" s="267">
        <v>10</v>
      </c>
      <c r="Y6" s="267">
        <v>11</v>
      </c>
      <c r="Z6" s="267">
        <v>12</v>
      </c>
      <c r="AA6" s="267">
        <v>13</v>
      </c>
      <c r="AB6" s="267"/>
      <c r="AC6" s="267">
        <v>14</v>
      </c>
      <c r="AD6" s="267">
        <v>15</v>
      </c>
      <c r="AE6" s="267">
        <v>16</v>
      </c>
      <c r="AF6" s="267">
        <v>17</v>
      </c>
      <c r="AG6" s="267"/>
      <c r="AH6" s="267">
        <v>18</v>
      </c>
      <c r="AI6" s="267">
        <v>19</v>
      </c>
      <c r="AJ6" s="267">
        <v>20</v>
      </c>
      <c r="AK6" s="267">
        <v>21</v>
      </c>
      <c r="AL6" s="270"/>
      <c r="AM6" s="269">
        <v>22</v>
      </c>
      <c r="AN6" s="267">
        <v>19</v>
      </c>
      <c r="AO6" s="267">
        <v>20</v>
      </c>
      <c r="AP6" s="267">
        <v>21</v>
      </c>
      <c r="AQ6" s="270"/>
      <c r="AR6" s="269">
        <v>22</v>
      </c>
      <c r="AS6" s="267">
        <v>19</v>
      </c>
      <c r="AT6" s="267">
        <v>20</v>
      </c>
      <c r="AU6" s="267">
        <v>21</v>
      </c>
      <c r="AV6" s="270"/>
      <c r="AW6" s="269">
        <v>22</v>
      </c>
      <c r="AX6" s="267">
        <v>19</v>
      </c>
      <c r="AY6" s="267">
        <v>20</v>
      </c>
      <c r="AZ6" s="267">
        <v>21</v>
      </c>
      <c r="BA6" s="270"/>
      <c r="BB6" s="269">
        <v>22</v>
      </c>
      <c r="BC6" s="267">
        <v>19</v>
      </c>
      <c r="BD6" s="267">
        <v>20</v>
      </c>
      <c r="BE6" s="267">
        <v>21</v>
      </c>
      <c r="BF6" s="270"/>
      <c r="BG6" s="269">
        <v>22</v>
      </c>
      <c r="BH6" s="267">
        <v>19</v>
      </c>
      <c r="BI6" s="267">
        <v>20</v>
      </c>
      <c r="BJ6" s="267">
        <v>21</v>
      </c>
      <c r="BK6" s="270"/>
      <c r="BL6" s="269">
        <v>22</v>
      </c>
      <c r="BM6" s="267">
        <v>19</v>
      </c>
      <c r="BN6" s="267">
        <v>20</v>
      </c>
      <c r="BO6" s="267">
        <v>21</v>
      </c>
      <c r="BP6" s="270"/>
      <c r="BQ6" s="269">
        <v>22</v>
      </c>
      <c r="BR6" s="267">
        <v>19</v>
      </c>
      <c r="BS6" s="267">
        <v>20</v>
      </c>
      <c r="BT6" s="267">
        <v>21</v>
      </c>
      <c r="BU6" s="270"/>
      <c r="BV6" s="269">
        <v>22</v>
      </c>
      <c r="BW6" s="267">
        <v>19</v>
      </c>
      <c r="BX6" s="267">
        <v>20</v>
      </c>
      <c r="BY6" s="267">
        <v>21</v>
      </c>
      <c r="BZ6" s="270"/>
      <c r="CA6" s="269">
        <v>22</v>
      </c>
      <c r="CB6" s="267">
        <v>19</v>
      </c>
      <c r="CC6" s="267">
        <v>20</v>
      </c>
      <c r="CD6" s="267">
        <v>21</v>
      </c>
      <c r="CE6" s="270"/>
      <c r="CF6" s="269">
        <v>22</v>
      </c>
      <c r="CG6" s="267">
        <v>19</v>
      </c>
      <c r="CH6" s="267">
        <v>20</v>
      </c>
      <c r="CI6" s="267">
        <v>21</v>
      </c>
      <c r="CJ6" s="270"/>
      <c r="CK6" s="269">
        <v>22</v>
      </c>
      <c r="CL6" s="267">
        <v>19</v>
      </c>
      <c r="CM6" s="267">
        <v>20</v>
      </c>
      <c r="CN6" s="267">
        <v>21</v>
      </c>
      <c r="CO6" s="270"/>
      <c r="CP6" s="269">
        <v>22</v>
      </c>
      <c r="CQ6" s="267">
        <v>19</v>
      </c>
      <c r="CR6" s="267">
        <v>20</v>
      </c>
      <c r="CS6" s="267">
        <v>21</v>
      </c>
      <c r="CT6" s="270"/>
      <c r="CU6" s="269">
        <v>22</v>
      </c>
      <c r="CV6" s="267">
        <v>19</v>
      </c>
      <c r="CW6" s="267">
        <v>20</v>
      </c>
      <c r="CX6" s="267">
        <v>21</v>
      </c>
      <c r="CY6" s="270"/>
      <c r="CZ6" s="269">
        <v>22</v>
      </c>
      <c r="DA6" s="267">
        <v>19</v>
      </c>
      <c r="DB6" s="267">
        <v>20</v>
      </c>
      <c r="DC6" s="267">
        <v>21</v>
      </c>
      <c r="DD6" s="270"/>
      <c r="DE6" s="269">
        <v>22</v>
      </c>
      <c r="DF6" s="267">
        <v>19</v>
      </c>
      <c r="DG6" s="267">
        <v>20</v>
      </c>
      <c r="DH6" s="267">
        <v>21</v>
      </c>
      <c r="DI6" s="270"/>
      <c r="DJ6" s="269">
        <v>22</v>
      </c>
      <c r="DK6" s="267">
        <v>19</v>
      </c>
      <c r="DL6" s="267">
        <v>20</v>
      </c>
      <c r="DM6" s="267">
        <v>21</v>
      </c>
      <c r="DN6" s="270"/>
      <c r="DO6" s="270">
        <v>22</v>
      </c>
      <c r="DP6" s="223">
        <v>8</v>
      </c>
      <c r="DQ6" s="224">
        <v>9</v>
      </c>
      <c r="DR6" s="224">
        <v>10</v>
      </c>
      <c r="DS6" s="224">
        <v>11</v>
      </c>
      <c r="DT6" s="224">
        <v>12</v>
      </c>
      <c r="DU6" s="224">
        <v>13</v>
      </c>
      <c r="DV6" s="224">
        <v>14</v>
      </c>
      <c r="DW6" s="224">
        <v>15</v>
      </c>
      <c r="DX6" s="224">
        <v>16</v>
      </c>
      <c r="DY6" s="224">
        <v>17</v>
      </c>
      <c r="DZ6" s="224">
        <v>18</v>
      </c>
      <c r="EA6" s="224">
        <v>19</v>
      </c>
      <c r="EB6" s="224">
        <v>20</v>
      </c>
      <c r="EC6" s="224">
        <v>21</v>
      </c>
      <c r="ED6" s="224">
        <v>22</v>
      </c>
      <c r="EE6" s="225">
        <v>23</v>
      </c>
      <c r="EM6" s="204"/>
    </row>
    <row r="7" spans="1:150" ht="26.25" thickBot="1">
      <c r="A7" s="286"/>
      <c r="B7" s="227" t="s">
        <v>576</v>
      </c>
      <c r="C7" s="227"/>
      <c r="D7" s="228"/>
      <c r="E7" s="229"/>
      <c r="F7" s="229"/>
      <c r="G7" s="229"/>
      <c r="H7" s="229"/>
      <c r="I7" s="231">
        <f t="shared" ref="I7:I13" si="0">SUM(J7-G7/20)</f>
        <v>0</v>
      </c>
      <c r="J7" s="231">
        <f t="shared" ref="J7:J13" si="1">SUM((G7*6*21)/(8*20*100))+(G7/20)</f>
        <v>0</v>
      </c>
      <c r="K7" s="229"/>
      <c r="L7" s="287"/>
      <c r="M7" s="288">
        <f t="shared" ref="M7:M12" si="2">SUM(L7*I7)</f>
        <v>0</v>
      </c>
      <c r="N7" s="231" t="s">
        <v>544</v>
      </c>
      <c r="O7" s="230"/>
      <c r="P7" s="230"/>
      <c r="Q7" s="230"/>
      <c r="R7" s="231" t="s">
        <v>544</v>
      </c>
      <c r="S7" s="229"/>
      <c r="T7" s="229"/>
      <c r="U7" s="229"/>
      <c r="V7" s="229"/>
      <c r="W7" s="229"/>
      <c r="X7" s="235"/>
      <c r="Y7" s="229"/>
      <c r="Z7" s="229"/>
      <c r="AA7" s="229"/>
      <c r="AB7" s="229"/>
      <c r="AC7" s="235"/>
      <c r="AD7" s="229"/>
      <c r="AE7" s="229"/>
      <c r="AF7" s="229"/>
      <c r="AG7" s="229"/>
      <c r="AH7" s="235"/>
      <c r="AI7" s="229"/>
      <c r="AJ7" s="229"/>
      <c r="AK7" s="229"/>
      <c r="AL7" s="289"/>
      <c r="AM7" s="236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8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39"/>
      <c r="EF7" s="237"/>
      <c r="EG7" s="237"/>
      <c r="EH7" s="91"/>
      <c r="EI7" s="91"/>
      <c r="EJ7" s="91"/>
      <c r="EK7" s="91"/>
      <c r="EL7" s="91"/>
      <c r="EM7" s="241"/>
      <c r="EN7" s="91"/>
      <c r="EO7" s="91"/>
      <c r="EP7" s="91"/>
      <c r="EQ7" s="91"/>
      <c r="ER7" s="91"/>
      <c r="ES7" s="91"/>
      <c r="ET7" s="91"/>
    </row>
    <row r="8" spans="1:150" ht="36.75" thickBot="1">
      <c r="A8" s="290">
        <v>1</v>
      </c>
      <c r="B8" s="291" t="s">
        <v>577</v>
      </c>
      <c r="C8" s="291" t="s">
        <v>578</v>
      </c>
      <c r="D8" s="291" t="s">
        <v>579</v>
      </c>
      <c r="E8" s="292">
        <v>29750</v>
      </c>
      <c r="F8" s="215">
        <v>3500</v>
      </c>
      <c r="G8" s="293">
        <f>SUM(E8:F8)</f>
        <v>33250</v>
      </c>
      <c r="H8" s="229">
        <v>20</v>
      </c>
      <c r="I8" s="231">
        <f t="shared" si="0"/>
        <v>261.84375</v>
      </c>
      <c r="J8" s="231">
        <f t="shared" si="1"/>
        <v>1924.34375</v>
      </c>
      <c r="K8" s="294" t="s">
        <v>580</v>
      </c>
      <c r="L8" s="287">
        <v>17</v>
      </c>
      <c r="M8" s="288">
        <f t="shared" si="2"/>
        <v>4451.34375</v>
      </c>
      <c r="N8" s="231">
        <f>SUM(L8*J8)</f>
        <v>32713.84375</v>
      </c>
      <c r="O8" s="230">
        <f>SUM(P8:Q8)</f>
        <v>5900</v>
      </c>
      <c r="P8" s="230">
        <f t="shared" ref="P8:R12" si="3">SUM(U8,Z8,AE8,AJ8,AO8,AT8,AY8,BD8,BI8,BN8,BS8,BX8,CC8,CH8,CM8,CR8,CW8,DB8,DG8,DL8)</f>
        <v>5900</v>
      </c>
      <c r="Q8" s="230">
        <f t="shared" si="3"/>
        <v>0</v>
      </c>
      <c r="R8" s="230">
        <f t="shared" si="3"/>
        <v>0</v>
      </c>
      <c r="S8" s="295" t="s">
        <v>581</v>
      </c>
      <c r="T8" s="296">
        <v>39150</v>
      </c>
      <c r="U8" s="229">
        <v>2000</v>
      </c>
      <c r="V8" s="229"/>
      <c r="W8" s="229"/>
      <c r="X8" s="246">
        <f>SUM(U8:W8)</f>
        <v>2000</v>
      </c>
      <c r="Y8" s="296">
        <v>39150</v>
      </c>
      <c r="Z8" s="229">
        <v>1900</v>
      </c>
      <c r="AA8" s="229"/>
      <c r="AB8" s="229"/>
      <c r="AC8" s="246">
        <f>SUM(Z8:AB8)</f>
        <v>1900</v>
      </c>
      <c r="AD8" s="296">
        <v>39150</v>
      </c>
      <c r="AE8" s="229">
        <v>2000</v>
      </c>
      <c r="AF8" s="229"/>
      <c r="AG8" s="246"/>
      <c r="AH8" s="246">
        <f>SUM(AE8:AG8)</f>
        <v>2000</v>
      </c>
      <c r="AI8" s="229"/>
      <c r="AJ8" s="229"/>
      <c r="AK8" s="229"/>
      <c r="AL8" s="289"/>
      <c r="AM8" s="236"/>
      <c r="AN8" s="237"/>
      <c r="AO8" s="237"/>
      <c r="AP8" s="237"/>
      <c r="AQ8" s="237"/>
      <c r="AR8" s="237">
        <f>SUM(AO8:AQ8)</f>
        <v>0</v>
      </c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8">
        <v>1</v>
      </c>
      <c r="DQ8" s="229">
        <v>33250</v>
      </c>
      <c r="DR8" s="229"/>
      <c r="DS8" s="229"/>
      <c r="DT8" s="229"/>
      <c r="DU8" s="229"/>
      <c r="DV8" s="229"/>
      <c r="DW8" s="229"/>
      <c r="DX8" s="229">
        <v>1</v>
      </c>
      <c r="DY8" s="229">
        <v>33250</v>
      </c>
      <c r="DZ8" s="229"/>
      <c r="EA8" s="229"/>
      <c r="EB8" s="229"/>
      <c r="EC8" s="229"/>
      <c r="ED8" s="229"/>
      <c r="EE8" s="239"/>
      <c r="EF8" s="250">
        <f t="shared" ref="EF8:EG10" si="4">SUM(ED8,EB8,DZ8,DX8,DV8,DT8)</f>
        <v>1</v>
      </c>
      <c r="EG8" s="250">
        <f t="shared" si="4"/>
        <v>33250</v>
      </c>
      <c r="EH8" s="91"/>
      <c r="EI8" s="91"/>
      <c r="EJ8" s="91">
        <v>1</v>
      </c>
      <c r="EK8" s="91">
        <v>33250</v>
      </c>
      <c r="EL8" s="91"/>
      <c r="EM8" s="241">
        <v>1</v>
      </c>
      <c r="EN8" s="91"/>
      <c r="EO8" s="91"/>
      <c r="EP8" s="91"/>
      <c r="EQ8" s="91"/>
      <c r="ER8" s="91"/>
      <c r="ES8" s="91"/>
      <c r="ET8" s="91"/>
    </row>
    <row r="9" spans="1:150" ht="39" thickBot="1">
      <c r="A9" s="297">
        <v>2</v>
      </c>
      <c r="B9" s="298" t="s">
        <v>582</v>
      </c>
      <c r="C9" s="298" t="s">
        <v>58</v>
      </c>
      <c r="D9" s="298" t="s">
        <v>583</v>
      </c>
      <c r="E9" s="299">
        <v>42500</v>
      </c>
      <c r="F9" s="300">
        <v>5000</v>
      </c>
      <c r="G9" s="293">
        <f>SUM(E9:F9)</f>
        <v>47500</v>
      </c>
      <c r="H9" s="229">
        <v>20</v>
      </c>
      <c r="I9" s="231">
        <f t="shared" si="0"/>
        <v>374.0625</v>
      </c>
      <c r="J9" s="231">
        <f t="shared" si="1"/>
        <v>2749.0625</v>
      </c>
      <c r="K9" s="301" t="s">
        <v>584</v>
      </c>
      <c r="L9" s="287">
        <v>17</v>
      </c>
      <c r="M9" s="288">
        <f t="shared" si="2"/>
        <v>6359.0625</v>
      </c>
      <c r="N9" s="231">
        <f>SUM(L9*J9)</f>
        <v>46734.0625</v>
      </c>
      <c r="O9" s="230">
        <f>SUM(P9:Q9)</f>
        <v>0</v>
      </c>
      <c r="P9" s="230">
        <f t="shared" si="3"/>
        <v>0</v>
      </c>
      <c r="Q9" s="230">
        <f t="shared" si="3"/>
        <v>0</v>
      </c>
      <c r="R9" s="230">
        <f t="shared" si="3"/>
        <v>0</v>
      </c>
      <c r="S9" s="295" t="s">
        <v>585</v>
      </c>
      <c r="T9" s="229"/>
      <c r="U9" s="229"/>
      <c r="V9" s="229"/>
      <c r="W9" s="229"/>
      <c r="X9" s="246">
        <f>SUM(U9:W9)</f>
        <v>0</v>
      </c>
      <c r="Y9" s="229"/>
      <c r="Z9" s="229"/>
      <c r="AA9" s="229"/>
      <c r="AB9" s="229"/>
      <c r="AC9" s="246">
        <f>SUM(Z9:AB9)</f>
        <v>0</v>
      </c>
      <c r="AD9" s="229"/>
      <c r="AE9" s="229"/>
      <c r="AF9" s="229"/>
      <c r="AG9" s="246"/>
      <c r="AH9" s="246">
        <f>SUM(AE9:AG9)</f>
        <v>0</v>
      </c>
      <c r="AI9" s="229"/>
      <c r="AJ9" s="229"/>
      <c r="AK9" s="229"/>
      <c r="AL9" s="289"/>
      <c r="AM9" s="236"/>
      <c r="AN9" s="237"/>
      <c r="AO9" s="237"/>
      <c r="AP9" s="237"/>
      <c r="AQ9" s="237"/>
      <c r="AR9" s="237">
        <f>SUM(AO9:AQ9)</f>
        <v>0</v>
      </c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8">
        <v>1</v>
      </c>
      <c r="DQ9" s="229">
        <v>47500</v>
      </c>
      <c r="DR9" s="229"/>
      <c r="DS9" s="229"/>
      <c r="DT9" s="229"/>
      <c r="DU9" s="229"/>
      <c r="DV9" s="229">
        <v>1</v>
      </c>
      <c r="DW9" s="229">
        <v>47500</v>
      </c>
      <c r="DX9" s="229"/>
      <c r="DY9" s="229"/>
      <c r="DZ9" s="229"/>
      <c r="EA9" s="229"/>
      <c r="EB9" s="229"/>
      <c r="EC9" s="229"/>
      <c r="ED9" s="229"/>
      <c r="EE9" s="239"/>
      <c r="EF9" s="250">
        <f t="shared" si="4"/>
        <v>1</v>
      </c>
      <c r="EG9" s="250">
        <f t="shared" si="4"/>
        <v>47500</v>
      </c>
      <c r="EH9" s="91">
        <v>1</v>
      </c>
      <c r="EI9" s="91">
        <v>47500</v>
      </c>
      <c r="EJ9" s="91"/>
      <c r="EK9" s="91"/>
      <c r="EL9" s="91"/>
      <c r="EM9" s="241">
        <v>1</v>
      </c>
      <c r="EN9" s="91"/>
      <c r="EO9" s="91"/>
      <c r="EP9" s="91"/>
      <c r="EQ9" s="91"/>
      <c r="ER9" s="91"/>
      <c r="ES9" s="91"/>
      <c r="ET9" s="91"/>
    </row>
    <row r="10" spans="1:150" ht="39" thickBot="1">
      <c r="A10" s="297">
        <v>3</v>
      </c>
      <c r="B10" s="298" t="s">
        <v>586</v>
      </c>
      <c r="C10" s="298" t="s">
        <v>58</v>
      </c>
      <c r="D10" s="298" t="s">
        <v>587</v>
      </c>
      <c r="E10" s="299">
        <v>29750</v>
      </c>
      <c r="F10" s="300">
        <v>3500</v>
      </c>
      <c r="G10" s="293">
        <f>SUM(E10:F10)</f>
        <v>33250</v>
      </c>
      <c r="H10" s="229">
        <v>20</v>
      </c>
      <c r="I10" s="231">
        <f t="shared" si="0"/>
        <v>261.84375</v>
      </c>
      <c r="J10" s="231">
        <f t="shared" si="1"/>
        <v>1924.34375</v>
      </c>
      <c r="K10" s="301" t="s">
        <v>588</v>
      </c>
      <c r="L10" s="287">
        <v>18</v>
      </c>
      <c r="M10" s="288">
        <f t="shared" si="2"/>
        <v>4713.1875</v>
      </c>
      <c r="N10" s="231">
        <f>SUM(L10*J10)</f>
        <v>34638.1875</v>
      </c>
      <c r="O10" s="230">
        <f>SUM(P10:Q10)</f>
        <v>0</v>
      </c>
      <c r="P10" s="230">
        <f t="shared" si="3"/>
        <v>0</v>
      </c>
      <c r="Q10" s="230">
        <f t="shared" si="3"/>
        <v>0</v>
      </c>
      <c r="R10" s="230">
        <f t="shared" si="3"/>
        <v>0</v>
      </c>
      <c r="S10" s="295" t="s">
        <v>589</v>
      </c>
      <c r="T10" s="296"/>
      <c r="U10" s="229"/>
      <c r="V10" s="229"/>
      <c r="W10" s="229"/>
      <c r="X10" s="246">
        <f>SUM(U10:W10)</f>
        <v>0</v>
      </c>
      <c r="Y10" s="229"/>
      <c r="Z10" s="229"/>
      <c r="AA10" s="229"/>
      <c r="AB10" s="229"/>
      <c r="AC10" s="246">
        <f>SUM(Z10:AB10)</f>
        <v>0</v>
      </c>
      <c r="AD10" s="229"/>
      <c r="AE10" s="229"/>
      <c r="AF10" s="229"/>
      <c r="AG10" s="246"/>
      <c r="AH10" s="246">
        <f>SUM(AE10:AG10)</f>
        <v>0</v>
      </c>
      <c r="AI10" s="229"/>
      <c r="AJ10" s="229"/>
      <c r="AK10" s="229"/>
      <c r="AL10" s="289"/>
      <c r="AM10" s="236"/>
      <c r="AN10" s="237"/>
      <c r="AO10" s="237"/>
      <c r="AP10" s="237"/>
      <c r="AQ10" s="237"/>
      <c r="AR10" s="237">
        <f>SUM(AO10:AQ10)</f>
        <v>0</v>
      </c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8">
        <v>1</v>
      </c>
      <c r="DQ10" s="229">
        <v>33250</v>
      </c>
      <c r="DR10" s="229"/>
      <c r="DS10" s="229"/>
      <c r="DT10" s="229"/>
      <c r="DU10" s="229"/>
      <c r="DV10" s="229">
        <v>1</v>
      </c>
      <c r="DW10" s="229">
        <v>33250</v>
      </c>
      <c r="DX10" s="229"/>
      <c r="DY10" s="229"/>
      <c r="DZ10" s="229"/>
      <c r="EA10" s="229"/>
      <c r="EB10" s="229"/>
      <c r="EC10" s="229"/>
      <c r="ED10" s="229"/>
      <c r="EE10" s="239"/>
      <c r="EF10" s="250">
        <f t="shared" si="4"/>
        <v>1</v>
      </c>
      <c r="EG10" s="250">
        <f t="shared" si="4"/>
        <v>33250</v>
      </c>
      <c r="EH10" s="91">
        <v>1</v>
      </c>
      <c r="EI10" s="91">
        <v>33250</v>
      </c>
      <c r="EJ10" s="91"/>
      <c r="EK10" s="91"/>
      <c r="EL10" s="91"/>
      <c r="EM10" s="241">
        <v>1</v>
      </c>
      <c r="EN10" s="91"/>
      <c r="EO10" s="91"/>
      <c r="EP10" s="91"/>
      <c r="EQ10" s="91"/>
      <c r="ER10" s="91"/>
      <c r="ES10" s="91"/>
      <c r="ET10" s="91"/>
    </row>
    <row r="11" spans="1:150" ht="39" thickBot="1">
      <c r="A11" s="290">
        <v>4</v>
      </c>
      <c r="B11" s="291" t="s">
        <v>590</v>
      </c>
      <c r="C11" s="291" t="s">
        <v>58</v>
      </c>
      <c r="D11" s="291" t="s">
        <v>591</v>
      </c>
      <c r="E11" s="292">
        <v>17000</v>
      </c>
      <c r="F11" s="302">
        <v>2000</v>
      </c>
      <c r="G11" s="293">
        <f>SUM(E11:F11)</f>
        <v>19000</v>
      </c>
      <c r="H11" s="229">
        <v>20</v>
      </c>
      <c r="I11" s="231">
        <f t="shared" si="0"/>
        <v>149.625</v>
      </c>
      <c r="J11" s="231">
        <f t="shared" si="1"/>
        <v>1099.625</v>
      </c>
      <c r="K11" s="294" t="s">
        <v>592</v>
      </c>
      <c r="L11" s="303">
        <v>18</v>
      </c>
      <c r="M11" s="288">
        <f t="shared" si="2"/>
        <v>2693.25</v>
      </c>
      <c r="N11" s="231">
        <f>SUM(L11*J11)</f>
        <v>19793.25</v>
      </c>
      <c r="O11" s="230">
        <f>SUM(P11:Q11)</f>
        <v>1200</v>
      </c>
      <c r="P11" s="230">
        <f t="shared" si="3"/>
        <v>1200</v>
      </c>
      <c r="Q11" s="230">
        <f t="shared" si="3"/>
        <v>0</v>
      </c>
      <c r="R11" s="230">
        <f t="shared" si="3"/>
        <v>0</v>
      </c>
      <c r="S11" s="304" t="s">
        <v>593</v>
      </c>
      <c r="T11" s="245">
        <v>39150</v>
      </c>
      <c r="U11" s="230">
        <v>1200</v>
      </c>
      <c r="V11" s="230"/>
      <c r="W11" s="230"/>
      <c r="X11" s="246">
        <f>SUM(U11:W11)</f>
        <v>1200</v>
      </c>
      <c r="Y11" s="245"/>
      <c r="Z11" s="230"/>
      <c r="AA11" s="230"/>
      <c r="AB11" s="230"/>
      <c r="AC11" s="246">
        <f>SUM(Z11:AB11)</f>
        <v>0</v>
      </c>
      <c r="AD11" s="245"/>
      <c r="AE11" s="230"/>
      <c r="AF11" s="230"/>
      <c r="AG11" s="246"/>
      <c r="AH11" s="246">
        <f>SUM(AE11:AG11)</f>
        <v>0</v>
      </c>
      <c r="AI11" s="245"/>
      <c r="AJ11" s="230"/>
      <c r="AK11" s="230"/>
      <c r="AL11" s="305"/>
      <c r="AM11" s="306"/>
      <c r="AN11" s="247"/>
      <c r="AO11" s="247"/>
      <c r="AP11" s="247"/>
      <c r="AQ11" s="247"/>
      <c r="AR11" s="237">
        <f>SUM(AO11:AQ11)</f>
        <v>0</v>
      </c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8">
        <v>1</v>
      </c>
      <c r="DQ11" s="230">
        <v>19000</v>
      </c>
      <c r="DR11" s="230"/>
      <c r="DS11" s="230"/>
      <c r="DT11" s="230"/>
      <c r="DU11" s="230"/>
      <c r="DV11" s="230">
        <v>1</v>
      </c>
      <c r="DW11" s="230">
        <v>19000</v>
      </c>
      <c r="DX11" s="230"/>
      <c r="DY11" s="230"/>
      <c r="DZ11" s="230"/>
      <c r="EA11" s="230"/>
      <c r="EB11" s="230"/>
      <c r="EC11" s="230"/>
      <c r="ED11" s="230"/>
      <c r="EE11" s="249"/>
      <c r="EF11" s="250">
        <f>SUM(ED11,EB11,DZ11,DX11,DV11,DT11)</f>
        <v>1</v>
      </c>
      <c r="EG11" s="250">
        <f>SUM(EE11,EC11,EA11,DY11,DW11,DU11)</f>
        <v>19000</v>
      </c>
      <c r="EH11" s="68">
        <v>1</v>
      </c>
      <c r="EI11" s="68">
        <v>19000</v>
      </c>
      <c r="EJ11" s="68"/>
      <c r="EK11" s="68"/>
      <c r="EL11" s="68"/>
      <c r="EM11" s="251">
        <v>1</v>
      </c>
      <c r="EN11" s="68"/>
      <c r="EO11" s="68"/>
      <c r="EP11" s="68"/>
      <c r="EQ11" s="68"/>
      <c r="ER11" s="68"/>
      <c r="ES11" s="68"/>
      <c r="ET11" s="68"/>
    </row>
    <row r="12" spans="1:150">
      <c r="A12" s="307"/>
      <c r="B12" s="243"/>
      <c r="C12" s="243"/>
      <c r="D12" s="243"/>
      <c r="E12" s="230"/>
      <c r="F12" s="230"/>
      <c r="G12" s="293"/>
      <c r="H12" s="230"/>
      <c r="I12" s="231">
        <f t="shared" si="0"/>
        <v>0</v>
      </c>
      <c r="J12" s="231"/>
      <c r="K12" s="230"/>
      <c r="L12" s="303"/>
      <c r="M12" s="288">
        <f t="shared" si="2"/>
        <v>0</v>
      </c>
      <c r="N12" s="231"/>
      <c r="O12" s="230">
        <f>SUM(P12:Q12)</f>
        <v>0</v>
      </c>
      <c r="P12" s="230">
        <f t="shared" si="3"/>
        <v>0</v>
      </c>
      <c r="Q12" s="230">
        <f t="shared" si="3"/>
        <v>0</v>
      </c>
      <c r="R12" s="230">
        <f t="shared" si="3"/>
        <v>0</v>
      </c>
      <c r="S12" s="230"/>
      <c r="T12" s="245"/>
      <c r="U12" s="230"/>
      <c r="V12" s="230"/>
      <c r="W12" s="230"/>
      <c r="X12" s="246">
        <f>SUM(U12:W12)</f>
        <v>0</v>
      </c>
      <c r="Y12" s="245"/>
      <c r="Z12" s="230"/>
      <c r="AA12" s="230"/>
      <c r="AB12" s="230"/>
      <c r="AC12" s="246">
        <f>SUM(Z12:AB12)</f>
        <v>0</v>
      </c>
      <c r="AD12" s="245"/>
      <c r="AE12" s="230"/>
      <c r="AF12" s="230"/>
      <c r="AG12" s="246"/>
      <c r="AH12" s="246">
        <f>SUM(AE12:AG12)</f>
        <v>0</v>
      </c>
      <c r="AI12" s="245"/>
      <c r="AJ12" s="230"/>
      <c r="AK12" s="230"/>
      <c r="AL12" s="305"/>
      <c r="AM12" s="306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8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49"/>
      <c r="EF12" s="250"/>
      <c r="EG12" s="250"/>
      <c r="EH12" s="68"/>
      <c r="EI12" s="68"/>
      <c r="EJ12" s="68"/>
      <c r="EK12" s="68"/>
      <c r="EL12" s="68"/>
      <c r="EM12" s="251"/>
      <c r="EN12" s="68"/>
      <c r="EO12" s="68"/>
      <c r="EP12" s="68"/>
      <c r="EQ12" s="68"/>
      <c r="ER12" s="68"/>
      <c r="ES12" s="68"/>
      <c r="ET12" s="68"/>
    </row>
    <row r="13" spans="1:150">
      <c r="A13" s="308"/>
      <c r="B13" s="253" t="s">
        <v>509</v>
      </c>
      <c r="C13" s="253"/>
      <c r="D13" s="254"/>
      <c r="E13" s="258">
        <f>SUM(E8:E12)</f>
        <v>119000</v>
      </c>
      <c r="F13" s="258">
        <f>SUM(F8:F12)</f>
        <v>14000</v>
      </c>
      <c r="G13" s="258">
        <f>SUM(G8:G12)</f>
        <v>133000</v>
      </c>
      <c r="H13" s="309"/>
      <c r="I13" s="231">
        <f t="shared" si="0"/>
        <v>1047.375</v>
      </c>
      <c r="J13" s="255">
        <f t="shared" si="1"/>
        <v>7697.375</v>
      </c>
      <c r="K13" s="309"/>
      <c r="L13" s="310">
        <f t="shared" ref="L13:AA13" si="5">SUM(L8:L12)</f>
        <v>70</v>
      </c>
      <c r="M13" s="255">
        <f t="shared" si="5"/>
        <v>18216.84375</v>
      </c>
      <c r="N13" s="255">
        <f t="shared" si="5"/>
        <v>133879.34375</v>
      </c>
      <c r="O13" s="258">
        <f t="shared" si="5"/>
        <v>7100</v>
      </c>
      <c r="P13" s="258">
        <f t="shared" si="5"/>
        <v>7100</v>
      </c>
      <c r="Q13" s="258">
        <f t="shared" si="5"/>
        <v>0</v>
      </c>
      <c r="R13" s="258">
        <f t="shared" si="5"/>
        <v>0</v>
      </c>
      <c r="S13" s="258">
        <f t="shared" si="5"/>
        <v>0</v>
      </c>
      <c r="T13" s="258">
        <f t="shared" si="5"/>
        <v>78300</v>
      </c>
      <c r="U13" s="258">
        <f t="shared" si="5"/>
        <v>3200</v>
      </c>
      <c r="V13" s="258">
        <f t="shared" si="5"/>
        <v>0</v>
      </c>
      <c r="W13" s="258">
        <f t="shared" si="5"/>
        <v>0</v>
      </c>
      <c r="X13" s="258">
        <f t="shared" si="5"/>
        <v>3200</v>
      </c>
      <c r="Y13" s="258">
        <f t="shared" si="5"/>
        <v>39150</v>
      </c>
      <c r="Z13" s="258">
        <f t="shared" si="5"/>
        <v>1900</v>
      </c>
      <c r="AA13" s="258">
        <f t="shared" si="5"/>
        <v>0</v>
      </c>
      <c r="AB13" s="258"/>
      <c r="AC13" s="258">
        <f t="shared" ref="AC13:AK13" si="6">SUM(AC8:AC12)</f>
        <v>1900</v>
      </c>
      <c r="AD13" s="258">
        <f t="shared" si="6"/>
        <v>39150</v>
      </c>
      <c r="AE13" s="258">
        <f t="shared" si="6"/>
        <v>2000</v>
      </c>
      <c r="AF13" s="258">
        <f t="shared" si="6"/>
        <v>0</v>
      </c>
      <c r="AG13" s="258">
        <f t="shared" si="6"/>
        <v>0</v>
      </c>
      <c r="AH13" s="258">
        <f t="shared" si="6"/>
        <v>2000</v>
      </c>
      <c r="AI13" s="258">
        <f t="shared" si="6"/>
        <v>0</v>
      </c>
      <c r="AJ13" s="258">
        <f t="shared" si="6"/>
        <v>0</v>
      </c>
      <c r="AK13" s="258">
        <f t="shared" si="6"/>
        <v>0</v>
      </c>
      <c r="AL13" s="258"/>
      <c r="AM13" s="258">
        <f>SUM(AM8:AM12)</f>
        <v>0</v>
      </c>
      <c r="AN13" s="258">
        <f>SUM(AN8:AN12)</f>
        <v>0</v>
      </c>
      <c r="AO13" s="258">
        <f>SUM(AO8:AO12)</f>
        <v>0</v>
      </c>
      <c r="AP13" s="258">
        <f>SUM(AP8:AP12)</f>
        <v>0</v>
      </c>
      <c r="AQ13" s="258"/>
      <c r="AR13" s="258">
        <f>SUM(AR8:AR12)</f>
        <v>0</v>
      </c>
      <c r="AS13" s="258">
        <f>SUM(AS8:AS12)</f>
        <v>0</v>
      </c>
      <c r="AT13" s="258">
        <f>SUM(AT8:AT12)</f>
        <v>0</v>
      </c>
      <c r="AU13" s="258">
        <f>SUM(AU8:AU12)</f>
        <v>0</v>
      </c>
      <c r="AV13" s="258"/>
      <c r="AW13" s="258">
        <f>SUM(AW8:AW12)</f>
        <v>0</v>
      </c>
      <c r="AX13" s="258">
        <f>SUM(AX8:AX12)</f>
        <v>0</v>
      </c>
      <c r="AY13" s="258">
        <f>SUM(AY8:AY12)</f>
        <v>0</v>
      </c>
      <c r="AZ13" s="258">
        <f>SUM(AZ8:AZ12)</f>
        <v>0</v>
      </c>
      <c r="BA13" s="258"/>
      <c r="BB13" s="258">
        <f>SUM(BB8:BB12)</f>
        <v>0</v>
      </c>
      <c r="BC13" s="258">
        <f>SUM(BC8:BC12)</f>
        <v>0</v>
      </c>
      <c r="BD13" s="258">
        <f>SUM(BD8:BD12)</f>
        <v>0</v>
      </c>
      <c r="BE13" s="258">
        <f>SUM(BE8:BE12)</f>
        <v>0</v>
      </c>
      <c r="BF13" s="258"/>
      <c r="BG13" s="258">
        <f>SUM(BG8:BG12)</f>
        <v>0</v>
      </c>
      <c r="BH13" s="258">
        <f>SUM(BH8:BH12)</f>
        <v>0</v>
      </c>
      <c r="BI13" s="258">
        <f>SUM(BI8:BI12)</f>
        <v>0</v>
      </c>
      <c r="BJ13" s="258">
        <f>SUM(BJ8:BJ12)</f>
        <v>0</v>
      </c>
      <c r="BK13" s="258"/>
      <c r="BL13" s="258">
        <f>SUM(BL8:BL12)</f>
        <v>0</v>
      </c>
      <c r="BM13" s="258">
        <f>SUM(BM8:BM12)</f>
        <v>0</v>
      </c>
      <c r="BN13" s="258">
        <f>SUM(BN8:BN12)</f>
        <v>0</v>
      </c>
      <c r="BO13" s="258">
        <f>SUM(BO8:BO12)</f>
        <v>0</v>
      </c>
      <c r="BP13" s="258"/>
      <c r="BQ13" s="258">
        <f>SUM(BQ8:BQ12)</f>
        <v>0</v>
      </c>
      <c r="BR13" s="258">
        <f>SUM(BR8:BR12)</f>
        <v>0</v>
      </c>
      <c r="BS13" s="258">
        <f>SUM(BS8:BS12)</f>
        <v>0</v>
      </c>
      <c r="BT13" s="258">
        <f>SUM(BT8:BT12)</f>
        <v>0</v>
      </c>
      <c r="BU13" s="258"/>
      <c r="BV13" s="258">
        <f>SUM(BV8:BV12)</f>
        <v>0</v>
      </c>
      <c r="BW13" s="258">
        <f>SUM(BW8:BW12)</f>
        <v>0</v>
      </c>
      <c r="BX13" s="258">
        <f>SUM(BX8:BX12)</f>
        <v>0</v>
      </c>
      <c r="BY13" s="258">
        <f>SUM(BY8:BY12)</f>
        <v>0</v>
      </c>
      <c r="BZ13" s="258"/>
      <c r="CA13" s="258">
        <f>SUM(CA8:CA12)</f>
        <v>0</v>
      </c>
      <c r="CB13" s="258">
        <f>SUM(CB8:CB12)</f>
        <v>0</v>
      </c>
      <c r="CC13" s="258">
        <f>SUM(CC8:CC12)</f>
        <v>0</v>
      </c>
      <c r="CD13" s="258">
        <f>SUM(CD8:CD12)</f>
        <v>0</v>
      </c>
      <c r="CE13" s="258"/>
      <c r="CF13" s="258">
        <f>SUM(CF8:CF12)</f>
        <v>0</v>
      </c>
      <c r="CG13" s="258">
        <f>SUM(CG8:CG12)</f>
        <v>0</v>
      </c>
      <c r="CH13" s="258">
        <f>SUM(CH8:CH12)</f>
        <v>0</v>
      </c>
      <c r="CI13" s="258">
        <f>SUM(CI8:CI12)</f>
        <v>0</v>
      </c>
      <c r="CJ13" s="258"/>
      <c r="CK13" s="258">
        <f>SUM(CK8:CK12)</f>
        <v>0</v>
      </c>
      <c r="CL13" s="258">
        <f>SUM(CL8:CL12)</f>
        <v>0</v>
      </c>
      <c r="CM13" s="258">
        <f>SUM(CM8:CM12)</f>
        <v>0</v>
      </c>
      <c r="CN13" s="258">
        <f>SUM(CN8:CN12)</f>
        <v>0</v>
      </c>
      <c r="CO13" s="258"/>
      <c r="CP13" s="258">
        <f>SUM(CP8:CP12)</f>
        <v>0</v>
      </c>
      <c r="CQ13" s="258">
        <f>SUM(CQ8:CQ12)</f>
        <v>0</v>
      </c>
      <c r="CR13" s="258">
        <f>SUM(CR8:CR12)</f>
        <v>0</v>
      </c>
      <c r="CS13" s="258">
        <f>SUM(CS8:CS12)</f>
        <v>0</v>
      </c>
      <c r="CT13" s="258"/>
      <c r="CU13" s="258">
        <f>SUM(CU8:CU12)</f>
        <v>0</v>
      </c>
      <c r="CV13" s="258">
        <f>SUM(CV8:CV12)</f>
        <v>0</v>
      </c>
      <c r="CW13" s="258">
        <f>SUM(CW8:CW12)</f>
        <v>0</v>
      </c>
      <c r="CX13" s="258">
        <f>SUM(CX8:CX12)</f>
        <v>0</v>
      </c>
      <c r="CY13" s="258"/>
      <c r="CZ13" s="258">
        <f>SUM(CZ8:CZ12)</f>
        <v>0</v>
      </c>
      <c r="DA13" s="258">
        <f>SUM(DA8:DA12)</f>
        <v>0</v>
      </c>
      <c r="DB13" s="258">
        <f>SUM(DB8:DB12)</f>
        <v>0</v>
      </c>
      <c r="DC13" s="258">
        <f>SUM(DC8:DC12)</f>
        <v>0</v>
      </c>
      <c r="DD13" s="258"/>
      <c r="DE13" s="258">
        <f>SUM(DE8:DE12)</f>
        <v>0</v>
      </c>
      <c r="DF13" s="258">
        <f>SUM(DF8:DF12)</f>
        <v>0</v>
      </c>
      <c r="DG13" s="258">
        <f>SUM(DG8:DG12)</f>
        <v>0</v>
      </c>
      <c r="DH13" s="258">
        <f>SUM(DH8:DH12)</f>
        <v>0</v>
      </c>
      <c r="DI13" s="258"/>
      <c r="DJ13" s="258">
        <f>SUM(DJ8:DJ12)</f>
        <v>0</v>
      </c>
      <c r="DK13" s="258">
        <f>SUM(DK8:DK12)</f>
        <v>0</v>
      </c>
      <c r="DL13" s="258">
        <f>SUM(DL8:DL12)</f>
        <v>0</v>
      </c>
      <c r="DM13" s="258">
        <f>SUM(DM8:DM12)</f>
        <v>0</v>
      </c>
      <c r="DN13" s="258"/>
      <c r="DO13" s="258">
        <f t="shared" ref="DO13:EK13" si="7">SUM(DO8:DO12)</f>
        <v>0</v>
      </c>
      <c r="DP13" s="258">
        <f t="shared" si="7"/>
        <v>4</v>
      </c>
      <c r="DQ13" s="258">
        <f t="shared" si="7"/>
        <v>133000</v>
      </c>
      <c r="DR13" s="258">
        <f t="shared" si="7"/>
        <v>0</v>
      </c>
      <c r="DS13" s="258">
        <f t="shared" si="7"/>
        <v>0</v>
      </c>
      <c r="DT13" s="258">
        <f t="shared" si="7"/>
        <v>0</v>
      </c>
      <c r="DU13" s="258">
        <f t="shared" si="7"/>
        <v>0</v>
      </c>
      <c r="DV13" s="258">
        <f t="shared" si="7"/>
        <v>3</v>
      </c>
      <c r="DW13" s="258">
        <f t="shared" si="7"/>
        <v>99750</v>
      </c>
      <c r="DX13" s="258">
        <f t="shared" si="7"/>
        <v>1</v>
      </c>
      <c r="DY13" s="258">
        <f t="shared" si="7"/>
        <v>33250</v>
      </c>
      <c r="DZ13" s="258">
        <f t="shared" si="7"/>
        <v>0</v>
      </c>
      <c r="EA13" s="258">
        <f t="shared" si="7"/>
        <v>0</v>
      </c>
      <c r="EB13" s="258">
        <f t="shared" si="7"/>
        <v>0</v>
      </c>
      <c r="EC13" s="258">
        <f t="shared" si="7"/>
        <v>0</v>
      </c>
      <c r="ED13" s="258">
        <f t="shared" si="7"/>
        <v>0</v>
      </c>
      <c r="EE13" s="258">
        <f t="shared" si="7"/>
        <v>0</v>
      </c>
      <c r="EF13" s="258">
        <f t="shared" si="7"/>
        <v>4</v>
      </c>
      <c r="EG13" s="258">
        <f t="shared" si="7"/>
        <v>133000</v>
      </c>
      <c r="EH13" s="258">
        <f t="shared" si="7"/>
        <v>3</v>
      </c>
      <c r="EI13" s="258">
        <f t="shared" si="7"/>
        <v>99750</v>
      </c>
      <c r="EJ13" s="258">
        <f t="shared" si="7"/>
        <v>1</v>
      </c>
      <c r="EK13" s="258">
        <f t="shared" si="7"/>
        <v>33250</v>
      </c>
      <c r="EM13" s="204"/>
    </row>
    <row r="15" spans="1:150">
      <c r="E15">
        <f>E13/85*100</f>
        <v>140000</v>
      </c>
    </row>
    <row r="16" spans="1:150">
      <c r="E16">
        <f>E15*0.1</f>
        <v>14000</v>
      </c>
    </row>
    <row r="17" spans="5:5">
      <c r="E17">
        <f>E16+E13</f>
        <v>133000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9"/>
  <sheetViews>
    <sheetView workbookViewId="0">
      <selection activeCell="H14" sqref="H14"/>
    </sheetView>
  </sheetViews>
  <sheetFormatPr defaultRowHeight="15"/>
  <sheetData>
    <row r="1" spans="1:150" ht="18.75">
      <c r="A1" s="459" t="s">
        <v>473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311"/>
      <c r="M1" s="312"/>
      <c r="N1" s="313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459" t="s">
        <v>474</v>
      </c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315"/>
      <c r="EF1" s="315"/>
      <c r="EG1" s="315"/>
      <c r="EH1" s="315"/>
      <c r="EI1" s="315"/>
      <c r="EJ1" s="315"/>
      <c r="EK1" s="315"/>
      <c r="EL1" s="315"/>
      <c r="EM1" s="316"/>
      <c r="EN1" s="315"/>
      <c r="EO1" s="315"/>
      <c r="EP1" s="315"/>
      <c r="EQ1" s="315"/>
      <c r="ER1" s="315"/>
      <c r="ES1" s="315"/>
      <c r="ET1" s="315"/>
    </row>
    <row r="2" spans="1:150" ht="19.5" thickBot="1">
      <c r="A2" s="460" t="s">
        <v>594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312"/>
      <c r="M2" s="312"/>
      <c r="N2" s="317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8"/>
      <c r="AE2" s="312"/>
      <c r="AF2" s="312"/>
      <c r="AG2" s="312"/>
      <c r="AH2" s="312"/>
      <c r="AI2" s="312"/>
      <c r="AJ2" s="312"/>
      <c r="AK2" s="312"/>
      <c r="AL2" s="312"/>
      <c r="AM2" s="312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20"/>
      <c r="DQ2" s="319"/>
      <c r="DR2" s="319"/>
      <c r="DS2" s="319"/>
      <c r="DT2" s="321" t="s">
        <v>517</v>
      </c>
      <c r="DU2" s="321"/>
      <c r="DV2" s="319"/>
      <c r="DW2" s="319"/>
      <c r="DX2" s="319"/>
      <c r="DY2" s="319"/>
      <c r="DZ2" s="319"/>
      <c r="EA2" s="319"/>
      <c r="EB2" s="319"/>
      <c r="EC2" s="319"/>
      <c r="ED2" s="319"/>
      <c r="EE2" s="322"/>
      <c r="EF2" s="322"/>
      <c r="EG2" s="322"/>
      <c r="EH2" s="322"/>
      <c r="EI2" s="322"/>
      <c r="EJ2" s="322"/>
      <c r="EK2" s="322"/>
      <c r="EL2" s="322"/>
      <c r="EM2" s="323"/>
      <c r="EN2" s="322"/>
      <c r="EO2" s="322"/>
      <c r="EP2" s="322"/>
      <c r="EQ2" s="322"/>
      <c r="ER2" s="322"/>
      <c r="ES2" s="322"/>
      <c r="ET2" s="322"/>
    </row>
    <row r="3" spans="1:150" ht="15.75">
      <c r="A3" s="445" t="s">
        <v>476</v>
      </c>
      <c r="B3" s="437" t="s">
        <v>518</v>
      </c>
      <c r="C3" s="437" t="s">
        <v>477</v>
      </c>
      <c r="D3" s="437" t="s">
        <v>478</v>
      </c>
      <c r="E3" s="437" t="s">
        <v>479</v>
      </c>
      <c r="F3" s="437" t="s">
        <v>570</v>
      </c>
      <c r="G3" s="437" t="s">
        <v>571</v>
      </c>
      <c r="H3" s="407" t="s">
        <v>566</v>
      </c>
      <c r="I3" s="437" t="s">
        <v>480</v>
      </c>
      <c r="J3" s="437" t="s">
        <v>481</v>
      </c>
      <c r="K3" s="437" t="s">
        <v>482</v>
      </c>
      <c r="L3" s="407" t="s">
        <v>484</v>
      </c>
      <c r="M3" s="437" t="s">
        <v>595</v>
      </c>
      <c r="N3" s="461" t="s">
        <v>596</v>
      </c>
      <c r="O3" s="462" t="s">
        <v>486</v>
      </c>
      <c r="P3" s="462"/>
      <c r="Q3" s="462"/>
      <c r="R3" s="319"/>
      <c r="S3" s="463" t="s">
        <v>488</v>
      </c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324"/>
      <c r="DP3" s="32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40"/>
      <c r="EM3" s="241"/>
      <c r="EN3" s="240"/>
      <c r="EO3" s="240"/>
      <c r="EP3" s="240"/>
      <c r="EQ3" s="240"/>
      <c r="ER3" s="240"/>
      <c r="ES3" s="240"/>
      <c r="ET3" s="240"/>
    </row>
    <row r="4" spans="1:150" ht="26.25" thickBot="1">
      <c r="A4" s="404"/>
      <c r="B4" s="406"/>
      <c r="C4" s="437"/>
      <c r="D4" s="406"/>
      <c r="E4" s="406"/>
      <c r="F4" s="437"/>
      <c r="G4" s="437"/>
      <c r="H4" s="408"/>
      <c r="I4" s="406"/>
      <c r="J4" s="437"/>
      <c r="K4" s="406"/>
      <c r="L4" s="408"/>
      <c r="M4" s="437"/>
      <c r="N4" s="418"/>
      <c r="O4" s="462"/>
      <c r="P4" s="462"/>
      <c r="Q4" s="462"/>
      <c r="R4" s="178"/>
      <c r="S4" s="415" t="s">
        <v>189</v>
      </c>
      <c r="T4" s="415"/>
      <c r="U4" s="415"/>
      <c r="V4" s="415"/>
      <c r="W4" s="415"/>
      <c r="X4" s="415"/>
      <c r="Y4" s="415" t="s">
        <v>489</v>
      </c>
      <c r="Z4" s="415"/>
      <c r="AA4" s="415"/>
      <c r="AB4" s="415"/>
      <c r="AC4" s="415"/>
      <c r="AD4" s="415" t="s">
        <v>490</v>
      </c>
      <c r="AE4" s="415"/>
      <c r="AF4" s="415"/>
      <c r="AG4" s="415"/>
      <c r="AH4" s="415"/>
      <c r="AI4" s="415" t="s">
        <v>491</v>
      </c>
      <c r="AJ4" s="415"/>
      <c r="AK4" s="415"/>
      <c r="AL4" s="415"/>
      <c r="AM4" s="415"/>
      <c r="AN4" s="415" t="s">
        <v>492</v>
      </c>
      <c r="AO4" s="415"/>
      <c r="AP4" s="415"/>
      <c r="AQ4" s="415"/>
      <c r="AR4" s="415"/>
      <c r="AS4" s="415" t="s">
        <v>493</v>
      </c>
      <c r="AT4" s="415"/>
      <c r="AU4" s="415"/>
      <c r="AV4" s="415"/>
      <c r="AW4" s="415"/>
      <c r="AX4" s="415" t="s">
        <v>494</v>
      </c>
      <c r="AY4" s="415"/>
      <c r="AZ4" s="415"/>
      <c r="BA4" s="415"/>
      <c r="BB4" s="415"/>
      <c r="BC4" s="415" t="s">
        <v>495</v>
      </c>
      <c r="BD4" s="415"/>
      <c r="BE4" s="415"/>
      <c r="BF4" s="415"/>
      <c r="BG4" s="415"/>
      <c r="BH4" s="415" t="s">
        <v>496</v>
      </c>
      <c r="BI4" s="415"/>
      <c r="BJ4" s="415"/>
      <c r="BK4" s="415"/>
      <c r="BL4" s="415"/>
      <c r="BM4" s="415" t="s">
        <v>497</v>
      </c>
      <c r="BN4" s="415"/>
      <c r="BO4" s="415"/>
      <c r="BP4" s="415"/>
      <c r="BQ4" s="415"/>
      <c r="BR4" s="415" t="s">
        <v>498</v>
      </c>
      <c r="BS4" s="415"/>
      <c r="BT4" s="415"/>
      <c r="BU4" s="415"/>
      <c r="BV4" s="415"/>
      <c r="BW4" s="415" t="s">
        <v>499</v>
      </c>
      <c r="BX4" s="415"/>
      <c r="BY4" s="415"/>
      <c r="BZ4" s="415"/>
      <c r="CA4" s="415"/>
      <c r="CB4" s="415" t="s">
        <v>500</v>
      </c>
      <c r="CC4" s="415"/>
      <c r="CD4" s="415"/>
      <c r="CE4" s="415"/>
      <c r="CF4" s="415"/>
      <c r="CG4" s="415" t="s">
        <v>501</v>
      </c>
      <c r="CH4" s="415"/>
      <c r="CI4" s="415"/>
      <c r="CJ4" s="415"/>
      <c r="CK4" s="415"/>
      <c r="CL4" s="415" t="s">
        <v>502</v>
      </c>
      <c r="CM4" s="415"/>
      <c r="CN4" s="415"/>
      <c r="CO4" s="415"/>
      <c r="CP4" s="415"/>
      <c r="CQ4" s="415" t="s">
        <v>503</v>
      </c>
      <c r="CR4" s="415"/>
      <c r="CS4" s="415"/>
      <c r="CT4" s="415"/>
      <c r="CU4" s="415"/>
      <c r="CV4" s="415" t="s">
        <v>504</v>
      </c>
      <c r="CW4" s="415"/>
      <c r="CX4" s="415"/>
      <c r="CY4" s="415"/>
      <c r="CZ4" s="415"/>
      <c r="DA4" s="415" t="s">
        <v>505</v>
      </c>
      <c r="DB4" s="415"/>
      <c r="DC4" s="415"/>
      <c r="DD4" s="415"/>
      <c r="DE4" s="415"/>
      <c r="DF4" s="415" t="s">
        <v>506</v>
      </c>
      <c r="DG4" s="415"/>
      <c r="DH4" s="415"/>
      <c r="DI4" s="415"/>
      <c r="DJ4" s="415"/>
      <c r="DK4" s="415" t="s">
        <v>507</v>
      </c>
      <c r="DL4" s="415"/>
      <c r="DM4" s="415"/>
      <c r="DN4" s="415"/>
      <c r="DO4" s="415"/>
      <c r="DP4" s="464" t="s">
        <v>508</v>
      </c>
      <c r="DQ4" s="464"/>
      <c r="DR4" s="464"/>
      <c r="DS4" s="464"/>
      <c r="DT4" s="464" t="s">
        <v>526</v>
      </c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4"/>
      <c r="EF4" s="326"/>
      <c r="EG4" s="326"/>
      <c r="EH4" s="326"/>
      <c r="EI4" s="327" t="s">
        <v>597</v>
      </c>
      <c r="EJ4" s="243"/>
      <c r="EK4" s="243" t="s">
        <v>598</v>
      </c>
      <c r="EL4" s="328"/>
      <c r="EM4" s="264" t="s">
        <v>528</v>
      </c>
      <c r="EN4" s="208"/>
      <c r="EO4" s="208"/>
      <c r="EP4" s="208"/>
      <c r="EQ4" s="208"/>
      <c r="ER4" s="208"/>
      <c r="ES4" s="208"/>
      <c r="ET4" s="208"/>
    </row>
    <row r="5" spans="1:150" ht="26.25" thickBot="1">
      <c r="A5" s="404"/>
      <c r="B5" s="406"/>
      <c r="C5" s="437"/>
      <c r="D5" s="406"/>
      <c r="E5" s="406"/>
      <c r="F5" s="437"/>
      <c r="G5" s="437"/>
      <c r="H5" s="409"/>
      <c r="I5" s="406"/>
      <c r="J5" s="437"/>
      <c r="K5" s="406"/>
      <c r="L5" s="408"/>
      <c r="M5" s="437"/>
      <c r="N5" s="419"/>
      <c r="O5" s="177" t="s">
        <v>509</v>
      </c>
      <c r="P5" s="178" t="s">
        <v>510</v>
      </c>
      <c r="Q5" s="178" t="s">
        <v>511</v>
      </c>
      <c r="R5" s="178" t="s">
        <v>570</v>
      </c>
      <c r="S5" s="179" t="s">
        <v>599</v>
      </c>
      <c r="T5" s="179" t="s">
        <v>513</v>
      </c>
      <c r="U5" s="180" t="s">
        <v>569</v>
      </c>
      <c r="V5" s="180" t="s">
        <v>511</v>
      </c>
      <c r="W5" s="180" t="s">
        <v>570</v>
      </c>
      <c r="X5" s="178" t="s">
        <v>509</v>
      </c>
      <c r="Y5" s="179" t="s">
        <v>513</v>
      </c>
      <c r="Z5" s="180" t="s">
        <v>569</v>
      </c>
      <c r="AA5" s="180" t="s">
        <v>511</v>
      </c>
      <c r="AB5" s="180" t="s">
        <v>570</v>
      </c>
      <c r="AC5" s="178" t="s">
        <v>509</v>
      </c>
      <c r="AD5" s="179" t="s">
        <v>513</v>
      </c>
      <c r="AE5" s="180" t="s">
        <v>600</v>
      </c>
      <c r="AF5" s="180" t="s">
        <v>511</v>
      </c>
      <c r="AG5" s="180" t="s">
        <v>570</v>
      </c>
      <c r="AH5" s="178" t="s">
        <v>509</v>
      </c>
      <c r="AI5" s="179" t="s">
        <v>513</v>
      </c>
      <c r="AJ5" s="180" t="s">
        <v>600</v>
      </c>
      <c r="AK5" s="180" t="s">
        <v>511</v>
      </c>
      <c r="AL5" s="180" t="s">
        <v>570</v>
      </c>
      <c r="AM5" s="178" t="s">
        <v>509</v>
      </c>
      <c r="AN5" s="179" t="s">
        <v>513</v>
      </c>
      <c r="AO5" s="180" t="s">
        <v>600</v>
      </c>
      <c r="AP5" s="180" t="s">
        <v>511</v>
      </c>
      <c r="AQ5" s="180" t="s">
        <v>570</v>
      </c>
      <c r="AR5" s="178" t="s">
        <v>509</v>
      </c>
      <c r="AS5" s="179" t="s">
        <v>513</v>
      </c>
      <c r="AT5" s="180" t="s">
        <v>600</v>
      </c>
      <c r="AU5" s="180" t="s">
        <v>511</v>
      </c>
      <c r="AV5" s="180" t="s">
        <v>570</v>
      </c>
      <c r="AW5" s="178" t="s">
        <v>509</v>
      </c>
      <c r="AX5" s="179" t="s">
        <v>513</v>
      </c>
      <c r="AY5" s="180" t="s">
        <v>600</v>
      </c>
      <c r="AZ5" s="180" t="s">
        <v>511</v>
      </c>
      <c r="BA5" s="180" t="s">
        <v>570</v>
      </c>
      <c r="BB5" s="178" t="s">
        <v>509</v>
      </c>
      <c r="BC5" s="179" t="s">
        <v>513</v>
      </c>
      <c r="BD5" s="180" t="s">
        <v>600</v>
      </c>
      <c r="BE5" s="180" t="s">
        <v>511</v>
      </c>
      <c r="BF5" s="180" t="s">
        <v>570</v>
      </c>
      <c r="BG5" s="178" t="s">
        <v>509</v>
      </c>
      <c r="BH5" s="179" t="s">
        <v>513</v>
      </c>
      <c r="BI5" s="180" t="s">
        <v>600</v>
      </c>
      <c r="BJ5" s="180" t="s">
        <v>511</v>
      </c>
      <c r="BK5" s="180" t="s">
        <v>570</v>
      </c>
      <c r="BL5" s="178" t="s">
        <v>509</v>
      </c>
      <c r="BM5" s="179" t="s">
        <v>513</v>
      </c>
      <c r="BN5" s="180" t="s">
        <v>600</v>
      </c>
      <c r="BO5" s="180" t="s">
        <v>511</v>
      </c>
      <c r="BP5" s="180" t="s">
        <v>570</v>
      </c>
      <c r="BQ5" s="178" t="s">
        <v>509</v>
      </c>
      <c r="BR5" s="179" t="s">
        <v>513</v>
      </c>
      <c r="BS5" s="180" t="s">
        <v>600</v>
      </c>
      <c r="BT5" s="180" t="s">
        <v>511</v>
      </c>
      <c r="BU5" s="180" t="s">
        <v>570</v>
      </c>
      <c r="BV5" s="178" t="s">
        <v>509</v>
      </c>
      <c r="BW5" s="179" t="s">
        <v>513</v>
      </c>
      <c r="BX5" s="180" t="s">
        <v>600</v>
      </c>
      <c r="BY5" s="180" t="s">
        <v>511</v>
      </c>
      <c r="BZ5" s="180" t="s">
        <v>570</v>
      </c>
      <c r="CA5" s="178" t="s">
        <v>509</v>
      </c>
      <c r="CB5" s="179" t="s">
        <v>513</v>
      </c>
      <c r="CC5" s="180" t="s">
        <v>600</v>
      </c>
      <c r="CD5" s="180" t="s">
        <v>511</v>
      </c>
      <c r="CE5" s="180" t="s">
        <v>570</v>
      </c>
      <c r="CF5" s="178" t="s">
        <v>509</v>
      </c>
      <c r="CG5" s="179" t="s">
        <v>513</v>
      </c>
      <c r="CH5" s="180" t="s">
        <v>600</v>
      </c>
      <c r="CI5" s="180" t="s">
        <v>511</v>
      </c>
      <c r="CJ5" s="180" t="s">
        <v>570</v>
      </c>
      <c r="CK5" s="178" t="s">
        <v>509</v>
      </c>
      <c r="CL5" s="179" t="s">
        <v>513</v>
      </c>
      <c r="CM5" s="180" t="s">
        <v>600</v>
      </c>
      <c r="CN5" s="180" t="s">
        <v>511</v>
      </c>
      <c r="CO5" s="180" t="s">
        <v>570</v>
      </c>
      <c r="CP5" s="178" t="s">
        <v>509</v>
      </c>
      <c r="CQ5" s="179" t="s">
        <v>513</v>
      </c>
      <c r="CR5" s="180" t="s">
        <v>600</v>
      </c>
      <c r="CS5" s="180" t="s">
        <v>511</v>
      </c>
      <c r="CT5" s="180" t="s">
        <v>570</v>
      </c>
      <c r="CU5" s="178" t="s">
        <v>509</v>
      </c>
      <c r="CV5" s="179" t="s">
        <v>513</v>
      </c>
      <c r="CW5" s="180" t="s">
        <v>600</v>
      </c>
      <c r="CX5" s="180" t="s">
        <v>511</v>
      </c>
      <c r="CY5" s="180" t="s">
        <v>570</v>
      </c>
      <c r="CZ5" s="178" t="s">
        <v>509</v>
      </c>
      <c r="DA5" s="179" t="s">
        <v>513</v>
      </c>
      <c r="DB5" s="180" t="s">
        <v>600</v>
      </c>
      <c r="DC5" s="180" t="s">
        <v>511</v>
      </c>
      <c r="DD5" s="180" t="s">
        <v>570</v>
      </c>
      <c r="DE5" s="178" t="s">
        <v>509</v>
      </c>
      <c r="DF5" s="179" t="s">
        <v>513</v>
      </c>
      <c r="DG5" s="180" t="s">
        <v>600</v>
      </c>
      <c r="DH5" s="180" t="s">
        <v>511</v>
      </c>
      <c r="DI5" s="180" t="s">
        <v>570</v>
      </c>
      <c r="DJ5" s="178" t="s">
        <v>509</v>
      </c>
      <c r="DK5" s="179" t="s">
        <v>513</v>
      </c>
      <c r="DL5" s="180" t="s">
        <v>600</v>
      </c>
      <c r="DM5" s="180" t="s">
        <v>511</v>
      </c>
      <c r="DN5" s="180" t="s">
        <v>570</v>
      </c>
      <c r="DO5" s="182" t="s">
        <v>509</v>
      </c>
      <c r="DP5" s="325" t="s">
        <v>32</v>
      </c>
      <c r="DQ5" s="329" t="s">
        <v>515</v>
      </c>
      <c r="DR5" s="329" t="s">
        <v>75</v>
      </c>
      <c r="DS5" s="329" t="s">
        <v>515</v>
      </c>
      <c r="DT5" s="330" t="s">
        <v>529</v>
      </c>
      <c r="DU5" s="329" t="s">
        <v>515</v>
      </c>
      <c r="DV5" s="330" t="s">
        <v>530</v>
      </c>
      <c r="DW5" s="329" t="s">
        <v>515</v>
      </c>
      <c r="DX5" s="330" t="s">
        <v>531</v>
      </c>
      <c r="DY5" s="329" t="s">
        <v>515</v>
      </c>
      <c r="DZ5" s="330" t="s">
        <v>532</v>
      </c>
      <c r="EA5" s="329" t="s">
        <v>515</v>
      </c>
      <c r="EB5" s="330" t="s">
        <v>533</v>
      </c>
      <c r="EC5" s="329" t="s">
        <v>515</v>
      </c>
      <c r="ED5" s="330" t="s">
        <v>534</v>
      </c>
      <c r="EE5" s="329" t="s">
        <v>515</v>
      </c>
      <c r="EF5" s="331" t="s">
        <v>535</v>
      </c>
      <c r="EG5" s="331" t="s">
        <v>535</v>
      </c>
      <c r="EH5" s="75" t="s">
        <v>574</v>
      </c>
      <c r="EI5" s="75" t="s">
        <v>515</v>
      </c>
      <c r="EJ5" s="75" t="s">
        <v>575</v>
      </c>
      <c r="EK5" s="75" t="s">
        <v>515</v>
      </c>
      <c r="EL5" s="213"/>
      <c r="EM5" s="214" t="s">
        <v>31</v>
      </c>
      <c r="EN5" s="215" t="s">
        <v>538</v>
      </c>
      <c r="EO5" s="215" t="s">
        <v>539</v>
      </c>
      <c r="EP5" s="215" t="s">
        <v>538</v>
      </c>
      <c r="EQ5" s="215" t="s">
        <v>540</v>
      </c>
      <c r="ER5" s="215" t="s">
        <v>538</v>
      </c>
      <c r="ES5" s="215" t="s">
        <v>541</v>
      </c>
      <c r="ET5" s="215" t="s">
        <v>542</v>
      </c>
    </row>
    <row r="6" spans="1:150">
      <c r="A6" s="332">
        <v>1</v>
      </c>
      <c r="B6" s="333">
        <v>2</v>
      </c>
      <c r="C6" s="333"/>
      <c r="D6" s="333">
        <v>3</v>
      </c>
      <c r="E6" s="334">
        <v>4</v>
      </c>
      <c r="F6" s="334">
        <v>5</v>
      </c>
      <c r="G6" s="334">
        <v>6</v>
      </c>
      <c r="H6" s="334"/>
      <c r="I6" s="334">
        <v>5</v>
      </c>
      <c r="J6" s="334">
        <v>6</v>
      </c>
      <c r="K6" s="334">
        <v>7</v>
      </c>
      <c r="L6" s="334"/>
      <c r="M6" s="334">
        <v>8</v>
      </c>
      <c r="N6" s="335">
        <v>9</v>
      </c>
      <c r="O6" s="334">
        <v>10</v>
      </c>
      <c r="P6" s="334"/>
      <c r="Q6" s="334"/>
      <c r="R6" s="334">
        <v>11</v>
      </c>
      <c r="S6" s="334">
        <v>6</v>
      </c>
      <c r="T6" s="334">
        <v>7</v>
      </c>
      <c r="U6" s="334">
        <v>8</v>
      </c>
      <c r="V6" s="334">
        <v>9</v>
      </c>
      <c r="W6" s="334"/>
      <c r="X6" s="334">
        <v>10</v>
      </c>
      <c r="Y6" s="334">
        <v>11</v>
      </c>
      <c r="Z6" s="334">
        <v>12</v>
      </c>
      <c r="AA6" s="334">
        <v>13</v>
      </c>
      <c r="AB6" s="334"/>
      <c r="AC6" s="334">
        <v>14</v>
      </c>
      <c r="AD6" s="334">
        <v>15</v>
      </c>
      <c r="AE6" s="334">
        <v>16</v>
      </c>
      <c r="AF6" s="334">
        <v>17</v>
      </c>
      <c r="AG6" s="334"/>
      <c r="AH6" s="334">
        <v>18</v>
      </c>
      <c r="AI6" s="334">
        <v>19</v>
      </c>
      <c r="AJ6" s="334">
        <v>20</v>
      </c>
      <c r="AK6" s="334">
        <v>21</v>
      </c>
      <c r="AL6" s="334"/>
      <c r="AM6" s="334">
        <v>22</v>
      </c>
      <c r="AN6" s="334">
        <v>19</v>
      </c>
      <c r="AO6" s="334">
        <v>20</v>
      </c>
      <c r="AP6" s="334">
        <v>21</v>
      </c>
      <c r="AQ6" s="334"/>
      <c r="AR6" s="334">
        <v>22</v>
      </c>
      <c r="AS6" s="334">
        <v>19</v>
      </c>
      <c r="AT6" s="334">
        <v>20</v>
      </c>
      <c r="AU6" s="334">
        <v>21</v>
      </c>
      <c r="AV6" s="334"/>
      <c r="AW6" s="334">
        <v>22</v>
      </c>
      <c r="AX6" s="334">
        <v>19</v>
      </c>
      <c r="AY6" s="334">
        <v>20</v>
      </c>
      <c r="AZ6" s="334">
        <v>21</v>
      </c>
      <c r="BA6" s="334"/>
      <c r="BB6" s="334">
        <v>22</v>
      </c>
      <c r="BC6" s="334">
        <v>19</v>
      </c>
      <c r="BD6" s="334">
        <v>20</v>
      </c>
      <c r="BE6" s="334">
        <v>21</v>
      </c>
      <c r="BF6" s="334"/>
      <c r="BG6" s="334">
        <v>22</v>
      </c>
      <c r="BH6" s="334">
        <v>19</v>
      </c>
      <c r="BI6" s="334">
        <v>20</v>
      </c>
      <c r="BJ6" s="334">
        <v>21</v>
      </c>
      <c r="BK6" s="334"/>
      <c r="BL6" s="334">
        <v>22</v>
      </c>
      <c r="BM6" s="334">
        <v>19</v>
      </c>
      <c r="BN6" s="334">
        <v>20</v>
      </c>
      <c r="BO6" s="334">
        <v>21</v>
      </c>
      <c r="BP6" s="334"/>
      <c r="BQ6" s="334">
        <v>22</v>
      </c>
      <c r="BR6" s="334">
        <v>19</v>
      </c>
      <c r="BS6" s="334">
        <v>20</v>
      </c>
      <c r="BT6" s="334">
        <v>21</v>
      </c>
      <c r="BU6" s="334"/>
      <c r="BV6" s="334">
        <v>22</v>
      </c>
      <c r="BW6" s="334">
        <v>19</v>
      </c>
      <c r="BX6" s="334">
        <v>20</v>
      </c>
      <c r="BY6" s="334">
        <v>21</v>
      </c>
      <c r="BZ6" s="334"/>
      <c r="CA6" s="334">
        <v>22</v>
      </c>
      <c r="CB6" s="334">
        <v>19</v>
      </c>
      <c r="CC6" s="334">
        <v>20</v>
      </c>
      <c r="CD6" s="334">
        <v>21</v>
      </c>
      <c r="CE6" s="334"/>
      <c r="CF6" s="334">
        <v>22</v>
      </c>
      <c r="CG6" s="334">
        <v>19</v>
      </c>
      <c r="CH6" s="334">
        <v>20</v>
      </c>
      <c r="CI6" s="334">
        <v>21</v>
      </c>
      <c r="CJ6" s="334"/>
      <c r="CK6" s="334">
        <v>22</v>
      </c>
      <c r="CL6" s="334">
        <v>19</v>
      </c>
      <c r="CM6" s="334">
        <v>20</v>
      </c>
      <c r="CN6" s="334">
        <v>21</v>
      </c>
      <c r="CO6" s="334"/>
      <c r="CP6" s="334">
        <v>22</v>
      </c>
      <c r="CQ6" s="334">
        <v>19</v>
      </c>
      <c r="CR6" s="334">
        <v>20</v>
      </c>
      <c r="CS6" s="334">
        <v>21</v>
      </c>
      <c r="CT6" s="334"/>
      <c r="CU6" s="334">
        <v>22</v>
      </c>
      <c r="CV6" s="334">
        <v>19</v>
      </c>
      <c r="CW6" s="334">
        <v>20</v>
      </c>
      <c r="CX6" s="334">
        <v>21</v>
      </c>
      <c r="CY6" s="334"/>
      <c r="CZ6" s="334">
        <v>22</v>
      </c>
      <c r="DA6" s="334">
        <v>19</v>
      </c>
      <c r="DB6" s="334">
        <v>20</v>
      </c>
      <c r="DC6" s="334">
        <v>21</v>
      </c>
      <c r="DD6" s="334"/>
      <c r="DE6" s="334">
        <v>22</v>
      </c>
      <c r="DF6" s="334">
        <v>19</v>
      </c>
      <c r="DG6" s="334">
        <v>20</v>
      </c>
      <c r="DH6" s="334">
        <v>21</v>
      </c>
      <c r="DI6" s="334"/>
      <c r="DJ6" s="334">
        <v>22</v>
      </c>
      <c r="DK6" s="334">
        <v>19</v>
      </c>
      <c r="DL6" s="334">
        <v>20</v>
      </c>
      <c r="DM6" s="334">
        <v>21</v>
      </c>
      <c r="DN6" s="334"/>
      <c r="DO6" s="336">
        <v>22</v>
      </c>
      <c r="DP6" s="325">
        <v>8</v>
      </c>
      <c r="DQ6" s="337">
        <v>9</v>
      </c>
      <c r="DR6" s="337">
        <v>10</v>
      </c>
      <c r="DS6" s="337">
        <v>11</v>
      </c>
      <c r="DT6" s="337">
        <v>12</v>
      </c>
      <c r="DU6" s="337">
        <v>13</v>
      </c>
      <c r="DV6" s="337">
        <v>14</v>
      </c>
      <c r="DW6" s="337">
        <v>15</v>
      </c>
      <c r="DX6" s="337">
        <v>16</v>
      </c>
      <c r="DY6" s="337">
        <v>17</v>
      </c>
      <c r="DZ6" s="337">
        <v>18</v>
      </c>
      <c r="EA6" s="337">
        <v>19</v>
      </c>
      <c r="EB6" s="337">
        <v>20</v>
      </c>
      <c r="EC6" s="337">
        <v>21</v>
      </c>
      <c r="ED6" s="337">
        <v>22</v>
      </c>
      <c r="EE6" s="337">
        <v>23</v>
      </c>
      <c r="EF6" s="11"/>
      <c r="EG6" s="11"/>
      <c r="EH6" s="11"/>
      <c r="EI6" s="11"/>
      <c r="EJ6" s="11"/>
      <c r="EK6" s="11"/>
      <c r="EL6" s="240"/>
      <c r="EM6" s="241"/>
      <c r="EN6" s="240"/>
      <c r="EO6" s="240"/>
      <c r="EP6" s="240"/>
      <c r="EQ6" s="240"/>
      <c r="ER6" s="240"/>
      <c r="ES6" s="240"/>
      <c r="ET6" s="240"/>
    </row>
    <row r="7" spans="1:150" ht="26.25" thickBot="1">
      <c r="A7" s="286"/>
      <c r="B7" s="227" t="s">
        <v>576</v>
      </c>
      <c r="C7" s="227"/>
      <c r="D7" s="228"/>
      <c r="E7" s="229"/>
      <c r="F7" s="229"/>
      <c r="G7" s="229"/>
      <c r="H7" s="231">
        <f t="shared" ref="H7:H9" si="0">SUM((J7-G7/20))</f>
        <v>0</v>
      </c>
      <c r="I7" s="229"/>
      <c r="J7" s="231">
        <f t="shared" ref="J7:J9" si="1">SUM((G7*6*21)/(8*20*100))+(G7/20)</f>
        <v>0</v>
      </c>
      <c r="K7" s="229"/>
      <c r="L7" s="338">
        <f t="shared" ref="L7:L8" si="2">SUM(M7*H7)</f>
        <v>0</v>
      </c>
      <c r="M7" s="287"/>
      <c r="N7" s="231" t="s">
        <v>544</v>
      </c>
      <c r="O7" s="230"/>
      <c r="P7" s="230"/>
      <c r="Q7" s="230"/>
      <c r="R7" s="231" t="s">
        <v>544</v>
      </c>
      <c r="S7" s="229"/>
      <c r="T7" s="229"/>
      <c r="U7" s="229"/>
      <c r="V7" s="229"/>
      <c r="W7" s="229"/>
      <c r="X7" s="235"/>
      <c r="Y7" s="229"/>
      <c r="Z7" s="229"/>
      <c r="AA7" s="229"/>
      <c r="AB7" s="229"/>
      <c r="AC7" s="235"/>
      <c r="AD7" s="229"/>
      <c r="AE7" s="229"/>
      <c r="AF7" s="229"/>
      <c r="AG7" s="229"/>
      <c r="AH7" s="235"/>
      <c r="AI7" s="229"/>
      <c r="AJ7" s="229"/>
      <c r="AK7" s="229"/>
      <c r="AL7" s="289"/>
      <c r="AM7" s="236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8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39"/>
      <c r="EF7" s="237"/>
      <c r="EG7" s="237"/>
      <c r="EH7" s="91"/>
      <c r="EI7" s="91"/>
      <c r="EJ7" s="91"/>
      <c r="EK7" s="91"/>
      <c r="EL7" s="91"/>
      <c r="EM7" s="241"/>
      <c r="EN7" s="91"/>
      <c r="EO7" s="91"/>
      <c r="EP7" s="91"/>
      <c r="EQ7" s="91"/>
      <c r="ER7" s="91"/>
      <c r="ES7" s="91"/>
      <c r="ET7" s="91"/>
    </row>
    <row r="8" spans="1:150" ht="39" thickBot="1">
      <c r="A8" s="290">
        <v>1</v>
      </c>
      <c r="B8" s="291" t="s">
        <v>601</v>
      </c>
      <c r="C8" s="291" t="s">
        <v>602</v>
      </c>
      <c r="D8" s="291" t="s">
        <v>556</v>
      </c>
      <c r="E8" s="292">
        <v>42500</v>
      </c>
      <c r="F8" s="215">
        <v>5000</v>
      </c>
      <c r="G8" s="293">
        <f>SUM(E8:F8)</f>
        <v>47500</v>
      </c>
      <c r="H8" s="231">
        <f t="shared" si="0"/>
        <v>374.0625</v>
      </c>
      <c r="I8" s="229">
        <v>20</v>
      </c>
      <c r="J8" s="231">
        <f>SUM((G8*6*21)/(8*20*100))+(G8/20)</f>
        <v>2749.0625</v>
      </c>
      <c r="K8" s="339" t="s">
        <v>603</v>
      </c>
      <c r="L8" s="338">
        <f t="shared" si="2"/>
        <v>5236.875</v>
      </c>
      <c r="M8" s="287">
        <v>14</v>
      </c>
      <c r="N8" s="231">
        <f t="shared" ref="N8" si="3">SUM(M8*J8)</f>
        <v>38486.875</v>
      </c>
      <c r="O8" s="230">
        <f t="shared" ref="O8" si="4">SUM(P8:Q8)</f>
        <v>0</v>
      </c>
      <c r="P8" s="230">
        <f t="shared" ref="P8:R8" si="5">SUM(U8,Z8,AE8,AJ8,AO8,AT8,AY8,BD8,BI8,BN8,BS8,BX8,CC8,CH8,CM8,CR8,CW8,DB8,DG8,DL8)</f>
        <v>0</v>
      </c>
      <c r="Q8" s="230">
        <f t="shared" si="5"/>
        <v>0</v>
      </c>
      <c r="R8" s="230">
        <f t="shared" si="5"/>
        <v>0</v>
      </c>
      <c r="S8" s="229" t="s">
        <v>604</v>
      </c>
      <c r="T8" s="229"/>
      <c r="U8" s="229"/>
      <c r="V8" s="229"/>
      <c r="W8" s="229"/>
      <c r="X8" s="235"/>
      <c r="Y8" s="229"/>
      <c r="Z8" s="229"/>
      <c r="AA8" s="229"/>
      <c r="AB8" s="229"/>
      <c r="AC8" s="235"/>
      <c r="AD8" s="229"/>
      <c r="AE8" s="229"/>
      <c r="AF8" s="229"/>
      <c r="AG8" s="229"/>
      <c r="AH8" s="235"/>
      <c r="AI8" s="229"/>
      <c r="AJ8" s="229"/>
      <c r="AK8" s="229"/>
      <c r="AL8" s="289"/>
      <c r="AM8" s="236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8">
        <v>1</v>
      </c>
      <c r="DQ8" s="229">
        <v>47500</v>
      </c>
      <c r="DR8" s="229"/>
      <c r="DS8" s="229"/>
      <c r="DT8" s="229"/>
      <c r="DU8" s="229"/>
      <c r="DV8" s="229">
        <v>1</v>
      </c>
      <c r="DW8" s="229">
        <v>47500</v>
      </c>
      <c r="DX8" s="229"/>
      <c r="DY8" s="229"/>
      <c r="DZ8" s="229"/>
      <c r="EA8" s="229"/>
      <c r="EB8" s="229"/>
      <c r="EC8" s="229"/>
      <c r="ED8" s="229"/>
      <c r="EE8" s="239"/>
      <c r="EF8" s="250">
        <f t="shared" ref="EF8:EG8" si="6">SUM(ED8,EB8,DZ8,DX8,DV8,DT8)</f>
        <v>1</v>
      </c>
      <c r="EG8" s="250">
        <f t="shared" si="6"/>
        <v>47500</v>
      </c>
      <c r="EH8" s="91">
        <v>1</v>
      </c>
      <c r="EI8" s="91">
        <v>47500</v>
      </c>
      <c r="EJ8" s="91"/>
      <c r="EK8" s="91"/>
      <c r="EL8" s="91"/>
      <c r="EM8" s="241">
        <v>1</v>
      </c>
      <c r="EN8" s="91"/>
      <c r="EO8" s="91"/>
      <c r="EP8" s="91"/>
      <c r="EQ8" s="91"/>
      <c r="ER8" s="91"/>
      <c r="ES8" s="91"/>
      <c r="ET8" s="91"/>
    </row>
    <row r="9" spans="1:150">
      <c r="A9" s="308"/>
      <c r="B9" s="253" t="s">
        <v>509</v>
      </c>
      <c r="C9" s="253"/>
      <c r="D9" s="254"/>
      <c r="E9" s="258">
        <f>SUM(E8:E8)</f>
        <v>42500</v>
      </c>
      <c r="F9" s="258">
        <f>SUM(F8:F8)</f>
        <v>5000</v>
      </c>
      <c r="G9" s="258">
        <f>SUM(G8:G8)</f>
        <v>47500</v>
      </c>
      <c r="H9" s="231">
        <f t="shared" si="0"/>
        <v>374.0625</v>
      </c>
      <c r="I9" s="309"/>
      <c r="J9" s="255">
        <f t="shared" si="1"/>
        <v>2749.0625</v>
      </c>
      <c r="K9" s="309"/>
      <c r="L9" s="255">
        <f t="shared" ref="L9:AA9" si="7">SUM(L8:L8)</f>
        <v>5236.875</v>
      </c>
      <c r="M9" s="310">
        <f t="shared" si="7"/>
        <v>14</v>
      </c>
      <c r="N9" s="255">
        <f t="shared" si="7"/>
        <v>38486.875</v>
      </c>
      <c r="O9" s="258">
        <f t="shared" si="7"/>
        <v>0</v>
      </c>
      <c r="P9" s="258">
        <f t="shared" si="7"/>
        <v>0</v>
      </c>
      <c r="Q9" s="258">
        <f t="shared" si="7"/>
        <v>0</v>
      </c>
      <c r="R9" s="258">
        <f t="shared" si="7"/>
        <v>0</v>
      </c>
      <c r="S9" s="258">
        <f t="shared" si="7"/>
        <v>0</v>
      </c>
      <c r="T9" s="258">
        <f t="shared" si="7"/>
        <v>0</v>
      </c>
      <c r="U9" s="258">
        <f t="shared" si="7"/>
        <v>0</v>
      </c>
      <c r="V9" s="258">
        <f t="shared" si="7"/>
        <v>0</v>
      </c>
      <c r="W9" s="258">
        <f t="shared" si="7"/>
        <v>0</v>
      </c>
      <c r="X9" s="258">
        <f t="shared" si="7"/>
        <v>0</v>
      </c>
      <c r="Y9" s="258">
        <f t="shared" si="7"/>
        <v>0</v>
      </c>
      <c r="Z9" s="258">
        <f t="shared" si="7"/>
        <v>0</v>
      </c>
      <c r="AA9" s="258">
        <f t="shared" si="7"/>
        <v>0</v>
      </c>
      <c r="AB9" s="258"/>
      <c r="AC9" s="258">
        <f>SUM(AC8:AC8)</f>
        <v>0</v>
      </c>
      <c r="AD9" s="258">
        <f>SUM(AD8:AD8)</f>
        <v>0</v>
      </c>
      <c r="AE9" s="258">
        <f>SUM(AE8:AE8)</f>
        <v>0</v>
      </c>
      <c r="AF9" s="258">
        <f>SUM(AF8:AF8)</f>
        <v>0</v>
      </c>
      <c r="AG9" s="258"/>
      <c r="AH9" s="258">
        <f>SUM(AH8:AH8)</f>
        <v>0</v>
      </c>
      <c r="AI9" s="258">
        <f>SUM(AI8:AI8)</f>
        <v>0</v>
      </c>
      <c r="AJ9" s="258">
        <f>SUM(AJ8:AJ8)</f>
        <v>0</v>
      </c>
      <c r="AK9" s="258">
        <f>SUM(AK8:AK8)</f>
        <v>0</v>
      </c>
      <c r="AL9" s="258"/>
      <c r="AM9" s="258">
        <f>SUM(AM8:AM8)</f>
        <v>0</v>
      </c>
      <c r="AN9" s="258">
        <f>SUM(AN8:AN8)</f>
        <v>0</v>
      </c>
      <c r="AO9" s="258">
        <f>SUM(AO8:AO8)</f>
        <v>0</v>
      </c>
      <c r="AP9" s="258">
        <f>SUM(AP8:AP8)</f>
        <v>0</v>
      </c>
      <c r="AQ9" s="258"/>
      <c r="AR9" s="258">
        <f>SUM(AR8:AR8)</f>
        <v>0</v>
      </c>
      <c r="AS9" s="258">
        <f>SUM(AS8:AS8)</f>
        <v>0</v>
      </c>
      <c r="AT9" s="258">
        <f>SUM(AT8:AT8)</f>
        <v>0</v>
      </c>
      <c r="AU9" s="258">
        <f>SUM(AU8:AU8)</f>
        <v>0</v>
      </c>
      <c r="AV9" s="258"/>
      <c r="AW9" s="258">
        <f>SUM(AW8:AW8)</f>
        <v>0</v>
      </c>
      <c r="AX9" s="258">
        <f>SUM(AX8:AX8)</f>
        <v>0</v>
      </c>
      <c r="AY9" s="258">
        <f>SUM(AY8:AY8)</f>
        <v>0</v>
      </c>
      <c r="AZ9" s="258">
        <f>SUM(AZ8:AZ8)</f>
        <v>0</v>
      </c>
      <c r="BA9" s="258"/>
      <c r="BB9" s="258">
        <f>SUM(BB8:BB8)</f>
        <v>0</v>
      </c>
      <c r="BC9" s="258">
        <f>SUM(BC8:BC8)</f>
        <v>0</v>
      </c>
      <c r="BD9" s="258">
        <f>SUM(BD8:BD8)</f>
        <v>0</v>
      </c>
      <c r="BE9" s="258">
        <f>SUM(BE8:BE8)</f>
        <v>0</v>
      </c>
      <c r="BF9" s="258"/>
      <c r="BG9" s="258">
        <f>SUM(BG8:BG8)</f>
        <v>0</v>
      </c>
      <c r="BH9" s="258">
        <f>SUM(BH8:BH8)</f>
        <v>0</v>
      </c>
      <c r="BI9" s="258">
        <f>SUM(BI8:BI8)</f>
        <v>0</v>
      </c>
      <c r="BJ9" s="258">
        <f>SUM(BJ8:BJ8)</f>
        <v>0</v>
      </c>
      <c r="BK9" s="258"/>
      <c r="BL9" s="258">
        <f>SUM(BL8:BL8)</f>
        <v>0</v>
      </c>
      <c r="BM9" s="258">
        <f>SUM(BM8:BM8)</f>
        <v>0</v>
      </c>
      <c r="BN9" s="258">
        <f>SUM(BN8:BN8)</f>
        <v>0</v>
      </c>
      <c r="BO9" s="258">
        <f>SUM(BO8:BO8)</f>
        <v>0</v>
      </c>
      <c r="BP9" s="258"/>
      <c r="BQ9" s="258">
        <f>SUM(BQ8:BQ8)</f>
        <v>0</v>
      </c>
      <c r="BR9" s="258">
        <f>SUM(BR8:BR8)</f>
        <v>0</v>
      </c>
      <c r="BS9" s="258">
        <f>SUM(BS8:BS8)</f>
        <v>0</v>
      </c>
      <c r="BT9" s="258">
        <f>SUM(BT8:BT8)</f>
        <v>0</v>
      </c>
      <c r="BU9" s="258"/>
      <c r="BV9" s="258">
        <f>SUM(BV8:BV8)</f>
        <v>0</v>
      </c>
      <c r="BW9" s="258">
        <f>SUM(BW8:BW8)</f>
        <v>0</v>
      </c>
      <c r="BX9" s="258">
        <f>SUM(BX8:BX8)</f>
        <v>0</v>
      </c>
      <c r="BY9" s="258">
        <f>SUM(BY8:BY8)</f>
        <v>0</v>
      </c>
      <c r="BZ9" s="258"/>
      <c r="CA9" s="258">
        <f>SUM(CA8:CA8)</f>
        <v>0</v>
      </c>
      <c r="CB9" s="258">
        <f>SUM(CB8:CB8)</f>
        <v>0</v>
      </c>
      <c r="CC9" s="258">
        <f>SUM(CC8:CC8)</f>
        <v>0</v>
      </c>
      <c r="CD9" s="258">
        <f>SUM(CD8:CD8)</f>
        <v>0</v>
      </c>
      <c r="CE9" s="258"/>
      <c r="CF9" s="258">
        <f>SUM(CF8:CF8)</f>
        <v>0</v>
      </c>
      <c r="CG9" s="258">
        <f>SUM(CG8:CG8)</f>
        <v>0</v>
      </c>
      <c r="CH9" s="258">
        <f>SUM(CH8:CH8)</f>
        <v>0</v>
      </c>
      <c r="CI9" s="258">
        <f>SUM(CI8:CI8)</f>
        <v>0</v>
      </c>
      <c r="CJ9" s="258"/>
      <c r="CK9" s="258">
        <f>SUM(CK8:CK8)</f>
        <v>0</v>
      </c>
      <c r="CL9" s="258">
        <f>SUM(CL8:CL8)</f>
        <v>0</v>
      </c>
      <c r="CM9" s="258">
        <f>SUM(CM8:CM8)</f>
        <v>0</v>
      </c>
      <c r="CN9" s="258">
        <f>SUM(CN8:CN8)</f>
        <v>0</v>
      </c>
      <c r="CO9" s="258"/>
      <c r="CP9" s="258">
        <f>SUM(CP8:CP8)</f>
        <v>0</v>
      </c>
      <c r="CQ9" s="258">
        <f>SUM(CQ8:CQ8)</f>
        <v>0</v>
      </c>
      <c r="CR9" s="258">
        <f>SUM(CR8:CR8)</f>
        <v>0</v>
      </c>
      <c r="CS9" s="258">
        <f>SUM(CS8:CS8)</f>
        <v>0</v>
      </c>
      <c r="CT9" s="258"/>
      <c r="CU9" s="258">
        <f>SUM(CU8:CU8)</f>
        <v>0</v>
      </c>
      <c r="CV9" s="258">
        <f>SUM(CV8:CV8)</f>
        <v>0</v>
      </c>
      <c r="CW9" s="258">
        <f>SUM(CW8:CW8)</f>
        <v>0</v>
      </c>
      <c r="CX9" s="258">
        <f>SUM(CX8:CX8)</f>
        <v>0</v>
      </c>
      <c r="CY9" s="258"/>
      <c r="CZ9" s="258">
        <f>SUM(CZ8:CZ8)</f>
        <v>0</v>
      </c>
      <c r="DA9" s="258">
        <f>SUM(DA8:DA8)</f>
        <v>0</v>
      </c>
      <c r="DB9" s="258">
        <f>SUM(DB8:DB8)</f>
        <v>0</v>
      </c>
      <c r="DC9" s="258">
        <f>SUM(DC8:DC8)</f>
        <v>0</v>
      </c>
      <c r="DD9" s="258"/>
      <c r="DE9" s="258">
        <f>SUM(DE8:DE8)</f>
        <v>0</v>
      </c>
      <c r="DF9" s="258">
        <f>SUM(DF8:DF8)</f>
        <v>0</v>
      </c>
      <c r="DG9" s="258">
        <f>SUM(DG8:DG8)</f>
        <v>0</v>
      </c>
      <c r="DH9" s="258">
        <f>SUM(DH8:DH8)</f>
        <v>0</v>
      </c>
      <c r="DI9" s="258"/>
      <c r="DJ9" s="258">
        <f>SUM(DJ8:DJ8)</f>
        <v>0</v>
      </c>
      <c r="DK9" s="258">
        <f>SUM(DK8:DK8)</f>
        <v>0</v>
      </c>
      <c r="DL9" s="258">
        <f>SUM(DL8:DL8)</f>
        <v>0</v>
      </c>
      <c r="DM9" s="258">
        <f>SUM(DM8:DM8)</f>
        <v>0</v>
      </c>
      <c r="DN9" s="258"/>
      <c r="DO9" s="258">
        <f t="shared" ref="DO9:EK9" si="8">SUM(DO8:DO8)</f>
        <v>0</v>
      </c>
      <c r="DP9" s="258">
        <f t="shared" si="8"/>
        <v>1</v>
      </c>
      <c r="DQ9" s="258">
        <f t="shared" si="8"/>
        <v>47500</v>
      </c>
      <c r="DR9" s="258">
        <f t="shared" si="8"/>
        <v>0</v>
      </c>
      <c r="DS9" s="258">
        <f t="shared" si="8"/>
        <v>0</v>
      </c>
      <c r="DT9" s="258">
        <f t="shared" si="8"/>
        <v>0</v>
      </c>
      <c r="DU9" s="258">
        <f t="shared" si="8"/>
        <v>0</v>
      </c>
      <c r="DV9" s="258">
        <f t="shared" si="8"/>
        <v>1</v>
      </c>
      <c r="DW9" s="258">
        <f t="shared" si="8"/>
        <v>47500</v>
      </c>
      <c r="DX9" s="258">
        <f t="shared" si="8"/>
        <v>0</v>
      </c>
      <c r="DY9" s="258">
        <f t="shared" si="8"/>
        <v>0</v>
      </c>
      <c r="DZ9" s="258">
        <f t="shared" si="8"/>
        <v>0</v>
      </c>
      <c r="EA9" s="258">
        <f t="shared" si="8"/>
        <v>0</v>
      </c>
      <c r="EB9" s="258">
        <f t="shared" si="8"/>
        <v>0</v>
      </c>
      <c r="EC9" s="258">
        <f t="shared" si="8"/>
        <v>0</v>
      </c>
      <c r="ED9" s="258">
        <f t="shared" si="8"/>
        <v>0</v>
      </c>
      <c r="EE9" s="258">
        <f t="shared" si="8"/>
        <v>0</v>
      </c>
      <c r="EF9" s="258">
        <f t="shared" si="8"/>
        <v>1</v>
      </c>
      <c r="EG9" s="258">
        <f t="shared" si="8"/>
        <v>47500</v>
      </c>
      <c r="EH9" s="258">
        <f t="shared" si="8"/>
        <v>1</v>
      </c>
      <c r="EI9" s="258">
        <f t="shared" si="8"/>
        <v>47500</v>
      </c>
      <c r="EJ9" s="258">
        <f t="shared" si="8"/>
        <v>0</v>
      </c>
      <c r="EK9" s="258">
        <f t="shared" si="8"/>
        <v>0</v>
      </c>
      <c r="EM9" s="204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:G9"/>
    </sheetView>
  </sheetViews>
  <sheetFormatPr defaultRowHeight="15"/>
  <sheetData>
    <row r="1" spans="1:150" ht="18.75">
      <c r="A1" s="459" t="s">
        <v>473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312"/>
      <c r="M1" s="311"/>
      <c r="N1" s="313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465" t="s">
        <v>474</v>
      </c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315"/>
      <c r="EF1" s="315"/>
      <c r="EG1" s="315"/>
      <c r="EH1" s="315"/>
      <c r="EI1" s="315"/>
      <c r="EJ1" s="315"/>
      <c r="EK1" s="315"/>
      <c r="EL1" s="315"/>
      <c r="EM1" s="316"/>
      <c r="EN1" s="315"/>
      <c r="EO1" s="315"/>
      <c r="EP1" s="315"/>
      <c r="EQ1" s="315"/>
      <c r="ER1" s="315"/>
      <c r="ES1" s="315"/>
      <c r="ET1" s="315"/>
    </row>
    <row r="2" spans="1:150" ht="19.5" thickBot="1">
      <c r="A2" s="460" t="s">
        <v>594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312"/>
      <c r="M2" s="312"/>
      <c r="N2" s="317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8"/>
      <c r="AE2" s="312"/>
      <c r="AF2" s="312"/>
      <c r="AG2" s="312"/>
      <c r="AH2" s="312"/>
      <c r="AI2" s="312"/>
      <c r="AJ2" s="312"/>
      <c r="AK2" s="312"/>
      <c r="AL2" s="312"/>
      <c r="AM2" s="312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23"/>
      <c r="DQ2" s="322"/>
      <c r="DR2" s="322"/>
      <c r="DS2" s="322"/>
      <c r="DT2" s="340" t="s">
        <v>517</v>
      </c>
      <c r="DU2" s="340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3"/>
      <c r="EN2" s="322"/>
      <c r="EO2" s="322"/>
      <c r="EP2" s="322"/>
      <c r="EQ2" s="322"/>
      <c r="ER2" s="322"/>
      <c r="ES2" s="322"/>
      <c r="ET2" s="322"/>
    </row>
    <row r="3" spans="1:150" ht="15.75">
      <c r="A3" s="445" t="s">
        <v>476</v>
      </c>
      <c r="B3" s="437" t="s">
        <v>518</v>
      </c>
      <c r="C3" s="437" t="s">
        <v>477</v>
      </c>
      <c r="D3" s="437" t="s">
        <v>478</v>
      </c>
      <c r="E3" s="437" t="s">
        <v>605</v>
      </c>
      <c r="F3" s="437" t="s">
        <v>570</v>
      </c>
      <c r="G3" s="437" t="s">
        <v>571</v>
      </c>
      <c r="H3" s="437" t="s">
        <v>480</v>
      </c>
      <c r="I3" s="407" t="s">
        <v>566</v>
      </c>
      <c r="J3" s="437" t="s">
        <v>481</v>
      </c>
      <c r="K3" s="437" t="s">
        <v>606</v>
      </c>
      <c r="L3" s="437" t="s">
        <v>607</v>
      </c>
      <c r="M3" s="407" t="s">
        <v>484</v>
      </c>
      <c r="N3" s="466" t="s">
        <v>608</v>
      </c>
      <c r="O3" s="462" t="s">
        <v>486</v>
      </c>
      <c r="P3" s="462"/>
      <c r="Q3" s="462"/>
      <c r="R3" s="319"/>
      <c r="S3" s="463" t="s">
        <v>488</v>
      </c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324"/>
      <c r="DP3" s="32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40"/>
      <c r="EM3" s="241"/>
      <c r="EN3" s="240"/>
      <c r="EO3" s="240"/>
      <c r="EP3" s="240"/>
      <c r="EQ3" s="240"/>
      <c r="ER3" s="240"/>
      <c r="ES3" s="240"/>
      <c r="ET3" s="240"/>
    </row>
    <row r="4" spans="1:150" ht="26.25" thickBot="1">
      <c r="A4" s="404"/>
      <c r="B4" s="406"/>
      <c r="C4" s="437"/>
      <c r="D4" s="406"/>
      <c r="E4" s="406"/>
      <c r="F4" s="437"/>
      <c r="G4" s="437"/>
      <c r="H4" s="406"/>
      <c r="I4" s="408"/>
      <c r="J4" s="437"/>
      <c r="K4" s="406"/>
      <c r="L4" s="437"/>
      <c r="M4" s="408"/>
      <c r="N4" s="466"/>
      <c r="O4" s="462"/>
      <c r="P4" s="462"/>
      <c r="Q4" s="462"/>
      <c r="R4" s="178"/>
      <c r="S4" s="437" t="s">
        <v>189</v>
      </c>
      <c r="T4" s="437"/>
      <c r="U4" s="437"/>
      <c r="V4" s="437"/>
      <c r="W4" s="437"/>
      <c r="X4" s="437"/>
      <c r="Y4" s="437" t="s">
        <v>489</v>
      </c>
      <c r="Z4" s="437"/>
      <c r="AA4" s="437"/>
      <c r="AB4" s="437"/>
      <c r="AC4" s="437"/>
      <c r="AD4" s="437" t="s">
        <v>490</v>
      </c>
      <c r="AE4" s="437"/>
      <c r="AF4" s="437"/>
      <c r="AG4" s="437"/>
      <c r="AH4" s="437"/>
      <c r="AI4" s="437" t="s">
        <v>491</v>
      </c>
      <c r="AJ4" s="437"/>
      <c r="AK4" s="437"/>
      <c r="AL4" s="437"/>
      <c r="AM4" s="437"/>
      <c r="AN4" s="437" t="s">
        <v>492</v>
      </c>
      <c r="AO4" s="437"/>
      <c r="AP4" s="437"/>
      <c r="AQ4" s="437"/>
      <c r="AR4" s="437"/>
      <c r="AS4" s="437" t="s">
        <v>493</v>
      </c>
      <c r="AT4" s="437"/>
      <c r="AU4" s="437"/>
      <c r="AV4" s="437"/>
      <c r="AW4" s="437"/>
      <c r="AX4" s="437" t="s">
        <v>494</v>
      </c>
      <c r="AY4" s="437"/>
      <c r="AZ4" s="437"/>
      <c r="BA4" s="437"/>
      <c r="BB4" s="437"/>
      <c r="BC4" s="437" t="s">
        <v>495</v>
      </c>
      <c r="BD4" s="437"/>
      <c r="BE4" s="437"/>
      <c r="BF4" s="437"/>
      <c r="BG4" s="437"/>
      <c r="BH4" s="437" t="s">
        <v>496</v>
      </c>
      <c r="BI4" s="437"/>
      <c r="BJ4" s="437"/>
      <c r="BK4" s="437"/>
      <c r="BL4" s="437"/>
      <c r="BM4" s="437" t="s">
        <v>497</v>
      </c>
      <c r="BN4" s="437"/>
      <c r="BO4" s="437"/>
      <c r="BP4" s="437"/>
      <c r="BQ4" s="437"/>
      <c r="BR4" s="437" t="s">
        <v>498</v>
      </c>
      <c r="BS4" s="437"/>
      <c r="BT4" s="437"/>
      <c r="BU4" s="437"/>
      <c r="BV4" s="437"/>
      <c r="BW4" s="437" t="s">
        <v>499</v>
      </c>
      <c r="BX4" s="437"/>
      <c r="BY4" s="437"/>
      <c r="BZ4" s="437"/>
      <c r="CA4" s="437"/>
      <c r="CB4" s="437" t="s">
        <v>500</v>
      </c>
      <c r="CC4" s="437"/>
      <c r="CD4" s="437"/>
      <c r="CE4" s="437"/>
      <c r="CF4" s="437"/>
      <c r="CG4" s="437" t="s">
        <v>501</v>
      </c>
      <c r="CH4" s="437"/>
      <c r="CI4" s="437"/>
      <c r="CJ4" s="437"/>
      <c r="CK4" s="437"/>
      <c r="CL4" s="437" t="s">
        <v>502</v>
      </c>
      <c r="CM4" s="437"/>
      <c r="CN4" s="437"/>
      <c r="CO4" s="437"/>
      <c r="CP4" s="437"/>
      <c r="CQ4" s="437" t="s">
        <v>503</v>
      </c>
      <c r="CR4" s="437"/>
      <c r="CS4" s="437"/>
      <c r="CT4" s="437"/>
      <c r="CU4" s="437"/>
      <c r="CV4" s="437" t="s">
        <v>504</v>
      </c>
      <c r="CW4" s="437"/>
      <c r="CX4" s="437"/>
      <c r="CY4" s="437"/>
      <c r="CZ4" s="437"/>
      <c r="DA4" s="437" t="s">
        <v>505</v>
      </c>
      <c r="DB4" s="437"/>
      <c r="DC4" s="437"/>
      <c r="DD4" s="437"/>
      <c r="DE4" s="437"/>
      <c r="DF4" s="437" t="s">
        <v>506</v>
      </c>
      <c r="DG4" s="437"/>
      <c r="DH4" s="437"/>
      <c r="DI4" s="437"/>
      <c r="DJ4" s="437"/>
      <c r="DK4" s="437" t="s">
        <v>507</v>
      </c>
      <c r="DL4" s="437"/>
      <c r="DM4" s="437"/>
      <c r="DN4" s="437"/>
      <c r="DO4" s="437"/>
      <c r="DP4" s="464" t="s">
        <v>508</v>
      </c>
      <c r="DQ4" s="464"/>
      <c r="DR4" s="464"/>
      <c r="DS4" s="464"/>
      <c r="DT4" s="464" t="s">
        <v>526</v>
      </c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4"/>
      <c r="EF4" s="326"/>
      <c r="EG4" s="326"/>
      <c r="EH4" s="326"/>
      <c r="EI4" s="341" t="s">
        <v>597</v>
      </c>
      <c r="EJ4" s="326"/>
      <c r="EK4" s="326" t="s">
        <v>598</v>
      </c>
      <c r="EL4" s="206"/>
      <c r="EM4" s="207" t="s">
        <v>528</v>
      </c>
      <c r="EN4" s="208"/>
      <c r="EO4" s="208"/>
      <c r="EP4" s="208"/>
      <c r="EQ4" s="208"/>
      <c r="ER4" s="208"/>
      <c r="ES4" s="208"/>
      <c r="ET4" s="208"/>
    </row>
    <row r="5" spans="1:150" ht="26.25" thickBot="1">
      <c r="A5" s="404"/>
      <c r="B5" s="406"/>
      <c r="C5" s="437"/>
      <c r="D5" s="406"/>
      <c r="E5" s="406"/>
      <c r="F5" s="437"/>
      <c r="G5" s="437"/>
      <c r="H5" s="406"/>
      <c r="I5" s="409"/>
      <c r="J5" s="437"/>
      <c r="K5" s="406"/>
      <c r="L5" s="437"/>
      <c r="M5" s="408"/>
      <c r="N5" s="466"/>
      <c r="O5" s="177" t="s">
        <v>509</v>
      </c>
      <c r="P5" s="178" t="s">
        <v>510</v>
      </c>
      <c r="Q5" s="178" t="s">
        <v>511</v>
      </c>
      <c r="R5" s="178" t="s">
        <v>570</v>
      </c>
      <c r="S5" s="179" t="s">
        <v>599</v>
      </c>
      <c r="T5" s="179" t="s">
        <v>513</v>
      </c>
      <c r="U5" s="180" t="s">
        <v>569</v>
      </c>
      <c r="V5" s="180" t="s">
        <v>511</v>
      </c>
      <c r="W5" s="180" t="s">
        <v>570</v>
      </c>
      <c r="X5" s="178" t="s">
        <v>509</v>
      </c>
      <c r="Y5" s="179" t="s">
        <v>513</v>
      </c>
      <c r="Z5" s="180" t="s">
        <v>569</v>
      </c>
      <c r="AA5" s="180" t="s">
        <v>511</v>
      </c>
      <c r="AB5" s="180" t="s">
        <v>570</v>
      </c>
      <c r="AC5" s="178" t="s">
        <v>509</v>
      </c>
      <c r="AD5" s="179" t="s">
        <v>513</v>
      </c>
      <c r="AE5" s="180" t="s">
        <v>600</v>
      </c>
      <c r="AF5" s="180" t="s">
        <v>511</v>
      </c>
      <c r="AG5" s="180" t="s">
        <v>570</v>
      </c>
      <c r="AH5" s="178" t="s">
        <v>509</v>
      </c>
      <c r="AI5" s="179" t="s">
        <v>513</v>
      </c>
      <c r="AJ5" s="180" t="s">
        <v>600</v>
      </c>
      <c r="AK5" s="180" t="s">
        <v>511</v>
      </c>
      <c r="AL5" s="180" t="s">
        <v>570</v>
      </c>
      <c r="AM5" s="178" t="s">
        <v>509</v>
      </c>
      <c r="AN5" s="179" t="s">
        <v>513</v>
      </c>
      <c r="AO5" s="180" t="s">
        <v>600</v>
      </c>
      <c r="AP5" s="180" t="s">
        <v>511</v>
      </c>
      <c r="AQ5" s="180" t="s">
        <v>570</v>
      </c>
      <c r="AR5" s="178" t="s">
        <v>509</v>
      </c>
      <c r="AS5" s="179" t="s">
        <v>513</v>
      </c>
      <c r="AT5" s="180" t="s">
        <v>600</v>
      </c>
      <c r="AU5" s="180" t="s">
        <v>511</v>
      </c>
      <c r="AV5" s="180" t="s">
        <v>570</v>
      </c>
      <c r="AW5" s="178" t="s">
        <v>509</v>
      </c>
      <c r="AX5" s="179" t="s">
        <v>513</v>
      </c>
      <c r="AY5" s="180" t="s">
        <v>600</v>
      </c>
      <c r="AZ5" s="180" t="s">
        <v>511</v>
      </c>
      <c r="BA5" s="180" t="s">
        <v>570</v>
      </c>
      <c r="BB5" s="178" t="s">
        <v>509</v>
      </c>
      <c r="BC5" s="179" t="s">
        <v>513</v>
      </c>
      <c r="BD5" s="180" t="s">
        <v>600</v>
      </c>
      <c r="BE5" s="180" t="s">
        <v>511</v>
      </c>
      <c r="BF5" s="180" t="s">
        <v>570</v>
      </c>
      <c r="BG5" s="178" t="s">
        <v>509</v>
      </c>
      <c r="BH5" s="179" t="s">
        <v>513</v>
      </c>
      <c r="BI5" s="180" t="s">
        <v>600</v>
      </c>
      <c r="BJ5" s="180" t="s">
        <v>511</v>
      </c>
      <c r="BK5" s="180" t="s">
        <v>570</v>
      </c>
      <c r="BL5" s="178" t="s">
        <v>509</v>
      </c>
      <c r="BM5" s="179" t="s">
        <v>513</v>
      </c>
      <c r="BN5" s="180" t="s">
        <v>600</v>
      </c>
      <c r="BO5" s="180" t="s">
        <v>511</v>
      </c>
      <c r="BP5" s="180" t="s">
        <v>570</v>
      </c>
      <c r="BQ5" s="178" t="s">
        <v>509</v>
      </c>
      <c r="BR5" s="179" t="s">
        <v>513</v>
      </c>
      <c r="BS5" s="180" t="s">
        <v>600</v>
      </c>
      <c r="BT5" s="180" t="s">
        <v>511</v>
      </c>
      <c r="BU5" s="180" t="s">
        <v>570</v>
      </c>
      <c r="BV5" s="178" t="s">
        <v>509</v>
      </c>
      <c r="BW5" s="179" t="s">
        <v>513</v>
      </c>
      <c r="BX5" s="180" t="s">
        <v>600</v>
      </c>
      <c r="BY5" s="180" t="s">
        <v>511</v>
      </c>
      <c r="BZ5" s="180" t="s">
        <v>570</v>
      </c>
      <c r="CA5" s="178" t="s">
        <v>509</v>
      </c>
      <c r="CB5" s="179" t="s">
        <v>513</v>
      </c>
      <c r="CC5" s="180" t="s">
        <v>600</v>
      </c>
      <c r="CD5" s="180" t="s">
        <v>511</v>
      </c>
      <c r="CE5" s="180" t="s">
        <v>570</v>
      </c>
      <c r="CF5" s="178" t="s">
        <v>509</v>
      </c>
      <c r="CG5" s="179" t="s">
        <v>513</v>
      </c>
      <c r="CH5" s="180" t="s">
        <v>600</v>
      </c>
      <c r="CI5" s="180" t="s">
        <v>511</v>
      </c>
      <c r="CJ5" s="180" t="s">
        <v>570</v>
      </c>
      <c r="CK5" s="178" t="s">
        <v>509</v>
      </c>
      <c r="CL5" s="179" t="s">
        <v>513</v>
      </c>
      <c r="CM5" s="180" t="s">
        <v>600</v>
      </c>
      <c r="CN5" s="180" t="s">
        <v>511</v>
      </c>
      <c r="CO5" s="180" t="s">
        <v>570</v>
      </c>
      <c r="CP5" s="178" t="s">
        <v>509</v>
      </c>
      <c r="CQ5" s="179" t="s">
        <v>513</v>
      </c>
      <c r="CR5" s="180" t="s">
        <v>600</v>
      </c>
      <c r="CS5" s="180" t="s">
        <v>511</v>
      </c>
      <c r="CT5" s="180" t="s">
        <v>570</v>
      </c>
      <c r="CU5" s="178" t="s">
        <v>509</v>
      </c>
      <c r="CV5" s="179" t="s">
        <v>513</v>
      </c>
      <c r="CW5" s="180" t="s">
        <v>600</v>
      </c>
      <c r="CX5" s="180" t="s">
        <v>511</v>
      </c>
      <c r="CY5" s="180" t="s">
        <v>570</v>
      </c>
      <c r="CZ5" s="178" t="s">
        <v>509</v>
      </c>
      <c r="DA5" s="179" t="s">
        <v>513</v>
      </c>
      <c r="DB5" s="180" t="s">
        <v>600</v>
      </c>
      <c r="DC5" s="180" t="s">
        <v>511</v>
      </c>
      <c r="DD5" s="180" t="s">
        <v>570</v>
      </c>
      <c r="DE5" s="178" t="s">
        <v>509</v>
      </c>
      <c r="DF5" s="179" t="s">
        <v>513</v>
      </c>
      <c r="DG5" s="180" t="s">
        <v>600</v>
      </c>
      <c r="DH5" s="180" t="s">
        <v>511</v>
      </c>
      <c r="DI5" s="180" t="s">
        <v>570</v>
      </c>
      <c r="DJ5" s="178" t="s">
        <v>509</v>
      </c>
      <c r="DK5" s="179" t="s">
        <v>513</v>
      </c>
      <c r="DL5" s="180" t="s">
        <v>600</v>
      </c>
      <c r="DM5" s="180" t="s">
        <v>511</v>
      </c>
      <c r="DN5" s="180" t="s">
        <v>570</v>
      </c>
      <c r="DO5" s="182" t="s">
        <v>509</v>
      </c>
      <c r="DP5" s="325" t="s">
        <v>32</v>
      </c>
      <c r="DQ5" s="329" t="s">
        <v>515</v>
      </c>
      <c r="DR5" s="329" t="s">
        <v>75</v>
      </c>
      <c r="DS5" s="329" t="s">
        <v>515</v>
      </c>
      <c r="DT5" s="330" t="s">
        <v>529</v>
      </c>
      <c r="DU5" s="329" t="s">
        <v>515</v>
      </c>
      <c r="DV5" s="330" t="s">
        <v>530</v>
      </c>
      <c r="DW5" s="329" t="s">
        <v>515</v>
      </c>
      <c r="DX5" s="330" t="s">
        <v>531</v>
      </c>
      <c r="DY5" s="329" t="s">
        <v>515</v>
      </c>
      <c r="DZ5" s="330" t="s">
        <v>532</v>
      </c>
      <c r="EA5" s="329" t="s">
        <v>515</v>
      </c>
      <c r="EB5" s="330" t="s">
        <v>533</v>
      </c>
      <c r="EC5" s="329" t="s">
        <v>515</v>
      </c>
      <c r="ED5" s="330" t="s">
        <v>534</v>
      </c>
      <c r="EE5" s="329" t="s">
        <v>515</v>
      </c>
      <c r="EF5" s="331" t="s">
        <v>535</v>
      </c>
      <c r="EG5" s="331" t="s">
        <v>535</v>
      </c>
      <c r="EH5" s="75" t="s">
        <v>574</v>
      </c>
      <c r="EI5" s="75" t="s">
        <v>515</v>
      </c>
      <c r="EJ5" s="75" t="s">
        <v>575</v>
      </c>
      <c r="EK5" s="75" t="s">
        <v>515</v>
      </c>
      <c r="EL5" s="213"/>
      <c r="EM5" s="214" t="s">
        <v>31</v>
      </c>
      <c r="EN5" s="215" t="s">
        <v>538</v>
      </c>
      <c r="EO5" s="215" t="s">
        <v>539</v>
      </c>
      <c r="EP5" s="215" t="s">
        <v>538</v>
      </c>
      <c r="EQ5" s="215" t="s">
        <v>540</v>
      </c>
      <c r="ER5" s="215" t="s">
        <v>538</v>
      </c>
      <c r="ES5" s="215" t="s">
        <v>541</v>
      </c>
      <c r="ET5" s="215" t="s">
        <v>542</v>
      </c>
    </row>
    <row r="6" spans="1:150">
      <c r="A6" s="332">
        <v>1</v>
      </c>
      <c r="B6" s="333">
        <v>2</v>
      </c>
      <c r="C6" s="333"/>
      <c r="D6" s="333">
        <v>3</v>
      </c>
      <c r="E6" s="334">
        <v>4</v>
      </c>
      <c r="F6" s="334">
        <v>5</v>
      </c>
      <c r="G6" s="334">
        <v>6</v>
      </c>
      <c r="H6" s="334">
        <v>5</v>
      </c>
      <c r="I6" s="334"/>
      <c r="J6" s="334">
        <v>6</v>
      </c>
      <c r="K6" s="334">
        <v>7</v>
      </c>
      <c r="L6" s="334"/>
      <c r="M6" s="334"/>
      <c r="N6" s="335">
        <v>9</v>
      </c>
      <c r="O6" s="334">
        <v>10</v>
      </c>
      <c r="P6" s="334"/>
      <c r="Q6" s="334"/>
      <c r="R6" s="334">
        <v>11</v>
      </c>
      <c r="S6" s="334">
        <v>6</v>
      </c>
      <c r="T6" s="334">
        <v>7</v>
      </c>
      <c r="U6" s="334">
        <v>8</v>
      </c>
      <c r="V6" s="334">
        <v>9</v>
      </c>
      <c r="W6" s="334"/>
      <c r="X6" s="334">
        <v>10</v>
      </c>
      <c r="Y6" s="334">
        <v>11</v>
      </c>
      <c r="Z6" s="334">
        <v>12</v>
      </c>
      <c r="AA6" s="334">
        <v>13</v>
      </c>
      <c r="AB6" s="334"/>
      <c r="AC6" s="334">
        <v>14</v>
      </c>
      <c r="AD6" s="334">
        <v>15</v>
      </c>
      <c r="AE6" s="334">
        <v>16</v>
      </c>
      <c r="AF6" s="334">
        <v>17</v>
      </c>
      <c r="AG6" s="334"/>
      <c r="AH6" s="334">
        <v>18</v>
      </c>
      <c r="AI6" s="334">
        <v>19</v>
      </c>
      <c r="AJ6" s="334">
        <v>20</v>
      </c>
      <c r="AK6" s="334">
        <v>21</v>
      </c>
      <c r="AL6" s="334"/>
      <c r="AM6" s="334">
        <v>22</v>
      </c>
      <c r="AN6" s="334">
        <v>19</v>
      </c>
      <c r="AO6" s="334">
        <v>20</v>
      </c>
      <c r="AP6" s="334">
        <v>21</v>
      </c>
      <c r="AQ6" s="334"/>
      <c r="AR6" s="334">
        <v>22</v>
      </c>
      <c r="AS6" s="334">
        <v>19</v>
      </c>
      <c r="AT6" s="334">
        <v>20</v>
      </c>
      <c r="AU6" s="334">
        <v>21</v>
      </c>
      <c r="AV6" s="334"/>
      <c r="AW6" s="334">
        <v>22</v>
      </c>
      <c r="AX6" s="334">
        <v>19</v>
      </c>
      <c r="AY6" s="334">
        <v>20</v>
      </c>
      <c r="AZ6" s="334">
        <v>21</v>
      </c>
      <c r="BA6" s="334"/>
      <c r="BB6" s="334">
        <v>22</v>
      </c>
      <c r="BC6" s="334">
        <v>19</v>
      </c>
      <c r="BD6" s="334">
        <v>20</v>
      </c>
      <c r="BE6" s="334">
        <v>21</v>
      </c>
      <c r="BF6" s="334"/>
      <c r="BG6" s="334">
        <v>22</v>
      </c>
      <c r="BH6" s="334">
        <v>19</v>
      </c>
      <c r="BI6" s="334">
        <v>20</v>
      </c>
      <c r="BJ6" s="334">
        <v>21</v>
      </c>
      <c r="BK6" s="334"/>
      <c r="BL6" s="334">
        <v>22</v>
      </c>
      <c r="BM6" s="334">
        <v>19</v>
      </c>
      <c r="BN6" s="334">
        <v>20</v>
      </c>
      <c r="BO6" s="334">
        <v>21</v>
      </c>
      <c r="BP6" s="334"/>
      <c r="BQ6" s="334">
        <v>22</v>
      </c>
      <c r="BR6" s="334">
        <v>19</v>
      </c>
      <c r="BS6" s="334">
        <v>20</v>
      </c>
      <c r="BT6" s="334">
        <v>21</v>
      </c>
      <c r="BU6" s="334"/>
      <c r="BV6" s="334">
        <v>22</v>
      </c>
      <c r="BW6" s="334">
        <v>19</v>
      </c>
      <c r="BX6" s="334">
        <v>20</v>
      </c>
      <c r="BY6" s="334">
        <v>21</v>
      </c>
      <c r="BZ6" s="334"/>
      <c r="CA6" s="334">
        <v>22</v>
      </c>
      <c r="CB6" s="334">
        <v>19</v>
      </c>
      <c r="CC6" s="334">
        <v>20</v>
      </c>
      <c r="CD6" s="334">
        <v>21</v>
      </c>
      <c r="CE6" s="334"/>
      <c r="CF6" s="334">
        <v>22</v>
      </c>
      <c r="CG6" s="334">
        <v>19</v>
      </c>
      <c r="CH6" s="334">
        <v>20</v>
      </c>
      <c r="CI6" s="334">
        <v>21</v>
      </c>
      <c r="CJ6" s="334"/>
      <c r="CK6" s="334">
        <v>22</v>
      </c>
      <c r="CL6" s="334">
        <v>19</v>
      </c>
      <c r="CM6" s="334">
        <v>20</v>
      </c>
      <c r="CN6" s="334">
        <v>21</v>
      </c>
      <c r="CO6" s="334"/>
      <c r="CP6" s="334">
        <v>22</v>
      </c>
      <c r="CQ6" s="334">
        <v>19</v>
      </c>
      <c r="CR6" s="334">
        <v>20</v>
      </c>
      <c r="CS6" s="334">
        <v>21</v>
      </c>
      <c r="CT6" s="334"/>
      <c r="CU6" s="334">
        <v>22</v>
      </c>
      <c r="CV6" s="334">
        <v>19</v>
      </c>
      <c r="CW6" s="334">
        <v>20</v>
      </c>
      <c r="CX6" s="334">
        <v>21</v>
      </c>
      <c r="CY6" s="334"/>
      <c r="CZ6" s="334">
        <v>22</v>
      </c>
      <c r="DA6" s="334">
        <v>19</v>
      </c>
      <c r="DB6" s="334">
        <v>20</v>
      </c>
      <c r="DC6" s="334">
        <v>21</v>
      </c>
      <c r="DD6" s="334"/>
      <c r="DE6" s="334">
        <v>22</v>
      </c>
      <c r="DF6" s="334">
        <v>19</v>
      </c>
      <c r="DG6" s="334">
        <v>20</v>
      </c>
      <c r="DH6" s="334">
        <v>21</v>
      </c>
      <c r="DI6" s="334"/>
      <c r="DJ6" s="334">
        <v>22</v>
      </c>
      <c r="DK6" s="334">
        <v>19</v>
      </c>
      <c r="DL6" s="334">
        <v>20</v>
      </c>
      <c r="DM6" s="334">
        <v>21</v>
      </c>
      <c r="DN6" s="334"/>
      <c r="DO6" s="336">
        <v>22</v>
      </c>
      <c r="DP6" s="325">
        <v>8</v>
      </c>
      <c r="DQ6" s="337">
        <v>9</v>
      </c>
      <c r="DR6" s="337">
        <v>10</v>
      </c>
      <c r="DS6" s="337">
        <v>11</v>
      </c>
      <c r="DT6" s="337">
        <v>12</v>
      </c>
      <c r="DU6" s="337">
        <v>13</v>
      </c>
      <c r="DV6" s="337">
        <v>14</v>
      </c>
      <c r="DW6" s="337">
        <v>15</v>
      </c>
      <c r="DX6" s="337">
        <v>16</v>
      </c>
      <c r="DY6" s="337">
        <v>17</v>
      </c>
      <c r="DZ6" s="337">
        <v>18</v>
      </c>
      <c r="EA6" s="337">
        <v>19</v>
      </c>
      <c r="EB6" s="337">
        <v>20</v>
      </c>
      <c r="EC6" s="337">
        <v>21</v>
      </c>
      <c r="ED6" s="337">
        <v>22</v>
      </c>
      <c r="EE6" s="337">
        <v>23</v>
      </c>
      <c r="EF6" s="11"/>
      <c r="EG6" s="11"/>
      <c r="EH6" s="11"/>
      <c r="EI6" s="11"/>
      <c r="EJ6" s="11"/>
      <c r="EK6" s="11"/>
      <c r="EL6" s="240"/>
      <c r="EM6" s="241"/>
      <c r="EN6" s="240"/>
      <c r="EO6" s="240"/>
      <c r="EP6" s="240"/>
      <c r="EQ6" s="240"/>
      <c r="ER6" s="240"/>
      <c r="ES6" s="240"/>
      <c r="ET6" s="240"/>
    </row>
    <row r="7" spans="1:150" ht="72">
      <c r="A7" s="286"/>
      <c r="B7" s="342" t="s">
        <v>609</v>
      </c>
      <c r="C7" s="343"/>
      <c r="D7" s="344"/>
      <c r="E7" s="229"/>
      <c r="F7" s="229"/>
      <c r="G7" s="229"/>
      <c r="H7" s="229"/>
      <c r="I7" s="345">
        <f t="shared" ref="I7:I10" si="0">SUM(J7-G7/20)</f>
        <v>0</v>
      </c>
      <c r="J7" s="231">
        <f t="shared" ref="J7:J10" si="1">SUM((G7*6*21)/(8*20*100))+(G7/20)</f>
        <v>0</v>
      </c>
      <c r="K7" s="229"/>
      <c r="L7" s="287"/>
      <c r="M7" s="345">
        <f t="shared" ref="M7:M9" si="2">SUM(L7*I7)</f>
        <v>0</v>
      </c>
      <c r="N7" s="231" t="s">
        <v>544</v>
      </c>
      <c r="O7" s="230"/>
      <c r="P7" s="230"/>
      <c r="Q7" s="230"/>
      <c r="R7" s="231" t="s">
        <v>544</v>
      </c>
      <c r="S7" s="229"/>
      <c r="T7" s="229"/>
      <c r="U7" s="229"/>
      <c r="V7" s="229"/>
      <c r="W7" s="229"/>
      <c r="X7" s="235"/>
      <c r="Y7" s="229"/>
      <c r="Z7" s="229"/>
      <c r="AA7" s="229"/>
      <c r="AB7" s="229"/>
      <c r="AC7" s="235"/>
      <c r="AD7" s="229"/>
      <c r="AE7" s="229"/>
      <c r="AF7" s="229"/>
      <c r="AG7" s="229"/>
      <c r="AH7" s="235"/>
      <c r="AI7" s="229"/>
      <c r="AJ7" s="229"/>
      <c r="AK7" s="229"/>
      <c r="AL7" s="289"/>
      <c r="AM7" s="236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8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39"/>
      <c r="EF7" s="237"/>
      <c r="EG7" s="237"/>
      <c r="EH7" s="91"/>
      <c r="EI7" s="91"/>
      <c r="EJ7" s="91"/>
      <c r="EK7" s="91"/>
      <c r="EL7" s="91"/>
      <c r="EM7" s="241"/>
      <c r="EN7" s="91"/>
      <c r="EO7" s="91"/>
      <c r="EP7" s="91"/>
      <c r="EQ7" s="91"/>
      <c r="ER7" s="91"/>
      <c r="ES7" s="91"/>
      <c r="ET7" s="91"/>
    </row>
    <row r="8" spans="1:150" ht="66">
      <c r="A8" s="346">
        <v>1</v>
      </c>
      <c r="B8" s="346" t="s">
        <v>610</v>
      </c>
      <c r="C8" s="346" t="s">
        <v>611</v>
      </c>
      <c r="D8" s="346" t="s">
        <v>612</v>
      </c>
      <c r="E8" s="347">
        <v>25500</v>
      </c>
      <c r="F8" s="347">
        <v>3000</v>
      </c>
      <c r="G8" s="293">
        <f>SUM(E8:F8)</f>
        <v>28500</v>
      </c>
      <c r="H8" s="229"/>
      <c r="I8" s="345">
        <f t="shared" si="0"/>
        <v>224.4375</v>
      </c>
      <c r="J8" s="231">
        <f t="shared" si="1"/>
        <v>1649.4375</v>
      </c>
      <c r="K8" s="347" t="s">
        <v>613</v>
      </c>
      <c r="L8" s="287">
        <v>12</v>
      </c>
      <c r="M8" s="345">
        <f t="shared" si="2"/>
        <v>2693.25</v>
      </c>
      <c r="N8" s="231">
        <f>SUM(L8*J8)</f>
        <v>19793.25</v>
      </c>
      <c r="O8" s="230">
        <f>SUM(P8:Q8)</f>
        <v>0</v>
      </c>
      <c r="P8" s="230">
        <f t="shared" ref="P8:R9" si="3">SUM(U8,Z8,AE8,AJ8,AO8,AT8,AY8,BD8,BI8,BN8,BS8,BX8,CC8,CH8,CM8,CR8,CW8,DB8,DG8,DL8)</f>
        <v>0</v>
      </c>
      <c r="Q8" s="230">
        <f t="shared" si="3"/>
        <v>0</v>
      </c>
      <c r="R8" s="230">
        <f t="shared" si="3"/>
        <v>0</v>
      </c>
      <c r="S8" s="348" t="s">
        <v>614</v>
      </c>
      <c r="T8" s="229"/>
      <c r="U8" s="229"/>
      <c r="V8" s="229"/>
      <c r="W8" s="229"/>
      <c r="X8" s="235"/>
      <c r="Y8" s="229"/>
      <c r="Z8" s="229"/>
      <c r="AA8" s="229"/>
      <c r="AB8" s="229"/>
      <c r="AC8" s="235"/>
      <c r="AD8" s="229"/>
      <c r="AE8" s="229"/>
      <c r="AF8" s="229"/>
      <c r="AG8" s="229"/>
      <c r="AH8" s="235"/>
      <c r="AI8" s="229"/>
      <c r="AJ8" s="229"/>
      <c r="AK8" s="229"/>
      <c r="AL8" s="289"/>
      <c r="AM8" s="236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8">
        <v>1</v>
      </c>
      <c r="DQ8" s="229">
        <v>28500</v>
      </c>
      <c r="DR8" s="229"/>
      <c r="DS8" s="229"/>
      <c r="DT8" s="229"/>
      <c r="DU8" s="229"/>
      <c r="DV8" s="229">
        <v>1</v>
      </c>
      <c r="DW8" s="229">
        <v>28500</v>
      </c>
      <c r="DX8" s="229"/>
      <c r="DY8" s="229"/>
      <c r="DZ8" s="229"/>
      <c r="EA8" s="229"/>
      <c r="EB8" s="229"/>
      <c r="EC8" s="229"/>
      <c r="ED8" s="229"/>
      <c r="EE8" s="239"/>
      <c r="EF8" s="250">
        <f t="shared" ref="EF8:EG9" si="4">SUM(ED8,EB8,DZ8,DX8,DV8,DT8)</f>
        <v>1</v>
      </c>
      <c r="EG8" s="250">
        <f t="shared" si="4"/>
        <v>28500</v>
      </c>
      <c r="EH8" s="91">
        <v>1</v>
      </c>
      <c r="EI8" s="91">
        <v>28500</v>
      </c>
      <c r="EJ8" s="91"/>
      <c r="EK8" s="91"/>
      <c r="EL8" s="91"/>
      <c r="EM8" s="241">
        <v>1</v>
      </c>
      <c r="EN8" s="91"/>
      <c r="EO8" s="91"/>
      <c r="EP8" s="91"/>
      <c r="EQ8" s="91"/>
      <c r="ER8" s="91"/>
      <c r="ES8" s="91"/>
      <c r="ET8" s="91"/>
    </row>
    <row r="9" spans="1:150" ht="66">
      <c r="A9" s="346">
        <v>2</v>
      </c>
      <c r="B9" s="346" t="s">
        <v>615</v>
      </c>
      <c r="C9" s="346" t="s">
        <v>616</v>
      </c>
      <c r="D9" s="346" t="s">
        <v>617</v>
      </c>
      <c r="E9" s="347">
        <v>42500</v>
      </c>
      <c r="F9" s="347">
        <v>5000</v>
      </c>
      <c r="G9" s="293">
        <f>SUM(E9:F9)</f>
        <v>47500</v>
      </c>
      <c r="H9" s="229"/>
      <c r="I9" s="345">
        <f t="shared" si="0"/>
        <v>374.0625</v>
      </c>
      <c r="J9" s="231">
        <f t="shared" si="1"/>
        <v>2749.0625</v>
      </c>
      <c r="K9" s="347" t="s">
        <v>618</v>
      </c>
      <c r="L9" s="287">
        <v>12</v>
      </c>
      <c r="M9" s="345">
        <f t="shared" si="2"/>
        <v>4488.75</v>
      </c>
      <c r="N9" s="231">
        <f>SUM(L9*J9)</f>
        <v>32988.75</v>
      </c>
      <c r="O9" s="230">
        <f>SUM(P9:Q9)</f>
        <v>0</v>
      </c>
      <c r="P9" s="230">
        <f t="shared" si="3"/>
        <v>0</v>
      </c>
      <c r="Q9" s="230">
        <f t="shared" si="3"/>
        <v>0</v>
      </c>
      <c r="R9" s="230">
        <f t="shared" si="3"/>
        <v>0</v>
      </c>
      <c r="S9" s="348" t="s">
        <v>619</v>
      </c>
      <c r="T9" s="229"/>
      <c r="U9" s="229"/>
      <c r="V9" s="229"/>
      <c r="W9" s="229"/>
      <c r="X9" s="235"/>
      <c r="Y9" s="229"/>
      <c r="Z9" s="229"/>
      <c r="AA9" s="229"/>
      <c r="AB9" s="229"/>
      <c r="AC9" s="235"/>
      <c r="AD9" s="229"/>
      <c r="AE9" s="229"/>
      <c r="AF9" s="229"/>
      <c r="AG9" s="229"/>
      <c r="AH9" s="235"/>
      <c r="AI9" s="229"/>
      <c r="AJ9" s="229"/>
      <c r="AK9" s="229"/>
      <c r="AL9" s="289"/>
      <c r="AM9" s="236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8">
        <v>1</v>
      </c>
      <c r="DQ9" s="229">
        <v>47500</v>
      </c>
      <c r="DR9" s="229"/>
      <c r="DS9" s="229"/>
      <c r="DT9" s="229"/>
      <c r="DU9" s="229"/>
      <c r="DV9" s="229">
        <v>1</v>
      </c>
      <c r="DW9" s="229">
        <v>47500</v>
      </c>
      <c r="DX9" s="229"/>
      <c r="DY9" s="229"/>
      <c r="DZ9" s="229"/>
      <c r="EA9" s="229"/>
      <c r="EB9" s="229"/>
      <c r="EC9" s="229"/>
      <c r="ED9" s="229"/>
      <c r="EE9" s="239"/>
      <c r="EF9" s="250">
        <f t="shared" si="4"/>
        <v>1</v>
      </c>
      <c r="EG9" s="250">
        <f t="shared" si="4"/>
        <v>47500</v>
      </c>
      <c r="EH9" s="91"/>
      <c r="EI9" s="91"/>
      <c r="EJ9" s="91">
        <v>1</v>
      </c>
      <c r="EK9" s="91">
        <v>47500</v>
      </c>
      <c r="EL9" s="91"/>
      <c r="EM9" s="241">
        <v>1</v>
      </c>
      <c r="EN9" s="91"/>
      <c r="EO9" s="91"/>
      <c r="EP9" s="91"/>
      <c r="EQ9" s="91"/>
      <c r="ER9" s="91"/>
      <c r="ES9" s="91"/>
      <c r="ET9" s="91"/>
    </row>
    <row r="10" spans="1:150">
      <c r="A10" s="308"/>
      <c r="B10" s="349" t="s">
        <v>509</v>
      </c>
      <c r="C10" s="349"/>
      <c r="D10" s="350"/>
      <c r="E10" s="258">
        <f>SUM(E8:E9)</f>
        <v>68000</v>
      </c>
      <c r="F10" s="258">
        <f>SUM(F8:F9)</f>
        <v>8000</v>
      </c>
      <c r="G10" s="258">
        <f>SUM(G8:G9)</f>
        <v>76000</v>
      </c>
      <c r="H10" s="309"/>
      <c r="I10" s="345">
        <f t="shared" si="0"/>
        <v>598.5</v>
      </c>
      <c r="J10" s="255">
        <f t="shared" si="1"/>
        <v>4398.5</v>
      </c>
      <c r="K10" s="309"/>
      <c r="L10" s="310">
        <f t="shared" ref="L10:AA10" si="5">SUM(L8:L9)</f>
        <v>24</v>
      </c>
      <c r="M10" s="255">
        <f t="shared" si="5"/>
        <v>7182</v>
      </c>
      <c r="N10" s="255">
        <f t="shared" si="5"/>
        <v>52782</v>
      </c>
      <c r="O10" s="258">
        <f t="shared" si="5"/>
        <v>0</v>
      </c>
      <c r="P10" s="258">
        <f t="shared" si="5"/>
        <v>0</v>
      </c>
      <c r="Q10" s="258">
        <f t="shared" si="5"/>
        <v>0</v>
      </c>
      <c r="R10" s="258">
        <f t="shared" si="5"/>
        <v>0</v>
      </c>
      <c r="S10" s="258">
        <f t="shared" si="5"/>
        <v>0</v>
      </c>
      <c r="T10" s="258">
        <f t="shared" si="5"/>
        <v>0</v>
      </c>
      <c r="U10" s="258">
        <f t="shared" si="5"/>
        <v>0</v>
      </c>
      <c r="V10" s="258">
        <f t="shared" si="5"/>
        <v>0</v>
      </c>
      <c r="W10" s="258">
        <f t="shared" si="5"/>
        <v>0</v>
      </c>
      <c r="X10" s="258">
        <f t="shared" si="5"/>
        <v>0</v>
      </c>
      <c r="Y10" s="258">
        <f t="shared" si="5"/>
        <v>0</v>
      </c>
      <c r="Z10" s="258">
        <f t="shared" si="5"/>
        <v>0</v>
      </c>
      <c r="AA10" s="258">
        <f t="shared" si="5"/>
        <v>0</v>
      </c>
      <c r="AB10" s="258"/>
      <c r="AC10" s="258">
        <f>SUM(AC8:AC9)</f>
        <v>0</v>
      </c>
      <c r="AD10" s="258">
        <f>SUM(AD8:AD9)</f>
        <v>0</v>
      </c>
      <c r="AE10" s="258">
        <f>SUM(AE8:AE9)</f>
        <v>0</v>
      </c>
      <c r="AF10" s="258">
        <f>SUM(AF8:AF9)</f>
        <v>0</v>
      </c>
      <c r="AG10" s="258"/>
      <c r="AH10" s="258">
        <f>SUM(AH8:AH9)</f>
        <v>0</v>
      </c>
      <c r="AI10" s="258">
        <f>SUM(AI8:AI9)</f>
        <v>0</v>
      </c>
      <c r="AJ10" s="258">
        <f>SUM(AJ8:AJ9)</f>
        <v>0</v>
      </c>
      <c r="AK10" s="258">
        <f>SUM(AK8:AK9)</f>
        <v>0</v>
      </c>
      <c r="AL10" s="258"/>
      <c r="AM10" s="258">
        <f>SUM(AM8:AM9)</f>
        <v>0</v>
      </c>
      <c r="AN10" s="258">
        <f>SUM(AN8:AN9)</f>
        <v>0</v>
      </c>
      <c r="AO10" s="258">
        <f>SUM(AO8:AO9)</f>
        <v>0</v>
      </c>
      <c r="AP10" s="258">
        <f>SUM(AP8:AP9)</f>
        <v>0</v>
      </c>
      <c r="AQ10" s="258"/>
      <c r="AR10" s="258">
        <f>SUM(AR8:AR9)</f>
        <v>0</v>
      </c>
      <c r="AS10" s="258">
        <f>SUM(AS8:AS9)</f>
        <v>0</v>
      </c>
      <c r="AT10" s="258">
        <f>SUM(AT8:AT9)</f>
        <v>0</v>
      </c>
      <c r="AU10" s="258">
        <f>SUM(AU8:AU9)</f>
        <v>0</v>
      </c>
      <c r="AV10" s="258"/>
      <c r="AW10" s="258">
        <f>SUM(AW8:AW9)</f>
        <v>0</v>
      </c>
      <c r="AX10" s="258">
        <f>SUM(AX8:AX9)</f>
        <v>0</v>
      </c>
      <c r="AY10" s="258">
        <f>SUM(AY8:AY9)</f>
        <v>0</v>
      </c>
      <c r="AZ10" s="258">
        <f>SUM(AZ8:AZ9)</f>
        <v>0</v>
      </c>
      <c r="BA10" s="258"/>
      <c r="BB10" s="258">
        <f>SUM(BB8:BB9)</f>
        <v>0</v>
      </c>
      <c r="BC10" s="258">
        <f>SUM(BC8:BC9)</f>
        <v>0</v>
      </c>
      <c r="BD10" s="258">
        <f>SUM(BD8:BD9)</f>
        <v>0</v>
      </c>
      <c r="BE10" s="258">
        <f>SUM(BE8:BE9)</f>
        <v>0</v>
      </c>
      <c r="BF10" s="258"/>
      <c r="BG10" s="258">
        <f>SUM(BG8:BG9)</f>
        <v>0</v>
      </c>
      <c r="BH10" s="258">
        <f>SUM(BH8:BH9)</f>
        <v>0</v>
      </c>
      <c r="BI10" s="258">
        <f>SUM(BI8:BI9)</f>
        <v>0</v>
      </c>
      <c r="BJ10" s="258">
        <f>SUM(BJ8:BJ9)</f>
        <v>0</v>
      </c>
      <c r="BK10" s="258"/>
      <c r="BL10" s="258">
        <f>SUM(BL8:BL9)</f>
        <v>0</v>
      </c>
      <c r="BM10" s="258">
        <f>SUM(BM8:BM9)</f>
        <v>0</v>
      </c>
      <c r="BN10" s="258">
        <f>SUM(BN8:BN9)</f>
        <v>0</v>
      </c>
      <c r="BO10" s="258">
        <f>SUM(BO8:BO9)</f>
        <v>0</v>
      </c>
      <c r="BP10" s="258"/>
      <c r="BQ10" s="258">
        <f>SUM(BQ8:BQ9)</f>
        <v>0</v>
      </c>
      <c r="BR10" s="258">
        <f>SUM(BR8:BR9)</f>
        <v>0</v>
      </c>
      <c r="BS10" s="258">
        <f>SUM(BS8:BS9)</f>
        <v>0</v>
      </c>
      <c r="BT10" s="258">
        <f>SUM(BT8:BT9)</f>
        <v>0</v>
      </c>
      <c r="BU10" s="258"/>
      <c r="BV10" s="258">
        <f>SUM(BV8:BV9)</f>
        <v>0</v>
      </c>
      <c r="BW10" s="258">
        <f>SUM(BW8:BW9)</f>
        <v>0</v>
      </c>
      <c r="BX10" s="258">
        <f>SUM(BX8:BX9)</f>
        <v>0</v>
      </c>
      <c r="BY10" s="258">
        <f>SUM(BY8:BY9)</f>
        <v>0</v>
      </c>
      <c r="BZ10" s="258"/>
      <c r="CA10" s="258">
        <f>SUM(CA8:CA9)</f>
        <v>0</v>
      </c>
      <c r="CB10" s="258">
        <f>SUM(CB8:CB9)</f>
        <v>0</v>
      </c>
      <c r="CC10" s="258">
        <f>SUM(CC8:CC9)</f>
        <v>0</v>
      </c>
      <c r="CD10" s="258">
        <f>SUM(CD8:CD9)</f>
        <v>0</v>
      </c>
      <c r="CE10" s="258"/>
      <c r="CF10" s="258">
        <f>SUM(CF8:CF9)</f>
        <v>0</v>
      </c>
      <c r="CG10" s="258">
        <f>SUM(CG8:CG9)</f>
        <v>0</v>
      </c>
      <c r="CH10" s="258">
        <f>SUM(CH8:CH9)</f>
        <v>0</v>
      </c>
      <c r="CI10" s="258">
        <f>SUM(CI8:CI9)</f>
        <v>0</v>
      </c>
      <c r="CJ10" s="258"/>
      <c r="CK10" s="258">
        <f>SUM(CK8:CK9)</f>
        <v>0</v>
      </c>
      <c r="CL10" s="258">
        <f>SUM(CL8:CL9)</f>
        <v>0</v>
      </c>
      <c r="CM10" s="258">
        <f>SUM(CM8:CM9)</f>
        <v>0</v>
      </c>
      <c r="CN10" s="258">
        <f>SUM(CN8:CN9)</f>
        <v>0</v>
      </c>
      <c r="CO10" s="258"/>
      <c r="CP10" s="258">
        <f>SUM(CP8:CP9)</f>
        <v>0</v>
      </c>
      <c r="CQ10" s="258">
        <f>SUM(CQ8:CQ9)</f>
        <v>0</v>
      </c>
      <c r="CR10" s="258">
        <f>SUM(CR8:CR9)</f>
        <v>0</v>
      </c>
      <c r="CS10" s="258">
        <f>SUM(CS8:CS9)</f>
        <v>0</v>
      </c>
      <c r="CT10" s="258"/>
      <c r="CU10" s="258">
        <f>SUM(CU8:CU9)</f>
        <v>0</v>
      </c>
      <c r="CV10" s="258">
        <f>SUM(CV8:CV9)</f>
        <v>0</v>
      </c>
      <c r="CW10" s="258">
        <f>SUM(CW8:CW9)</f>
        <v>0</v>
      </c>
      <c r="CX10" s="258">
        <f>SUM(CX8:CX9)</f>
        <v>0</v>
      </c>
      <c r="CY10" s="258"/>
      <c r="CZ10" s="258">
        <f>SUM(CZ8:CZ9)</f>
        <v>0</v>
      </c>
      <c r="DA10" s="258">
        <f>SUM(DA8:DA9)</f>
        <v>0</v>
      </c>
      <c r="DB10" s="258">
        <f>SUM(DB8:DB9)</f>
        <v>0</v>
      </c>
      <c r="DC10" s="258">
        <f>SUM(DC8:DC9)</f>
        <v>0</v>
      </c>
      <c r="DD10" s="258"/>
      <c r="DE10" s="258">
        <f>SUM(DE8:DE9)</f>
        <v>0</v>
      </c>
      <c r="DF10" s="258">
        <f>SUM(DF8:DF9)</f>
        <v>0</v>
      </c>
      <c r="DG10" s="258">
        <f>SUM(DG8:DG9)</f>
        <v>0</v>
      </c>
      <c r="DH10" s="258">
        <f>SUM(DH8:DH9)</f>
        <v>0</v>
      </c>
      <c r="DI10" s="258"/>
      <c r="DJ10" s="258">
        <f>SUM(DJ8:DJ9)</f>
        <v>0</v>
      </c>
      <c r="DK10" s="258">
        <f>SUM(DK8:DK9)</f>
        <v>0</v>
      </c>
      <c r="DL10" s="258">
        <f>SUM(DL8:DL9)</f>
        <v>0</v>
      </c>
      <c r="DM10" s="258">
        <f>SUM(DM8:DM9)</f>
        <v>0</v>
      </c>
      <c r="DN10" s="258"/>
      <c r="DO10" s="258">
        <f t="shared" ref="DO10:EK10" si="6">SUM(DO8:DO9)</f>
        <v>0</v>
      </c>
      <c r="DP10" s="258">
        <f t="shared" si="6"/>
        <v>2</v>
      </c>
      <c r="DQ10" s="258">
        <f t="shared" si="6"/>
        <v>76000</v>
      </c>
      <c r="DR10" s="258">
        <f t="shared" si="6"/>
        <v>0</v>
      </c>
      <c r="DS10" s="258">
        <f t="shared" si="6"/>
        <v>0</v>
      </c>
      <c r="DT10" s="258">
        <f t="shared" si="6"/>
        <v>0</v>
      </c>
      <c r="DU10" s="258">
        <f t="shared" si="6"/>
        <v>0</v>
      </c>
      <c r="DV10" s="258">
        <f t="shared" si="6"/>
        <v>2</v>
      </c>
      <c r="DW10" s="258">
        <f t="shared" si="6"/>
        <v>76000</v>
      </c>
      <c r="DX10" s="258">
        <f t="shared" si="6"/>
        <v>0</v>
      </c>
      <c r="DY10" s="258">
        <f t="shared" si="6"/>
        <v>0</v>
      </c>
      <c r="DZ10" s="258">
        <f t="shared" si="6"/>
        <v>0</v>
      </c>
      <c r="EA10" s="258">
        <f t="shared" si="6"/>
        <v>0</v>
      </c>
      <c r="EB10" s="258">
        <f t="shared" si="6"/>
        <v>0</v>
      </c>
      <c r="EC10" s="258">
        <f t="shared" si="6"/>
        <v>0</v>
      </c>
      <c r="ED10" s="258">
        <f t="shared" si="6"/>
        <v>0</v>
      </c>
      <c r="EE10" s="258">
        <f t="shared" si="6"/>
        <v>0</v>
      </c>
      <c r="EF10" s="258">
        <f t="shared" si="6"/>
        <v>2</v>
      </c>
      <c r="EG10" s="258">
        <f t="shared" si="6"/>
        <v>76000</v>
      </c>
      <c r="EH10" s="258">
        <f t="shared" si="6"/>
        <v>1</v>
      </c>
      <c r="EI10" s="258">
        <f t="shared" si="6"/>
        <v>28500</v>
      </c>
      <c r="EJ10" s="258">
        <f t="shared" si="6"/>
        <v>1</v>
      </c>
      <c r="EK10" s="258">
        <f t="shared" si="6"/>
        <v>47500</v>
      </c>
      <c r="EM10" s="204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">
      <c r="A1" s="465" t="s">
        <v>473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351"/>
      <c r="M1" s="352"/>
      <c r="N1" s="353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465" t="s">
        <v>474</v>
      </c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315"/>
      <c r="EF1" s="315"/>
      <c r="EG1" s="315"/>
      <c r="EH1" s="315"/>
      <c r="EI1" s="315"/>
      <c r="EJ1" s="315"/>
      <c r="EK1" s="315"/>
      <c r="EL1" s="315"/>
      <c r="EM1" s="316"/>
      <c r="EN1" s="315"/>
      <c r="EO1" s="315"/>
      <c r="EP1" s="315"/>
      <c r="EQ1" s="315"/>
      <c r="ER1" s="315"/>
      <c r="ES1" s="315"/>
      <c r="ET1" s="315"/>
    </row>
    <row r="2" spans="1:150" ht="18">
      <c r="A2" s="470" t="s">
        <v>594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351"/>
      <c r="M2" s="351"/>
      <c r="N2" s="354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5"/>
      <c r="AE2" s="351"/>
      <c r="AF2" s="351"/>
      <c r="AG2" s="351"/>
      <c r="AH2" s="351"/>
      <c r="AI2" s="351"/>
      <c r="AJ2" s="351"/>
      <c r="AK2" s="351"/>
      <c r="AL2" s="351"/>
      <c r="AM2" s="351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3"/>
      <c r="DQ2" s="322"/>
      <c r="DR2" s="322"/>
      <c r="DS2" s="322"/>
      <c r="DT2" s="340" t="s">
        <v>517</v>
      </c>
      <c r="DU2" s="340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3"/>
      <c r="EN2" s="322"/>
      <c r="EO2" s="322"/>
      <c r="EP2" s="322"/>
      <c r="EQ2" s="322"/>
      <c r="ER2" s="322"/>
      <c r="ES2" s="322"/>
      <c r="ET2" s="322"/>
    </row>
    <row r="3" spans="1:150" ht="15.75">
      <c r="A3" s="471" t="s">
        <v>476</v>
      </c>
      <c r="B3" s="473" t="s">
        <v>518</v>
      </c>
      <c r="C3" s="473" t="s">
        <v>477</v>
      </c>
      <c r="D3" s="473" t="s">
        <v>478</v>
      </c>
      <c r="E3" s="473" t="s">
        <v>620</v>
      </c>
      <c r="F3" s="473" t="s">
        <v>570</v>
      </c>
      <c r="G3" s="473" t="s">
        <v>571</v>
      </c>
      <c r="H3" s="473" t="s">
        <v>480</v>
      </c>
      <c r="I3" s="467" t="s">
        <v>621</v>
      </c>
      <c r="J3" s="473" t="s">
        <v>481</v>
      </c>
      <c r="K3" s="476" t="s">
        <v>622</v>
      </c>
      <c r="L3" s="473" t="s">
        <v>623</v>
      </c>
      <c r="M3" s="467" t="s">
        <v>624</v>
      </c>
      <c r="N3" s="477" t="s">
        <v>625</v>
      </c>
      <c r="O3" s="478" t="s">
        <v>486</v>
      </c>
      <c r="P3" s="478"/>
      <c r="Q3" s="478"/>
      <c r="R3" s="240"/>
      <c r="S3" s="479" t="s">
        <v>488</v>
      </c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356"/>
      <c r="DP3" s="32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40"/>
      <c r="EM3" s="241"/>
      <c r="EN3" s="240"/>
      <c r="EO3" s="240"/>
      <c r="EP3" s="240"/>
      <c r="EQ3" s="240"/>
      <c r="ER3" s="240"/>
      <c r="ES3" s="240"/>
      <c r="ET3" s="240"/>
    </row>
    <row r="4" spans="1:150" ht="26.25" thickBot="1">
      <c r="A4" s="472"/>
      <c r="B4" s="474"/>
      <c r="C4" s="473"/>
      <c r="D4" s="474"/>
      <c r="E4" s="475"/>
      <c r="F4" s="473"/>
      <c r="G4" s="473"/>
      <c r="H4" s="475"/>
      <c r="I4" s="468"/>
      <c r="J4" s="473"/>
      <c r="K4" s="475"/>
      <c r="L4" s="473"/>
      <c r="M4" s="468"/>
      <c r="N4" s="477"/>
      <c r="O4" s="478"/>
      <c r="P4" s="478"/>
      <c r="Q4" s="478"/>
      <c r="R4" s="357"/>
      <c r="S4" s="476" t="s">
        <v>189</v>
      </c>
      <c r="T4" s="476"/>
      <c r="U4" s="476"/>
      <c r="V4" s="476"/>
      <c r="W4" s="476"/>
      <c r="X4" s="476"/>
      <c r="Y4" s="476" t="s">
        <v>489</v>
      </c>
      <c r="Z4" s="476"/>
      <c r="AA4" s="476"/>
      <c r="AB4" s="476"/>
      <c r="AC4" s="476"/>
      <c r="AD4" s="476" t="s">
        <v>490</v>
      </c>
      <c r="AE4" s="476"/>
      <c r="AF4" s="476"/>
      <c r="AG4" s="476"/>
      <c r="AH4" s="476"/>
      <c r="AI4" s="476" t="s">
        <v>491</v>
      </c>
      <c r="AJ4" s="476"/>
      <c r="AK4" s="476"/>
      <c r="AL4" s="476"/>
      <c r="AM4" s="476"/>
      <c r="AN4" s="476" t="s">
        <v>492</v>
      </c>
      <c r="AO4" s="476"/>
      <c r="AP4" s="476"/>
      <c r="AQ4" s="476"/>
      <c r="AR4" s="476"/>
      <c r="AS4" s="476" t="s">
        <v>493</v>
      </c>
      <c r="AT4" s="476"/>
      <c r="AU4" s="476"/>
      <c r="AV4" s="476"/>
      <c r="AW4" s="476"/>
      <c r="AX4" s="476" t="s">
        <v>494</v>
      </c>
      <c r="AY4" s="476"/>
      <c r="AZ4" s="476"/>
      <c r="BA4" s="476"/>
      <c r="BB4" s="476"/>
      <c r="BC4" s="476" t="s">
        <v>495</v>
      </c>
      <c r="BD4" s="476"/>
      <c r="BE4" s="476"/>
      <c r="BF4" s="476"/>
      <c r="BG4" s="476"/>
      <c r="BH4" s="476" t="s">
        <v>496</v>
      </c>
      <c r="BI4" s="476"/>
      <c r="BJ4" s="476"/>
      <c r="BK4" s="476"/>
      <c r="BL4" s="476"/>
      <c r="BM4" s="476" t="s">
        <v>497</v>
      </c>
      <c r="BN4" s="476"/>
      <c r="BO4" s="476"/>
      <c r="BP4" s="476"/>
      <c r="BQ4" s="476"/>
      <c r="BR4" s="476" t="s">
        <v>498</v>
      </c>
      <c r="BS4" s="476"/>
      <c r="BT4" s="476"/>
      <c r="BU4" s="476"/>
      <c r="BV4" s="476"/>
      <c r="BW4" s="476" t="s">
        <v>499</v>
      </c>
      <c r="BX4" s="476"/>
      <c r="BY4" s="476"/>
      <c r="BZ4" s="476"/>
      <c r="CA4" s="476"/>
      <c r="CB4" s="476" t="s">
        <v>500</v>
      </c>
      <c r="CC4" s="476"/>
      <c r="CD4" s="476"/>
      <c r="CE4" s="476"/>
      <c r="CF4" s="476"/>
      <c r="CG4" s="476" t="s">
        <v>501</v>
      </c>
      <c r="CH4" s="476"/>
      <c r="CI4" s="476"/>
      <c r="CJ4" s="476"/>
      <c r="CK4" s="476"/>
      <c r="CL4" s="476" t="s">
        <v>502</v>
      </c>
      <c r="CM4" s="476"/>
      <c r="CN4" s="476"/>
      <c r="CO4" s="476"/>
      <c r="CP4" s="476"/>
      <c r="CQ4" s="476" t="s">
        <v>503</v>
      </c>
      <c r="CR4" s="476"/>
      <c r="CS4" s="476"/>
      <c r="CT4" s="476"/>
      <c r="CU4" s="476"/>
      <c r="CV4" s="476" t="s">
        <v>504</v>
      </c>
      <c r="CW4" s="476"/>
      <c r="CX4" s="476"/>
      <c r="CY4" s="476"/>
      <c r="CZ4" s="476"/>
      <c r="DA4" s="476" t="s">
        <v>505</v>
      </c>
      <c r="DB4" s="476"/>
      <c r="DC4" s="476"/>
      <c r="DD4" s="476"/>
      <c r="DE4" s="476"/>
      <c r="DF4" s="476" t="s">
        <v>506</v>
      </c>
      <c r="DG4" s="476"/>
      <c r="DH4" s="476"/>
      <c r="DI4" s="476"/>
      <c r="DJ4" s="476"/>
      <c r="DK4" s="476" t="s">
        <v>507</v>
      </c>
      <c r="DL4" s="476"/>
      <c r="DM4" s="476"/>
      <c r="DN4" s="476"/>
      <c r="DO4" s="476"/>
      <c r="DP4" s="464" t="s">
        <v>508</v>
      </c>
      <c r="DQ4" s="464"/>
      <c r="DR4" s="464"/>
      <c r="DS4" s="464"/>
      <c r="DT4" s="464" t="s">
        <v>526</v>
      </c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4"/>
      <c r="EF4" s="326"/>
      <c r="EG4" s="326"/>
      <c r="EH4" s="326"/>
      <c r="EI4" s="341" t="s">
        <v>597</v>
      </c>
      <c r="EJ4" s="326"/>
      <c r="EK4" s="326" t="s">
        <v>598</v>
      </c>
      <c r="EL4" s="206"/>
      <c r="EM4" s="207" t="s">
        <v>528</v>
      </c>
      <c r="EN4" s="208"/>
      <c r="EO4" s="208"/>
      <c r="EP4" s="208"/>
      <c r="EQ4" s="208"/>
      <c r="ER4" s="208"/>
      <c r="ES4" s="208"/>
      <c r="ET4" s="208"/>
    </row>
    <row r="5" spans="1:150" ht="26.25" thickBot="1">
      <c r="A5" s="472"/>
      <c r="B5" s="474"/>
      <c r="C5" s="473"/>
      <c r="D5" s="474"/>
      <c r="E5" s="475"/>
      <c r="F5" s="473"/>
      <c r="G5" s="473"/>
      <c r="H5" s="475"/>
      <c r="I5" s="469"/>
      <c r="J5" s="473"/>
      <c r="K5" s="475"/>
      <c r="L5" s="473"/>
      <c r="M5" s="469"/>
      <c r="N5" s="477"/>
      <c r="O5" s="358" t="s">
        <v>509</v>
      </c>
      <c r="P5" s="357" t="s">
        <v>510</v>
      </c>
      <c r="Q5" s="357" t="s">
        <v>511</v>
      </c>
      <c r="R5" s="357" t="s">
        <v>570</v>
      </c>
      <c r="S5" s="359" t="s">
        <v>599</v>
      </c>
      <c r="T5" s="359" t="s">
        <v>513</v>
      </c>
      <c r="U5" s="360" t="s">
        <v>569</v>
      </c>
      <c r="V5" s="360" t="s">
        <v>511</v>
      </c>
      <c r="W5" s="360" t="s">
        <v>570</v>
      </c>
      <c r="X5" s="357" t="s">
        <v>509</v>
      </c>
      <c r="Y5" s="359" t="s">
        <v>513</v>
      </c>
      <c r="Z5" s="360" t="s">
        <v>569</v>
      </c>
      <c r="AA5" s="360" t="s">
        <v>511</v>
      </c>
      <c r="AB5" s="360" t="s">
        <v>570</v>
      </c>
      <c r="AC5" s="357" t="s">
        <v>509</v>
      </c>
      <c r="AD5" s="359" t="s">
        <v>513</v>
      </c>
      <c r="AE5" s="360" t="s">
        <v>600</v>
      </c>
      <c r="AF5" s="360" t="s">
        <v>511</v>
      </c>
      <c r="AG5" s="360" t="s">
        <v>570</v>
      </c>
      <c r="AH5" s="357" t="s">
        <v>509</v>
      </c>
      <c r="AI5" s="359" t="s">
        <v>513</v>
      </c>
      <c r="AJ5" s="360" t="s">
        <v>600</v>
      </c>
      <c r="AK5" s="360" t="s">
        <v>511</v>
      </c>
      <c r="AL5" s="360" t="s">
        <v>570</v>
      </c>
      <c r="AM5" s="357" t="s">
        <v>509</v>
      </c>
      <c r="AN5" s="359" t="s">
        <v>513</v>
      </c>
      <c r="AO5" s="360" t="s">
        <v>600</v>
      </c>
      <c r="AP5" s="360" t="s">
        <v>511</v>
      </c>
      <c r="AQ5" s="360" t="s">
        <v>570</v>
      </c>
      <c r="AR5" s="357" t="s">
        <v>509</v>
      </c>
      <c r="AS5" s="359" t="s">
        <v>513</v>
      </c>
      <c r="AT5" s="360" t="s">
        <v>600</v>
      </c>
      <c r="AU5" s="360" t="s">
        <v>511</v>
      </c>
      <c r="AV5" s="360" t="s">
        <v>570</v>
      </c>
      <c r="AW5" s="357" t="s">
        <v>509</v>
      </c>
      <c r="AX5" s="359" t="s">
        <v>513</v>
      </c>
      <c r="AY5" s="360" t="s">
        <v>600</v>
      </c>
      <c r="AZ5" s="360" t="s">
        <v>511</v>
      </c>
      <c r="BA5" s="360" t="s">
        <v>570</v>
      </c>
      <c r="BB5" s="357" t="s">
        <v>509</v>
      </c>
      <c r="BC5" s="359" t="s">
        <v>513</v>
      </c>
      <c r="BD5" s="360" t="s">
        <v>600</v>
      </c>
      <c r="BE5" s="360" t="s">
        <v>511</v>
      </c>
      <c r="BF5" s="360" t="s">
        <v>570</v>
      </c>
      <c r="BG5" s="357" t="s">
        <v>509</v>
      </c>
      <c r="BH5" s="359" t="s">
        <v>513</v>
      </c>
      <c r="BI5" s="360" t="s">
        <v>600</v>
      </c>
      <c r="BJ5" s="360" t="s">
        <v>511</v>
      </c>
      <c r="BK5" s="360" t="s">
        <v>570</v>
      </c>
      <c r="BL5" s="357" t="s">
        <v>509</v>
      </c>
      <c r="BM5" s="359" t="s">
        <v>513</v>
      </c>
      <c r="BN5" s="360" t="s">
        <v>600</v>
      </c>
      <c r="BO5" s="360" t="s">
        <v>511</v>
      </c>
      <c r="BP5" s="360" t="s">
        <v>570</v>
      </c>
      <c r="BQ5" s="357" t="s">
        <v>509</v>
      </c>
      <c r="BR5" s="359" t="s">
        <v>513</v>
      </c>
      <c r="BS5" s="360" t="s">
        <v>600</v>
      </c>
      <c r="BT5" s="360" t="s">
        <v>511</v>
      </c>
      <c r="BU5" s="360" t="s">
        <v>570</v>
      </c>
      <c r="BV5" s="357" t="s">
        <v>509</v>
      </c>
      <c r="BW5" s="359" t="s">
        <v>513</v>
      </c>
      <c r="BX5" s="360" t="s">
        <v>600</v>
      </c>
      <c r="BY5" s="360" t="s">
        <v>511</v>
      </c>
      <c r="BZ5" s="360" t="s">
        <v>570</v>
      </c>
      <c r="CA5" s="357" t="s">
        <v>509</v>
      </c>
      <c r="CB5" s="359" t="s">
        <v>513</v>
      </c>
      <c r="CC5" s="360" t="s">
        <v>600</v>
      </c>
      <c r="CD5" s="360" t="s">
        <v>511</v>
      </c>
      <c r="CE5" s="360" t="s">
        <v>570</v>
      </c>
      <c r="CF5" s="357" t="s">
        <v>509</v>
      </c>
      <c r="CG5" s="359" t="s">
        <v>513</v>
      </c>
      <c r="CH5" s="360" t="s">
        <v>600</v>
      </c>
      <c r="CI5" s="360" t="s">
        <v>511</v>
      </c>
      <c r="CJ5" s="360" t="s">
        <v>570</v>
      </c>
      <c r="CK5" s="357" t="s">
        <v>509</v>
      </c>
      <c r="CL5" s="359" t="s">
        <v>513</v>
      </c>
      <c r="CM5" s="360" t="s">
        <v>600</v>
      </c>
      <c r="CN5" s="360" t="s">
        <v>511</v>
      </c>
      <c r="CO5" s="360" t="s">
        <v>570</v>
      </c>
      <c r="CP5" s="357" t="s">
        <v>509</v>
      </c>
      <c r="CQ5" s="359" t="s">
        <v>513</v>
      </c>
      <c r="CR5" s="360" t="s">
        <v>600</v>
      </c>
      <c r="CS5" s="360" t="s">
        <v>511</v>
      </c>
      <c r="CT5" s="360" t="s">
        <v>570</v>
      </c>
      <c r="CU5" s="357" t="s">
        <v>509</v>
      </c>
      <c r="CV5" s="359" t="s">
        <v>513</v>
      </c>
      <c r="CW5" s="360" t="s">
        <v>600</v>
      </c>
      <c r="CX5" s="360" t="s">
        <v>511</v>
      </c>
      <c r="CY5" s="360" t="s">
        <v>570</v>
      </c>
      <c r="CZ5" s="357" t="s">
        <v>509</v>
      </c>
      <c r="DA5" s="359" t="s">
        <v>513</v>
      </c>
      <c r="DB5" s="360" t="s">
        <v>600</v>
      </c>
      <c r="DC5" s="360" t="s">
        <v>511</v>
      </c>
      <c r="DD5" s="360" t="s">
        <v>570</v>
      </c>
      <c r="DE5" s="357" t="s">
        <v>509</v>
      </c>
      <c r="DF5" s="359" t="s">
        <v>513</v>
      </c>
      <c r="DG5" s="360" t="s">
        <v>600</v>
      </c>
      <c r="DH5" s="360" t="s">
        <v>511</v>
      </c>
      <c r="DI5" s="360" t="s">
        <v>570</v>
      </c>
      <c r="DJ5" s="357" t="s">
        <v>509</v>
      </c>
      <c r="DK5" s="359" t="s">
        <v>513</v>
      </c>
      <c r="DL5" s="360" t="s">
        <v>600</v>
      </c>
      <c r="DM5" s="360" t="s">
        <v>511</v>
      </c>
      <c r="DN5" s="360" t="s">
        <v>570</v>
      </c>
      <c r="DO5" s="361" t="s">
        <v>509</v>
      </c>
      <c r="DP5" s="325" t="s">
        <v>32</v>
      </c>
      <c r="DQ5" s="329" t="s">
        <v>515</v>
      </c>
      <c r="DR5" s="329" t="s">
        <v>75</v>
      </c>
      <c r="DS5" s="329" t="s">
        <v>515</v>
      </c>
      <c r="DT5" s="330" t="s">
        <v>529</v>
      </c>
      <c r="DU5" s="329" t="s">
        <v>515</v>
      </c>
      <c r="DV5" s="330" t="s">
        <v>530</v>
      </c>
      <c r="DW5" s="329" t="s">
        <v>515</v>
      </c>
      <c r="DX5" s="330" t="s">
        <v>531</v>
      </c>
      <c r="DY5" s="329" t="s">
        <v>515</v>
      </c>
      <c r="DZ5" s="330" t="s">
        <v>532</v>
      </c>
      <c r="EA5" s="329" t="s">
        <v>515</v>
      </c>
      <c r="EB5" s="330" t="s">
        <v>533</v>
      </c>
      <c r="EC5" s="329" t="s">
        <v>515</v>
      </c>
      <c r="ED5" s="330" t="s">
        <v>534</v>
      </c>
      <c r="EE5" s="329" t="s">
        <v>515</v>
      </c>
      <c r="EF5" s="331" t="s">
        <v>535</v>
      </c>
      <c r="EG5" s="331" t="s">
        <v>535</v>
      </c>
      <c r="EH5" s="75" t="s">
        <v>574</v>
      </c>
      <c r="EI5" s="75" t="s">
        <v>515</v>
      </c>
      <c r="EJ5" s="75" t="s">
        <v>575</v>
      </c>
      <c r="EK5" s="75" t="s">
        <v>515</v>
      </c>
      <c r="EL5" s="213"/>
      <c r="EM5" s="214" t="s">
        <v>31</v>
      </c>
      <c r="EN5" s="215" t="s">
        <v>538</v>
      </c>
      <c r="EO5" s="215" t="s">
        <v>539</v>
      </c>
      <c r="EP5" s="215" t="s">
        <v>538</v>
      </c>
      <c r="EQ5" s="215" t="s">
        <v>540</v>
      </c>
      <c r="ER5" s="215" t="s">
        <v>538</v>
      </c>
      <c r="ES5" s="215" t="s">
        <v>541</v>
      </c>
      <c r="ET5" s="215" t="s">
        <v>542</v>
      </c>
    </row>
    <row r="6" spans="1:150">
      <c r="A6" s="332">
        <v>1</v>
      </c>
      <c r="B6" s="333">
        <v>2</v>
      </c>
      <c r="C6" s="333"/>
      <c r="D6" s="333">
        <v>3</v>
      </c>
      <c r="E6" s="334">
        <v>4</v>
      </c>
      <c r="F6" s="334">
        <v>5</v>
      </c>
      <c r="G6" s="334">
        <v>6</v>
      </c>
      <c r="H6" s="334">
        <v>5</v>
      </c>
      <c r="I6" s="334"/>
      <c r="J6" s="334">
        <v>6</v>
      </c>
      <c r="K6" s="334">
        <v>7</v>
      </c>
      <c r="L6" s="334">
        <v>8</v>
      </c>
      <c r="M6" s="334"/>
      <c r="N6" s="335">
        <v>9</v>
      </c>
      <c r="O6" s="334">
        <v>10</v>
      </c>
      <c r="P6" s="334"/>
      <c r="Q6" s="334"/>
      <c r="R6" s="334">
        <v>11</v>
      </c>
      <c r="S6" s="334">
        <v>6</v>
      </c>
      <c r="T6" s="334">
        <v>7</v>
      </c>
      <c r="U6" s="334">
        <v>8</v>
      </c>
      <c r="V6" s="334">
        <v>9</v>
      </c>
      <c r="W6" s="334"/>
      <c r="X6" s="334">
        <v>10</v>
      </c>
      <c r="Y6" s="334">
        <v>11</v>
      </c>
      <c r="Z6" s="334">
        <v>12</v>
      </c>
      <c r="AA6" s="334">
        <v>13</v>
      </c>
      <c r="AB6" s="334"/>
      <c r="AC6" s="334">
        <v>14</v>
      </c>
      <c r="AD6" s="334">
        <v>15</v>
      </c>
      <c r="AE6" s="334">
        <v>16</v>
      </c>
      <c r="AF6" s="334">
        <v>17</v>
      </c>
      <c r="AG6" s="334"/>
      <c r="AH6" s="334">
        <v>18</v>
      </c>
      <c r="AI6" s="334">
        <v>19</v>
      </c>
      <c r="AJ6" s="334">
        <v>20</v>
      </c>
      <c r="AK6" s="334">
        <v>21</v>
      </c>
      <c r="AL6" s="334"/>
      <c r="AM6" s="334">
        <v>22</v>
      </c>
      <c r="AN6" s="334">
        <v>19</v>
      </c>
      <c r="AO6" s="334">
        <v>20</v>
      </c>
      <c r="AP6" s="334">
        <v>21</v>
      </c>
      <c r="AQ6" s="334"/>
      <c r="AR6" s="334">
        <v>22</v>
      </c>
      <c r="AS6" s="334">
        <v>19</v>
      </c>
      <c r="AT6" s="334">
        <v>20</v>
      </c>
      <c r="AU6" s="334">
        <v>21</v>
      </c>
      <c r="AV6" s="334"/>
      <c r="AW6" s="334">
        <v>22</v>
      </c>
      <c r="AX6" s="334">
        <v>19</v>
      </c>
      <c r="AY6" s="334">
        <v>20</v>
      </c>
      <c r="AZ6" s="334">
        <v>21</v>
      </c>
      <c r="BA6" s="334"/>
      <c r="BB6" s="334">
        <v>22</v>
      </c>
      <c r="BC6" s="334">
        <v>19</v>
      </c>
      <c r="BD6" s="334">
        <v>20</v>
      </c>
      <c r="BE6" s="334">
        <v>21</v>
      </c>
      <c r="BF6" s="334"/>
      <c r="BG6" s="334">
        <v>22</v>
      </c>
      <c r="BH6" s="334">
        <v>19</v>
      </c>
      <c r="BI6" s="334">
        <v>20</v>
      </c>
      <c r="BJ6" s="334">
        <v>21</v>
      </c>
      <c r="BK6" s="334"/>
      <c r="BL6" s="334">
        <v>22</v>
      </c>
      <c r="BM6" s="334">
        <v>19</v>
      </c>
      <c r="BN6" s="334">
        <v>20</v>
      </c>
      <c r="BO6" s="334">
        <v>21</v>
      </c>
      <c r="BP6" s="334"/>
      <c r="BQ6" s="334">
        <v>22</v>
      </c>
      <c r="BR6" s="334">
        <v>19</v>
      </c>
      <c r="BS6" s="334">
        <v>20</v>
      </c>
      <c r="BT6" s="334">
        <v>21</v>
      </c>
      <c r="BU6" s="334"/>
      <c r="BV6" s="334">
        <v>22</v>
      </c>
      <c r="BW6" s="334">
        <v>19</v>
      </c>
      <c r="BX6" s="334">
        <v>20</v>
      </c>
      <c r="BY6" s="334">
        <v>21</v>
      </c>
      <c r="BZ6" s="334"/>
      <c r="CA6" s="334">
        <v>22</v>
      </c>
      <c r="CB6" s="334">
        <v>19</v>
      </c>
      <c r="CC6" s="334">
        <v>20</v>
      </c>
      <c r="CD6" s="334">
        <v>21</v>
      </c>
      <c r="CE6" s="334"/>
      <c r="CF6" s="334">
        <v>22</v>
      </c>
      <c r="CG6" s="334">
        <v>19</v>
      </c>
      <c r="CH6" s="334">
        <v>20</v>
      </c>
      <c r="CI6" s="334">
        <v>21</v>
      </c>
      <c r="CJ6" s="334"/>
      <c r="CK6" s="334">
        <v>22</v>
      </c>
      <c r="CL6" s="334">
        <v>19</v>
      </c>
      <c r="CM6" s="334">
        <v>20</v>
      </c>
      <c r="CN6" s="334">
        <v>21</v>
      </c>
      <c r="CO6" s="334"/>
      <c r="CP6" s="334">
        <v>22</v>
      </c>
      <c r="CQ6" s="334">
        <v>19</v>
      </c>
      <c r="CR6" s="334">
        <v>20</v>
      </c>
      <c r="CS6" s="334">
        <v>21</v>
      </c>
      <c r="CT6" s="334"/>
      <c r="CU6" s="334">
        <v>22</v>
      </c>
      <c r="CV6" s="334">
        <v>19</v>
      </c>
      <c r="CW6" s="334">
        <v>20</v>
      </c>
      <c r="CX6" s="334">
        <v>21</v>
      </c>
      <c r="CY6" s="334"/>
      <c r="CZ6" s="334">
        <v>22</v>
      </c>
      <c r="DA6" s="334">
        <v>19</v>
      </c>
      <c r="DB6" s="334">
        <v>20</v>
      </c>
      <c r="DC6" s="334">
        <v>21</v>
      </c>
      <c r="DD6" s="334"/>
      <c r="DE6" s="334">
        <v>22</v>
      </c>
      <c r="DF6" s="334">
        <v>19</v>
      </c>
      <c r="DG6" s="334">
        <v>20</v>
      </c>
      <c r="DH6" s="334">
        <v>21</v>
      </c>
      <c r="DI6" s="334"/>
      <c r="DJ6" s="334">
        <v>22</v>
      </c>
      <c r="DK6" s="334">
        <v>19</v>
      </c>
      <c r="DL6" s="334">
        <v>20</v>
      </c>
      <c r="DM6" s="334">
        <v>21</v>
      </c>
      <c r="DN6" s="334"/>
      <c r="DO6" s="336">
        <v>22</v>
      </c>
      <c r="DP6" s="325">
        <v>8</v>
      </c>
      <c r="DQ6" s="337">
        <v>9</v>
      </c>
      <c r="DR6" s="337">
        <v>10</v>
      </c>
      <c r="DS6" s="337">
        <v>11</v>
      </c>
      <c r="DT6" s="337">
        <v>12</v>
      </c>
      <c r="DU6" s="337">
        <v>13</v>
      </c>
      <c r="DV6" s="337">
        <v>14</v>
      </c>
      <c r="DW6" s="337">
        <v>15</v>
      </c>
      <c r="DX6" s="337">
        <v>16</v>
      </c>
      <c r="DY6" s="337">
        <v>17</v>
      </c>
      <c r="DZ6" s="337">
        <v>18</v>
      </c>
      <c r="EA6" s="337">
        <v>19</v>
      </c>
      <c r="EB6" s="337">
        <v>20</v>
      </c>
      <c r="EC6" s="337">
        <v>21</v>
      </c>
      <c r="ED6" s="337">
        <v>22</v>
      </c>
      <c r="EE6" s="337">
        <v>23</v>
      </c>
      <c r="EF6" s="11"/>
      <c r="EG6" s="11"/>
      <c r="EH6" s="11"/>
      <c r="EI6" s="11"/>
      <c r="EJ6" s="11"/>
      <c r="EK6" s="11"/>
      <c r="EL6" s="240"/>
      <c r="EM6" s="241"/>
      <c r="EN6" s="240"/>
      <c r="EO6" s="240"/>
      <c r="EP6" s="240"/>
      <c r="EQ6" s="240"/>
      <c r="ER6" s="240"/>
      <c r="ES6" s="240"/>
      <c r="ET6" s="240"/>
    </row>
    <row r="8" spans="1:150">
      <c r="C8" t="s">
        <v>516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3"/>
  <sheetViews>
    <sheetView topLeftCell="A10" workbookViewId="0">
      <selection activeCell="E13" sqref="E13:F13"/>
    </sheetView>
  </sheetViews>
  <sheetFormatPr defaultRowHeight="15"/>
  <sheetData>
    <row r="1" spans="1:150" ht="18">
      <c r="A1" s="465" t="s">
        <v>473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351"/>
      <c r="M1" s="352"/>
      <c r="N1" s="353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465" t="s">
        <v>474</v>
      </c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315"/>
      <c r="EF1" s="315"/>
      <c r="EG1" s="315"/>
      <c r="EH1" s="315"/>
      <c r="EI1" s="315"/>
      <c r="EJ1" s="315"/>
      <c r="EK1" s="315"/>
      <c r="EL1" s="315"/>
      <c r="EM1" s="316"/>
      <c r="EN1" s="315"/>
      <c r="EO1" s="315"/>
      <c r="EP1" s="315"/>
      <c r="EQ1" s="315"/>
      <c r="ER1" s="315"/>
      <c r="ES1" s="315"/>
      <c r="ET1" s="315"/>
    </row>
    <row r="2" spans="1:150" ht="18">
      <c r="A2" s="470" t="s">
        <v>594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351"/>
      <c r="M2" s="351"/>
      <c r="N2" s="354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5"/>
      <c r="AE2" s="351"/>
      <c r="AF2" s="351"/>
      <c r="AG2" s="351"/>
      <c r="AH2" s="351"/>
      <c r="AI2" s="351"/>
      <c r="AJ2" s="351"/>
      <c r="AK2" s="351"/>
      <c r="AL2" s="351"/>
      <c r="AM2" s="351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3"/>
      <c r="DQ2" s="322"/>
      <c r="DR2" s="322"/>
      <c r="DS2" s="322"/>
      <c r="DT2" s="340" t="s">
        <v>517</v>
      </c>
      <c r="DU2" s="340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3"/>
      <c r="EN2" s="322"/>
      <c r="EO2" s="322"/>
      <c r="EP2" s="322"/>
      <c r="EQ2" s="322"/>
      <c r="ER2" s="322"/>
      <c r="ES2" s="322"/>
      <c r="ET2" s="322"/>
    </row>
    <row r="3" spans="1:150" ht="15.75">
      <c r="A3" s="471" t="s">
        <v>476</v>
      </c>
      <c r="B3" s="473" t="s">
        <v>518</v>
      </c>
      <c r="C3" s="473" t="s">
        <v>477</v>
      </c>
      <c r="D3" s="473" t="s">
        <v>478</v>
      </c>
      <c r="E3" s="473" t="s">
        <v>620</v>
      </c>
      <c r="F3" s="473" t="s">
        <v>570</v>
      </c>
      <c r="G3" s="473" t="s">
        <v>571</v>
      </c>
      <c r="H3" s="473" t="s">
        <v>480</v>
      </c>
      <c r="I3" s="473" t="s">
        <v>626</v>
      </c>
      <c r="J3" s="473" t="s">
        <v>481</v>
      </c>
      <c r="K3" s="476" t="s">
        <v>622</v>
      </c>
      <c r="L3" s="473" t="s">
        <v>623</v>
      </c>
      <c r="M3" s="473" t="s">
        <v>624</v>
      </c>
      <c r="N3" s="477" t="s">
        <v>627</v>
      </c>
      <c r="O3" s="478" t="s">
        <v>486</v>
      </c>
      <c r="P3" s="478"/>
      <c r="Q3" s="478"/>
      <c r="R3" s="11"/>
      <c r="S3" s="479" t="s">
        <v>488</v>
      </c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356"/>
      <c r="DP3" s="32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472"/>
      <c r="B4" s="474"/>
      <c r="C4" s="473"/>
      <c r="D4" s="474"/>
      <c r="E4" s="475"/>
      <c r="F4" s="473"/>
      <c r="G4" s="473"/>
      <c r="H4" s="475"/>
      <c r="I4" s="473"/>
      <c r="J4" s="473"/>
      <c r="K4" s="475"/>
      <c r="L4" s="473"/>
      <c r="M4" s="473"/>
      <c r="N4" s="477"/>
      <c r="O4" s="478"/>
      <c r="P4" s="478"/>
      <c r="Q4" s="478"/>
      <c r="R4" s="357"/>
      <c r="S4" s="476" t="s">
        <v>189</v>
      </c>
      <c r="T4" s="476"/>
      <c r="U4" s="476"/>
      <c r="V4" s="476"/>
      <c r="W4" s="476"/>
      <c r="X4" s="476"/>
      <c r="Y4" s="476" t="s">
        <v>489</v>
      </c>
      <c r="Z4" s="476"/>
      <c r="AA4" s="476"/>
      <c r="AB4" s="476"/>
      <c r="AC4" s="476"/>
      <c r="AD4" s="476" t="s">
        <v>490</v>
      </c>
      <c r="AE4" s="476"/>
      <c r="AF4" s="476"/>
      <c r="AG4" s="476"/>
      <c r="AH4" s="476"/>
      <c r="AI4" s="476" t="s">
        <v>491</v>
      </c>
      <c r="AJ4" s="476"/>
      <c r="AK4" s="476"/>
      <c r="AL4" s="476"/>
      <c r="AM4" s="476"/>
      <c r="AN4" s="476" t="s">
        <v>492</v>
      </c>
      <c r="AO4" s="476"/>
      <c r="AP4" s="476"/>
      <c r="AQ4" s="476"/>
      <c r="AR4" s="476"/>
      <c r="AS4" s="476" t="s">
        <v>493</v>
      </c>
      <c r="AT4" s="476"/>
      <c r="AU4" s="476"/>
      <c r="AV4" s="476"/>
      <c r="AW4" s="476"/>
      <c r="AX4" s="476" t="s">
        <v>494</v>
      </c>
      <c r="AY4" s="476"/>
      <c r="AZ4" s="476"/>
      <c r="BA4" s="476"/>
      <c r="BB4" s="476"/>
      <c r="BC4" s="476" t="s">
        <v>495</v>
      </c>
      <c r="BD4" s="476"/>
      <c r="BE4" s="476"/>
      <c r="BF4" s="476"/>
      <c r="BG4" s="476"/>
      <c r="BH4" s="476" t="s">
        <v>496</v>
      </c>
      <c r="BI4" s="476"/>
      <c r="BJ4" s="476"/>
      <c r="BK4" s="476"/>
      <c r="BL4" s="476"/>
      <c r="BM4" s="476" t="s">
        <v>497</v>
      </c>
      <c r="BN4" s="476"/>
      <c r="BO4" s="476"/>
      <c r="BP4" s="476"/>
      <c r="BQ4" s="476"/>
      <c r="BR4" s="476" t="s">
        <v>498</v>
      </c>
      <c r="BS4" s="476"/>
      <c r="BT4" s="476"/>
      <c r="BU4" s="476"/>
      <c r="BV4" s="476"/>
      <c r="BW4" s="476" t="s">
        <v>499</v>
      </c>
      <c r="BX4" s="476"/>
      <c r="BY4" s="476"/>
      <c r="BZ4" s="476"/>
      <c r="CA4" s="476"/>
      <c r="CB4" s="476" t="s">
        <v>500</v>
      </c>
      <c r="CC4" s="476"/>
      <c r="CD4" s="476"/>
      <c r="CE4" s="476"/>
      <c r="CF4" s="476"/>
      <c r="CG4" s="476" t="s">
        <v>501</v>
      </c>
      <c r="CH4" s="476"/>
      <c r="CI4" s="476"/>
      <c r="CJ4" s="476"/>
      <c r="CK4" s="476"/>
      <c r="CL4" s="476" t="s">
        <v>502</v>
      </c>
      <c r="CM4" s="476"/>
      <c r="CN4" s="476"/>
      <c r="CO4" s="476"/>
      <c r="CP4" s="476"/>
      <c r="CQ4" s="476" t="s">
        <v>503</v>
      </c>
      <c r="CR4" s="476"/>
      <c r="CS4" s="476"/>
      <c r="CT4" s="476"/>
      <c r="CU4" s="476"/>
      <c r="CV4" s="476" t="s">
        <v>504</v>
      </c>
      <c r="CW4" s="476"/>
      <c r="CX4" s="476"/>
      <c r="CY4" s="476"/>
      <c r="CZ4" s="476"/>
      <c r="DA4" s="476" t="s">
        <v>505</v>
      </c>
      <c r="DB4" s="476"/>
      <c r="DC4" s="476"/>
      <c r="DD4" s="476"/>
      <c r="DE4" s="476"/>
      <c r="DF4" s="476" t="s">
        <v>506</v>
      </c>
      <c r="DG4" s="476"/>
      <c r="DH4" s="476"/>
      <c r="DI4" s="476"/>
      <c r="DJ4" s="476"/>
      <c r="DK4" s="476" t="s">
        <v>507</v>
      </c>
      <c r="DL4" s="476"/>
      <c r="DM4" s="476"/>
      <c r="DN4" s="476"/>
      <c r="DO4" s="476"/>
      <c r="DP4" s="464" t="s">
        <v>508</v>
      </c>
      <c r="DQ4" s="464"/>
      <c r="DR4" s="464"/>
      <c r="DS4" s="464"/>
      <c r="DT4" s="464" t="s">
        <v>526</v>
      </c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4"/>
      <c r="EF4" s="326"/>
      <c r="EG4" s="326"/>
      <c r="EH4" s="326"/>
      <c r="EI4" s="341" t="s">
        <v>597</v>
      </c>
      <c r="EJ4" s="326"/>
      <c r="EK4" s="326" t="s">
        <v>598</v>
      </c>
      <c r="EL4" s="326"/>
      <c r="EM4" s="326" t="s">
        <v>528</v>
      </c>
      <c r="EN4" s="326"/>
      <c r="EO4" s="326"/>
      <c r="EP4" s="326"/>
      <c r="EQ4" s="326"/>
      <c r="ER4" s="326"/>
      <c r="ES4" s="326"/>
      <c r="ET4" s="326"/>
    </row>
    <row r="5" spans="1:150" ht="25.5">
      <c r="A5" s="472"/>
      <c r="B5" s="474"/>
      <c r="C5" s="473"/>
      <c r="D5" s="474"/>
      <c r="E5" s="475"/>
      <c r="F5" s="473"/>
      <c r="G5" s="473"/>
      <c r="H5" s="475"/>
      <c r="I5" s="473"/>
      <c r="J5" s="473"/>
      <c r="K5" s="475"/>
      <c r="L5" s="473"/>
      <c r="M5" s="473"/>
      <c r="N5" s="477"/>
      <c r="O5" s="358" t="s">
        <v>509</v>
      </c>
      <c r="P5" s="357" t="s">
        <v>510</v>
      </c>
      <c r="Q5" s="357" t="s">
        <v>511</v>
      </c>
      <c r="R5" s="357" t="s">
        <v>570</v>
      </c>
      <c r="S5" s="359" t="s">
        <v>599</v>
      </c>
      <c r="T5" s="359" t="s">
        <v>513</v>
      </c>
      <c r="U5" s="360" t="s">
        <v>569</v>
      </c>
      <c r="V5" s="360" t="s">
        <v>511</v>
      </c>
      <c r="W5" s="360" t="s">
        <v>570</v>
      </c>
      <c r="X5" s="357" t="s">
        <v>509</v>
      </c>
      <c r="Y5" s="359" t="s">
        <v>513</v>
      </c>
      <c r="Z5" s="360" t="s">
        <v>569</v>
      </c>
      <c r="AA5" s="360" t="s">
        <v>511</v>
      </c>
      <c r="AB5" s="360" t="s">
        <v>570</v>
      </c>
      <c r="AC5" s="357" t="s">
        <v>509</v>
      </c>
      <c r="AD5" s="359" t="s">
        <v>513</v>
      </c>
      <c r="AE5" s="360" t="s">
        <v>600</v>
      </c>
      <c r="AF5" s="360" t="s">
        <v>511</v>
      </c>
      <c r="AG5" s="360" t="s">
        <v>570</v>
      </c>
      <c r="AH5" s="357" t="s">
        <v>509</v>
      </c>
      <c r="AI5" s="359" t="s">
        <v>513</v>
      </c>
      <c r="AJ5" s="360" t="s">
        <v>600</v>
      </c>
      <c r="AK5" s="360" t="s">
        <v>511</v>
      </c>
      <c r="AL5" s="360" t="s">
        <v>570</v>
      </c>
      <c r="AM5" s="357" t="s">
        <v>509</v>
      </c>
      <c r="AN5" s="359" t="s">
        <v>513</v>
      </c>
      <c r="AO5" s="360" t="s">
        <v>600</v>
      </c>
      <c r="AP5" s="360" t="s">
        <v>511</v>
      </c>
      <c r="AQ5" s="360" t="s">
        <v>570</v>
      </c>
      <c r="AR5" s="357" t="s">
        <v>509</v>
      </c>
      <c r="AS5" s="359" t="s">
        <v>513</v>
      </c>
      <c r="AT5" s="360" t="s">
        <v>600</v>
      </c>
      <c r="AU5" s="360" t="s">
        <v>511</v>
      </c>
      <c r="AV5" s="360" t="s">
        <v>570</v>
      </c>
      <c r="AW5" s="357" t="s">
        <v>509</v>
      </c>
      <c r="AX5" s="359" t="s">
        <v>513</v>
      </c>
      <c r="AY5" s="360" t="s">
        <v>600</v>
      </c>
      <c r="AZ5" s="360" t="s">
        <v>511</v>
      </c>
      <c r="BA5" s="360" t="s">
        <v>570</v>
      </c>
      <c r="BB5" s="357" t="s">
        <v>509</v>
      </c>
      <c r="BC5" s="359" t="s">
        <v>513</v>
      </c>
      <c r="BD5" s="360" t="s">
        <v>600</v>
      </c>
      <c r="BE5" s="360" t="s">
        <v>511</v>
      </c>
      <c r="BF5" s="360" t="s">
        <v>570</v>
      </c>
      <c r="BG5" s="357" t="s">
        <v>509</v>
      </c>
      <c r="BH5" s="359" t="s">
        <v>513</v>
      </c>
      <c r="BI5" s="360" t="s">
        <v>600</v>
      </c>
      <c r="BJ5" s="360" t="s">
        <v>511</v>
      </c>
      <c r="BK5" s="360" t="s">
        <v>570</v>
      </c>
      <c r="BL5" s="357" t="s">
        <v>509</v>
      </c>
      <c r="BM5" s="359" t="s">
        <v>513</v>
      </c>
      <c r="BN5" s="360" t="s">
        <v>600</v>
      </c>
      <c r="BO5" s="360" t="s">
        <v>511</v>
      </c>
      <c r="BP5" s="360" t="s">
        <v>570</v>
      </c>
      <c r="BQ5" s="357" t="s">
        <v>509</v>
      </c>
      <c r="BR5" s="359" t="s">
        <v>513</v>
      </c>
      <c r="BS5" s="360" t="s">
        <v>600</v>
      </c>
      <c r="BT5" s="360" t="s">
        <v>511</v>
      </c>
      <c r="BU5" s="360" t="s">
        <v>570</v>
      </c>
      <c r="BV5" s="357" t="s">
        <v>509</v>
      </c>
      <c r="BW5" s="359" t="s">
        <v>513</v>
      </c>
      <c r="BX5" s="360" t="s">
        <v>600</v>
      </c>
      <c r="BY5" s="360" t="s">
        <v>511</v>
      </c>
      <c r="BZ5" s="360" t="s">
        <v>570</v>
      </c>
      <c r="CA5" s="357" t="s">
        <v>509</v>
      </c>
      <c r="CB5" s="359" t="s">
        <v>513</v>
      </c>
      <c r="CC5" s="360" t="s">
        <v>600</v>
      </c>
      <c r="CD5" s="360" t="s">
        <v>511</v>
      </c>
      <c r="CE5" s="360" t="s">
        <v>570</v>
      </c>
      <c r="CF5" s="357" t="s">
        <v>509</v>
      </c>
      <c r="CG5" s="359" t="s">
        <v>513</v>
      </c>
      <c r="CH5" s="360" t="s">
        <v>600</v>
      </c>
      <c r="CI5" s="360" t="s">
        <v>511</v>
      </c>
      <c r="CJ5" s="360" t="s">
        <v>570</v>
      </c>
      <c r="CK5" s="357" t="s">
        <v>509</v>
      </c>
      <c r="CL5" s="359" t="s">
        <v>513</v>
      </c>
      <c r="CM5" s="360" t="s">
        <v>600</v>
      </c>
      <c r="CN5" s="360" t="s">
        <v>511</v>
      </c>
      <c r="CO5" s="360" t="s">
        <v>570</v>
      </c>
      <c r="CP5" s="357" t="s">
        <v>509</v>
      </c>
      <c r="CQ5" s="359" t="s">
        <v>513</v>
      </c>
      <c r="CR5" s="360" t="s">
        <v>600</v>
      </c>
      <c r="CS5" s="360" t="s">
        <v>511</v>
      </c>
      <c r="CT5" s="360" t="s">
        <v>570</v>
      </c>
      <c r="CU5" s="357" t="s">
        <v>509</v>
      </c>
      <c r="CV5" s="359" t="s">
        <v>513</v>
      </c>
      <c r="CW5" s="360" t="s">
        <v>600</v>
      </c>
      <c r="CX5" s="360" t="s">
        <v>511</v>
      </c>
      <c r="CY5" s="360" t="s">
        <v>570</v>
      </c>
      <c r="CZ5" s="357" t="s">
        <v>509</v>
      </c>
      <c r="DA5" s="359" t="s">
        <v>513</v>
      </c>
      <c r="DB5" s="360" t="s">
        <v>600</v>
      </c>
      <c r="DC5" s="360" t="s">
        <v>511</v>
      </c>
      <c r="DD5" s="360" t="s">
        <v>570</v>
      </c>
      <c r="DE5" s="357" t="s">
        <v>509</v>
      </c>
      <c r="DF5" s="359" t="s">
        <v>513</v>
      </c>
      <c r="DG5" s="360" t="s">
        <v>600</v>
      </c>
      <c r="DH5" s="360" t="s">
        <v>511</v>
      </c>
      <c r="DI5" s="360" t="s">
        <v>570</v>
      </c>
      <c r="DJ5" s="357" t="s">
        <v>509</v>
      </c>
      <c r="DK5" s="359" t="s">
        <v>513</v>
      </c>
      <c r="DL5" s="360" t="s">
        <v>600</v>
      </c>
      <c r="DM5" s="360" t="s">
        <v>511</v>
      </c>
      <c r="DN5" s="360" t="s">
        <v>570</v>
      </c>
      <c r="DO5" s="361" t="s">
        <v>509</v>
      </c>
      <c r="DP5" s="325" t="s">
        <v>32</v>
      </c>
      <c r="DQ5" s="329" t="s">
        <v>515</v>
      </c>
      <c r="DR5" s="329" t="s">
        <v>75</v>
      </c>
      <c r="DS5" s="329" t="s">
        <v>515</v>
      </c>
      <c r="DT5" s="330" t="s">
        <v>529</v>
      </c>
      <c r="DU5" s="329" t="s">
        <v>515</v>
      </c>
      <c r="DV5" s="330" t="s">
        <v>530</v>
      </c>
      <c r="DW5" s="329" t="s">
        <v>515</v>
      </c>
      <c r="DX5" s="330" t="s">
        <v>531</v>
      </c>
      <c r="DY5" s="329" t="s">
        <v>515</v>
      </c>
      <c r="DZ5" s="330" t="s">
        <v>532</v>
      </c>
      <c r="EA5" s="329" t="s">
        <v>515</v>
      </c>
      <c r="EB5" s="330" t="s">
        <v>533</v>
      </c>
      <c r="EC5" s="329" t="s">
        <v>515</v>
      </c>
      <c r="ED5" s="330" t="s">
        <v>534</v>
      </c>
      <c r="EE5" s="329" t="s">
        <v>515</v>
      </c>
      <c r="EF5" s="331" t="s">
        <v>535</v>
      </c>
      <c r="EG5" s="331" t="s">
        <v>535</v>
      </c>
      <c r="EH5" s="75" t="s">
        <v>574</v>
      </c>
      <c r="EI5" s="75" t="s">
        <v>515</v>
      </c>
      <c r="EJ5" s="75" t="s">
        <v>575</v>
      </c>
      <c r="EK5" s="75" t="s">
        <v>515</v>
      </c>
      <c r="EL5" s="75"/>
      <c r="EM5" s="362" t="s">
        <v>31</v>
      </c>
      <c r="EN5" s="362" t="s">
        <v>538</v>
      </c>
      <c r="EO5" s="362" t="s">
        <v>539</v>
      </c>
      <c r="EP5" s="362" t="s">
        <v>538</v>
      </c>
      <c r="EQ5" s="362" t="s">
        <v>540</v>
      </c>
      <c r="ER5" s="362" t="s">
        <v>538</v>
      </c>
      <c r="ES5" s="362" t="s">
        <v>541</v>
      </c>
      <c r="ET5" s="362" t="s">
        <v>542</v>
      </c>
    </row>
    <row r="6" spans="1:150">
      <c r="A6" s="332">
        <v>1</v>
      </c>
      <c r="B6" s="333">
        <v>2</v>
      </c>
      <c r="C6" s="333"/>
      <c r="D6" s="333">
        <v>3</v>
      </c>
      <c r="E6" s="334">
        <v>4</v>
      </c>
      <c r="F6" s="334">
        <v>5</v>
      </c>
      <c r="G6" s="334">
        <v>6</v>
      </c>
      <c r="H6" s="334">
        <v>5</v>
      </c>
      <c r="I6" s="334"/>
      <c r="J6" s="334">
        <v>6</v>
      </c>
      <c r="K6" s="334">
        <v>7</v>
      </c>
      <c r="L6" s="334">
        <v>8</v>
      </c>
      <c r="M6" s="334"/>
      <c r="N6" s="363">
        <v>9</v>
      </c>
      <c r="O6" s="334">
        <v>10</v>
      </c>
      <c r="P6" s="334"/>
      <c r="Q6" s="334"/>
      <c r="R6" s="334">
        <v>11</v>
      </c>
      <c r="S6" s="334">
        <v>6</v>
      </c>
      <c r="T6" s="334">
        <v>7</v>
      </c>
      <c r="U6" s="334">
        <v>8</v>
      </c>
      <c r="V6" s="334">
        <v>9</v>
      </c>
      <c r="W6" s="334"/>
      <c r="X6" s="334">
        <v>10</v>
      </c>
      <c r="Y6" s="334">
        <v>11</v>
      </c>
      <c r="Z6" s="334">
        <v>12</v>
      </c>
      <c r="AA6" s="334">
        <v>13</v>
      </c>
      <c r="AB6" s="334"/>
      <c r="AC6" s="334">
        <v>14</v>
      </c>
      <c r="AD6" s="334">
        <v>15</v>
      </c>
      <c r="AE6" s="334">
        <v>16</v>
      </c>
      <c r="AF6" s="334">
        <v>17</v>
      </c>
      <c r="AG6" s="334"/>
      <c r="AH6" s="334">
        <v>18</v>
      </c>
      <c r="AI6" s="334">
        <v>19</v>
      </c>
      <c r="AJ6" s="334">
        <v>20</v>
      </c>
      <c r="AK6" s="334">
        <v>21</v>
      </c>
      <c r="AL6" s="334"/>
      <c r="AM6" s="334">
        <v>22</v>
      </c>
      <c r="AN6" s="334">
        <v>19</v>
      </c>
      <c r="AO6" s="334">
        <v>20</v>
      </c>
      <c r="AP6" s="334">
        <v>21</v>
      </c>
      <c r="AQ6" s="334"/>
      <c r="AR6" s="334">
        <v>22</v>
      </c>
      <c r="AS6" s="334">
        <v>19</v>
      </c>
      <c r="AT6" s="334">
        <v>20</v>
      </c>
      <c r="AU6" s="334">
        <v>21</v>
      </c>
      <c r="AV6" s="334"/>
      <c r="AW6" s="334">
        <v>22</v>
      </c>
      <c r="AX6" s="334">
        <v>19</v>
      </c>
      <c r="AY6" s="334">
        <v>20</v>
      </c>
      <c r="AZ6" s="334">
        <v>21</v>
      </c>
      <c r="BA6" s="334"/>
      <c r="BB6" s="334">
        <v>22</v>
      </c>
      <c r="BC6" s="334">
        <v>19</v>
      </c>
      <c r="BD6" s="334">
        <v>20</v>
      </c>
      <c r="BE6" s="334">
        <v>21</v>
      </c>
      <c r="BF6" s="334"/>
      <c r="BG6" s="334">
        <v>22</v>
      </c>
      <c r="BH6" s="334">
        <v>19</v>
      </c>
      <c r="BI6" s="334">
        <v>20</v>
      </c>
      <c r="BJ6" s="334">
        <v>21</v>
      </c>
      <c r="BK6" s="334"/>
      <c r="BL6" s="334">
        <v>22</v>
      </c>
      <c r="BM6" s="334">
        <v>19</v>
      </c>
      <c r="BN6" s="334">
        <v>20</v>
      </c>
      <c r="BO6" s="334">
        <v>21</v>
      </c>
      <c r="BP6" s="334"/>
      <c r="BQ6" s="334">
        <v>22</v>
      </c>
      <c r="BR6" s="334">
        <v>19</v>
      </c>
      <c r="BS6" s="334">
        <v>20</v>
      </c>
      <c r="BT6" s="334">
        <v>21</v>
      </c>
      <c r="BU6" s="334"/>
      <c r="BV6" s="334">
        <v>22</v>
      </c>
      <c r="BW6" s="334">
        <v>19</v>
      </c>
      <c r="BX6" s="334">
        <v>20</v>
      </c>
      <c r="BY6" s="334">
        <v>21</v>
      </c>
      <c r="BZ6" s="334"/>
      <c r="CA6" s="334">
        <v>22</v>
      </c>
      <c r="CB6" s="334">
        <v>19</v>
      </c>
      <c r="CC6" s="334">
        <v>20</v>
      </c>
      <c r="CD6" s="334">
        <v>21</v>
      </c>
      <c r="CE6" s="334"/>
      <c r="CF6" s="334">
        <v>22</v>
      </c>
      <c r="CG6" s="334">
        <v>19</v>
      </c>
      <c r="CH6" s="334">
        <v>20</v>
      </c>
      <c r="CI6" s="334">
        <v>21</v>
      </c>
      <c r="CJ6" s="334"/>
      <c r="CK6" s="334">
        <v>22</v>
      </c>
      <c r="CL6" s="334">
        <v>19</v>
      </c>
      <c r="CM6" s="334">
        <v>20</v>
      </c>
      <c r="CN6" s="334">
        <v>21</v>
      </c>
      <c r="CO6" s="334"/>
      <c r="CP6" s="334">
        <v>22</v>
      </c>
      <c r="CQ6" s="334">
        <v>19</v>
      </c>
      <c r="CR6" s="334">
        <v>20</v>
      </c>
      <c r="CS6" s="334">
        <v>21</v>
      </c>
      <c r="CT6" s="334"/>
      <c r="CU6" s="334">
        <v>22</v>
      </c>
      <c r="CV6" s="334">
        <v>19</v>
      </c>
      <c r="CW6" s="334">
        <v>20</v>
      </c>
      <c r="CX6" s="334">
        <v>21</v>
      </c>
      <c r="CY6" s="334"/>
      <c r="CZ6" s="334">
        <v>22</v>
      </c>
      <c r="DA6" s="334">
        <v>19</v>
      </c>
      <c r="DB6" s="334">
        <v>20</v>
      </c>
      <c r="DC6" s="334">
        <v>21</v>
      </c>
      <c r="DD6" s="334"/>
      <c r="DE6" s="334">
        <v>22</v>
      </c>
      <c r="DF6" s="334">
        <v>19</v>
      </c>
      <c r="DG6" s="334">
        <v>20</v>
      </c>
      <c r="DH6" s="334">
        <v>21</v>
      </c>
      <c r="DI6" s="334"/>
      <c r="DJ6" s="334">
        <v>22</v>
      </c>
      <c r="DK6" s="334">
        <v>19</v>
      </c>
      <c r="DL6" s="334">
        <v>20</v>
      </c>
      <c r="DM6" s="334">
        <v>21</v>
      </c>
      <c r="DN6" s="334"/>
      <c r="DO6" s="336">
        <v>22</v>
      </c>
      <c r="DP6" s="325">
        <v>8</v>
      </c>
      <c r="DQ6" s="337">
        <v>9</v>
      </c>
      <c r="DR6" s="337">
        <v>10</v>
      </c>
      <c r="DS6" s="337">
        <v>11</v>
      </c>
      <c r="DT6" s="337">
        <v>12</v>
      </c>
      <c r="DU6" s="337">
        <v>13</v>
      </c>
      <c r="DV6" s="337">
        <v>14</v>
      </c>
      <c r="DW6" s="337">
        <v>15</v>
      </c>
      <c r="DX6" s="337">
        <v>16</v>
      </c>
      <c r="DY6" s="337">
        <v>17</v>
      </c>
      <c r="DZ6" s="337">
        <v>18</v>
      </c>
      <c r="EA6" s="337">
        <v>19</v>
      </c>
      <c r="EB6" s="337">
        <v>20</v>
      </c>
      <c r="EC6" s="337">
        <v>21</v>
      </c>
      <c r="ED6" s="337">
        <v>22</v>
      </c>
      <c r="EE6" s="337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38.25">
      <c r="A7" s="286"/>
      <c r="B7" s="343" t="s">
        <v>628</v>
      </c>
      <c r="C7" s="343"/>
      <c r="D7" s="344"/>
      <c r="E7" s="229"/>
      <c r="F7" s="229"/>
      <c r="G7" s="229"/>
      <c r="H7" s="229"/>
      <c r="I7" s="345">
        <f t="shared" ref="I7:I13" si="0">SUM(J7-G7/20)</f>
        <v>0</v>
      </c>
      <c r="J7" s="231">
        <f t="shared" ref="J7:J13" si="1">SUM((G7*6*21)/(8*20*100))+(G7/20)</f>
        <v>0</v>
      </c>
      <c r="K7" s="229"/>
      <c r="L7" s="287"/>
      <c r="M7" s="345">
        <f t="shared" ref="M7:M12" si="2">SUM(L7*I7)</f>
        <v>0</v>
      </c>
      <c r="N7" s="231">
        <f t="shared" ref="N7:N12" si="3">SUM(L7*J7)</f>
        <v>0</v>
      </c>
      <c r="O7" s="230"/>
      <c r="P7" s="230"/>
      <c r="Q7" s="230"/>
      <c r="R7" s="231" t="s">
        <v>544</v>
      </c>
      <c r="S7" s="229"/>
      <c r="T7" s="229"/>
      <c r="U7" s="229"/>
      <c r="V7" s="229"/>
      <c r="W7" s="229"/>
      <c r="X7" s="235"/>
      <c r="Y7" s="229"/>
      <c r="Z7" s="229"/>
      <c r="AA7" s="229"/>
      <c r="AB7" s="229"/>
      <c r="AC7" s="235"/>
      <c r="AD7" s="229"/>
      <c r="AE7" s="229"/>
      <c r="AF7" s="229"/>
      <c r="AG7" s="229"/>
      <c r="AH7" s="235"/>
      <c r="AI7" s="229"/>
      <c r="AJ7" s="229"/>
      <c r="AK7" s="229"/>
      <c r="AL7" s="229"/>
      <c r="AM7" s="235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89"/>
      <c r="DP7" s="238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78.75">
      <c r="A8" s="364">
        <v>1</v>
      </c>
      <c r="B8" s="364" t="s">
        <v>629</v>
      </c>
      <c r="C8" s="364" t="s">
        <v>630</v>
      </c>
      <c r="D8" s="346" t="s">
        <v>631</v>
      </c>
      <c r="E8" s="347">
        <v>42500</v>
      </c>
      <c r="F8" s="347">
        <v>5000</v>
      </c>
      <c r="G8" s="365">
        <f>SUM(E8:F8)</f>
        <v>47500</v>
      </c>
      <c r="H8" s="229"/>
      <c r="I8" s="345">
        <f t="shared" si="0"/>
        <v>374.0625</v>
      </c>
      <c r="J8" s="231">
        <f t="shared" si="1"/>
        <v>2749.0625</v>
      </c>
      <c r="K8" s="366" t="s">
        <v>632</v>
      </c>
      <c r="L8" s="287">
        <v>2</v>
      </c>
      <c r="M8" s="345">
        <f t="shared" si="2"/>
        <v>748.125</v>
      </c>
      <c r="N8" s="231">
        <f t="shared" si="3"/>
        <v>5498.125</v>
      </c>
      <c r="O8" s="230">
        <f>SUM(P8:Q8)</f>
        <v>0</v>
      </c>
      <c r="P8" s="230">
        <f t="shared" ref="P8:R12" si="4">SUM(U8,Z8,AE8,AJ8,AO8,AT8,AY8,BD8,BI8,BN8,BS8,BX8,CC8,CH8,CM8,CR8,CW8,DB8,DG8,DL8)</f>
        <v>0</v>
      </c>
      <c r="Q8" s="230">
        <f t="shared" si="4"/>
        <v>0</v>
      </c>
      <c r="R8" s="230">
        <f t="shared" si="4"/>
        <v>0</v>
      </c>
      <c r="S8" s="367" t="s">
        <v>633</v>
      </c>
      <c r="T8" s="229"/>
      <c r="U8" s="229"/>
      <c r="V8" s="229"/>
      <c r="W8" s="229"/>
      <c r="X8" s="235"/>
      <c r="Y8" s="229"/>
      <c r="Z8" s="229"/>
      <c r="AA8" s="229"/>
      <c r="AB8" s="229"/>
      <c r="AC8" s="235"/>
      <c r="AD8" s="229"/>
      <c r="AE8" s="229"/>
      <c r="AF8" s="229"/>
      <c r="AG8" s="229"/>
      <c r="AH8" s="235"/>
      <c r="AI8" s="229"/>
      <c r="AJ8" s="229"/>
      <c r="AK8" s="229"/>
      <c r="AL8" s="229"/>
      <c r="AM8" s="235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89"/>
      <c r="DP8" s="238">
        <v>1</v>
      </c>
      <c r="DQ8" s="229">
        <v>47500</v>
      </c>
      <c r="DR8" s="229"/>
      <c r="DS8" s="229"/>
      <c r="DT8" s="229"/>
      <c r="DU8" s="229"/>
      <c r="DV8" s="229">
        <v>1</v>
      </c>
      <c r="DW8" s="229">
        <v>47500</v>
      </c>
      <c r="DX8" s="229"/>
      <c r="DY8" s="229"/>
      <c r="DZ8" s="229"/>
      <c r="EA8" s="229"/>
      <c r="EB8" s="229"/>
      <c r="EC8" s="229"/>
      <c r="ED8" s="229"/>
      <c r="EE8" s="229"/>
      <c r="EF8" s="235">
        <f>SUM(ED8,EB8,DZ8,DX8,DV8,DT8)</f>
        <v>1</v>
      </c>
      <c r="EG8" s="235">
        <f>SUM(EE8,EC8,EA8,DY8,DW8,DU8)</f>
        <v>47500</v>
      </c>
      <c r="EH8" s="11">
        <v>1</v>
      </c>
      <c r="EI8" s="11">
        <v>47500</v>
      </c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94.5">
      <c r="A9" s="364">
        <v>2</v>
      </c>
      <c r="B9" s="364" t="s">
        <v>634</v>
      </c>
      <c r="C9" s="364" t="s">
        <v>635</v>
      </c>
      <c r="D9" s="346" t="s">
        <v>636</v>
      </c>
      <c r="E9" s="347">
        <v>42500</v>
      </c>
      <c r="F9" s="347">
        <v>5000</v>
      </c>
      <c r="G9" s="365">
        <f>SUM(E9:F9)</f>
        <v>47500</v>
      </c>
      <c r="H9" s="229"/>
      <c r="I9" s="345">
        <f>SUM(J9-G9/20)</f>
        <v>374.0625</v>
      </c>
      <c r="J9" s="231">
        <f>SUM((G9*6*21)/(8*20*100))+(G9/20)</f>
        <v>2749.0625</v>
      </c>
      <c r="K9" s="366" t="s">
        <v>637</v>
      </c>
      <c r="L9" s="287">
        <v>1</v>
      </c>
      <c r="M9" s="345">
        <f t="shared" si="2"/>
        <v>374.0625</v>
      </c>
      <c r="N9" s="231">
        <f t="shared" si="3"/>
        <v>2749.0625</v>
      </c>
      <c r="O9" s="230">
        <f>SUM(P9:Q9)</f>
        <v>0</v>
      </c>
      <c r="P9" s="230">
        <f t="shared" si="4"/>
        <v>0</v>
      </c>
      <c r="Q9" s="230">
        <f t="shared" si="4"/>
        <v>0</v>
      </c>
      <c r="R9" s="230">
        <f t="shared" si="4"/>
        <v>0</v>
      </c>
      <c r="S9" s="367">
        <v>40219</v>
      </c>
      <c r="T9" s="229"/>
      <c r="U9" s="229"/>
      <c r="V9" s="229"/>
      <c r="W9" s="229"/>
      <c r="X9" s="235"/>
      <c r="Y9" s="229"/>
      <c r="Z9" s="229"/>
      <c r="AA9" s="229"/>
      <c r="AB9" s="229"/>
      <c r="AC9" s="235"/>
      <c r="AD9" s="229"/>
      <c r="AE9" s="229"/>
      <c r="AF9" s="229"/>
      <c r="AG9" s="229"/>
      <c r="AH9" s="235"/>
      <c r="AI9" s="229"/>
      <c r="AJ9" s="229"/>
      <c r="AK9" s="229"/>
      <c r="AL9" s="229"/>
      <c r="AM9" s="235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89"/>
      <c r="DP9" s="238">
        <v>1</v>
      </c>
      <c r="DQ9" s="229">
        <v>47500</v>
      </c>
      <c r="DR9" s="229"/>
      <c r="DS9" s="229"/>
      <c r="DT9" s="229"/>
      <c r="DU9" s="229"/>
      <c r="DV9" s="229"/>
      <c r="DW9" s="229"/>
      <c r="DX9" s="229"/>
      <c r="DY9" s="229"/>
      <c r="DZ9" s="229">
        <v>1</v>
      </c>
      <c r="EA9" s="229">
        <v>47500</v>
      </c>
      <c r="EB9" s="229"/>
      <c r="EC9" s="229"/>
      <c r="ED9" s="229"/>
      <c r="EE9" s="229"/>
      <c r="EF9" s="235">
        <f t="shared" ref="EF9:EG12" si="5">SUM(ED9,EB9,DZ9,DX9,DV9,DT9)</f>
        <v>1</v>
      </c>
      <c r="EG9" s="235">
        <f t="shared" si="5"/>
        <v>47500</v>
      </c>
      <c r="EH9" s="11">
        <v>1</v>
      </c>
      <c r="EI9" s="11">
        <v>47500</v>
      </c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</row>
    <row r="10" spans="1:150" ht="94.5">
      <c r="A10" s="364">
        <v>3</v>
      </c>
      <c r="B10" s="364" t="s">
        <v>638</v>
      </c>
      <c r="C10" s="364" t="s">
        <v>635</v>
      </c>
      <c r="D10" s="346" t="s">
        <v>636</v>
      </c>
      <c r="E10" s="347">
        <v>42500</v>
      </c>
      <c r="F10" s="347">
        <v>5000</v>
      </c>
      <c r="G10" s="365">
        <f>SUM(E10:F10)</f>
        <v>47500</v>
      </c>
      <c r="H10" s="229"/>
      <c r="I10" s="345">
        <f>SUM(J10-G10/20)</f>
        <v>374.0625</v>
      </c>
      <c r="J10" s="231">
        <f>SUM((G10*6*21)/(8*20*100))+(G10/20)</f>
        <v>2749.0625</v>
      </c>
      <c r="K10" s="366" t="s">
        <v>639</v>
      </c>
      <c r="L10" s="287">
        <v>1</v>
      </c>
      <c r="M10" s="345">
        <f t="shared" si="2"/>
        <v>374.0625</v>
      </c>
      <c r="N10" s="231">
        <f t="shared" si="3"/>
        <v>2749.0625</v>
      </c>
      <c r="O10" s="230">
        <f>SUM(P10:Q10)</f>
        <v>0</v>
      </c>
      <c r="P10" s="230">
        <f t="shared" si="4"/>
        <v>0</v>
      </c>
      <c r="Q10" s="230">
        <f t="shared" si="4"/>
        <v>0</v>
      </c>
      <c r="R10" s="230">
        <f t="shared" si="4"/>
        <v>0</v>
      </c>
      <c r="S10" s="367">
        <v>40219</v>
      </c>
      <c r="T10" s="229"/>
      <c r="U10" s="229"/>
      <c r="V10" s="229"/>
      <c r="W10" s="229"/>
      <c r="X10" s="235"/>
      <c r="Y10" s="229"/>
      <c r="Z10" s="229"/>
      <c r="AA10" s="229"/>
      <c r="AB10" s="229"/>
      <c r="AC10" s="235"/>
      <c r="AD10" s="229"/>
      <c r="AE10" s="229"/>
      <c r="AF10" s="229"/>
      <c r="AG10" s="229"/>
      <c r="AH10" s="235"/>
      <c r="AI10" s="229"/>
      <c r="AJ10" s="229"/>
      <c r="AK10" s="229"/>
      <c r="AL10" s="229"/>
      <c r="AM10" s="235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89"/>
      <c r="DP10" s="238">
        <v>1</v>
      </c>
      <c r="DQ10" s="229">
        <v>47500</v>
      </c>
      <c r="DR10" s="229"/>
      <c r="DS10" s="229"/>
      <c r="DT10" s="229"/>
      <c r="DU10" s="229"/>
      <c r="DV10" s="229"/>
      <c r="DW10" s="229"/>
      <c r="DX10" s="229"/>
      <c r="DY10" s="229"/>
      <c r="DZ10" s="229">
        <v>1</v>
      </c>
      <c r="EA10" s="229">
        <v>47500</v>
      </c>
      <c r="EB10" s="229"/>
      <c r="EC10" s="229"/>
      <c r="ED10" s="229"/>
      <c r="EE10" s="229"/>
      <c r="EF10" s="235">
        <f t="shared" si="5"/>
        <v>1</v>
      </c>
      <c r="EG10" s="235">
        <f t="shared" si="5"/>
        <v>47500</v>
      </c>
      <c r="EH10" s="11">
        <v>1</v>
      </c>
      <c r="EI10" s="11">
        <v>47500</v>
      </c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</row>
    <row r="11" spans="1:150" ht="63">
      <c r="A11" s="364">
        <v>4</v>
      </c>
      <c r="B11" s="364" t="s">
        <v>640</v>
      </c>
      <c r="C11" s="364" t="s">
        <v>641</v>
      </c>
      <c r="D11" s="346" t="s">
        <v>65</v>
      </c>
      <c r="E11" s="347">
        <v>42500</v>
      </c>
      <c r="F11" s="347">
        <v>5000</v>
      </c>
      <c r="G11" s="365">
        <f>SUM(E11:F11)</f>
        <v>47500</v>
      </c>
      <c r="H11" s="229"/>
      <c r="I11" s="345">
        <f>SUM(J11-G11/20)</f>
        <v>374.0625</v>
      </c>
      <c r="J11" s="231">
        <f>SUM((G11*6*21)/(8*20*100))+(G11/20)</f>
        <v>2749.0625</v>
      </c>
      <c r="K11" s="366" t="s">
        <v>642</v>
      </c>
      <c r="L11" s="287">
        <v>1</v>
      </c>
      <c r="M11" s="345">
        <f t="shared" si="2"/>
        <v>374.0625</v>
      </c>
      <c r="N11" s="231">
        <f t="shared" si="3"/>
        <v>2749.0625</v>
      </c>
      <c r="O11" s="230">
        <f>SUM(P11:Q11)</f>
        <v>0</v>
      </c>
      <c r="P11" s="230">
        <f t="shared" si="4"/>
        <v>0</v>
      </c>
      <c r="Q11" s="230">
        <f t="shared" si="4"/>
        <v>0</v>
      </c>
      <c r="R11" s="230">
        <f t="shared" si="4"/>
        <v>0</v>
      </c>
      <c r="S11" s="367">
        <v>40219</v>
      </c>
      <c r="T11" s="229"/>
      <c r="U11" s="229"/>
      <c r="V11" s="229"/>
      <c r="W11" s="229"/>
      <c r="X11" s="235"/>
      <c r="Y11" s="229"/>
      <c r="Z11" s="229"/>
      <c r="AA11" s="229"/>
      <c r="AB11" s="229"/>
      <c r="AC11" s="235"/>
      <c r="AD11" s="229"/>
      <c r="AE11" s="229"/>
      <c r="AF11" s="229"/>
      <c r="AG11" s="229"/>
      <c r="AH11" s="235"/>
      <c r="AI11" s="229"/>
      <c r="AJ11" s="229"/>
      <c r="AK11" s="229"/>
      <c r="AL11" s="229"/>
      <c r="AM11" s="235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89"/>
      <c r="DP11" s="238">
        <v>1</v>
      </c>
      <c r="DQ11" s="229">
        <v>47500</v>
      </c>
      <c r="DR11" s="229"/>
      <c r="DS11" s="229"/>
      <c r="DT11" s="229"/>
      <c r="DU11" s="229"/>
      <c r="DV11" s="229"/>
      <c r="DW11" s="229"/>
      <c r="DX11" s="229"/>
      <c r="DY11" s="229"/>
      <c r="DZ11" s="229">
        <v>1</v>
      </c>
      <c r="EA11" s="229">
        <v>47500</v>
      </c>
      <c r="EB11" s="229"/>
      <c r="EC11" s="229"/>
      <c r="ED11" s="229"/>
      <c r="EE11" s="229"/>
      <c r="EF11" s="235">
        <f t="shared" si="5"/>
        <v>1</v>
      </c>
      <c r="EG11" s="235">
        <f t="shared" si="5"/>
        <v>47500</v>
      </c>
      <c r="EH11" s="11">
        <v>1</v>
      </c>
      <c r="EI11" s="11">
        <v>47500</v>
      </c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ht="78.75">
      <c r="A12" s="364">
        <v>5</v>
      </c>
      <c r="B12" s="364" t="s">
        <v>643</v>
      </c>
      <c r="C12" s="364" t="s">
        <v>644</v>
      </c>
      <c r="D12" s="346" t="s">
        <v>645</v>
      </c>
      <c r="E12" s="347">
        <v>25500</v>
      </c>
      <c r="F12" s="347">
        <v>3000</v>
      </c>
      <c r="G12" s="365">
        <f>SUM(E12:F12)</f>
        <v>28500</v>
      </c>
      <c r="H12" s="229"/>
      <c r="I12" s="345">
        <f>SUM(J12-G12/20)</f>
        <v>224.4375</v>
      </c>
      <c r="J12" s="231">
        <f>SUM((G12*6*21)/(8*20*100))+(G12/20)</f>
        <v>1649.4375</v>
      </c>
      <c r="K12" s="366" t="s">
        <v>646</v>
      </c>
      <c r="L12" s="287">
        <v>1</v>
      </c>
      <c r="M12" s="345">
        <f t="shared" si="2"/>
        <v>224.4375</v>
      </c>
      <c r="N12" s="231">
        <f t="shared" si="3"/>
        <v>1649.4375</v>
      </c>
      <c r="O12" s="230">
        <f>SUM(P12:Q12)</f>
        <v>0</v>
      </c>
      <c r="P12" s="230">
        <f t="shared" si="4"/>
        <v>0</v>
      </c>
      <c r="Q12" s="230">
        <f t="shared" si="4"/>
        <v>0</v>
      </c>
      <c r="R12" s="230">
        <f t="shared" si="4"/>
        <v>0</v>
      </c>
      <c r="S12" s="367" t="s">
        <v>647</v>
      </c>
      <c r="T12" s="229"/>
      <c r="U12" s="229"/>
      <c r="V12" s="229"/>
      <c r="W12" s="229"/>
      <c r="X12" s="235"/>
      <c r="Y12" s="229"/>
      <c r="Z12" s="229"/>
      <c r="AA12" s="229"/>
      <c r="AB12" s="229"/>
      <c r="AC12" s="235"/>
      <c r="AD12" s="229"/>
      <c r="AE12" s="229"/>
      <c r="AF12" s="229"/>
      <c r="AG12" s="229"/>
      <c r="AH12" s="235"/>
      <c r="AI12" s="229"/>
      <c r="AJ12" s="229"/>
      <c r="AK12" s="229"/>
      <c r="AL12" s="229"/>
      <c r="AM12" s="235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89"/>
      <c r="DP12" s="238">
        <v>1</v>
      </c>
      <c r="DQ12" s="229">
        <v>28500</v>
      </c>
      <c r="DR12" s="229"/>
      <c r="DS12" s="229"/>
      <c r="DT12" s="229"/>
      <c r="DU12" s="229"/>
      <c r="DV12" s="229"/>
      <c r="DW12" s="229"/>
      <c r="DX12" s="229">
        <v>1</v>
      </c>
      <c r="DY12" s="229">
        <v>28500</v>
      </c>
      <c r="DZ12" s="229"/>
      <c r="EA12" s="229"/>
      <c r="EB12" s="229"/>
      <c r="EC12" s="229"/>
      <c r="ED12" s="229"/>
      <c r="EE12" s="229"/>
      <c r="EF12" s="235">
        <f t="shared" si="5"/>
        <v>1</v>
      </c>
      <c r="EG12" s="235">
        <f t="shared" si="5"/>
        <v>28500</v>
      </c>
      <c r="EH12" s="11">
        <v>1</v>
      </c>
      <c r="EI12" s="11">
        <v>28500</v>
      </c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</row>
    <row r="13" spans="1:150">
      <c r="A13" s="308"/>
      <c r="B13" s="349" t="s">
        <v>509</v>
      </c>
      <c r="C13" s="349"/>
      <c r="D13" s="350"/>
      <c r="E13" s="258">
        <f>SUM(E8:E12)</f>
        <v>195500</v>
      </c>
      <c r="F13" s="258">
        <f>SUM(F8:F12)</f>
        <v>23000</v>
      </c>
      <c r="G13" s="258">
        <f>SUM(G8:G12)</f>
        <v>218500</v>
      </c>
      <c r="H13" s="258"/>
      <c r="I13" s="345">
        <f t="shared" si="0"/>
        <v>1720.6875</v>
      </c>
      <c r="J13" s="255">
        <f t="shared" si="1"/>
        <v>12645.6875</v>
      </c>
      <c r="K13" s="309"/>
      <c r="L13" s="310"/>
      <c r="M13" s="255">
        <f t="shared" ref="M13:AA13" si="6">SUM(M8:M12)</f>
        <v>2094.75</v>
      </c>
      <c r="N13" s="255">
        <f t="shared" si="6"/>
        <v>15394.75</v>
      </c>
      <c r="O13" s="258">
        <f t="shared" si="6"/>
        <v>0</v>
      </c>
      <c r="P13" s="258">
        <f t="shared" si="6"/>
        <v>0</v>
      </c>
      <c r="Q13" s="258">
        <f t="shared" si="6"/>
        <v>0</v>
      </c>
      <c r="R13" s="258">
        <f t="shared" si="6"/>
        <v>0</v>
      </c>
      <c r="S13" s="258">
        <f t="shared" si="6"/>
        <v>120657</v>
      </c>
      <c r="T13" s="258">
        <f t="shared" si="6"/>
        <v>0</v>
      </c>
      <c r="U13" s="258">
        <f t="shared" si="6"/>
        <v>0</v>
      </c>
      <c r="V13" s="258">
        <f t="shared" si="6"/>
        <v>0</v>
      </c>
      <c r="W13" s="258">
        <f t="shared" si="6"/>
        <v>0</v>
      </c>
      <c r="X13" s="258">
        <f t="shared" si="6"/>
        <v>0</v>
      </c>
      <c r="Y13" s="258">
        <f t="shared" si="6"/>
        <v>0</v>
      </c>
      <c r="Z13" s="258">
        <f t="shared" si="6"/>
        <v>0</v>
      </c>
      <c r="AA13" s="258">
        <f t="shared" si="6"/>
        <v>0</v>
      </c>
      <c r="AB13" s="258"/>
      <c r="AC13" s="258">
        <f>SUM(AC8:AC12)</f>
        <v>0</v>
      </c>
      <c r="AD13" s="258">
        <f>SUM(AD8:AD12)</f>
        <v>0</v>
      </c>
      <c r="AE13" s="258">
        <f>SUM(AE8:AE12)</f>
        <v>0</v>
      </c>
      <c r="AF13" s="258">
        <f>SUM(AF8:AF12)</f>
        <v>0</v>
      </c>
      <c r="AG13" s="258"/>
      <c r="AH13" s="258">
        <f>SUM(AH8:AH12)</f>
        <v>0</v>
      </c>
      <c r="AI13" s="258">
        <f>SUM(AI8:AI12)</f>
        <v>0</v>
      </c>
      <c r="AJ13" s="258">
        <f>SUM(AJ8:AJ12)</f>
        <v>0</v>
      </c>
      <c r="AK13" s="258">
        <f>SUM(AK8:AK12)</f>
        <v>0</v>
      </c>
      <c r="AL13" s="258"/>
      <c r="AM13" s="258">
        <f>SUM(AM8:AM12)</f>
        <v>0</v>
      </c>
      <c r="AN13" s="258">
        <f>SUM(AN8:AN12)</f>
        <v>0</v>
      </c>
      <c r="AO13" s="258">
        <f>SUM(AO8:AO12)</f>
        <v>0</v>
      </c>
      <c r="AP13" s="258">
        <f>SUM(AP8:AP12)</f>
        <v>0</v>
      </c>
      <c r="AQ13" s="258"/>
      <c r="AR13" s="258">
        <f>SUM(AR8:AR12)</f>
        <v>0</v>
      </c>
      <c r="AS13" s="258">
        <f>SUM(AS8:AS12)</f>
        <v>0</v>
      </c>
      <c r="AT13" s="258">
        <f>SUM(AT8:AT12)</f>
        <v>0</v>
      </c>
      <c r="AU13" s="258">
        <f>SUM(AU8:AU12)</f>
        <v>0</v>
      </c>
      <c r="AV13" s="258"/>
      <c r="AW13" s="258">
        <f>SUM(AW8:AW12)</f>
        <v>0</v>
      </c>
      <c r="AX13" s="258">
        <f>SUM(AX8:AX12)</f>
        <v>0</v>
      </c>
      <c r="AY13" s="258">
        <f>SUM(AY8:AY12)</f>
        <v>0</v>
      </c>
      <c r="AZ13" s="258">
        <f>SUM(AZ8:AZ12)</f>
        <v>0</v>
      </c>
      <c r="BA13" s="258"/>
      <c r="BB13" s="258">
        <f>SUM(BB8:BB12)</f>
        <v>0</v>
      </c>
      <c r="BC13" s="258">
        <f>SUM(BC8:BC12)</f>
        <v>0</v>
      </c>
      <c r="BD13" s="258">
        <f>SUM(BD8:BD12)</f>
        <v>0</v>
      </c>
      <c r="BE13" s="258">
        <f>SUM(BE8:BE12)</f>
        <v>0</v>
      </c>
      <c r="BF13" s="258"/>
      <c r="BG13" s="258">
        <f>SUM(BG8:BG12)</f>
        <v>0</v>
      </c>
      <c r="BH13" s="258">
        <f>SUM(BH8:BH12)</f>
        <v>0</v>
      </c>
      <c r="BI13" s="258">
        <f>SUM(BI8:BI12)</f>
        <v>0</v>
      </c>
      <c r="BJ13" s="258">
        <f>SUM(BJ8:BJ12)</f>
        <v>0</v>
      </c>
      <c r="BK13" s="258"/>
      <c r="BL13" s="258">
        <f>SUM(BL8:BL12)</f>
        <v>0</v>
      </c>
      <c r="BM13" s="258">
        <f>SUM(BM8:BM12)</f>
        <v>0</v>
      </c>
      <c r="BN13" s="258">
        <f>SUM(BN8:BN12)</f>
        <v>0</v>
      </c>
      <c r="BO13" s="258">
        <f>SUM(BO8:BO12)</f>
        <v>0</v>
      </c>
      <c r="BP13" s="258"/>
      <c r="BQ13" s="258">
        <f>SUM(BQ8:BQ12)</f>
        <v>0</v>
      </c>
      <c r="BR13" s="258">
        <f>SUM(BR8:BR12)</f>
        <v>0</v>
      </c>
      <c r="BS13" s="258">
        <f>SUM(BS8:BS12)</f>
        <v>0</v>
      </c>
      <c r="BT13" s="258">
        <f>SUM(BT8:BT12)</f>
        <v>0</v>
      </c>
      <c r="BU13" s="258"/>
      <c r="BV13" s="258">
        <f>SUM(BV8:BV12)</f>
        <v>0</v>
      </c>
      <c r="BW13" s="258">
        <f>SUM(BW8:BW12)</f>
        <v>0</v>
      </c>
      <c r="BX13" s="258">
        <f>SUM(BX8:BX12)</f>
        <v>0</v>
      </c>
      <c r="BY13" s="258">
        <f>SUM(BY8:BY12)</f>
        <v>0</v>
      </c>
      <c r="BZ13" s="258"/>
      <c r="CA13" s="258">
        <f>SUM(CA8:CA12)</f>
        <v>0</v>
      </c>
      <c r="CB13" s="258">
        <f>SUM(CB8:CB12)</f>
        <v>0</v>
      </c>
      <c r="CC13" s="258">
        <f>SUM(CC8:CC12)</f>
        <v>0</v>
      </c>
      <c r="CD13" s="258">
        <f>SUM(CD8:CD12)</f>
        <v>0</v>
      </c>
      <c r="CE13" s="258"/>
      <c r="CF13" s="258">
        <f>SUM(CF8:CF12)</f>
        <v>0</v>
      </c>
      <c r="CG13" s="258">
        <f>SUM(CG8:CG12)</f>
        <v>0</v>
      </c>
      <c r="CH13" s="258">
        <f>SUM(CH8:CH12)</f>
        <v>0</v>
      </c>
      <c r="CI13" s="258">
        <f>SUM(CI8:CI12)</f>
        <v>0</v>
      </c>
      <c r="CJ13" s="258"/>
      <c r="CK13" s="258">
        <f>SUM(CK8:CK12)</f>
        <v>0</v>
      </c>
      <c r="CL13" s="258">
        <f>SUM(CL8:CL12)</f>
        <v>0</v>
      </c>
      <c r="CM13" s="258">
        <f>SUM(CM8:CM12)</f>
        <v>0</v>
      </c>
      <c r="CN13" s="258">
        <f>SUM(CN8:CN12)</f>
        <v>0</v>
      </c>
      <c r="CO13" s="258"/>
      <c r="CP13" s="258">
        <f>SUM(CP8:CP12)</f>
        <v>0</v>
      </c>
      <c r="CQ13" s="258">
        <f>SUM(CQ8:CQ12)</f>
        <v>0</v>
      </c>
      <c r="CR13" s="258">
        <f>SUM(CR8:CR12)</f>
        <v>0</v>
      </c>
      <c r="CS13" s="258">
        <f>SUM(CS8:CS12)</f>
        <v>0</v>
      </c>
      <c r="CT13" s="258"/>
      <c r="CU13" s="258">
        <f>SUM(CU8:CU12)</f>
        <v>0</v>
      </c>
      <c r="CV13" s="258">
        <f>SUM(CV8:CV12)</f>
        <v>0</v>
      </c>
      <c r="CW13" s="258">
        <f>SUM(CW8:CW12)</f>
        <v>0</v>
      </c>
      <c r="CX13" s="258">
        <f>SUM(CX8:CX12)</f>
        <v>0</v>
      </c>
      <c r="CY13" s="258"/>
      <c r="CZ13" s="258">
        <f>SUM(CZ8:CZ12)</f>
        <v>0</v>
      </c>
      <c r="DA13" s="258">
        <f>SUM(DA8:DA12)</f>
        <v>0</v>
      </c>
      <c r="DB13" s="258">
        <f>SUM(DB8:DB12)</f>
        <v>0</v>
      </c>
      <c r="DC13" s="258">
        <f>SUM(DC8:DC12)</f>
        <v>0</v>
      </c>
      <c r="DD13" s="258"/>
      <c r="DE13" s="258">
        <f>SUM(DE8:DE12)</f>
        <v>0</v>
      </c>
      <c r="DF13" s="258">
        <f>SUM(DF8:DF12)</f>
        <v>0</v>
      </c>
      <c r="DG13" s="258">
        <f>SUM(DG8:DG12)</f>
        <v>0</v>
      </c>
      <c r="DH13" s="258">
        <f>SUM(DH8:DH12)</f>
        <v>0</v>
      </c>
      <c r="DI13" s="258"/>
      <c r="DJ13" s="258">
        <f>SUM(DJ8:DJ12)</f>
        <v>0</v>
      </c>
      <c r="DK13" s="258">
        <f>SUM(DK8:DK12)</f>
        <v>0</v>
      </c>
      <c r="DL13" s="258">
        <f>SUM(DL8:DL12)</f>
        <v>0</v>
      </c>
      <c r="DM13" s="258">
        <f>SUM(DM8:DM12)</f>
        <v>0</v>
      </c>
      <c r="DN13" s="258"/>
      <c r="DO13" s="368">
        <f t="shared" ref="DO13:EK13" si="7">SUM(DO8:DO12)</f>
        <v>0</v>
      </c>
      <c r="DP13" s="369">
        <f t="shared" si="7"/>
        <v>5</v>
      </c>
      <c r="DQ13" s="258">
        <f t="shared" si="7"/>
        <v>218500</v>
      </c>
      <c r="DR13" s="258">
        <f t="shared" si="7"/>
        <v>0</v>
      </c>
      <c r="DS13" s="258">
        <f t="shared" si="7"/>
        <v>0</v>
      </c>
      <c r="DT13" s="258">
        <f t="shared" si="7"/>
        <v>0</v>
      </c>
      <c r="DU13" s="258">
        <f t="shared" si="7"/>
        <v>0</v>
      </c>
      <c r="DV13" s="258">
        <f t="shared" si="7"/>
        <v>1</v>
      </c>
      <c r="DW13" s="258">
        <f t="shared" si="7"/>
        <v>47500</v>
      </c>
      <c r="DX13" s="258">
        <f t="shared" si="7"/>
        <v>1</v>
      </c>
      <c r="DY13" s="258">
        <f t="shared" si="7"/>
        <v>28500</v>
      </c>
      <c r="DZ13" s="258">
        <f t="shared" si="7"/>
        <v>3</v>
      </c>
      <c r="EA13" s="258">
        <f t="shared" si="7"/>
        <v>142500</v>
      </c>
      <c r="EB13" s="258">
        <f t="shared" si="7"/>
        <v>0</v>
      </c>
      <c r="EC13" s="258">
        <f t="shared" si="7"/>
        <v>0</v>
      </c>
      <c r="ED13" s="258">
        <f t="shared" si="7"/>
        <v>0</v>
      </c>
      <c r="EE13" s="258">
        <f t="shared" si="7"/>
        <v>0</v>
      </c>
      <c r="EF13" s="258">
        <f t="shared" si="7"/>
        <v>5</v>
      </c>
      <c r="EG13" s="258">
        <f t="shared" si="7"/>
        <v>218500</v>
      </c>
      <c r="EH13" s="258">
        <f t="shared" si="7"/>
        <v>5</v>
      </c>
      <c r="EI13" s="258">
        <f t="shared" si="7"/>
        <v>218500</v>
      </c>
      <c r="EJ13" s="258">
        <f t="shared" si="7"/>
        <v>0</v>
      </c>
      <c r="EK13" s="258">
        <f t="shared" si="7"/>
        <v>0</v>
      </c>
      <c r="EL13" s="113"/>
      <c r="EM13" s="113"/>
      <c r="EN13" s="113"/>
      <c r="EO13" s="113"/>
      <c r="EP13" s="113"/>
      <c r="EQ13" s="113"/>
      <c r="ER13" s="113"/>
      <c r="ES13" s="113"/>
      <c r="ET13" s="113"/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30% of 90%term 17-18</vt:lpstr>
      <vt:lpstr>17-18 Edu</vt:lpstr>
      <vt:lpstr>18-19 Term</vt:lpstr>
      <vt:lpstr>18-19 30%of90%</vt:lpstr>
      <vt:lpstr>18-19 Edu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2019-06-04T10:22:55Z</dcterms:modified>
</cp:coreProperties>
</file>