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0" activeTab="25"/>
  </bookViews>
  <sheets>
    <sheet name="2002-03" sheetId="19" r:id="rId1"/>
    <sheet name="2003-04" sheetId="18" r:id="rId2"/>
    <sheet name="2004-05" sheetId="17" r:id="rId3"/>
    <sheet name="2005-06" sheetId="16" r:id="rId4"/>
    <sheet name="2006-07" sheetId="15" r:id="rId5"/>
    <sheet name="2007-08" sheetId="14" r:id="rId6"/>
    <sheet name="2008-09" sheetId="13" r:id="rId7"/>
    <sheet name="2009-10" sheetId="12" r:id="rId8"/>
    <sheet name="2010-11" sheetId="11" r:id="rId9"/>
    <sheet name="11-12" sheetId="1" r:id="rId10"/>
    <sheet name="12-13" sheetId="2" r:id="rId11"/>
    <sheet name="12-13 Term" sheetId="3" r:id="rId12"/>
    <sheet name="12-13 Edu" sheetId="4" r:id="rId13"/>
    <sheet name="13-14 Term" sheetId="5" r:id="rId14"/>
    <sheet name="13-14 Edu" sheetId="6" r:id="rId15"/>
    <sheet name="14-15 Term" sheetId="7" r:id="rId16"/>
    <sheet name="14-15 Edu" sheetId="8" r:id="rId17"/>
    <sheet name="15-16 Term" sheetId="9" r:id="rId18"/>
    <sheet name="15-16 Edu" sheetId="10" r:id="rId19"/>
    <sheet name="16-17 Term" sheetId="20" r:id="rId20"/>
    <sheet name="16-17 Edu" sheetId="21" r:id="rId21"/>
    <sheet name="17-18 Term" sheetId="22" r:id="rId22"/>
    <sheet name="30% of 90% Term 17-18" sheetId="23" r:id="rId23"/>
    <sheet name="17-18 Edu" sheetId="24" r:id="rId24"/>
    <sheet name="18-19 Term 30%of90%" sheetId="25" r:id="rId25"/>
    <sheet name="18-19 Edu" sheetId="26" r:id="rId26"/>
  </sheets>
  <definedNames>
    <definedName name="_xlnm._FilterDatabase" localSheetId="9" hidden="1">'11-12'!$A$5:$Y$38</definedName>
  </definedNames>
  <calcPr calcId="124519"/>
</workbook>
</file>

<file path=xl/calcChain.xml><?xml version="1.0" encoding="utf-8"?>
<calcChain xmlns="http://schemas.openxmlformats.org/spreadsheetml/2006/main">
  <c r="P20" i="6"/>
  <c r="P19"/>
  <c r="P18"/>
  <c r="L69" i="5"/>
  <c r="L68"/>
  <c r="L67"/>
  <c r="L66"/>
  <c r="K64"/>
  <c r="P28" i="4"/>
  <c r="P26"/>
  <c r="P25"/>
  <c r="P24"/>
  <c r="K56" i="3"/>
  <c r="K54"/>
  <c r="K53"/>
  <c r="K52"/>
  <c r="K51"/>
  <c r="K50"/>
  <c r="E24" i="16"/>
  <c r="E23"/>
  <c r="E22"/>
  <c r="E38" i="17"/>
  <c r="E37"/>
  <c r="E36"/>
  <c r="F24" i="18"/>
  <c r="F23"/>
  <c r="F22"/>
  <c r="S9" i="4"/>
  <c r="S10"/>
  <c r="S11"/>
  <c r="S12"/>
  <c r="S13"/>
  <c r="S14"/>
  <c r="S15"/>
  <c r="S16"/>
  <c r="S17"/>
  <c r="S18"/>
  <c r="S19"/>
  <c r="S20"/>
  <c r="S21"/>
  <c r="S22"/>
  <c r="S23"/>
  <c r="S8"/>
  <c r="EK18" i="12"/>
  <c r="EJ18"/>
  <c r="EI18"/>
  <c r="EH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B18"/>
  <c r="AA18"/>
  <c r="Z18"/>
  <c r="Y18"/>
  <c r="W18"/>
  <c r="V18"/>
  <c r="U18"/>
  <c r="T18"/>
  <c r="S18"/>
  <c r="L18"/>
  <c r="K18"/>
  <c r="H18"/>
  <c r="F18"/>
  <c r="E18"/>
  <c r="AC18"/>
  <c r="EG17"/>
  <c r="EF17"/>
  <c r="R17"/>
  <c r="Q17"/>
  <c r="P17"/>
  <c r="O17" s="1"/>
  <c r="G17"/>
  <c r="J17" s="1"/>
  <c r="EG16"/>
  <c r="EF16"/>
  <c r="R16"/>
  <c r="Q16"/>
  <c r="O16" s="1"/>
  <c r="P16"/>
  <c r="G16"/>
  <c r="J16" s="1"/>
  <c r="EG15"/>
  <c r="EF15"/>
  <c r="R15"/>
  <c r="Q15"/>
  <c r="P15"/>
  <c r="J15"/>
  <c r="N15" s="1"/>
  <c r="G15"/>
  <c r="EG14"/>
  <c r="EF14"/>
  <c r="R14"/>
  <c r="Q14"/>
  <c r="P14"/>
  <c r="O14" s="1"/>
  <c r="J14"/>
  <c r="N14" s="1"/>
  <c r="G14"/>
  <c r="EG13"/>
  <c r="EF13"/>
  <c r="R13"/>
  <c r="Q13"/>
  <c r="P13"/>
  <c r="O13" s="1"/>
  <c r="G13"/>
  <c r="J13" s="1"/>
  <c r="EG12"/>
  <c r="EF12"/>
  <c r="R12"/>
  <c r="Q12"/>
  <c r="O12" s="1"/>
  <c r="P12"/>
  <c r="G12"/>
  <c r="J12" s="1"/>
  <c r="EG11"/>
  <c r="EF11"/>
  <c r="R11"/>
  <c r="Q11"/>
  <c r="P11"/>
  <c r="O11" s="1"/>
  <c r="G11"/>
  <c r="J11" s="1"/>
  <c r="N11" s="1"/>
  <c r="EG10"/>
  <c r="EF10"/>
  <c r="R10"/>
  <c r="Q10"/>
  <c r="P10"/>
  <c r="O10" s="1"/>
  <c r="G10"/>
  <c r="J10" s="1"/>
  <c r="EG9"/>
  <c r="EF9"/>
  <c r="R9"/>
  <c r="Q9"/>
  <c r="P9"/>
  <c r="G9"/>
  <c r="J9" s="1"/>
  <c r="EG8"/>
  <c r="EG18" s="1"/>
  <c r="EF8"/>
  <c r="EF18" s="1"/>
  <c r="X8"/>
  <c r="X18" s="1"/>
  <c r="R8"/>
  <c r="R18" s="1"/>
  <c r="Q8"/>
  <c r="Q18" s="1"/>
  <c r="P8"/>
  <c r="O8" s="1"/>
  <c r="G8"/>
  <c r="G18" s="1"/>
  <c r="J7"/>
  <c r="I7" s="1"/>
  <c r="M7" s="1"/>
  <c r="EK12" i="13"/>
  <c r="EJ12"/>
  <c r="EI12"/>
  <c r="EH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B12"/>
  <c r="AA12"/>
  <c r="Z12"/>
  <c r="Y12"/>
  <c r="X12"/>
  <c r="W12"/>
  <c r="V12"/>
  <c r="U12"/>
  <c r="T12"/>
  <c r="S12"/>
  <c r="L12"/>
  <c r="K12"/>
  <c r="H12"/>
  <c r="F12"/>
  <c r="E12"/>
  <c r="EG11"/>
  <c r="EF11"/>
  <c r="AC11"/>
  <c r="AC12" s="1"/>
  <c r="X11"/>
  <c r="R11"/>
  <c r="Q11"/>
  <c r="P11"/>
  <c r="O11" s="1"/>
  <c r="G11"/>
  <c r="J11" s="1"/>
  <c r="EG10"/>
  <c r="EF10"/>
  <c r="X10"/>
  <c r="R10"/>
  <c r="Q10"/>
  <c r="P10"/>
  <c r="O10" s="1"/>
  <c r="G10"/>
  <c r="J10" s="1"/>
  <c r="EG9"/>
  <c r="EF9"/>
  <c r="X9"/>
  <c r="R9"/>
  <c r="Q9"/>
  <c r="P9"/>
  <c r="O9" s="1"/>
  <c r="G9"/>
  <c r="J9" s="1"/>
  <c r="EG8"/>
  <c r="EG12" s="1"/>
  <c r="EF8"/>
  <c r="EF12" s="1"/>
  <c r="X8"/>
  <c r="R8"/>
  <c r="R12" s="1"/>
  <c r="Q8"/>
  <c r="Q12" s="1"/>
  <c r="P8"/>
  <c r="P12" s="1"/>
  <c r="J8"/>
  <c r="G8"/>
  <c r="G12" s="1"/>
  <c r="J7"/>
  <c r="I7" s="1"/>
  <c r="M7" s="1"/>
  <c r="EK23" i="14"/>
  <c r="EJ23"/>
  <c r="EI23"/>
  <c r="EH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B23"/>
  <c r="AA23"/>
  <c r="Z23"/>
  <c r="Y23"/>
  <c r="W23"/>
  <c r="V23"/>
  <c r="U23"/>
  <c r="T23"/>
  <c r="S23"/>
  <c r="M23"/>
  <c r="K23"/>
  <c r="I23"/>
  <c r="F23"/>
  <c r="E23"/>
  <c r="AC23"/>
  <c r="EG22"/>
  <c r="EF22"/>
  <c r="X22"/>
  <c r="R22"/>
  <c r="Q22"/>
  <c r="P22"/>
  <c r="O22" s="1"/>
  <c r="J22"/>
  <c r="N22" s="1"/>
  <c r="G22"/>
  <c r="EG21"/>
  <c r="EF21"/>
  <c r="X21"/>
  <c r="R21"/>
  <c r="Q21"/>
  <c r="P21"/>
  <c r="O21" s="1"/>
  <c r="J21"/>
  <c r="N21" s="1"/>
  <c r="G21"/>
  <c r="EG20"/>
  <c r="EF20"/>
  <c r="X20"/>
  <c r="R20"/>
  <c r="Q20"/>
  <c r="P20"/>
  <c r="O20" s="1"/>
  <c r="J20"/>
  <c r="N20" s="1"/>
  <c r="G20"/>
  <c r="EG19"/>
  <c r="EF19"/>
  <c r="X19"/>
  <c r="R19"/>
  <c r="Q19"/>
  <c r="P19"/>
  <c r="O19" s="1"/>
  <c r="G19"/>
  <c r="J19" s="1"/>
  <c r="N19" s="1"/>
  <c r="EG18"/>
  <c r="EF18"/>
  <c r="X18"/>
  <c r="R18"/>
  <c r="Q18"/>
  <c r="P18"/>
  <c r="O18" s="1"/>
  <c r="G18"/>
  <c r="J18" s="1"/>
  <c r="N18" s="1"/>
  <c r="EG17"/>
  <c r="EF17"/>
  <c r="X17"/>
  <c r="R17"/>
  <c r="Q17"/>
  <c r="P17"/>
  <c r="O17" s="1"/>
  <c r="G17"/>
  <c r="J17" s="1"/>
  <c r="N17" s="1"/>
  <c r="EG16"/>
  <c r="EF16"/>
  <c r="X16"/>
  <c r="R16"/>
  <c r="Q16"/>
  <c r="P16"/>
  <c r="O16" s="1"/>
  <c r="G16"/>
  <c r="J16" s="1"/>
  <c r="N16" s="1"/>
  <c r="EG15"/>
  <c r="EF15"/>
  <c r="X15"/>
  <c r="R15"/>
  <c r="Q15"/>
  <c r="P15"/>
  <c r="O15" s="1"/>
  <c r="G15"/>
  <c r="J15" s="1"/>
  <c r="N15" s="1"/>
  <c r="EG14"/>
  <c r="EF14"/>
  <c r="X14"/>
  <c r="R14"/>
  <c r="Q14"/>
  <c r="P14"/>
  <c r="O14" s="1"/>
  <c r="G14"/>
  <c r="J14" s="1"/>
  <c r="N14" s="1"/>
  <c r="EG13"/>
  <c r="EF13"/>
  <c r="X13"/>
  <c r="R13"/>
  <c r="Q13"/>
  <c r="P13"/>
  <c r="O13" s="1"/>
  <c r="G13"/>
  <c r="J13" s="1"/>
  <c r="N13" s="1"/>
  <c r="EG12"/>
  <c r="EF12"/>
  <c r="X12"/>
  <c r="R12"/>
  <c r="Q12"/>
  <c r="P12"/>
  <c r="O12" s="1"/>
  <c r="G12"/>
  <c r="J12" s="1"/>
  <c r="N12" s="1"/>
  <c r="EG11"/>
  <c r="EF11"/>
  <c r="X11"/>
  <c r="R11"/>
  <c r="Q11"/>
  <c r="P11"/>
  <c r="O11" s="1"/>
  <c r="G11"/>
  <c r="J11" s="1"/>
  <c r="N11" s="1"/>
  <c r="EG10"/>
  <c r="EF10"/>
  <c r="X10"/>
  <c r="R10"/>
  <c r="Q10"/>
  <c r="P10"/>
  <c r="O10" s="1"/>
  <c r="G10"/>
  <c r="J10" s="1"/>
  <c r="N10" s="1"/>
  <c r="EG9"/>
  <c r="EF9"/>
  <c r="X9"/>
  <c r="R9"/>
  <c r="Q9"/>
  <c r="P9"/>
  <c r="O9" s="1"/>
  <c r="G9"/>
  <c r="J9" s="1"/>
  <c r="N9" s="1"/>
  <c r="EG8"/>
  <c r="EG23" s="1"/>
  <c r="EF8"/>
  <c r="EF23" s="1"/>
  <c r="X8"/>
  <c r="X23" s="1"/>
  <c r="R8"/>
  <c r="R23" s="1"/>
  <c r="Q8"/>
  <c r="Q23" s="1"/>
  <c r="P8"/>
  <c r="P23" s="1"/>
  <c r="G8"/>
  <c r="G23" s="1"/>
  <c r="J7"/>
  <c r="H7" s="1"/>
  <c r="L7" s="1"/>
  <c r="EK21" i="15"/>
  <c r="EJ21"/>
  <c r="EI21"/>
  <c r="EH21"/>
  <c r="EE21"/>
  <c r="ED21"/>
  <c r="EC21"/>
  <c r="EB21"/>
  <c r="EA21"/>
  <c r="DZ21"/>
  <c r="DY21"/>
  <c r="DX21"/>
  <c r="DW21"/>
  <c r="DV21"/>
  <c r="DU21"/>
  <c r="DT21"/>
  <c r="DS21"/>
  <c r="DR21"/>
  <c r="DQ21"/>
  <c r="DP21"/>
  <c r="DO21"/>
  <c r="DM21"/>
  <c r="DL21"/>
  <c r="DK21"/>
  <c r="DJ21"/>
  <c r="DH21"/>
  <c r="DG21"/>
  <c r="DF21"/>
  <c r="DE21"/>
  <c r="DC21"/>
  <c r="DB21"/>
  <c r="DA21"/>
  <c r="CZ21"/>
  <c r="CX21"/>
  <c r="CW21"/>
  <c r="CV21"/>
  <c r="CU21"/>
  <c r="CS21"/>
  <c r="CR21"/>
  <c r="CQ21"/>
  <c r="CP21"/>
  <c r="CN21"/>
  <c r="CM21"/>
  <c r="CL21"/>
  <c r="CK21"/>
  <c r="CI21"/>
  <c r="CH21"/>
  <c r="CG21"/>
  <c r="CF21"/>
  <c r="CD21"/>
  <c r="CC21"/>
  <c r="CB21"/>
  <c r="CA21"/>
  <c r="BY21"/>
  <c r="BX21"/>
  <c r="BW21"/>
  <c r="BV21"/>
  <c r="BT21"/>
  <c r="BS21"/>
  <c r="BR21"/>
  <c r="BQ21"/>
  <c r="BO21"/>
  <c r="BN21"/>
  <c r="BM21"/>
  <c r="BL21"/>
  <c r="BJ21"/>
  <c r="BI21"/>
  <c r="BH21"/>
  <c r="BG21"/>
  <c r="BE21"/>
  <c r="BD21"/>
  <c r="BC21"/>
  <c r="BB21"/>
  <c r="AZ21"/>
  <c r="AY21"/>
  <c r="AX21"/>
  <c r="AW21"/>
  <c r="AU21"/>
  <c r="AT21"/>
  <c r="AS21"/>
  <c r="AR21"/>
  <c r="AP21"/>
  <c r="AO21"/>
  <c r="AN21"/>
  <c r="AM21"/>
  <c r="AK21"/>
  <c r="AJ21"/>
  <c r="AI21"/>
  <c r="AH21"/>
  <c r="AF21"/>
  <c r="AE21"/>
  <c r="AD21"/>
  <c r="AA21"/>
  <c r="Z21"/>
  <c r="Y21"/>
  <c r="V21"/>
  <c r="U21"/>
  <c r="T21"/>
  <c r="S21"/>
  <c r="L21"/>
  <c r="F21"/>
  <c r="E21"/>
  <c r="EG20"/>
  <c r="EF20"/>
  <c r="AC20"/>
  <c r="X20"/>
  <c r="R20"/>
  <c r="Q20"/>
  <c r="P20"/>
  <c r="O20" s="1"/>
  <c r="G20"/>
  <c r="J20" s="1"/>
  <c r="EG19"/>
  <c r="EF19"/>
  <c r="AC19"/>
  <c r="X19"/>
  <c r="R19"/>
  <c r="Q19"/>
  <c r="O19" s="1"/>
  <c r="P19"/>
  <c r="G19"/>
  <c r="J19" s="1"/>
  <c r="EG18"/>
  <c r="EF18"/>
  <c r="AC18"/>
  <c r="X18"/>
  <c r="R18"/>
  <c r="Q18"/>
  <c r="P18"/>
  <c r="O18" s="1"/>
  <c r="G18"/>
  <c r="J18" s="1"/>
  <c r="EG17"/>
  <c r="EF17"/>
  <c r="AC17"/>
  <c r="X17"/>
  <c r="R17"/>
  <c r="Q17"/>
  <c r="P17"/>
  <c r="O17"/>
  <c r="J17"/>
  <c r="N17" s="1"/>
  <c r="I17"/>
  <c r="M17" s="1"/>
  <c r="G17"/>
  <c r="EG16"/>
  <c r="EF16"/>
  <c r="AC16"/>
  <c r="X16"/>
  <c r="R16"/>
  <c r="Q16"/>
  <c r="P16"/>
  <c r="O16" s="1"/>
  <c r="J16"/>
  <c r="N16" s="1"/>
  <c r="G16"/>
  <c r="EG15"/>
  <c r="EF15"/>
  <c r="AC15"/>
  <c r="X15"/>
  <c r="R15"/>
  <c r="Q15"/>
  <c r="O15" s="1"/>
  <c r="P15"/>
  <c r="G15"/>
  <c r="J15" s="1"/>
  <c r="EG14"/>
  <c r="EF14"/>
  <c r="AC14"/>
  <c r="X14"/>
  <c r="R14"/>
  <c r="Q14"/>
  <c r="P14"/>
  <c r="O14" s="1"/>
  <c r="G14"/>
  <c r="J14" s="1"/>
  <c r="EG13"/>
  <c r="EF13"/>
  <c r="AC13"/>
  <c r="X13"/>
  <c r="R13"/>
  <c r="Q13"/>
  <c r="P13"/>
  <c r="O13"/>
  <c r="J13"/>
  <c r="N13" s="1"/>
  <c r="I13"/>
  <c r="M13" s="1"/>
  <c r="G13"/>
  <c r="EG12"/>
  <c r="EF12"/>
  <c r="AC12"/>
  <c r="X12"/>
  <c r="R12"/>
  <c r="Q12"/>
  <c r="P12"/>
  <c r="O12" s="1"/>
  <c r="J12"/>
  <c r="N12" s="1"/>
  <c r="G12"/>
  <c r="EG11"/>
  <c r="EF11"/>
  <c r="AC11"/>
  <c r="X11"/>
  <c r="R11"/>
  <c r="Q11"/>
  <c r="O11" s="1"/>
  <c r="P11"/>
  <c r="G11"/>
  <c r="J11" s="1"/>
  <c r="EG10"/>
  <c r="EF10"/>
  <c r="AC10"/>
  <c r="X10"/>
  <c r="R10"/>
  <c r="Q10"/>
  <c r="P10"/>
  <c r="O10" s="1"/>
  <c r="G10"/>
  <c r="J10" s="1"/>
  <c r="EG9"/>
  <c r="EF9"/>
  <c r="AC9"/>
  <c r="X9"/>
  <c r="R9"/>
  <c r="Q9"/>
  <c r="P9"/>
  <c r="O9"/>
  <c r="J9"/>
  <c r="N9" s="1"/>
  <c r="I9"/>
  <c r="M9" s="1"/>
  <c r="G9"/>
  <c r="EG8"/>
  <c r="EG21" s="1"/>
  <c r="EF8"/>
  <c r="EF21" s="1"/>
  <c r="AC8"/>
  <c r="AC21" s="1"/>
  <c r="X8"/>
  <c r="X21" s="1"/>
  <c r="R8"/>
  <c r="R21" s="1"/>
  <c r="Q8"/>
  <c r="Q21" s="1"/>
  <c r="P8"/>
  <c r="O8" s="1"/>
  <c r="O21" s="1"/>
  <c r="J8"/>
  <c r="N8" s="1"/>
  <c r="G8"/>
  <c r="G21" s="1"/>
  <c r="J21" s="1"/>
  <c r="I21" s="1"/>
  <c r="J7"/>
  <c r="I7" s="1"/>
  <c r="M7" s="1"/>
  <c r="EK19" i="16"/>
  <c r="EJ19"/>
  <c r="EI19"/>
  <c r="EH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M19"/>
  <c r="DL19"/>
  <c r="DK19"/>
  <c r="DJ19"/>
  <c r="DH19"/>
  <c r="DG19"/>
  <c r="DF19"/>
  <c r="DE19"/>
  <c r="DC19"/>
  <c r="DB19"/>
  <c r="DA19"/>
  <c r="CZ19"/>
  <c r="CX19"/>
  <c r="CW19"/>
  <c r="CV19"/>
  <c r="CU19"/>
  <c r="CS19"/>
  <c r="CR19"/>
  <c r="CQ19"/>
  <c r="CP19"/>
  <c r="CN19"/>
  <c r="CM19"/>
  <c r="CL19"/>
  <c r="CK19"/>
  <c r="CI19"/>
  <c r="CH19"/>
  <c r="CG19"/>
  <c r="CF19"/>
  <c r="CD19"/>
  <c r="CC19"/>
  <c r="CB19"/>
  <c r="CA19"/>
  <c r="BY19"/>
  <c r="BX19"/>
  <c r="BW19"/>
  <c r="BV19"/>
  <c r="BT19"/>
  <c r="BS19"/>
  <c r="BR19"/>
  <c r="BQ19"/>
  <c r="BO19"/>
  <c r="BN19"/>
  <c r="BM19"/>
  <c r="BL19"/>
  <c r="BJ19"/>
  <c r="BI19"/>
  <c r="BH19"/>
  <c r="BG19"/>
  <c r="BE19"/>
  <c r="BD19"/>
  <c r="BC19"/>
  <c r="BB19"/>
  <c r="AZ19"/>
  <c r="AY19"/>
  <c r="AX19"/>
  <c r="AU19"/>
  <c r="AT19"/>
  <c r="AS19"/>
  <c r="AP19"/>
  <c r="AO19"/>
  <c r="AN19"/>
  <c r="AK19"/>
  <c r="AJ19"/>
  <c r="AI19"/>
  <c r="AF19"/>
  <c r="AE19"/>
  <c r="AD19"/>
  <c r="AA19"/>
  <c r="Z19"/>
  <c r="Y19"/>
  <c r="V19"/>
  <c r="U19"/>
  <c r="T19"/>
  <c r="S19"/>
  <c r="L19"/>
  <c r="F19"/>
  <c r="E19"/>
  <c r="EG18"/>
  <c r="EF18"/>
  <c r="AC18"/>
  <c r="X18"/>
  <c r="R18"/>
  <c r="O18" s="1"/>
  <c r="Q18"/>
  <c r="P18"/>
  <c r="G18"/>
  <c r="J18" s="1"/>
  <c r="EG17"/>
  <c r="EF17"/>
  <c r="AW17"/>
  <c r="AR17"/>
  <c r="AM17"/>
  <c r="AH17"/>
  <c r="AC17"/>
  <c r="X17"/>
  <c r="R17"/>
  <c r="Q17"/>
  <c r="P17"/>
  <c r="O17"/>
  <c r="G17"/>
  <c r="J17" s="1"/>
  <c r="EG16"/>
  <c r="EF16"/>
  <c r="AW16"/>
  <c r="AR16"/>
  <c r="AM16"/>
  <c r="AH16"/>
  <c r="AC16"/>
  <c r="X16"/>
  <c r="R16"/>
  <c r="Q16"/>
  <c r="P16"/>
  <c r="O16" s="1"/>
  <c r="J16"/>
  <c r="N16" s="1"/>
  <c r="G16"/>
  <c r="EG15"/>
  <c r="EF15"/>
  <c r="AW15"/>
  <c r="AR15"/>
  <c r="AM15"/>
  <c r="AH15"/>
  <c r="AC15"/>
  <c r="X15"/>
  <c r="R15"/>
  <c r="Q15"/>
  <c r="P15"/>
  <c r="O15" s="1"/>
  <c r="G15"/>
  <c r="J15" s="1"/>
  <c r="EG14"/>
  <c r="EF14"/>
  <c r="AW14"/>
  <c r="AR14"/>
  <c r="AM14"/>
  <c r="AH14"/>
  <c r="AC14"/>
  <c r="X14"/>
  <c r="R14"/>
  <c r="O14" s="1"/>
  <c r="Q14"/>
  <c r="P14"/>
  <c r="G14"/>
  <c r="J14" s="1"/>
  <c r="EG13"/>
  <c r="EF13"/>
  <c r="AW13"/>
  <c r="AR13"/>
  <c r="AM13"/>
  <c r="AH13"/>
  <c r="AC13"/>
  <c r="X13"/>
  <c r="R13"/>
  <c r="Q13"/>
  <c r="P13"/>
  <c r="O13"/>
  <c r="J13"/>
  <c r="N13" s="1"/>
  <c r="I13"/>
  <c r="M13" s="1"/>
  <c r="G13"/>
  <c r="EG12"/>
  <c r="EF12"/>
  <c r="AW12"/>
  <c r="AR12"/>
  <c r="AM12"/>
  <c r="AH12"/>
  <c r="AC12"/>
  <c r="X12"/>
  <c r="R12"/>
  <c r="Q12"/>
  <c r="P12"/>
  <c r="O12" s="1"/>
  <c r="J12"/>
  <c r="N12" s="1"/>
  <c r="G12"/>
  <c r="EG11"/>
  <c r="EF11"/>
  <c r="AW11"/>
  <c r="AR11"/>
  <c r="AM11"/>
  <c r="AH11"/>
  <c r="AC11"/>
  <c r="X11"/>
  <c r="R11"/>
  <c r="Q11"/>
  <c r="P11"/>
  <c r="O11" s="1"/>
  <c r="G11"/>
  <c r="J11" s="1"/>
  <c r="EG10"/>
  <c r="EF10"/>
  <c r="AW10"/>
  <c r="AR10"/>
  <c r="AM10"/>
  <c r="AH10"/>
  <c r="AC10"/>
  <c r="X10"/>
  <c r="R10"/>
  <c r="O10" s="1"/>
  <c r="Q10"/>
  <c r="P10"/>
  <c r="G10"/>
  <c r="J10" s="1"/>
  <c r="EG9"/>
  <c r="EF9"/>
  <c r="AW9"/>
  <c r="AR9"/>
  <c r="AM9"/>
  <c r="AH9"/>
  <c r="AC9"/>
  <c r="X9"/>
  <c r="R9"/>
  <c r="Q9"/>
  <c r="P9"/>
  <c r="O9"/>
  <c r="J9"/>
  <c r="N9" s="1"/>
  <c r="I9"/>
  <c r="M9" s="1"/>
  <c r="G9"/>
  <c r="EG8"/>
  <c r="EG19" s="1"/>
  <c r="EF8"/>
  <c r="EF19" s="1"/>
  <c r="AW8"/>
  <c r="AW19" s="1"/>
  <c r="AR8"/>
  <c r="AR19" s="1"/>
  <c r="AM8"/>
  <c r="AM19" s="1"/>
  <c r="AH8"/>
  <c r="AH19" s="1"/>
  <c r="AC8"/>
  <c r="AC19" s="1"/>
  <c r="X8"/>
  <c r="X19" s="1"/>
  <c r="R8"/>
  <c r="R19" s="1"/>
  <c r="Q8"/>
  <c r="Q19" s="1"/>
  <c r="P8"/>
  <c r="P19" s="1"/>
  <c r="J8"/>
  <c r="N8" s="1"/>
  <c r="G8"/>
  <c r="G19" s="1"/>
  <c r="J19" s="1"/>
  <c r="I19" s="1"/>
  <c r="J7"/>
  <c r="I7" s="1"/>
  <c r="M7" s="1"/>
  <c r="DO34" i="17"/>
  <c r="DN34"/>
  <c r="DM34"/>
  <c r="DL34"/>
  <c r="DI34"/>
  <c r="DH34"/>
  <c r="DG34"/>
  <c r="DK34" s="1"/>
  <c r="DF34"/>
  <c r="DJ34" s="1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AZ34"/>
  <c r="AY34"/>
  <c r="AX34"/>
  <c r="AV34"/>
  <c r="AU34"/>
  <c r="AT34"/>
  <c r="AR34"/>
  <c r="AQ34"/>
  <c r="AP34"/>
  <c r="AN34"/>
  <c r="AM34"/>
  <c r="AL34"/>
  <c r="AJ34"/>
  <c r="AI34"/>
  <c r="AH34"/>
  <c r="AF34"/>
  <c r="AE34"/>
  <c r="AD34"/>
  <c r="AB34"/>
  <c r="AA34"/>
  <c r="Z34"/>
  <c r="X34"/>
  <c r="W34"/>
  <c r="V34"/>
  <c r="T34"/>
  <c r="S34"/>
  <c r="R34"/>
  <c r="Q34"/>
  <c r="J34"/>
  <c r="E34"/>
  <c r="DK33"/>
  <c r="DJ33"/>
  <c r="BA33"/>
  <c r="AW33"/>
  <c r="AS33"/>
  <c r="AO33"/>
  <c r="AK33"/>
  <c r="AG33"/>
  <c r="AC33"/>
  <c r="Y33"/>
  <c r="U33"/>
  <c r="O33"/>
  <c r="M33" s="1"/>
  <c r="N33"/>
  <c r="K33"/>
  <c r="H33"/>
  <c r="L33" s="1"/>
  <c r="G33"/>
  <c r="DK32"/>
  <c r="DJ32"/>
  <c r="BA32"/>
  <c r="AW32"/>
  <c r="AS32"/>
  <c r="AO32"/>
  <c r="AK32"/>
  <c r="AG32"/>
  <c r="AC32"/>
  <c r="Y32"/>
  <c r="U32"/>
  <c r="O32"/>
  <c r="N32"/>
  <c r="M32" s="1"/>
  <c r="H32"/>
  <c r="L32" s="1"/>
  <c r="P32" s="1"/>
  <c r="DK31"/>
  <c r="DJ31"/>
  <c r="BA31"/>
  <c r="AW31"/>
  <c r="AS31"/>
  <c r="AO31"/>
  <c r="AK31"/>
  <c r="AG31"/>
  <c r="AC31"/>
  <c r="Y31"/>
  <c r="U31"/>
  <c r="O31"/>
  <c r="N31"/>
  <c r="M31"/>
  <c r="H31"/>
  <c r="L31" s="1"/>
  <c r="P31" s="1"/>
  <c r="G31"/>
  <c r="K31" s="1"/>
  <c r="DK30"/>
  <c r="DJ30"/>
  <c r="BA30"/>
  <c r="AW30"/>
  <c r="AS30"/>
  <c r="AO30"/>
  <c r="AK30"/>
  <c r="AG30"/>
  <c r="AC30"/>
  <c r="Y30"/>
  <c r="U30"/>
  <c r="O30"/>
  <c r="N30"/>
  <c r="M30" s="1"/>
  <c r="H30"/>
  <c r="L30" s="1"/>
  <c r="P30" s="1"/>
  <c r="DK29"/>
  <c r="DJ29"/>
  <c r="BA29"/>
  <c r="AW29"/>
  <c r="AS29"/>
  <c r="AO29"/>
  <c r="AK29"/>
  <c r="AG29"/>
  <c r="AC29"/>
  <c r="Y29"/>
  <c r="U29"/>
  <c r="O29"/>
  <c r="M29" s="1"/>
  <c r="N29"/>
  <c r="K29"/>
  <c r="H29"/>
  <c r="L29" s="1"/>
  <c r="G29"/>
  <c r="DK28"/>
  <c r="DJ28"/>
  <c r="BA28"/>
  <c r="AW28"/>
  <c r="AS28"/>
  <c r="AO28"/>
  <c r="AK28"/>
  <c r="AG28"/>
  <c r="AC28"/>
  <c r="Y28"/>
  <c r="U28"/>
  <c r="O28"/>
  <c r="N28"/>
  <c r="M28" s="1"/>
  <c r="H28"/>
  <c r="L28" s="1"/>
  <c r="P28" s="1"/>
  <c r="DK27"/>
  <c r="DJ27"/>
  <c r="BA27"/>
  <c r="AW27"/>
  <c r="AS27"/>
  <c r="AO27"/>
  <c r="AK27"/>
  <c r="AG27"/>
  <c r="AC27"/>
  <c r="Y27"/>
  <c r="U27"/>
  <c r="O27"/>
  <c r="N27"/>
  <c r="M27"/>
  <c r="H27"/>
  <c r="L27" s="1"/>
  <c r="P27" s="1"/>
  <c r="G27"/>
  <c r="K27" s="1"/>
  <c r="DK26"/>
  <c r="DJ26"/>
  <c r="BA26"/>
  <c r="AW26"/>
  <c r="AS26"/>
  <c r="AO26"/>
  <c r="AK26"/>
  <c r="AG26"/>
  <c r="AC26"/>
  <c r="Y26"/>
  <c r="U26"/>
  <c r="O26"/>
  <c r="N26"/>
  <c r="M26" s="1"/>
  <c r="H26"/>
  <c r="L26" s="1"/>
  <c r="P26" s="1"/>
  <c r="DK25"/>
  <c r="DJ25"/>
  <c r="BA25"/>
  <c r="AW25"/>
  <c r="AS25"/>
  <c r="AO25"/>
  <c r="AK25"/>
  <c r="AG25"/>
  <c r="AC25"/>
  <c r="Y25"/>
  <c r="U25"/>
  <c r="O25"/>
  <c r="M25" s="1"/>
  <c r="N25"/>
  <c r="K25"/>
  <c r="H25"/>
  <c r="L25" s="1"/>
  <c r="G25"/>
  <c r="DK24"/>
  <c r="DJ24"/>
  <c r="BA24"/>
  <c r="AW24"/>
  <c r="AS24"/>
  <c r="AO24"/>
  <c r="AK24"/>
  <c r="AG24"/>
  <c r="AC24"/>
  <c r="Y24"/>
  <c r="U24"/>
  <c r="O24"/>
  <c r="N24"/>
  <c r="M24" s="1"/>
  <c r="H24"/>
  <c r="L24" s="1"/>
  <c r="P24" s="1"/>
  <c r="DK23"/>
  <c r="DJ23"/>
  <c r="BA23"/>
  <c r="AW23"/>
  <c r="AS23"/>
  <c r="AO23"/>
  <c r="AK23"/>
  <c r="AG23"/>
  <c r="AC23"/>
  <c r="Y23"/>
  <c r="U23"/>
  <c r="O23"/>
  <c r="N23"/>
  <c r="M23"/>
  <c r="H23"/>
  <c r="L23" s="1"/>
  <c r="P23" s="1"/>
  <c r="G23"/>
  <c r="K23" s="1"/>
  <c r="DK22"/>
  <c r="DJ22"/>
  <c r="BA22"/>
  <c r="AW22"/>
  <c r="AS22"/>
  <c r="AO22"/>
  <c r="AK22"/>
  <c r="AG22"/>
  <c r="AC22"/>
  <c r="Y22"/>
  <c r="U22"/>
  <c r="O22"/>
  <c r="N22"/>
  <c r="M22" s="1"/>
  <c r="H22"/>
  <c r="L22" s="1"/>
  <c r="P22" s="1"/>
  <c r="DK21"/>
  <c r="DJ21"/>
  <c r="BA21"/>
  <c r="AW21"/>
  <c r="AS21"/>
  <c r="AO21"/>
  <c r="AK21"/>
  <c r="AG21"/>
  <c r="AC21"/>
  <c r="Y21"/>
  <c r="U21"/>
  <c r="O21"/>
  <c r="M21" s="1"/>
  <c r="N21"/>
  <c r="K21"/>
  <c r="H21"/>
  <c r="L21" s="1"/>
  <c r="G21"/>
  <c r="DK20"/>
  <c r="DJ20"/>
  <c r="BA20"/>
  <c r="AW20"/>
  <c r="AS20"/>
  <c r="AO20"/>
  <c r="AK20"/>
  <c r="AG20"/>
  <c r="AC20"/>
  <c r="Y20"/>
  <c r="U20"/>
  <c r="O20"/>
  <c r="N20"/>
  <c r="M20" s="1"/>
  <c r="H20"/>
  <c r="L20" s="1"/>
  <c r="P20" s="1"/>
  <c r="DK19"/>
  <c r="DJ19"/>
  <c r="BA19"/>
  <c r="AW19"/>
  <c r="AS19"/>
  <c r="AO19"/>
  <c r="AK19"/>
  <c r="AG19"/>
  <c r="AC19"/>
  <c r="Y19"/>
  <c r="U19"/>
  <c r="O19"/>
  <c r="N19"/>
  <c r="M19"/>
  <c r="H19"/>
  <c r="L19" s="1"/>
  <c r="P19" s="1"/>
  <c r="G19"/>
  <c r="K19" s="1"/>
  <c r="DK18"/>
  <c r="DJ18"/>
  <c r="BA18"/>
  <c r="AW18"/>
  <c r="AS18"/>
  <c r="AO18"/>
  <c r="AK18"/>
  <c r="AG18"/>
  <c r="AC18"/>
  <c r="Y18"/>
  <c r="U18"/>
  <c r="O18"/>
  <c r="N18"/>
  <c r="M18" s="1"/>
  <c r="H18"/>
  <c r="L18" s="1"/>
  <c r="P18" s="1"/>
  <c r="DK17"/>
  <c r="DJ17"/>
  <c r="BA17"/>
  <c r="AW17"/>
  <c r="AS17"/>
  <c r="AO17"/>
  <c r="AK17"/>
  <c r="AG17"/>
  <c r="AC17"/>
  <c r="Y17"/>
  <c r="U17"/>
  <c r="O17"/>
  <c r="M17" s="1"/>
  <c r="N17"/>
  <c r="K17"/>
  <c r="H17"/>
  <c r="L17" s="1"/>
  <c r="G17"/>
  <c r="DK16"/>
  <c r="DJ16"/>
  <c r="BA16"/>
  <c r="AW16"/>
  <c r="AS16"/>
  <c r="AO16"/>
  <c r="AK16"/>
  <c r="AG16"/>
  <c r="AC16"/>
  <c r="Y16"/>
  <c r="U16"/>
  <c r="O16"/>
  <c r="N16"/>
  <c r="M16" s="1"/>
  <c r="H16"/>
  <c r="L16" s="1"/>
  <c r="P16" s="1"/>
  <c r="DK15"/>
  <c r="DJ15"/>
  <c r="BA15"/>
  <c r="AW15"/>
  <c r="AS15"/>
  <c r="AO15"/>
  <c r="AK15"/>
  <c r="AG15"/>
  <c r="AC15"/>
  <c r="Y15"/>
  <c r="U15"/>
  <c r="O15"/>
  <c r="N15"/>
  <c r="M15"/>
  <c r="H15"/>
  <c r="L15" s="1"/>
  <c r="P15" s="1"/>
  <c r="G15"/>
  <c r="K15" s="1"/>
  <c r="DK14"/>
  <c r="DJ14"/>
  <c r="BA14"/>
  <c r="AW14"/>
  <c r="AS14"/>
  <c r="AO14"/>
  <c r="AK14"/>
  <c r="AG14"/>
  <c r="AC14"/>
  <c r="Y14"/>
  <c r="U14"/>
  <c r="O14"/>
  <c r="N14"/>
  <c r="M14" s="1"/>
  <c r="H14"/>
  <c r="L14" s="1"/>
  <c r="P14" s="1"/>
  <c r="DK13"/>
  <c r="DJ13"/>
  <c r="BA13"/>
  <c r="AW13"/>
  <c r="AS13"/>
  <c r="AO13"/>
  <c r="AK13"/>
  <c r="AG13"/>
  <c r="AC13"/>
  <c r="Y13"/>
  <c r="U13"/>
  <c r="O13"/>
  <c r="M13" s="1"/>
  <c r="N13"/>
  <c r="K13"/>
  <c r="H13"/>
  <c r="L13" s="1"/>
  <c r="G13"/>
  <c r="DK12"/>
  <c r="DJ12"/>
  <c r="BA12"/>
  <c r="AW12"/>
  <c r="AS12"/>
  <c r="AO12"/>
  <c r="AK12"/>
  <c r="AG12"/>
  <c r="AC12"/>
  <c r="Y12"/>
  <c r="U12"/>
  <c r="O12"/>
  <c r="N12"/>
  <c r="M12" s="1"/>
  <c r="H12"/>
  <c r="L12" s="1"/>
  <c r="P12" s="1"/>
  <c r="DK11"/>
  <c r="DJ11"/>
  <c r="BA11"/>
  <c r="BA34" s="1"/>
  <c r="AW11"/>
  <c r="AS11"/>
  <c r="AO11"/>
  <c r="AK11"/>
  <c r="AG11"/>
  <c r="AC11"/>
  <c r="Y11"/>
  <c r="U11"/>
  <c r="O11"/>
  <c r="N11"/>
  <c r="M11"/>
  <c r="H11"/>
  <c r="L11" s="1"/>
  <c r="P11" s="1"/>
  <c r="G11"/>
  <c r="K11" s="1"/>
  <c r="DK10"/>
  <c r="DJ10"/>
  <c r="AW10"/>
  <c r="AS10"/>
  <c r="AO10"/>
  <c r="AK10"/>
  <c r="AG10"/>
  <c r="AC10"/>
  <c r="Y10"/>
  <c r="U10"/>
  <c r="O10"/>
  <c r="M10" s="1"/>
  <c r="N10"/>
  <c r="K10"/>
  <c r="H10"/>
  <c r="L10" s="1"/>
  <c r="P10" s="1"/>
  <c r="G10"/>
  <c r="DK9"/>
  <c r="DJ9"/>
  <c r="AW9"/>
  <c r="AS9"/>
  <c r="AO9"/>
  <c r="AK9"/>
  <c r="AG9"/>
  <c r="AC9"/>
  <c r="Y9"/>
  <c r="U9"/>
  <c r="O9"/>
  <c r="N9"/>
  <c r="M9"/>
  <c r="H9"/>
  <c r="L9" s="1"/>
  <c r="P9" s="1"/>
  <c r="G9"/>
  <c r="K9" s="1"/>
  <c r="DK8"/>
  <c r="DJ8"/>
  <c r="AW8"/>
  <c r="AW34" s="1"/>
  <c r="AS8"/>
  <c r="AS34" s="1"/>
  <c r="AO8"/>
  <c r="AO34" s="1"/>
  <c r="AK8"/>
  <c r="AK34" s="1"/>
  <c r="AG8"/>
  <c r="AG34" s="1"/>
  <c r="AC8"/>
  <c r="AC34" s="1"/>
  <c r="Y8"/>
  <c r="Y34" s="1"/>
  <c r="U8"/>
  <c r="U34" s="1"/>
  <c r="O8"/>
  <c r="M8" s="1"/>
  <c r="N8"/>
  <c r="N34" s="1"/>
  <c r="K8"/>
  <c r="H8"/>
  <c r="H34" s="1"/>
  <c r="G34" s="1"/>
  <c r="G8"/>
  <c r="G7"/>
  <c r="K7" s="1"/>
  <c r="DS20" i="18"/>
  <c r="DR20"/>
  <c r="DQ20"/>
  <c r="DP20"/>
  <c r="DM20"/>
  <c r="DO20" s="1"/>
  <c r="DL20"/>
  <c r="DN20" s="1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D20"/>
  <c r="BC20"/>
  <c r="BB20"/>
  <c r="AZ20"/>
  <c r="AY20"/>
  <c r="AX20"/>
  <c r="AV20"/>
  <c r="AU20"/>
  <c r="AT20"/>
  <c r="AR20"/>
  <c r="AQ20"/>
  <c r="AP20"/>
  <c r="AN20"/>
  <c r="AM20"/>
  <c r="AL20"/>
  <c r="AJ20"/>
  <c r="AI20"/>
  <c r="AH20"/>
  <c r="AF20"/>
  <c r="AE20"/>
  <c r="AD20"/>
  <c r="AB20"/>
  <c r="AA20"/>
  <c r="Z20"/>
  <c r="X20"/>
  <c r="W20"/>
  <c r="V20"/>
  <c r="U20"/>
  <c r="N20"/>
  <c r="F20"/>
  <c r="DO19"/>
  <c r="DN19"/>
  <c r="BE19"/>
  <c r="BA19"/>
  <c r="AW19"/>
  <c r="AS19"/>
  <c r="AO19"/>
  <c r="AK19"/>
  <c r="AG19"/>
  <c r="AC19"/>
  <c r="Y19"/>
  <c r="S19"/>
  <c r="R19"/>
  <c r="Q19" s="1"/>
  <c r="L19"/>
  <c r="P19" s="1"/>
  <c r="H19"/>
  <c r="DO18"/>
  <c r="DN18"/>
  <c r="BE18"/>
  <c r="BA18"/>
  <c r="AW18"/>
  <c r="AS18"/>
  <c r="AO18"/>
  <c r="AK18"/>
  <c r="AG18"/>
  <c r="AC18"/>
  <c r="Y18"/>
  <c r="S18"/>
  <c r="R18"/>
  <c r="Q18" s="1"/>
  <c r="L18"/>
  <c r="P18" s="1"/>
  <c r="H18"/>
  <c r="DO17"/>
  <c r="DN17"/>
  <c r="BE17"/>
  <c r="BA17"/>
  <c r="AW17"/>
  <c r="AS17"/>
  <c r="AO17"/>
  <c r="AK17"/>
  <c r="AG17"/>
  <c r="AC17"/>
  <c r="Y17"/>
  <c r="S17"/>
  <c r="R17"/>
  <c r="Q17" s="1"/>
  <c r="L17"/>
  <c r="P17" s="1"/>
  <c r="H17"/>
  <c r="DO16"/>
  <c r="DN16"/>
  <c r="BE16"/>
  <c r="BA16"/>
  <c r="AW16"/>
  <c r="AS16"/>
  <c r="AO16"/>
  <c r="AK16"/>
  <c r="AG16"/>
  <c r="AC16"/>
  <c r="Y16"/>
  <c r="S16"/>
  <c r="R16"/>
  <c r="Q16" s="1"/>
  <c r="L16"/>
  <c r="P16" s="1"/>
  <c r="T16" s="1"/>
  <c r="H16"/>
  <c r="DO15"/>
  <c r="DN15"/>
  <c r="BE15"/>
  <c r="BA15"/>
  <c r="AW15"/>
  <c r="AS15"/>
  <c r="AO15"/>
  <c r="AK15"/>
  <c r="AG15"/>
  <c r="AC15"/>
  <c r="Y15"/>
  <c r="S15"/>
  <c r="R15"/>
  <c r="Q15" s="1"/>
  <c r="L15"/>
  <c r="P15" s="1"/>
  <c r="H15"/>
  <c r="DO14"/>
  <c r="DN14"/>
  <c r="BE14"/>
  <c r="BA14"/>
  <c r="AW14"/>
  <c r="AS14"/>
  <c r="AO14"/>
  <c r="AK14"/>
  <c r="AG14"/>
  <c r="AC14"/>
  <c r="Y14"/>
  <c r="S14"/>
  <c r="R14"/>
  <c r="Q14" s="1"/>
  <c r="L14"/>
  <c r="P14" s="1"/>
  <c r="H14"/>
  <c r="DO13"/>
  <c r="DN13"/>
  <c r="BE13"/>
  <c r="BE20" s="1"/>
  <c r="BA13"/>
  <c r="BA20" s="1"/>
  <c r="AW13"/>
  <c r="AS13"/>
  <c r="AO13"/>
  <c r="AK13"/>
  <c r="AG13"/>
  <c r="AC13"/>
  <c r="Y13"/>
  <c r="S13"/>
  <c r="R13"/>
  <c r="Q13" s="1"/>
  <c r="L13"/>
  <c r="P13" s="1"/>
  <c r="H13"/>
  <c r="DO12"/>
  <c r="DN12"/>
  <c r="AW12"/>
  <c r="AS12"/>
  <c r="AO12"/>
  <c r="AK12"/>
  <c r="AG12"/>
  <c r="AC12"/>
  <c r="Y12"/>
  <c r="S12"/>
  <c r="R12"/>
  <c r="Q12"/>
  <c r="P12"/>
  <c r="T12" s="1"/>
  <c r="L12"/>
  <c r="J12"/>
  <c r="O12" s="1"/>
  <c r="H12"/>
  <c r="DO11"/>
  <c r="DN11"/>
  <c r="AW11"/>
  <c r="AS11"/>
  <c r="AO11"/>
  <c r="AK11"/>
  <c r="AG11"/>
  <c r="AC11"/>
  <c r="Y11"/>
  <c r="S11"/>
  <c r="R11"/>
  <c r="Q11" s="1"/>
  <c r="L11"/>
  <c r="P11" s="1"/>
  <c r="H11"/>
  <c r="DO10"/>
  <c r="DN10"/>
  <c r="AW10"/>
  <c r="AS10"/>
  <c r="AO10"/>
  <c r="AK10"/>
  <c r="AG10"/>
  <c r="AC10"/>
  <c r="Y10"/>
  <c r="S10"/>
  <c r="R10"/>
  <c r="Q10"/>
  <c r="P10"/>
  <c r="T10" s="1"/>
  <c r="L10"/>
  <c r="J10"/>
  <c r="O10" s="1"/>
  <c r="H10"/>
  <c r="DO9"/>
  <c r="DN9"/>
  <c r="AW9"/>
  <c r="AS9"/>
  <c r="AO9"/>
  <c r="AK9"/>
  <c r="AG9"/>
  <c r="AC9"/>
  <c r="AC20" s="1"/>
  <c r="Y9"/>
  <c r="S9"/>
  <c r="R9"/>
  <c r="Q9" s="1"/>
  <c r="L9"/>
  <c r="P9" s="1"/>
  <c r="T9" s="1"/>
  <c r="H9"/>
  <c r="DO8"/>
  <c r="DN8"/>
  <c r="AW8"/>
  <c r="AW20" s="1"/>
  <c r="AS8"/>
  <c r="AS20" s="1"/>
  <c r="AO8"/>
  <c r="AO20" s="1"/>
  <c r="AK8"/>
  <c r="AK20" s="1"/>
  <c r="AG8"/>
  <c r="AG20" s="1"/>
  <c r="Y8"/>
  <c r="Y20" s="1"/>
  <c r="S8"/>
  <c r="S20" s="1"/>
  <c r="R8"/>
  <c r="R20" s="1"/>
  <c r="P8"/>
  <c r="L8"/>
  <c r="L20" s="1"/>
  <c r="H8"/>
  <c r="H20" s="1"/>
  <c r="N10" i="12" l="1"/>
  <c r="I10"/>
  <c r="M10" s="1"/>
  <c r="O9"/>
  <c r="O18" s="1"/>
  <c r="O15"/>
  <c r="I14"/>
  <c r="M14" s="1"/>
  <c r="N9"/>
  <c r="I9"/>
  <c r="M9" s="1"/>
  <c r="N13"/>
  <c r="I13"/>
  <c r="M13" s="1"/>
  <c r="N17"/>
  <c r="I17"/>
  <c r="M17" s="1"/>
  <c r="N12"/>
  <c r="I12"/>
  <c r="M12" s="1"/>
  <c r="N16"/>
  <c r="I16"/>
  <c r="M16" s="1"/>
  <c r="I11"/>
  <c r="M11" s="1"/>
  <c r="I15"/>
  <c r="M15" s="1"/>
  <c r="J8"/>
  <c r="P18"/>
  <c r="N11" i="13"/>
  <c r="I11"/>
  <c r="M11" s="1"/>
  <c r="J12"/>
  <c r="I12" s="1"/>
  <c r="N9"/>
  <c r="I9"/>
  <c r="M9" s="1"/>
  <c r="N10"/>
  <c r="I10"/>
  <c r="M10" s="1"/>
  <c r="I8"/>
  <c r="M8" s="1"/>
  <c r="M12" s="1"/>
  <c r="O8"/>
  <c r="O12" s="1"/>
  <c r="N8"/>
  <c r="N12" s="1"/>
  <c r="J8" i="14"/>
  <c r="J23" s="1"/>
  <c r="H23" s="1"/>
  <c r="H8"/>
  <c r="L8" s="1"/>
  <c r="O8"/>
  <c r="O23" s="1"/>
  <c r="H9"/>
  <c r="L9" s="1"/>
  <c r="H10"/>
  <c r="L10" s="1"/>
  <c r="H11"/>
  <c r="L11" s="1"/>
  <c r="H12"/>
  <c r="L12" s="1"/>
  <c r="H13"/>
  <c r="L13" s="1"/>
  <c r="H14"/>
  <c r="L14" s="1"/>
  <c r="H15"/>
  <c r="L15" s="1"/>
  <c r="H16"/>
  <c r="L16" s="1"/>
  <c r="H17"/>
  <c r="L17" s="1"/>
  <c r="H18"/>
  <c r="L18" s="1"/>
  <c r="H19"/>
  <c r="L19" s="1"/>
  <c r="H20"/>
  <c r="L20" s="1"/>
  <c r="H21"/>
  <c r="L21" s="1"/>
  <c r="H22"/>
  <c r="L22" s="1"/>
  <c r="N8"/>
  <c r="N23" s="1"/>
  <c r="I11" i="15"/>
  <c r="M11" s="1"/>
  <c r="N11"/>
  <c r="I15"/>
  <c r="M15" s="1"/>
  <c r="N15"/>
  <c r="N18"/>
  <c r="I18"/>
  <c r="M18" s="1"/>
  <c r="I19"/>
  <c r="M19" s="1"/>
  <c r="N19"/>
  <c r="N20"/>
  <c r="I20"/>
  <c r="M20" s="1"/>
  <c r="N10"/>
  <c r="N21" s="1"/>
  <c r="I10"/>
  <c r="M10" s="1"/>
  <c r="N14"/>
  <c r="I14"/>
  <c r="M14" s="1"/>
  <c r="P21"/>
  <c r="I8"/>
  <c r="M8" s="1"/>
  <c r="I12"/>
  <c r="M12" s="1"/>
  <c r="I16"/>
  <c r="M16" s="1"/>
  <c r="N18" i="16"/>
  <c r="I18"/>
  <c r="M18" s="1"/>
  <c r="I17"/>
  <c r="M17" s="1"/>
  <c r="N17"/>
  <c r="N10"/>
  <c r="N19" s="1"/>
  <c r="I10"/>
  <c r="M10" s="1"/>
  <c r="N11"/>
  <c r="I11"/>
  <c r="M11" s="1"/>
  <c r="N14"/>
  <c r="I14"/>
  <c r="M14" s="1"/>
  <c r="N15"/>
  <c r="I15"/>
  <c r="M15" s="1"/>
  <c r="I8"/>
  <c r="M8" s="1"/>
  <c r="O8"/>
  <c r="O19" s="1"/>
  <c r="I12"/>
  <c r="M12" s="1"/>
  <c r="I16"/>
  <c r="M16" s="1"/>
  <c r="M34" i="17"/>
  <c r="P13"/>
  <c r="P17"/>
  <c r="P21"/>
  <c r="P25"/>
  <c r="P29"/>
  <c r="P33"/>
  <c r="L8"/>
  <c r="G14"/>
  <c r="K14" s="1"/>
  <c r="G18"/>
  <c r="K18" s="1"/>
  <c r="G22"/>
  <c r="K22" s="1"/>
  <c r="G26"/>
  <c r="K26" s="1"/>
  <c r="G30"/>
  <c r="K30" s="1"/>
  <c r="O34"/>
  <c r="G12"/>
  <c r="K12" s="1"/>
  <c r="K34" s="1"/>
  <c r="G16"/>
  <c r="K16" s="1"/>
  <c r="G20"/>
  <c r="K20" s="1"/>
  <c r="G24"/>
  <c r="K24" s="1"/>
  <c r="G28"/>
  <c r="K28" s="1"/>
  <c r="G32"/>
  <c r="K32" s="1"/>
  <c r="T13" i="18"/>
  <c r="T17"/>
  <c r="T11"/>
  <c r="T14"/>
  <c r="T18"/>
  <c r="P20"/>
  <c r="T15"/>
  <c r="T19"/>
  <c r="J9"/>
  <c r="O9" s="1"/>
  <c r="J11"/>
  <c r="O11" s="1"/>
  <c r="J13"/>
  <c r="O13" s="1"/>
  <c r="J14"/>
  <c r="O14" s="1"/>
  <c r="J15"/>
  <c r="O15" s="1"/>
  <c r="J16"/>
  <c r="O16" s="1"/>
  <c r="J17"/>
  <c r="O17" s="1"/>
  <c r="J18"/>
  <c r="O18" s="1"/>
  <c r="J19"/>
  <c r="O19" s="1"/>
  <c r="T8"/>
  <c r="T20" s="1"/>
  <c r="J8"/>
  <c r="Q8"/>
  <c r="Q20" s="1"/>
  <c r="P21" i="8"/>
  <c r="N71" i="7"/>
  <c r="L71"/>
  <c r="N64" i="5"/>
  <c r="L64"/>
  <c r="N50" i="3"/>
  <c r="L50"/>
  <c r="V13" i="2"/>
  <c r="T13"/>
  <c r="U13"/>
  <c r="S13"/>
  <c r="U12"/>
  <c r="T12"/>
  <c r="U11"/>
  <c r="T11"/>
  <c r="V10"/>
  <c r="U10"/>
  <c r="T10"/>
  <c r="V9"/>
  <c r="U9"/>
  <c r="T9"/>
  <c r="T38" i="1"/>
  <c r="U38"/>
  <c r="V38"/>
  <c r="S38"/>
  <c r="J18" i="12" l="1"/>
  <c r="N8"/>
  <c r="N18" s="1"/>
  <c r="I8"/>
  <c r="L23" i="14"/>
  <c r="M21" i="15"/>
  <c r="M19" i="16"/>
  <c r="L34" i="17"/>
  <c r="P8"/>
  <c r="P34" s="1"/>
  <c r="J20" i="18"/>
  <c r="O8"/>
  <c r="O20" s="1"/>
  <c r="I18" i="12" l="1"/>
  <c r="M8"/>
  <c r="M18" s="1"/>
</calcChain>
</file>

<file path=xl/sharedStrings.xml><?xml version="1.0" encoding="utf-8"?>
<sst xmlns="http://schemas.openxmlformats.org/spreadsheetml/2006/main" count="8258" uniqueCount="2120">
  <si>
    <t>Jh izznhi lSuh</t>
  </si>
  <si>
    <t xml:space="preserve"> 'kSf{kd _.k </t>
  </si>
  <si>
    <t>Sri Ganganagar</t>
  </si>
  <si>
    <t>Ganganagar</t>
  </si>
  <si>
    <t>Muslim</t>
  </si>
  <si>
    <t>Male</t>
  </si>
  <si>
    <t>18/7/11</t>
  </si>
  <si>
    <t>bnfj'k [kku@c'khj [kku</t>
  </si>
  <si>
    <t>f}rh; fdLr</t>
  </si>
  <si>
    <t>xaxkuxj</t>
  </si>
  <si>
    <t>15/12/2011</t>
  </si>
  <si>
    <t>[kq'khZn [kku@';kjs [kku</t>
  </si>
  <si>
    <t>dq- iznhi lSuh@j.kthr flag</t>
  </si>
  <si>
    <t>Sikh</t>
  </si>
  <si>
    <t>Sh. Gurpreet Singh S/o Sh. Gurlal Singh</t>
  </si>
  <si>
    <t>B.Tech.</t>
  </si>
  <si>
    <t>2 c Chhoti</t>
  </si>
  <si>
    <t>30.03.2012</t>
  </si>
  <si>
    <t>Kum. Manpreet Kaur D/o Sh. Gurlal Singh</t>
  </si>
  <si>
    <t>B.Sc. Nursing</t>
  </si>
  <si>
    <t>Female</t>
  </si>
  <si>
    <t>Sh.Ahmad Yaar S/o Sh. Gazi Khan</t>
  </si>
  <si>
    <t>2 GB-'B'</t>
  </si>
  <si>
    <t>Smt. Prakash Kaur W/o Sh. Kartar Singh</t>
  </si>
  <si>
    <t>flykbZ]d&lt;kbZ] cqukbZ ,oa dlhnkdkjh</t>
  </si>
  <si>
    <t>Sriganganagar</t>
  </si>
  <si>
    <t>13.02.2012</t>
  </si>
  <si>
    <t>Sh. Natha Singh S/o Sh. Chand Singh</t>
  </si>
  <si>
    <t>Ms;jh ¼i'kqikyu½</t>
  </si>
  <si>
    <t>13'g' Chhoti,</t>
  </si>
  <si>
    <t>5.03.2012</t>
  </si>
  <si>
    <t>Kum. Manjeet Kaur D/o Sh. Mander Singh</t>
  </si>
  <si>
    <t>flykbZ ,oa cqfVd lsUVj</t>
  </si>
  <si>
    <t xml:space="preserve"> Kishanpur Utrada,</t>
  </si>
  <si>
    <t>Mr. Aarif Raza S/o Sh. Mushahid Raza</t>
  </si>
  <si>
    <t>fdj;k.kk LVksj</t>
  </si>
  <si>
    <t>Sh. Satnam Singh S/o Sh. Bachan Singh</t>
  </si>
  <si>
    <t>i'kq ikyu</t>
  </si>
  <si>
    <t>Kureshia</t>
  </si>
  <si>
    <t>Mrs. Arsan W/o     Sh.Dule Khan</t>
  </si>
  <si>
    <t xml:space="preserve"> Shobhawali Dhani</t>
  </si>
  <si>
    <t>Sh. Balraj Singh S/o Sh. Jawahar Singh</t>
  </si>
  <si>
    <t xml:space="preserve">Vill. Arayan, </t>
  </si>
  <si>
    <t>14.03.2012</t>
  </si>
  <si>
    <t>Sh. Kewal Singh S/o Sh. Ghukar Singh</t>
  </si>
  <si>
    <t xml:space="preserve"> nwX/k Ms;jh</t>
  </si>
  <si>
    <t xml:space="preserve">Vill. 3C Big, </t>
  </si>
  <si>
    <t>Kum. Pratap Kaur D/o Sh. Gurdeep Singh</t>
  </si>
  <si>
    <t xml:space="preserve"> Banwali </t>
  </si>
  <si>
    <t>Sh. Princejeet Singh S/o Sh. Lakhvinder Singh</t>
  </si>
  <si>
    <t>ijpwu dh nqdku</t>
  </si>
  <si>
    <t xml:space="preserve"> P.O. 32 BB </t>
  </si>
  <si>
    <t>16.03.2012</t>
  </si>
  <si>
    <t>Sh. Saddu Khan S/o Sh. Nawaje Khan</t>
  </si>
  <si>
    <t xml:space="preserve"> P.O. 5-A Chhoti, Mojpura, </t>
  </si>
  <si>
    <t>Smt. Gulab Fatama W/o Sh. Falak Sher</t>
  </si>
  <si>
    <t>-</t>
  </si>
  <si>
    <t>Sh. Narender Singh S/o Sh. Baldev Singh</t>
  </si>
  <si>
    <t>eksckbZy 'kkWi</t>
  </si>
  <si>
    <t>BPL</t>
  </si>
  <si>
    <t>P.O. 12-F Big.</t>
  </si>
  <si>
    <t>20.03.2012</t>
  </si>
  <si>
    <t>Sh. Ranjeet Singh S/o Sh. Jogender Singh</t>
  </si>
  <si>
    <t>Leky Ms;jh</t>
  </si>
  <si>
    <t>Vill. 19F</t>
  </si>
  <si>
    <t>29.03.2012</t>
  </si>
  <si>
    <t>Sh. Pritpal Singh S/o Sh. Jogender Singh</t>
  </si>
  <si>
    <t>Baljeet Kaur   Balvinder Singh</t>
  </si>
  <si>
    <t>Sh. Satpal Singh S/o Sh. Harnam Singh</t>
  </si>
  <si>
    <t xml:space="preserve">  P.O. Orki</t>
  </si>
  <si>
    <t>Sh. Roshan Singh S/o Sh. Harnam Singh</t>
  </si>
  <si>
    <t>i'kqikyu</t>
  </si>
  <si>
    <t>Sh. Resham Singh S/o Sh. Shyam Singh</t>
  </si>
  <si>
    <t>Sh. Mangat Singh S/o Sh. Latkan Singh</t>
  </si>
  <si>
    <t>Sh. Resham Singh S/o Sh. Kala Singh</t>
  </si>
  <si>
    <t>Sh. Bakhtawar Singh S/o Sh. Jeet Singh</t>
  </si>
  <si>
    <t>Sh. Gursahab Singh S/o Sh. Natha Singh</t>
  </si>
  <si>
    <t>Vill. 11 'g' Chhoti</t>
  </si>
  <si>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</si>
  <si>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</si>
  <si>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</si>
  <si>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</si>
  <si>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</si>
  <si>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</si>
  <si>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</si>
  <si>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</si>
  <si>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</si>
  <si>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</si>
  <si>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</si>
  <si>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</si>
  <si>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</si>
  <si>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</si>
  <si>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</si>
  <si>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</si>
  <si>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Scheme</t>
  </si>
  <si>
    <t>Sector</t>
  </si>
  <si>
    <t>Community</t>
  </si>
  <si>
    <t>Gender</t>
  </si>
  <si>
    <t>Area</t>
  </si>
  <si>
    <t>Project Cost (Rs)</t>
  </si>
  <si>
    <t>NMDFC Share (Rs)</t>
  </si>
  <si>
    <t>Margin Mony (10%.)</t>
  </si>
  <si>
    <t>Benef.'s Share (Rs.)</t>
  </si>
  <si>
    <t>Date Of  Finance</t>
  </si>
  <si>
    <t>D.D. No.</t>
  </si>
  <si>
    <t>Instalment No.</t>
  </si>
  <si>
    <t>Sh. Vedprakash Singh/Sh. Gurdyal</t>
  </si>
  <si>
    <t>pd 8 oh</t>
  </si>
  <si>
    <t>Term Loan</t>
  </si>
  <si>
    <t>02.7.12</t>
  </si>
  <si>
    <t>Sh. Gurtej Singh/Sh. Gurdyal Singh</t>
  </si>
  <si>
    <t>19.7.12</t>
  </si>
  <si>
    <t>Ku. Kamaljeet Kaur D/o Sh. Arjun Singh</t>
  </si>
  <si>
    <t>Education Loan</t>
  </si>
  <si>
    <t>Surtgarn</t>
  </si>
  <si>
    <t>B.Ed.</t>
  </si>
  <si>
    <t>10.7.12</t>
  </si>
  <si>
    <t>Ku. Mandeep Kaur D/o Sh. Arjun Singh</t>
  </si>
  <si>
    <t>Sri Bijeynagar</t>
  </si>
  <si>
    <t>11.7.12</t>
  </si>
  <si>
    <t>mi;ksfxrk izek.k&amp;i= 2012&amp;13</t>
  </si>
  <si>
    <t>D.D./Cheq No.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</si>
  <si>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</si>
  <si>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¼VeZ½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</si>
  <si>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</si>
  <si>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</si>
  <si>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</si>
  <si>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</si>
  <si>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</si>
  <si>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</si>
  <si>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</si>
  <si>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</si>
  <si>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Activity</t>
  </si>
  <si>
    <t>Project Cost</t>
  </si>
  <si>
    <t>NMDFC Share</t>
  </si>
  <si>
    <t>Date of Disb. (DD/MM/YYYY)</t>
  </si>
  <si>
    <t>Amount Disbursed</t>
  </si>
  <si>
    <t>Instt. No.</t>
  </si>
  <si>
    <t>Sh. Balvinder Singh S/o Sh. Diler Singh</t>
  </si>
  <si>
    <t>V.P.O Pakki</t>
  </si>
  <si>
    <t>Animal Husbandary</t>
  </si>
  <si>
    <t>28.05.2013</t>
  </si>
  <si>
    <t>Sh. Kashmir Singh S/o Sh.Jeet Singh</t>
  </si>
  <si>
    <t>Shop</t>
  </si>
  <si>
    <t>Smt. Charanjeet Kaur W/o Sh. Raju Singh</t>
  </si>
  <si>
    <t>V&amp;PO  Panniwali</t>
  </si>
  <si>
    <t xml:space="preserve">Small Dairy </t>
  </si>
  <si>
    <t>Sh. Jagseer Singh S/o Sh. Sher Singh</t>
  </si>
  <si>
    <t xml:space="preserve">Village 5'a' chhoti Moujpura </t>
  </si>
  <si>
    <t>Sh. Atama Singh S/o Sh. Hari Singh</t>
  </si>
  <si>
    <t xml:space="preserve">Ward No. 5, Purani Abadi, </t>
  </si>
  <si>
    <t>Sh. Rafiq Mohammad S/o Sh. Lilu Khan</t>
  </si>
  <si>
    <t>Ward No. 1, Karanpur Road,</t>
  </si>
  <si>
    <t>Sh. Mohammad Haidar S/o Sh. Bundu Khan</t>
  </si>
  <si>
    <t>Purani Abadi, Sri Ganganagar</t>
  </si>
  <si>
    <t>Sh. Shamsudin S/o Sh. Hasam Ali</t>
  </si>
  <si>
    <t>5A Chhoti Moujpura,</t>
  </si>
  <si>
    <t>Sh. Amar Singh S/o Sh. Sher Singh</t>
  </si>
  <si>
    <t>M.No. 13-B Ranjeet Avenue Colony 7Z</t>
  </si>
  <si>
    <t>Sh. Jagjeet Singh S/o Sh. Raghuveer Singh</t>
  </si>
  <si>
    <t>Ward No. 5/8 Sindhiyonwali Gali</t>
  </si>
  <si>
    <t>Sh. Parminder Singh S/o Sh. Baldev Singh</t>
  </si>
  <si>
    <t xml:space="preserve">5A Maujpura PO Sahuwala </t>
  </si>
  <si>
    <t xml:space="preserve">Sh. Ali Kashid S/o Sh Ali Jamin </t>
  </si>
  <si>
    <t xml:space="preserve">Ward No. 5/8 Near Kedar Chowk </t>
  </si>
  <si>
    <t>Smt. Paramjeet Kaur W/o Sh.Gyan Singh</t>
  </si>
  <si>
    <t>Chak 11Q Bakhtana PO 13 Q</t>
  </si>
  <si>
    <t>31.05.2013</t>
  </si>
  <si>
    <t>Sh. Baljeet Singh S/o Sh Dalveer Singh</t>
  </si>
  <si>
    <t xml:space="preserve">V &amp; PO Chak 6G-I </t>
  </si>
  <si>
    <t>Sh. Jasvinder Singh S/o Malkeet Singh</t>
  </si>
  <si>
    <t>Vill. Amargarh PO Kisanpur Utradha</t>
  </si>
  <si>
    <t>Sh. Hardeep Singh S/o Sh.Jagroop Singh</t>
  </si>
  <si>
    <t>Vill &amp; PO Amargarh  Teh. Sadulshahar</t>
  </si>
  <si>
    <t>Sh. Dharamveer Singh S/o Sh. Hakam Singh</t>
  </si>
  <si>
    <t>Vill. 5P Koni</t>
  </si>
  <si>
    <t>Electronic Shop</t>
  </si>
  <si>
    <t>Sh. Sukhjinder Singh S/o Sh. Jeet Singh</t>
  </si>
  <si>
    <t>Chak 11 Q, Bakhtana</t>
  </si>
  <si>
    <t>Mobile Shop</t>
  </si>
  <si>
    <t>Sh. Sukhvinder Singh S/o Sh. Dhanna Singh</t>
  </si>
  <si>
    <t>Chak 5 BBA PO 32 BB</t>
  </si>
  <si>
    <t>Sh. Gulab Singh S/o Sh. Puran Singh</t>
  </si>
  <si>
    <t>10 F Big. Mirzewala</t>
  </si>
  <si>
    <t>6.06.2013</t>
  </si>
  <si>
    <t>Sh. Balvinder Singh S/o Sh. Mithu Singh</t>
  </si>
  <si>
    <t>12 NRD Kisanpur</t>
  </si>
  <si>
    <t>Sh. Namdhari Singh S/o Sh. Budh Singh</t>
  </si>
  <si>
    <t>7 F Bada Mirzewala</t>
  </si>
  <si>
    <t>14.06.2013</t>
  </si>
  <si>
    <t>Sh. Sukhvinder Singh S/o Sh.Baldev Singh</t>
  </si>
  <si>
    <t>Matili Rathan</t>
  </si>
  <si>
    <t>Sh. Kashmeer Singh S/o Sodagar Singh</t>
  </si>
  <si>
    <t>6 G Choti</t>
  </si>
  <si>
    <t>09.07.2013</t>
  </si>
  <si>
    <t>Sh. Resham Singh S/o Nihal Singh</t>
  </si>
  <si>
    <t>4 V Badi Pakki</t>
  </si>
  <si>
    <t>19.07.2013</t>
  </si>
  <si>
    <t>Sh. Jagjeet Singh S/o Jogender Singh</t>
  </si>
  <si>
    <t>VPO Amargarh</t>
  </si>
  <si>
    <t>31.07.2013</t>
  </si>
  <si>
    <t>Saroj W/o Mumtaj Ali</t>
  </si>
  <si>
    <t>VPO Netewala</t>
  </si>
  <si>
    <t>Jashandeep Kaur W/o Sukhonkar Singh</t>
  </si>
  <si>
    <t>Chak 3 CC PO 16 BB</t>
  </si>
  <si>
    <t>Sh. Prithvi Pal Singh S/o Jogender Singh</t>
  </si>
  <si>
    <t>22 PS Raisinghnagar</t>
  </si>
  <si>
    <t>Sh Prem Singh S/o Mahender Singh</t>
  </si>
  <si>
    <t xml:space="preserve">3 C Baddi </t>
  </si>
  <si>
    <t>16.08.2013</t>
  </si>
  <si>
    <t>Sh Dharam Singh S/o Mahender Singh</t>
  </si>
  <si>
    <t>Sh Hardeep Singh S/o Bachan Singh</t>
  </si>
  <si>
    <t>Sh Gurtej Singh S/o Karnail Singh</t>
  </si>
  <si>
    <t>26.08.2013</t>
  </si>
  <si>
    <t>Sh Nishan Singh S/o Gurmej Singh</t>
  </si>
  <si>
    <t>19 F Jawalewala</t>
  </si>
  <si>
    <t>09.09.2013</t>
  </si>
  <si>
    <t>Smt Manjeet Kaur W/o Karamjeet Singh</t>
  </si>
  <si>
    <t>Chak 3 O</t>
  </si>
  <si>
    <t>23.09.2013</t>
  </si>
  <si>
    <t>Sh Phool Miyan S/o Baney Miyan</t>
  </si>
  <si>
    <t xml:space="preserve">Sh. Amar Singh </t>
  </si>
  <si>
    <t>Sh. Hakam Singh</t>
  </si>
  <si>
    <t>Vill. &amp; P.O.Pakki</t>
  </si>
  <si>
    <t>28.06.2012</t>
  </si>
  <si>
    <t xml:space="preserve">Sh.Vedprakash Singh </t>
  </si>
  <si>
    <t>Sh. Gurdyal Singh</t>
  </si>
  <si>
    <t>Vill. 8'V'         Teh. Sri Karanpur</t>
  </si>
  <si>
    <t xml:space="preserve"> Male</t>
  </si>
  <si>
    <t>2.07.2012</t>
  </si>
  <si>
    <t>Sh. Gurtej Singh</t>
  </si>
  <si>
    <t xml:space="preserve"> Sh. Gurdyal Singh</t>
  </si>
  <si>
    <t xml:space="preserve">Sh. Manir Khan </t>
  </si>
  <si>
    <t>Sh. Lune Khan</t>
  </si>
  <si>
    <t>Vill. &amp; P.O. Netewala</t>
  </si>
  <si>
    <t>General Store</t>
  </si>
  <si>
    <t>12.09.2012</t>
  </si>
  <si>
    <t xml:space="preserve"> Kum.Ramandeep Kaur </t>
  </si>
  <si>
    <t>Sh. Sukhmandar Singh</t>
  </si>
  <si>
    <t>Vill. &amp; P.O. Matili Rathan</t>
  </si>
  <si>
    <t>21.09.2012</t>
  </si>
  <si>
    <t xml:space="preserve">Sh. Kulwant Singh </t>
  </si>
  <si>
    <t>Sh. Jarnail Singh</t>
  </si>
  <si>
    <r>
      <t xml:space="preserve">Vill. 13"H" Tatha </t>
    </r>
    <r>
      <rPr>
        <sz val="11"/>
        <color theme="1"/>
        <rFont val="Calibri"/>
        <family val="2"/>
        <scheme val="minor"/>
      </rPr>
      <t>PO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Malkana </t>
    </r>
    <r>
      <rPr>
        <sz val="11"/>
        <color theme="1"/>
        <rFont val="Calibri"/>
        <family val="2"/>
        <scheme val="minor"/>
      </rPr>
      <t>Khurd</t>
    </r>
  </si>
  <si>
    <t xml:space="preserve">Smt. Laxmi Devi </t>
  </si>
  <si>
    <t>Sh. Ranjeet  Singh</t>
  </si>
  <si>
    <t xml:space="preserve">Smt. Paramjeet Kaur </t>
  </si>
  <si>
    <t xml:space="preserve"> Sh. Balkar Singh</t>
  </si>
  <si>
    <t>Pardeep Saini D/o Ranjeet Singh</t>
  </si>
  <si>
    <t>Anupgarh</t>
  </si>
  <si>
    <t>SriGanganagar</t>
  </si>
  <si>
    <t>B.Sc Nursing</t>
  </si>
  <si>
    <t>II</t>
  </si>
  <si>
    <t>Sh. Kuldeep Singh S/o Sh. Hakam Singh</t>
  </si>
  <si>
    <t>Ward N. 18 Surtgarh</t>
  </si>
  <si>
    <t>Diploma</t>
  </si>
  <si>
    <t>Sh. Mandeep Singh S/o Sh. Iqbal Singh</t>
  </si>
  <si>
    <t>I</t>
  </si>
  <si>
    <t>Kum. Mandeep Kaur D/o Sh. Arjan Singh</t>
  </si>
  <si>
    <t>Ward N- 10 Vijaynagard</t>
  </si>
  <si>
    <t>Bed</t>
  </si>
  <si>
    <t>Kum. Kamaljeet D/o Gurmeet Singh</t>
  </si>
  <si>
    <t>Ward N- 18 Surtgarh</t>
  </si>
  <si>
    <t>B.ed</t>
  </si>
  <si>
    <t>Kum.Sarv jeet Kaur D/o Jasmel Singh</t>
  </si>
  <si>
    <t>Ward N. 23 Surtgarh</t>
  </si>
  <si>
    <t>Kum. Gurjeet Kaur D/o Karnail singh</t>
  </si>
  <si>
    <t>8 NP The Raisinhnagar</t>
  </si>
  <si>
    <t>B.rd</t>
  </si>
  <si>
    <t>Sh. Gurpreet Singh S/o Sh. Sulender Singh</t>
  </si>
  <si>
    <t>Ward N- 15, 4 JSD The Vijaynagar</t>
  </si>
  <si>
    <t>B.tech</t>
  </si>
  <si>
    <t>Kum. Manpreet Kaur D/o Rajpal Singh</t>
  </si>
  <si>
    <t>Chak 8 k The Anoopgarh</t>
  </si>
  <si>
    <t>MCA</t>
  </si>
  <si>
    <t>Sh. Shamsher Singh S/o Sh. Gurmeet Singh</t>
  </si>
  <si>
    <t>Sh Harjeet Singh S/o Rajpal Singh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</si>
  <si>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</si>
  <si>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 xml:space="preserve">fnukad </t>
  </si>
  <si>
    <t>Annuxure - C</t>
  </si>
  <si>
    <t>SCA Name :</t>
  </si>
  <si>
    <t>Institute Name</t>
  </si>
  <si>
    <t>University</t>
  </si>
  <si>
    <t>Course</t>
  </si>
  <si>
    <t>Duration</t>
  </si>
  <si>
    <t>Amount Santioned</t>
  </si>
  <si>
    <t>Date of Sanc. (DD/MM/YYYY)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</si>
  <si>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</si>
  <si>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>Annexure - A</t>
  </si>
  <si>
    <t>(Amount in Rupees)</t>
  </si>
  <si>
    <t xml:space="preserve">karnjeet singh </t>
  </si>
  <si>
    <t>Mahender singh</t>
  </si>
  <si>
    <t>chak 7 G chhoti  PO 6 G II</t>
  </si>
  <si>
    <t xml:space="preserve">Boota singh </t>
  </si>
  <si>
    <t>Vill . 500 LNP Second Teh .SGNR</t>
  </si>
  <si>
    <t xml:space="preserve">Kale Khan </t>
  </si>
  <si>
    <t>Bahadur Khan</t>
  </si>
  <si>
    <t>Pataka Facutary ke Pass Purani Aabadi SGNR</t>
  </si>
  <si>
    <t xml:space="preserve">Kureshan </t>
  </si>
  <si>
    <t>Mohamad Aarif</t>
  </si>
  <si>
    <t>Chak 3 Y SGNR</t>
  </si>
  <si>
    <t xml:space="preserve">Hardeep singh </t>
  </si>
  <si>
    <t>Baltej Singh</t>
  </si>
  <si>
    <t xml:space="preserve">chak 9 G chhoti </t>
  </si>
  <si>
    <t xml:space="preserve">Raj Rani  </t>
  </si>
  <si>
    <t>Jangeer Singh</t>
  </si>
  <si>
    <t xml:space="preserve">Charan Singh </t>
  </si>
  <si>
    <t>Mahender Singh</t>
  </si>
  <si>
    <t>3 C Baddi PO Pakki</t>
  </si>
  <si>
    <t xml:space="preserve">Kamaljeet Singh </t>
  </si>
  <si>
    <t>Bachan Singh</t>
  </si>
  <si>
    <t xml:space="preserve"> Pakki</t>
  </si>
  <si>
    <t xml:space="preserve">Lakhvinder singh </t>
  </si>
  <si>
    <t>Kewal Singh</t>
  </si>
  <si>
    <t>Chak 2 NN Padampur</t>
  </si>
  <si>
    <t xml:space="preserve">Noor Baksh </t>
  </si>
  <si>
    <t>Noor Hasan</t>
  </si>
  <si>
    <t xml:space="preserve">Nirmal singh </t>
  </si>
  <si>
    <t>Ganga Singh</t>
  </si>
  <si>
    <t>H. No. 142, Ward No. 16 SGNR</t>
  </si>
  <si>
    <t>Bootic Sentar</t>
  </si>
  <si>
    <t xml:space="preserve">Gurdev Singh </t>
  </si>
  <si>
    <t>Diwan Singh</t>
  </si>
  <si>
    <t>Chak 4 B Baddi, Pakki</t>
  </si>
  <si>
    <t xml:space="preserve">Kuldeep Singh </t>
  </si>
  <si>
    <t>Mukhtyar Singh</t>
  </si>
  <si>
    <t>3 B Baddi Pakki</t>
  </si>
  <si>
    <t xml:space="preserve">Amarjeet Kaur </t>
  </si>
  <si>
    <t>Sher Singh</t>
  </si>
  <si>
    <t>Shayam Nagar Purani Aabadi SGNR</t>
  </si>
  <si>
    <t xml:space="preserve">Hardev Singh </t>
  </si>
  <si>
    <t>Nihal Singh</t>
  </si>
  <si>
    <t>Ward N. 6, 2 STR, Gharsana</t>
  </si>
  <si>
    <t>Computer Centar</t>
  </si>
  <si>
    <t xml:space="preserve">Kuldeep Kaur </t>
  </si>
  <si>
    <t>Jalor Singh</t>
  </si>
  <si>
    <t>Ward N. 23, 24 ASC, Gharsana</t>
  </si>
  <si>
    <t xml:space="preserve">Gurdeep Singh </t>
  </si>
  <si>
    <t>Ajayab Singh</t>
  </si>
  <si>
    <t>Chak 1 JM Anupgarh</t>
  </si>
  <si>
    <t xml:space="preserve">Chanan Singh </t>
  </si>
  <si>
    <t>Mejar Singh</t>
  </si>
  <si>
    <t>24 APD Anupgarh</t>
  </si>
  <si>
    <t xml:space="preserve">Ahmed Abbas </t>
  </si>
  <si>
    <t>Mohammad Takki</t>
  </si>
  <si>
    <t>Ward No. 5 Pataka Facutry SGNR</t>
  </si>
  <si>
    <t xml:space="preserve">Jasmeen Khan </t>
  </si>
  <si>
    <t>S K Karim</t>
  </si>
  <si>
    <t>Ward No. 44, 34 A Sarswati Nagar SGNR</t>
  </si>
  <si>
    <t xml:space="preserve">Amrik Singh </t>
  </si>
  <si>
    <t>Jaswant Singh</t>
  </si>
  <si>
    <t>3 C Baddi Pakki</t>
  </si>
  <si>
    <t xml:space="preserve">Chak 9 G Choti </t>
  </si>
  <si>
    <t xml:space="preserve">Bimla </t>
  </si>
  <si>
    <t>Inder Mohan</t>
  </si>
  <si>
    <t>Chak 3 STR</t>
  </si>
  <si>
    <t>Telring</t>
  </si>
  <si>
    <t xml:space="preserve">Rubaiya </t>
  </si>
  <si>
    <t>Nijam Khan</t>
  </si>
  <si>
    <t>Ward N. 4 , Miyon Ki Dhani PA SGNR</t>
  </si>
  <si>
    <t xml:space="preserve">Ramandeep Kaur </t>
  </si>
  <si>
    <t>Mangaljeet Singh</t>
  </si>
  <si>
    <t>Chak 5 A Choti, Sahuwala</t>
  </si>
  <si>
    <t xml:space="preserve">Madina Khatun </t>
  </si>
  <si>
    <t>Tanveer Ahmed</t>
  </si>
  <si>
    <t>Chak 3 E Choti, SGNR</t>
  </si>
  <si>
    <t xml:space="preserve">Kashmeer Singh </t>
  </si>
  <si>
    <t>Bhagwan Singh</t>
  </si>
  <si>
    <t>Chak 1 BB Dhingawali Jatan</t>
  </si>
  <si>
    <t xml:space="preserve">Shaman </t>
  </si>
  <si>
    <t>Mohmmad Rafiq</t>
  </si>
  <si>
    <t>3 Y SGNR</t>
  </si>
  <si>
    <t>Jagroop Singh</t>
  </si>
  <si>
    <t>Amargarh, Sadulshahar</t>
  </si>
  <si>
    <t>Agriculture Parts</t>
  </si>
  <si>
    <t xml:space="preserve">Manjeet Singh  </t>
  </si>
  <si>
    <t>Sajjan Singh</t>
  </si>
  <si>
    <t>Ward No. 19 Ramesh Colony SGNR</t>
  </si>
  <si>
    <t xml:space="preserve">Amarjeet Singh </t>
  </si>
  <si>
    <t>Charan Singh</t>
  </si>
  <si>
    <t>Ward No.01 Dev Nagar SGNR</t>
  </si>
  <si>
    <t>Photostate Shop</t>
  </si>
  <si>
    <t xml:space="preserve">Balvinder Kaur </t>
  </si>
  <si>
    <t>Arjun Singh</t>
  </si>
  <si>
    <t>Ward No. 10 Singh Sabha Guruduwara Vijaynagar</t>
  </si>
  <si>
    <t>17/2/2014</t>
  </si>
  <si>
    <t xml:space="preserve">Harbhajan Singh </t>
  </si>
  <si>
    <t>Kashmeer Singh</t>
  </si>
  <si>
    <t xml:space="preserve">Sukhdev Singh </t>
  </si>
  <si>
    <t>Bhupender Singh</t>
  </si>
  <si>
    <t>Ward No.45, Sugar Mill SGNR</t>
  </si>
  <si>
    <t xml:space="preserve">Jogender Singh </t>
  </si>
  <si>
    <t>Attar Singh</t>
  </si>
  <si>
    <t>3 C Baddi SGNR</t>
  </si>
  <si>
    <t>Dairy Form</t>
  </si>
  <si>
    <t xml:space="preserve">Saravjeet Kaur  </t>
  </si>
  <si>
    <t>Gajan Singh</t>
  </si>
  <si>
    <t>Chak 35 GG Padampur</t>
  </si>
  <si>
    <t xml:space="preserve">Manjeet Kaur </t>
  </si>
  <si>
    <t>Dalveer Singh</t>
  </si>
  <si>
    <t>Chak 5 LL SGNR</t>
  </si>
  <si>
    <t>18/2/2014</t>
  </si>
  <si>
    <t xml:space="preserve">Parvej Akhtar </t>
  </si>
  <si>
    <t>Mukhtyar Hussian</t>
  </si>
  <si>
    <t>Ward N. 44, Indira Coloni SGNR</t>
  </si>
  <si>
    <t xml:space="preserve">Rajja Abbas </t>
  </si>
  <si>
    <t>Rasid Husain</t>
  </si>
  <si>
    <t>Ward No.5 , Kedar Chaonk SGNR</t>
  </si>
  <si>
    <t xml:space="preserve">Ranjeet Singh </t>
  </si>
  <si>
    <t>Jagar Singh</t>
  </si>
  <si>
    <t>Vill. 3 C Badi</t>
  </si>
  <si>
    <t xml:space="preserve">Satpal Singh </t>
  </si>
  <si>
    <t>Bagar Singh</t>
  </si>
  <si>
    <t>Vill. 27 F</t>
  </si>
  <si>
    <t xml:space="preserve">Afsana Begam </t>
  </si>
  <si>
    <t>Noshad Aalam</t>
  </si>
  <si>
    <t>H No. 25 Ward No. 49 SGNR</t>
  </si>
  <si>
    <t>Beauty Parler</t>
  </si>
  <si>
    <t>19/2/2014</t>
  </si>
  <si>
    <t xml:space="preserve">Gori </t>
  </si>
  <si>
    <t>Hedar Khan</t>
  </si>
  <si>
    <t>Ward No. 4 Miyon Ki Dhani SGNR</t>
  </si>
  <si>
    <t xml:space="preserve">Rajwinder Singh </t>
  </si>
  <si>
    <t>Avtar Singh</t>
  </si>
  <si>
    <t>Chak 1 Z, PO Sadhuwali</t>
  </si>
  <si>
    <t>Furnitute Shop</t>
  </si>
  <si>
    <t xml:space="preserve">Suchchain Singh </t>
  </si>
  <si>
    <t>Manjeet Singh</t>
  </si>
  <si>
    <t>Vill 5 LL</t>
  </si>
  <si>
    <t xml:space="preserve">Saravjeet Kaur </t>
  </si>
  <si>
    <t>Jagseer Singh</t>
  </si>
  <si>
    <t>Ward N. 2 Fusewala</t>
  </si>
  <si>
    <t>20/2/2014</t>
  </si>
  <si>
    <t xml:space="preserve">Baljinder Singh </t>
  </si>
  <si>
    <t>Vill. 5 LL</t>
  </si>
  <si>
    <t xml:space="preserve">Harvinder Singh </t>
  </si>
  <si>
    <t xml:space="preserve">Satveer Singh </t>
  </si>
  <si>
    <t>18 F Bada</t>
  </si>
  <si>
    <t xml:space="preserve">Avtar Singh </t>
  </si>
  <si>
    <t>Jaspal Singh</t>
  </si>
  <si>
    <t>Ward No. 1 Devnagar SGNR</t>
  </si>
  <si>
    <t>Maniyari Shop</t>
  </si>
  <si>
    <t xml:space="preserve">Shabina Bano </t>
  </si>
  <si>
    <t>Liyakat Ali</t>
  </si>
  <si>
    <t>H. N. 1/138 Housing Board SGNR</t>
  </si>
  <si>
    <t xml:space="preserve">Mohammad Jakir  </t>
  </si>
  <si>
    <t>Tullan Miyan</t>
  </si>
  <si>
    <t>Ward N. 5, Kedar Chonk SGNR</t>
  </si>
  <si>
    <t>21/2/2014</t>
  </si>
  <si>
    <t xml:space="preserve">Saraj khan </t>
  </si>
  <si>
    <t>Gulam Kadir</t>
  </si>
  <si>
    <t>Word N.4, Miyon ki Dhani SGNR</t>
  </si>
  <si>
    <t>26/2/2014</t>
  </si>
  <si>
    <t>Jumme Khan</t>
  </si>
  <si>
    <t>Hasan Khan</t>
  </si>
  <si>
    <t>VPO Sardargarh Teh Surtgarh</t>
  </si>
  <si>
    <t xml:space="preserve">EMAM SEN </t>
  </si>
  <si>
    <t>PARE KHAN</t>
  </si>
  <si>
    <t xml:space="preserve">26, MOTAR MARKET  SURTGARH ROAD </t>
  </si>
  <si>
    <t>23-05-2014</t>
  </si>
  <si>
    <t>KARAMJEET SINGH</t>
  </si>
  <si>
    <t>LEBAR COLONY PURANI AABADI</t>
  </si>
  <si>
    <t>30-05-2014</t>
  </si>
  <si>
    <t xml:space="preserve">Pardeep Saini </t>
  </si>
  <si>
    <t>Ranjeet Singh</t>
  </si>
  <si>
    <t>Sreeganganagar</t>
  </si>
  <si>
    <t xml:space="preserve">Rural </t>
  </si>
  <si>
    <t>JUBIN COLLEGE OF NURSINGH SRIGANGANAGAR</t>
  </si>
  <si>
    <t>RAJASTHAN UNIVERSITY OF HELTH SCINCE JAIPUR</t>
  </si>
  <si>
    <t>4 YEAR</t>
  </si>
  <si>
    <t>28-04-2011</t>
  </si>
  <si>
    <t>iii</t>
  </si>
  <si>
    <t xml:space="preserve">Sh. Gurpreet Singh </t>
  </si>
  <si>
    <t>Sh. Gurlal Singh</t>
  </si>
  <si>
    <t>SRIGANGANAGAR ENGEE. COLLEGE SRIGANGANAGAR</t>
  </si>
  <si>
    <t>RTU KOTA</t>
  </si>
  <si>
    <t>30-03-2012</t>
  </si>
  <si>
    <t>22-10-2013</t>
  </si>
  <si>
    <t>iv</t>
  </si>
  <si>
    <t xml:space="preserve">Kum. Manpreet Kaur </t>
  </si>
  <si>
    <t>SRIGANGANAGAR COLLEGE OF NURSING SRIGANGANAGAR</t>
  </si>
  <si>
    <t xml:space="preserve">Sh.Ahmad Yaar </t>
  </si>
  <si>
    <t>Sh. Gazi Khan</t>
  </si>
  <si>
    <t>MUSLIM</t>
  </si>
  <si>
    <t>21-04-2014</t>
  </si>
  <si>
    <t xml:space="preserve">Sh. Kuldeep Singh </t>
  </si>
  <si>
    <t>VASHISH POLYTECHNIC COLLEGE SURTGARH</t>
  </si>
  <si>
    <t>DEPARTMENT OF TECHNICAL EDUCTION JODHPUR</t>
  </si>
  <si>
    <t>3 YEAR</t>
  </si>
  <si>
    <t>18-09-2013</t>
  </si>
  <si>
    <t>Sh. Sulender Singh</t>
  </si>
  <si>
    <t>Ward N- 15, 4 JSD Teh Vijaynagar</t>
  </si>
  <si>
    <t>APPEX INSTITUTE OF ENGEE. TECHNOLOGY JAIPUR</t>
  </si>
  <si>
    <t>20-05-2013</t>
  </si>
  <si>
    <t>26-09-2013</t>
  </si>
  <si>
    <t xml:space="preserve">Sh. Shamsher Singh </t>
  </si>
  <si>
    <t>Sh. Gurmeet Singh</t>
  </si>
  <si>
    <t>S.N. COLLEGE OF NURSING SRIGANGANAGAR</t>
  </si>
  <si>
    <t xml:space="preserve">Sh. Jaideep Brar </t>
  </si>
  <si>
    <t>Lakha Singh</t>
  </si>
  <si>
    <t>Kikarchak Teh - Sadulshahar</t>
  </si>
  <si>
    <t>RAYAT AND BAHRA INSTI OF BIOTECHNOLOGY MOHANI PUNJAB</t>
  </si>
  <si>
    <t>PUNJAB TECHNICAL UNIVERSITY JALANDHAR</t>
  </si>
  <si>
    <t>20-12-2013</t>
  </si>
  <si>
    <t>20-02-2014</t>
  </si>
  <si>
    <t>ii</t>
  </si>
  <si>
    <t xml:space="preserve">Manveer Kaur </t>
  </si>
  <si>
    <t>Sukhvinder Singh</t>
  </si>
  <si>
    <t>10 FF , P.O 9 FF Teh Karanpur</t>
  </si>
  <si>
    <t>SURENDRA NURSING TRANING INSTITUTE SRIGANGANAGAR</t>
  </si>
  <si>
    <t>RAASTHAN NURSING COUNSIL JAIPUR</t>
  </si>
  <si>
    <t>GNM</t>
  </si>
  <si>
    <t xml:space="preserve">Sh. Gurmukh Singh </t>
  </si>
  <si>
    <t>Santa Singh</t>
  </si>
  <si>
    <t>Vill 365 Head PO 2KLD Teh Gharsana</t>
  </si>
  <si>
    <t>MARUDHAR ENGEE. COLLEGE BIKANER</t>
  </si>
  <si>
    <t>f'k{kk _.k o"kZ 2013&amp;14</t>
  </si>
  <si>
    <t>Gurdeep Singh</t>
  </si>
  <si>
    <t>Malkeet Singh</t>
  </si>
  <si>
    <t>Viilage 9 W, Ramgarh Sanghar, 25 H Dalpatsinghpura</t>
  </si>
  <si>
    <t>Pashupalan</t>
  </si>
  <si>
    <t>16.9.14</t>
  </si>
  <si>
    <t>7.10.14</t>
  </si>
  <si>
    <t>Amritpal Singh</t>
  </si>
  <si>
    <t>Boota Singh</t>
  </si>
  <si>
    <t>Chack 1 BB, Th. Sriganganagar</t>
  </si>
  <si>
    <t>Narayan Dass</t>
  </si>
  <si>
    <t>Panchi Lal</t>
  </si>
  <si>
    <t>Ward No. 6, Dhillon Colony, Purani Aabadi, Sriganganagar</t>
  </si>
  <si>
    <t>Bodh</t>
  </si>
  <si>
    <t>Computer Job Work &amp; Stationary</t>
  </si>
  <si>
    <t>14.9.14</t>
  </si>
  <si>
    <t>Noora Khan</t>
  </si>
  <si>
    <t>Atta Mohammed</t>
  </si>
  <si>
    <t>Ward No. 4 (Old-7) Miyon ki Dhani, Old Abadi, Sgnr</t>
  </si>
  <si>
    <t>Satvindar Kaur</t>
  </si>
  <si>
    <t>Pritpal Singh</t>
  </si>
  <si>
    <t>Ward No. 5, Kali Mata ke Pass,  Old Aabadi- SGNR</t>
  </si>
  <si>
    <t>Kirana Store</t>
  </si>
  <si>
    <t>Harbhajan Singh</t>
  </si>
  <si>
    <t>Pyara Singh</t>
  </si>
  <si>
    <t>House No. 421, Ward No. 3, Old Aabadi, Gali -1, Sgnr</t>
  </si>
  <si>
    <t>S.K.M. Bakshi</t>
  </si>
  <si>
    <t>S.K Karim</t>
  </si>
  <si>
    <t>H.No. 34, Saraswati Nagar, Ward -30, Chahal Chowk, Sgnr</t>
  </si>
  <si>
    <t>Photostate &amp; Fax</t>
  </si>
  <si>
    <t>Lakhvinder Singh</t>
  </si>
  <si>
    <t>Balveer Singh</t>
  </si>
  <si>
    <t>Ward No. 6, Gurunagar, Near Jauta Cold Store, SGNR</t>
  </si>
  <si>
    <t>Electrician</t>
  </si>
  <si>
    <t>Sahab Singh</t>
  </si>
  <si>
    <t>Harmender Singh</t>
  </si>
  <si>
    <t>Village Bajuwala</t>
  </si>
  <si>
    <t>Dairy</t>
  </si>
  <si>
    <t>Rajender Kaur</t>
  </si>
  <si>
    <t>Amarpreet Singh</t>
  </si>
  <si>
    <t>5 KK. Th. Padmpur</t>
  </si>
  <si>
    <t>Kulvinder Kaur</t>
  </si>
  <si>
    <t>Hardeep Singh</t>
  </si>
  <si>
    <t>7 R.B. Jaloki, Padmpur</t>
  </si>
  <si>
    <t>Silai Kadhai</t>
  </si>
  <si>
    <t>Binder Kaur</t>
  </si>
  <si>
    <t>Dara Singh</t>
  </si>
  <si>
    <t>7 R.B. GP. Jaloki, Th.Padampur</t>
  </si>
  <si>
    <t>Sarvjeet Kaur</t>
  </si>
  <si>
    <t>Harbansh Singh</t>
  </si>
  <si>
    <t>Street No. 5, Ward No. 2, Padampur</t>
  </si>
  <si>
    <t>Nishan Singh</t>
  </si>
  <si>
    <t>Amar Singh</t>
  </si>
  <si>
    <t>Vill.- 5 LL, Th. &amp; Distt. - Srgnr</t>
  </si>
  <si>
    <t>Pashupalan (Dairy)</t>
  </si>
  <si>
    <t>14.10.14</t>
  </si>
  <si>
    <t>Ikvinder Singh</t>
  </si>
  <si>
    <t>Pshupalan (Dairy)</t>
  </si>
  <si>
    <t>Kulvinder Singh</t>
  </si>
  <si>
    <t>Chinda Singh</t>
  </si>
  <si>
    <t>VPO. Sahuwala, 7 A CHOTI, SGNR</t>
  </si>
  <si>
    <t>Amarjeet Singh</t>
  </si>
  <si>
    <t>Jangir Singh</t>
  </si>
  <si>
    <t>Village- Mateeli Rathan Th.-Sreeganganagar</t>
  </si>
  <si>
    <t>24.9.14</t>
  </si>
  <si>
    <t>31.10.14</t>
  </si>
  <si>
    <t>Arpandeep Singh</t>
  </si>
  <si>
    <t>S.Pal Singh</t>
  </si>
  <si>
    <t>H.No. 12, SSB Road, Sreeganganagar</t>
  </si>
  <si>
    <t>Cloth Store</t>
  </si>
  <si>
    <t>Gulam Fatima</t>
  </si>
  <si>
    <t>Falak Sher</t>
  </si>
  <si>
    <t>Ward No. 7, Old Abadi, Muslmano ki Dhani, Ganganagar</t>
  </si>
  <si>
    <t>Narender Singh</t>
  </si>
  <si>
    <t>Fuman   Singh</t>
  </si>
  <si>
    <t>Village-26 APD, Post-90 GB, Th- Anupagarh</t>
  </si>
  <si>
    <t>Prakash Kaur</t>
  </si>
  <si>
    <t>Sukhdev Singh</t>
  </si>
  <si>
    <t>Chack 1A, Bara (Khakhan) Sriganganagar</t>
  </si>
  <si>
    <t>Sadar Mohammad</t>
  </si>
  <si>
    <t>Khursheed Khan</t>
  </si>
  <si>
    <t>Ward No.2, Jambeshavar Mandir ke Pass, Suratgarh</t>
  </si>
  <si>
    <t>Ranjeet Kaur</t>
  </si>
  <si>
    <t>Rajender Singh</t>
  </si>
  <si>
    <t>Manjeet Kaur</t>
  </si>
  <si>
    <t>Angrej Singh</t>
  </si>
  <si>
    <t>Ali Sher</t>
  </si>
  <si>
    <t>Fateh Mohammad</t>
  </si>
  <si>
    <t>Ward No.-5, Purani Abadi, Sriganganagar</t>
  </si>
  <si>
    <t>Shabnum</t>
  </si>
  <si>
    <t>Mohd. Hasan</t>
  </si>
  <si>
    <t>Ward No 5, Imam Bada Road, Old Obdr. Sriganganagar</t>
  </si>
  <si>
    <t>3.11.14</t>
  </si>
  <si>
    <t>13.11.14</t>
  </si>
  <si>
    <t>Dharmender</t>
  </si>
  <si>
    <t>Boota Ram</t>
  </si>
  <si>
    <t>Ward No. 5, Kedar Chok, Purani Abadi, Sriganganagar</t>
  </si>
  <si>
    <t>Virenderpal Singh</t>
  </si>
  <si>
    <t>Jagdeep Singh</t>
  </si>
  <si>
    <t>2 T, Jodhewala. P.O.- Malkana Kalan, Th.- Karnpur</t>
  </si>
  <si>
    <t>Redimade Shop</t>
  </si>
  <si>
    <t>Jitender Singh</t>
  </si>
  <si>
    <t>Ajaib Singh</t>
  </si>
  <si>
    <t>Village- 238-239, Housing Board, Shyamnagar, Sriganganagar</t>
  </si>
  <si>
    <t>Javed Akhtar</t>
  </si>
  <si>
    <t>Mukhtaar Hussain</t>
  </si>
  <si>
    <t>Ward No. 44, Indra Colony, Srignganagar</t>
  </si>
  <si>
    <t>Ranveer Singh</t>
  </si>
  <si>
    <t>Mebal Singh</t>
  </si>
  <si>
    <t>H.No. 69, Guru Nagar, Old Abadi, Sriganganagar</t>
  </si>
  <si>
    <t>Nai ki Dukan</t>
  </si>
  <si>
    <t>21.11.14</t>
  </si>
  <si>
    <t>10.12.14</t>
  </si>
  <si>
    <t>Kuldeep Kaur</t>
  </si>
  <si>
    <t>Sukhraj Singh</t>
  </si>
  <si>
    <t>Chak 7,Y.P.O. Mohanpura, Sriganganagar</t>
  </si>
  <si>
    <t>Chatravas Sanchalan</t>
  </si>
  <si>
    <t>28.11.14</t>
  </si>
  <si>
    <t>Balraj Singh</t>
  </si>
  <si>
    <t>S. Richpal Singh</t>
  </si>
  <si>
    <t>Krishi Upkaran</t>
  </si>
  <si>
    <t>Gurpreet Singh</t>
  </si>
  <si>
    <t>Bahadur Singh</t>
  </si>
  <si>
    <t>1 U, Kesarisinghpur, Th.- Karanpur, Sriganganagar</t>
  </si>
  <si>
    <t>Agyapal Singh</t>
  </si>
  <si>
    <t>Darshan Singh</t>
  </si>
  <si>
    <t>Chok. 7 RB, Tehsil Padampur</t>
  </si>
  <si>
    <t>Tractor, Trolly, Karaha</t>
  </si>
  <si>
    <t>2.12.14</t>
  </si>
  <si>
    <t>22.12.14</t>
  </si>
  <si>
    <t>Tarsem Singh</t>
  </si>
  <si>
    <t>Mohan Singh</t>
  </si>
  <si>
    <t>Vill- Jaloki, Tehsil Padampur</t>
  </si>
  <si>
    <t>Gurdev Singh</t>
  </si>
  <si>
    <t>Chok. 35 RB, Tehsil padampur</t>
  </si>
  <si>
    <t>Kambine</t>
  </si>
  <si>
    <t>17.3.15</t>
  </si>
  <si>
    <t>20122743653</t>
  </si>
  <si>
    <t>941033662642</t>
  </si>
  <si>
    <t>1906010023409</t>
  </si>
  <si>
    <t>465326363620</t>
  </si>
  <si>
    <t>3608000100311580</t>
  </si>
  <si>
    <t>594015002780</t>
  </si>
  <si>
    <t>3959000100011820</t>
  </si>
  <si>
    <t>677521724182</t>
  </si>
  <si>
    <t>33964059385</t>
  </si>
  <si>
    <t>907791130454</t>
  </si>
  <si>
    <t>01100110033753</t>
  </si>
  <si>
    <t>944894990149</t>
  </si>
  <si>
    <t>51104987352</t>
  </si>
  <si>
    <t>842802424767</t>
  </si>
  <si>
    <t>28.3.15</t>
  </si>
  <si>
    <t>30647070967</t>
  </si>
  <si>
    <t>637350350021</t>
  </si>
  <si>
    <t>83005199183</t>
  </si>
  <si>
    <t>558922045292</t>
  </si>
  <si>
    <t>11712191014587</t>
  </si>
  <si>
    <t>655979857895</t>
  </si>
  <si>
    <t>150610031112</t>
  </si>
  <si>
    <t>821305256161</t>
  </si>
  <si>
    <t>16.2.15</t>
  </si>
  <si>
    <t>51106330316</t>
  </si>
  <si>
    <t>442272163778</t>
  </si>
  <si>
    <t>20746963850</t>
  </si>
  <si>
    <t>220380339690</t>
  </si>
  <si>
    <t>11.3.15</t>
  </si>
  <si>
    <t>20219719393</t>
  </si>
  <si>
    <t>618061514476</t>
  </si>
  <si>
    <t>13.10.14</t>
  </si>
  <si>
    <t>663110110003121</t>
  </si>
  <si>
    <t>297045004575</t>
  </si>
  <si>
    <t>61179553140</t>
  </si>
  <si>
    <t>494853541035</t>
  </si>
  <si>
    <t>51103616810</t>
  </si>
  <si>
    <t>716784183657</t>
  </si>
  <si>
    <t>1940001700000230</t>
  </si>
  <si>
    <t>463701759664</t>
  </si>
  <si>
    <t>51104109490  (New Account)</t>
  </si>
  <si>
    <t>736231392548</t>
  </si>
  <si>
    <t>065400101006645</t>
  </si>
  <si>
    <t>224788018937</t>
  </si>
  <si>
    <t>11712191030433</t>
  </si>
  <si>
    <t>920724340978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</si>
  <si>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</si>
  <si>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Loanee Bank A/C Number</t>
  </si>
  <si>
    <t>Aadhar  Number</t>
  </si>
  <si>
    <t>Amandeep Singh</t>
  </si>
  <si>
    <t>Tajender Singh</t>
  </si>
  <si>
    <t>Ward No. 18, Gali No. 9, H.No. 91, Surjeet Singh Colony, Sgnr</t>
  </si>
  <si>
    <t>Sriganganagar Homoeopathic Medical College Hospital and Research Institute</t>
  </si>
  <si>
    <t>SR Rajasthan Aurved University, Jodhpur</t>
  </si>
  <si>
    <t>BHMS</t>
  </si>
  <si>
    <t>v year 6 month</t>
  </si>
  <si>
    <t>18.9.14</t>
  </si>
  <si>
    <t>Khushkaran Singh</t>
  </si>
  <si>
    <t>Jasveer Singh</t>
  </si>
  <si>
    <t>Ward No. 19, Badopal Road, Pipul Chowk, Suratgarh</t>
  </si>
  <si>
    <t>Saraf Institute of Engineering and Technology Hanumangarh</t>
  </si>
  <si>
    <t>RTU, Kota</t>
  </si>
  <si>
    <t>iv year</t>
  </si>
  <si>
    <t>Jagmeet Singh</t>
  </si>
  <si>
    <t>Vill- 12 G. Choti, VPO. 11 G. Choti, SGNR</t>
  </si>
  <si>
    <t>Guru Nanak Dev Engineering College Ludhiana</t>
  </si>
  <si>
    <t>i</t>
  </si>
  <si>
    <t>Manveer Kaur</t>
  </si>
  <si>
    <t>Village- 10 F.F. , Po. 9 F.F., TH.- Karnpur</t>
  </si>
  <si>
    <t>Surender Nursing Training Institute, Sriganganagar</t>
  </si>
  <si>
    <t>iii year</t>
  </si>
  <si>
    <t>20.12.13</t>
  </si>
  <si>
    <t>Jaideep Brar</t>
  </si>
  <si>
    <t>Village- Kikarchik, Th.- Sadulsahar</t>
  </si>
  <si>
    <t>Rayat &amp; Bahra Instute of Engineering Biotechnology</t>
  </si>
  <si>
    <t>Punjab Technical University</t>
  </si>
  <si>
    <t>20.13.13</t>
  </si>
  <si>
    <t>Shamsher SIngh</t>
  </si>
  <si>
    <t>Gurmeet Singh</t>
  </si>
  <si>
    <t>Ward No. 18, Near Govt. School No. 2, Suratgarh</t>
  </si>
  <si>
    <t>S.N. College of Nursing</t>
  </si>
  <si>
    <t>Rajasthan Nursing Council, Jaipur</t>
  </si>
  <si>
    <t>Manmohan Singh</t>
  </si>
  <si>
    <t>Mahendra Singh</t>
  </si>
  <si>
    <t>3, E Choti, S.S.B. Road, Sriganganagar</t>
  </si>
  <si>
    <t>Shankara Institute of Tech. Jaipur</t>
  </si>
  <si>
    <t>Rajasthan Technical Universtiy,Kota</t>
  </si>
  <si>
    <t>Sulender Singh</t>
  </si>
  <si>
    <t>Ward No. 15, 4 J.S.D., Th.- Vijaynagar, Sriganganagar</t>
  </si>
  <si>
    <t>25.3.13</t>
  </si>
  <si>
    <t>24.7.14</t>
  </si>
  <si>
    <t>III</t>
  </si>
  <si>
    <t>Harjeet Singh</t>
  </si>
  <si>
    <t>Rajpal Singh</t>
  </si>
  <si>
    <t>Chak 8, K.A. Patroda, Th.- Anupgarh</t>
  </si>
  <si>
    <t>Gurmukh Singh</t>
  </si>
  <si>
    <t>Chack 365 R.D., Po. AA. 2, K.L.D., Th.-Ghadsana</t>
  </si>
  <si>
    <t>Marudhar Engineering College, Bikaner</t>
  </si>
  <si>
    <t>Gurlal Singh</t>
  </si>
  <si>
    <t>Village 2C Choti Pi.O.- 3C Choti, Via- Bhirjewala, Sriganganagar</t>
  </si>
  <si>
    <t>Sriganganagar Engineering College, Sriganganagar</t>
  </si>
  <si>
    <t>13.1.12</t>
  </si>
  <si>
    <t>Idrish Khan</t>
  </si>
  <si>
    <t>Bashir Khan</t>
  </si>
  <si>
    <t>Vill. 9 MD Satrana The. Anoopgarh</t>
  </si>
  <si>
    <t>Rajasthan Technical University, Kota</t>
  </si>
  <si>
    <t>15.12.14</t>
  </si>
  <si>
    <t>Khursheed  Khan</t>
  </si>
  <si>
    <t>Shyarey Khan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</si>
  <si>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</si>
  <si>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Policy No.</t>
  </si>
  <si>
    <t>Charan Kaur</t>
  </si>
  <si>
    <t>Kartar Singh</t>
  </si>
  <si>
    <t>Ward No. 12 Purani aabadi,  Sriganganagar</t>
  </si>
  <si>
    <t>Perchun Ki Shop</t>
  </si>
  <si>
    <t>4.5.15</t>
  </si>
  <si>
    <t>83702210004330</t>
  </si>
  <si>
    <t>410107409489</t>
  </si>
  <si>
    <t>Harendra Pal Singh</t>
  </si>
  <si>
    <t>Darbara Singh</t>
  </si>
  <si>
    <t xml:space="preserve">Ward No. 6, Sriganganagar </t>
  </si>
  <si>
    <t>2142101027210</t>
  </si>
  <si>
    <t>421022958483</t>
  </si>
  <si>
    <t>Nawab</t>
  </si>
  <si>
    <t xml:space="preserve">Navi Jan </t>
  </si>
  <si>
    <t>Ward No. 5 Kedar Chowk, Purani aabadi,Sriganganagar</t>
  </si>
  <si>
    <t>668510310000054</t>
  </si>
  <si>
    <t>203152854560</t>
  </si>
  <si>
    <t>Mahir Hasan</t>
  </si>
  <si>
    <t>Rahisul Khan</t>
  </si>
  <si>
    <t>11712191035650</t>
  </si>
  <si>
    <t>825125048561</t>
  </si>
  <si>
    <t>Jasvindra Kaur</t>
  </si>
  <si>
    <t>Vill-5, C.C. Teh- Padampur</t>
  </si>
  <si>
    <t>Beauty Parlour</t>
  </si>
  <si>
    <t>51107198648 (New Account)</t>
  </si>
  <si>
    <t>702241383446</t>
  </si>
  <si>
    <t>Paramjeet Kaur</t>
  </si>
  <si>
    <t>Jarnel Singh</t>
  </si>
  <si>
    <t>Vill-5, B.B Teh- Padampur</t>
  </si>
  <si>
    <t>Silai Work</t>
  </si>
  <si>
    <t>51107198637 (New Account)</t>
  </si>
  <si>
    <t>715442789892</t>
  </si>
  <si>
    <t>Shemsher Singh</t>
  </si>
  <si>
    <t>Pashu Palan</t>
  </si>
  <si>
    <t>51107198660 (New Account)</t>
  </si>
  <si>
    <t>846382051894</t>
  </si>
  <si>
    <t>Bhupendra Singh</t>
  </si>
  <si>
    <t>Ward No.1, Vill-20, B.B Teh- Padampur</t>
  </si>
  <si>
    <t>51107198671 (New Account)</t>
  </si>
  <si>
    <t>538446787599</t>
  </si>
  <si>
    <t>Jasvant Kaur</t>
  </si>
  <si>
    <t>Makkhan Kaur</t>
  </si>
  <si>
    <t>51107198659 (New Account)</t>
  </si>
  <si>
    <t>601670408025</t>
  </si>
  <si>
    <t>Neha</t>
  </si>
  <si>
    <t>Riyasat Ali</t>
  </si>
  <si>
    <r>
      <t xml:space="preserve">Shugar Meel Master Colony, </t>
    </r>
    <r>
      <rPr>
        <sz val="12"/>
        <color theme="1"/>
        <rFont val="Calibri"/>
        <family val="2"/>
        <scheme val="minor"/>
      </rPr>
      <t>Srigan ganagar</t>
    </r>
  </si>
  <si>
    <t>Beautique Kendra</t>
  </si>
  <si>
    <t>61019532055</t>
  </si>
  <si>
    <t>885964731977</t>
  </si>
  <si>
    <t>Harpreet Kaur</t>
  </si>
  <si>
    <t>Ward No. 2 Padampur</t>
  </si>
  <si>
    <t>672301078421</t>
  </si>
  <si>
    <t>261306583687</t>
  </si>
  <si>
    <t>Ram Chandra</t>
  </si>
  <si>
    <r>
      <t xml:space="preserve">Vill-17, M.L, Bhatta Colony, </t>
    </r>
    <r>
      <rPr>
        <sz val="12"/>
        <color theme="1"/>
        <rFont val="Calibri"/>
        <family val="2"/>
        <scheme val="minor"/>
      </rPr>
      <t xml:space="preserve">Sriganganagar </t>
    </r>
  </si>
  <si>
    <t>11712011013745</t>
  </si>
  <si>
    <t>465333728427</t>
  </si>
  <si>
    <t>Salma</t>
  </si>
  <si>
    <t>Salim Mohammad</t>
  </si>
  <si>
    <r>
      <t xml:space="preserve">Ward No.1, Lalu Ram Ki Dhani, Purani Aabadi </t>
    </r>
    <r>
      <rPr>
        <sz val="12"/>
        <color theme="1"/>
        <rFont val="Calibri"/>
        <family val="2"/>
        <scheme val="minor"/>
      </rPr>
      <t>Sriganganagar</t>
    </r>
  </si>
  <si>
    <t>Cloth Shop</t>
  </si>
  <si>
    <t>20149897057</t>
  </si>
  <si>
    <t>451735871647</t>
  </si>
  <si>
    <t>Jasveer Kaur</t>
  </si>
  <si>
    <r>
      <t xml:space="preserve">Vill-6, H-choti, P.O.-11,  G-Choti, The. </t>
    </r>
    <r>
      <rPr>
        <sz val="12"/>
        <color theme="1"/>
        <rFont val="Calibri"/>
        <family val="2"/>
        <scheme val="minor"/>
      </rPr>
      <t>Srigan</t>
    </r>
  </si>
  <si>
    <t>61166146403</t>
  </si>
  <si>
    <t>823923431613</t>
  </si>
  <si>
    <t>Rajpal Kaur</t>
  </si>
  <si>
    <t>Mangal Singh</t>
  </si>
  <si>
    <t xml:space="preserve">Vill-7, Aarbi, Teh- Padampur </t>
  </si>
  <si>
    <t>33601103330</t>
  </si>
  <si>
    <t>692218958015</t>
  </si>
  <si>
    <t>Harpal Singh</t>
  </si>
  <si>
    <t>20171017055</t>
  </si>
  <si>
    <t>248148616636</t>
  </si>
  <si>
    <t>Balvindra Kaur</t>
  </si>
  <si>
    <r>
      <t xml:space="preserve">Ward no. 5, Purani aabadi,  </t>
    </r>
    <r>
      <rPr>
        <sz val="12"/>
        <color theme="1"/>
        <rFont val="Calibri"/>
        <family val="2"/>
        <scheme val="minor"/>
      </rPr>
      <t>Sriganganagar</t>
    </r>
  </si>
  <si>
    <t>20219719836</t>
  </si>
  <si>
    <t>415377294088</t>
  </si>
  <si>
    <t>Mohammad Miyan</t>
  </si>
  <si>
    <t>Hasan Jaan</t>
  </si>
  <si>
    <r>
      <t xml:space="preserve">Ward No.5, Kedar Chonk, Purani aabadi,  </t>
    </r>
    <r>
      <rPr>
        <sz val="12"/>
        <color theme="1"/>
        <rFont val="Calibri"/>
        <family val="2"/>
        <scheme val="minor"/>
      </rPr>
      <t>Sriganganagar</t>
    </r>
  </si>
  <si>
    <t>668510310000052</t>
  </si>
  <si>
    <t>259297963228</t>
  </si>
  <si>
    <t>Sumitra</t>
  </si>
  <si>
    <t>Lakhveer Singh</t>
  </si>
  <si>
    <t>Vill-5, DD, Teh-Gharsana</t>
  </si>
  <si>
    <t>61253668168</t>
  </si>
  <si>
    <t>690780514500</t>
  </si>
  <si>
    <t>Harmesh Kumar</t>
  </si>
  <si>
    <t>Satnam Chand</t>
  </si>
  <si>
    <t>V.P.O.-12 H, The. Anupgarh</t>
  </si>
  <si>
    <t>Institute of Business Management &amp; Research, International Business School, Bangalore</t>
  </si>
  <si>
    <t>Bangalore University</t>
  </si>
  <si>
    <t>MBA</t>
  </si>
  <si>
    <t>ii year</t>
  </si>
  <si>
    <t>19.3.15</t>
  </si>
  <si>
    <t>3971000100534370</t>
  </si>
  <si>
    <t>578135178663</t>
  </si>
  <si>
    <t xml:space="preserve">Rajdeep </t>
  </si>
  <si>
    <t>Preet Pal Singh Bhatiya</t>
  </si>
  <si>
    <t>85, Third Block Ward No.16, Near Green Park, Purani Aabadi,  Ganganagar, Sriganganagar, Rajasthan-335001</t>
  </si>
  <si>
    <t>Sriganganagar Homoeopathic Medical College Hospital &amp; Research Institute</t>
  </si>
  <si>
    <t>Homeeopathic University Jaipur</t>
  </si>
  <si>
    <t>v year vi Month</t>
  </si>
  <si>
    <t>SB 940403908</t>
  </si>
  <si>
    <t>548093424117</t>
  </si>
  <si>
    <t>Jagmet Singh</t>
  </si>
  <si>
    <t>Vii.-12, G Choti Po-11, G-Choti, The &amp; Dist- Sriganganagar</t>
  </si>
  <si>
    <t>RTU College</t>
  </si>
  <si>
    <t>B.Tech</t>
  </si>
  <si>
    <t>4 Years</t>
  </si>
  <si>
    <t>19.8.15</t>
  </si>
  <si>
    <t>61214730214</t>
  </si>
  <si>
    <t>330873474235</t>
  </si>
  <si>
    <r>
      <t xml:space="preserve">Shugar Meel Master Colony, </t>
    </r>
    <r>
      <rPr>
        <sz val="10"/>
        <color theme="1"/>
        <rFont val="Calibri"/>
        <family val="2"/>
        <scheme val="minor"/>
      </rPr>
      <t>Srigangagar</t>
    </r>
  </si>
  <si>
    <t>2.9.15</t>
  </si>
  <si>
    <t>76001000236</t>
  </si>
  <si>
    <t>jktLFkku vYila[;d foRr ,oa fodkl lgdkjh fuxe fyfeVsM+</t>
  </si>
  <si>
    <t xml:space="preserve">ykHkkfFka;ksa dh oxZ okbZt lwph </t>
  </si>
  <si>
    <t>_.k olwyh fdLrksa dk fooj.k ¼fnukad 12-04-2005½</t>
  </si>
  <si>
    <t>Ø-la-</t>
  </si>
  <si>
    <t>ykHkkFkhZ dk LFkkbZ irk o ftyk</t>
  </si>
  <si>
    <t>;kstuk dk uke</t>
  </si>
  <si>
    <r>
      <t xml:space="preserve">jkf'k ¼ </t>
    </r>
    <r>
      <rPr>
        <b/>
        <sz val="10"/>
        <rFont val="Calibri"/>
        <family val="2"/>
      </rPr>
      <t>N.M.D.F.C.</t>
    </r>
    <r>
      <rPr>
        <b/>
        <sz val="10"/>
        <rFont val="DevLys 010"/>
      </rPr>
      <t xml:space="preserve">   dk fgLlk½</t>
    </r>
  </si>
  <si>
    <t>fd'rksa dh la[;k</t>
  </si>
  <si>
    <t xml:space="preserve"> fd'r dh jkf'k</t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</si>
  <si>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</si>
  <si>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ns; fd'rksa dh la[;k   ¼01-10--09½</t>
  </si>
  <si>
    <t>vc rc cdk;k C;kt</t>
  </si>
  <si>
    <r>
      <t xml:space="preserve">01-10-09 rd izkIr dh tkus okyh jkf'k </t>
    </r>
    <r>
      <rPr>
        <b/>
        <sz val="10"/>
        <rFont val="Calibri"/>
        <family val="2"/>
      </rPr>
      <t>(6x8)</t>
    </r>
  </si>
  <si>
    <t>dqy izkIr jkf'k</t>
  </si>
  <si>
    <t xml:space="preserve">31-03-05 rd cdk;k jkf'k </t>
  </si>
  <si>
    <t>olwyh dh fd'rksa dk fooj.k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</si>
  <si>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</si>
  <si>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</si>
  <si>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</si>
  <si>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</si>
  <si>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</si>
  <si>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</si>
  <si>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</si>
  <si>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</si>
  <si>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</si>
  <si>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</si>
  <si>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</si>
  <si>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</si>
  <si>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</si>
  <si>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</si>
  <si>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</si>
  <si>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</si>
  <si>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</si>
  <si>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</si>
  <si>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;ksx</t>
  </si>
  <si>
    <t>eqy</t>
  </si>
  <si>
    <t>C;kt</t>
  </si>
  <si>
    <t>ns; fnuka-</t>
  </si>
  <si>
    <t>izkfIr fnuka-</t>
  </si>
  <si>
    <t>eqy-</t>
  </si>
  <si>
    <t>Amount</t>
  </si>
  <si>
    <t>Nil</t>
  </si>
  <si>
    <t xml:space="preserve">2003&amp;04 ds nkSjku forfjr _.k dk fooj.k </t>
  </si>
  <si>
    <t>o"kZ 2002&amp;03 ls 2004&amp;05 rd</t>
  </si>
  <si>
    <t>ykHkkFkhZ dk uke</t>
  </si>
  <si>
    <r>
      <t xml:space="preserve">jkf'k ¼ </t>
    </r>
    <r>
      <rPr>
        <b/>
        <sz val="10"/>
        <rFont val="Calibri"/>
        <family val="2"/>
      </rPr>
      <t xml:space="preserve">N.M.D.F.C. </t>
    </r>
    <r>
      <rPr>
        <b/>
        <sz val="10"/>
        <rFont val="DevLys 010"/>
      </rPr>
      <t xml:space="preserve">  dk fgLlk½</t>
    </r>
  </si>
  <si>
    <t>ykHkkFkhZ dk fgLlk</t>
  </si>
  <si>
    <t>_.k vof/k</t>
  </si>
  <si>
    <t>ns; C;kt</t>
  </si>
  <si>
    <t>fd'r dh la[;k</t>
  </si>
  <si>
    <t>ns; fd'rksa dh la[;k   ¼01-10-09½</t>
  </si>
  <si>
    <r>
      <t>01-10-09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</si>
  <si>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Category</t>
  </si>
  <si>
    <t xml:space="preserve">Palace </t>
  </si>
  <si>
    <t xml:space="preserve">tkfr ds vk/kkj ij </t>
  </si>
  <si>
    <t>Agriculture</t>
  </si>
  <si>
    <t>S.Industries</t>
  </si>
  <si>
    <t>Handicraft</t>
  </si>
  <si>
    <t>Technical</t>
  </si>
  <si>
    <t>Transport</t>
  </si>
  <si>
    <t>Education</t>
  </si>
  <si>
    <t>Grand Total</t>
  </si>
  <si>
    <t>Ur.</t>
  </si>
  <si>
    <t>Ru.</t>
  </si>
  <si>
    <t>Amt.</t>
  </si>
  <si>
    <t>Sikhs</t>
  </si>
  <si>
    <t>Christians</t>
  </si>
  <si>
    <t>Buddhists</t>
  </si>
  <si>
    <t>Parsis</t>
  </si>
  <si>
    <t>Jh xaxkuxj ¼2003&amp;04½</t>
  </si>
  <si>
    <t xml:space="preserve"> </t>
  </si>
  <si>
    <t>Jherh yky lSu@Jh ck/k vyh</t>
  </si>
  <si>
    <t>okMZ ua-9 eqLyeku cLrh] iq-vk- Jh xaxkuxj</t>
  </si>
  <si>
    <t>Ms;jh</t>
  </si>
  <si>
    <t>914615         (19-03-2004)</t>
  </si>
  <si>
    <t>Jun. 04</t>
  </si>
  <si>
    <t>18/8/04</t>
  </si>
  <si>
    <t>Jherh  uwj ykgh@Jh yD[kh [kkWa</t>
  </si>
  <si>
    <t>okMZ ua- 9 eqLyeku cLrh] iq-vk- Jh xaxkuxj</t>
  </si>
  <si>
    <t>914629          (19-03-2004)</t>
  </si>
  <si>
    <t>12-09-05</t>
  </si>
  <si>
    <t>27-03-06</t>
  </si>
  <si>
    <t>Jh vCnqy [kkWa@Jh 'kkjs [kkWa</t>
  </si>
  <si>
    <t>oMZ ua- 9 iqjkuh vkcknh] Jh xaxkuxj</t>
  </si>
  <si>
    <t>914635          (19-03-2004)</t>
  </si>
  <si>
    <t>01-09-07</t>
  </si>
  <si>
    <t>Jherh eUtwjk@Jh eq'rkd [kkWa</t>
  </si>
  <si>
    <t>914627          (19-03-2004)</t>
  </si>
  <si>
    <t>Jh vlxj vyh @Jh futke [kkWa</t>
  </si>
  <si>
    <t>oMZ ua- 9 eqLyeku cLrh] iq-vk- Jh xaxkuxj</t>
  </si>
  <si>
    <t>914631          (19-03-2004)</t>
  </si>
  <si>
    <t>Jh uwj lEen@Jh jger vyh</t>
  </si>
  <si>
    <t>914633          (19-03-2004)</t>
  </si>
  <si>
    <t>25-09-06</t>
  </si>
  <si>
    <t>Jh l[kh eksgEen@Jh xqyke dknj</t>
  </si>
  <si>
    <t>914623          (19-03-2004)</t>
  </si>
  <si>
    <t>Jh tqEek [kkWa@Jh lkcrs [kkWa</t>
  </si>
  <si>
    <t>414619          (19-03-2004)</t>
  </si>
  <si>
    <t>Jh vyh 'ksj @Jh utj eksgEen</t>
  </si>
  <si>
    <t>okMZ ua- 9 iqjkuh vkcknh] Jh xaxkuxj</t>
  </si>
  <si>
    <t>914621          (19-03-2004)</t>
  </si>
  <si>
    <t>Jh eksgEen 'kQh@Jh utj eksgEen</t>
  </si>
  <si>
    <t>okMZ ua- 9 iq-vk- eqLyeku cLrh] Jh xaxkuxj</t>
  </si>
  <si>
    <t>914617          (19-03-2004)</t>
  </si>
  <si>
    <t>Jh vyh dkfln@Jh vyh tkf;u</t>
  </si>
  <si>
    <t>okMZ ua- 8 iq-vk- eqLyeku cLrh] Jh xaxkuxj</t>
  </si>
  <si>
    <t>fdjkuk</t>
  </si>
  <si>
    <t>914625          (19-03-2004)</t>
  </si>
  <si>
    <t>Jh eksgEen jQhd@Jh eksgEen lyhe</t>
  </si>
  <si>
    <t>512&amp; ulZjh]nsouxj]okMZ ua- 1 Jh xaxkuxj</t>
  </si>
  <si>
    <t xml:space="preserve">Vsyfjax </t>
  </si>
  <si>
    <t>687126-27                (27-03-2004)</t>
  </si>
  <si>
    <t>_.k olwyh fdLrksa dk fooj.k ¼fnukad 31-03-2009½</t>
  </si>
  <si>
    <t>C;kt dh jkf'k</t>
  </si>
  <si>
    <t>ns; fd'rksa dh la[;k   ¼01&amp;10&amp;2010½</t>
  </si>
  <si>
    <r>
      <t>01&amp;10&amp;2010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</si>
  <si>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ewy</t>
  </si>
  <si>
    <t>Jh xaxkuxj ¼2004&amp;05½</t>
  </si>
  <si>
    <t>Jh fy;kdr vyh@Jh gqlSu [kkWa</t>
  </si>
  <si>
    <t>okMZ  ua- 44 eksph ekSgYyk] chjcy pkSd] Jh xaxkuxj</t>
  </si>
  <si>
    <t>ehV 'kki</t>
  </si>
  <si>
    <t>687198-99    (21-07-2004)</t>
  </si>
  <si>
    <t>Oct. 04</t>
  </si>
  <si>
    <t>Jh egcwc vyh@Jh gqlsu cDl</t>
  </si>
  <si>
    <t>689508-09    (21-07-2004)</t>
  </si>
  <si>
    <t>Jh uwjk igyoku@Jh ltokjs [kkWa</t>
  </si>
  <si>
    <t>okMZ ua- 7 iq-vk- eqLyeku cLrh] Jh xaxkuxj</t>
  </si>
  <si>
    <t>103125                 (16-09-2004)</t>
  </si>
  <si>
    <t>16/12/04</t>
  </si>
  <si>
    <t>Jh 'kksdr vyh@Jh gkthj othj [kkWa</t>
  </si>
  <si>
    <t>okMZ ua- 7 eqLyeku cLrh] iq-vk- Jh xaxkuxj</t>
  </si>
  <si>
    <t>689510-11    (21-07-2004)</t>
  </si>
  <si>
    <t>Jh ukt [kkWa@Jh 'kkg eksgEen</t>
  </si>
  <si>
    <t>689541-42    (28-07-2004)</t>
  </si>
  <si>
    <t>Jh xqyke vyh@Jh gkde vyh</t>
  </si>
  <si>
    <t>689539-40    (28-07-2004)</t>
  </si>
  <si>
    <t>Jh uknj vyh@Jh bZ'kku [kkWa</t>
  </si>
  <si>
    <t>689522-23          (21-07-2004)</t>
  </si>
  <si>
    <t>Jh uwj vtey mQZ tkyh [kkWa@Jh ltokjs [kkWa</t>
  </si>
  <si>
    <t>689518-19          (21-07-2004)</t>
  </si>
  <si>
    <t>Jh uwj vgen@Jh fojkts [kkWa</t>
  </si>
  <si>
    <t>689506-07          (21-07-2004)</t>
  </si>
  <si>
    <t>Jh uwj [kkWa@Jh vÙkk eksgEen</t>
  </si>
  <si>
    <t>689512-13          (21-07-2004)</t>
  </si>
  <si>
    <t>Jh bZeke vyh@Jh eksgEen ;kj</t>
  </si>
  <si>
    <t>689549-50          (30-07-2004)</t>
  </si>
  <si>
    <t>Jh uwjnhu mQZ lS;n [kkWa@Jh Qjhn [kkWa</t>
  </si>
  <si>
    <t>okMZ ua- 28@7 eqLyeku cLrh] iq-vk- Jh xaxkuxj</t>
  </si>
  <si>
    <t>687194-95          (21-07-2004)</t>
  </si>
  <si>
    <t>Jh ;kdj gqlSu@Jh uoyss [kkWa</t>
  </si>
  <si>
    <t>689502-03          (21-07-2004)</t>
  </si>
  <si>
    <t>Jh oyh eksgEen@Jh utj eksgEen</t>
  </si>
  <si>
    <t>689516-17          (21-07-2004)</t>
  </si>
  <si>
    <t>Jherh eDdh lSu@Jh eqerkt [kkWa</t>
  </si>
  <si>
    <t>689520-21          (21-07-2004)</t>
  </si>
  <si>
    <t>Jh futke [kkWa@Jh ljnkjs [kkWa</t>
  </si>
  <si>
    <t>689504-05          (21-07-2004)</t>
  </si>
  <si>
    <t>Jh eksgEen gtSr@Jh tqEek [kkWa</t>
  </si>
  <si>
    <t>687200-689501          (21-07-2004)</t>
  </si>
  <si>
    <t>Jh Qyd 'ksj [kkWa@Jh ltokns [kkWs</t>
  </si>
  <si>
    <t>103126                  (16-09-2004)</t>
  </si>
  <si>
    <t>Jh eksgEen jQhd@Jh utj eksgEen</t>
  </si>
  <si>
    <t>689524-25          (21-07-2004)</t>
  </si>
  <si>
    <t>Jh euq [kkWa@Jh eksgEen ;kj</t>
  </si>
  <si>
    <t>689514-15          (21-07-2004)</t>
  </si>
  <si>
    <t>Jh xqyke  gqlSu@Jh xqyke gSnj</t>
  </si>
  <si>
    <t>okMZ ua- 8 iqjkuh vkcknh] dsnkj pkSd] Jh xaxkuxj</t>
  </si>
  <si>
    <t>689526-27          (21-07-2004)</t>
  </si>
  <si>
    <t xml:space="preserve">Jh eksgEen mej@Jh jgerqYykg </t>
  </si>
  <si>
    <t>okMZ ua- 43 ckiw uxj] bUnzk pkSd] Jh xaxkuxj</t>
  </si>
  <si>
    <t>689533-34          (21-07-2004)</t>
  </si>
  <si>
    <t xml:space="preserve">Jh eksgEen 'kdhy@Jh jgerqYykg </t>
  </si>
  <si>
    <t>689528-29          (21-07-2004)</t>
  </si>
  <si>
    <t>Jh buk;r [kkWa@Jh vgne;kj</t>
  </si>
  <si>
    <t>687196-97          (21-07-2004)</t>
  </si>
  <si>
    <t>Jh eksgEen bLgkd [kkWa@Jh gqlsu [kkWa</t>
  </si>
  <si>
    <t>okMZ ua- 44 e- ua- 22 xyh ua- 4 eksph ekSgYyk] chjcy pkSd] Jh xaxkuxj</t>
  </si>
  <si>
    <t>687192-93          (21-07-2004)</t>
  </si>
  <si>
    <t>Jh eqjkn [kkWa@Jh uoys [kkWa</t>
  </si>
  <si>
    <t>689547-48          (30-07-2004)</t>
  </si>
  <si>
    <t>ekftZu euh</t>
  </si>
  <si>
    <t>;ksx ¼4$5½</t>
  </si>
  <si>
    <t>ns; fd'rksa dh la[;k   ¼01&amp;01&amp;2011½</t>
  </si>
  <si>
    <r>
      <t>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</si>
  <si>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U</t>
  </si>
  <si>
    <t>R</t>
  </si>
  <si>
    <t>Jh xaxkuxj ¼2005&amp;06½</t>
  </si>
  <si>
    <t xml:space="preserve">Jh vykfnrk @ Jh vyh'ksj </t>
  </si>
  <si>
    <t>okMZ ua- 9] iqjkuh vkcknh] Jh xaxkuxj</t>
  </si>
  <si>
    <t xml:space="preserve"> HkSl Ms;jh</t>
  </si>
  <si>
    <t>989211-989212/         9-05-05</t>
  </si>
  <si>
    <t>9-08-05</t>
  </si>
  <si>
    <t xml:space="preserve">Jh vyh'ksj@ Jh ljnkjs [kkWa </t>
  </si>
  <si>
    <t>okMZ ua- 7 iq- vk- Jh xaxkuxj</t>
  </si>
  <si>
    <t>989213- 989214/          9-05-05</t>
  </si>
  <si>
    <t/>
  </si>
  <si>
    <t>P.I.</t>
  </si>
  <si>
    <t xml:space="preserve">Jherh 'kk;jk chch@ Jh euq [kkWa </t>
  </si>
  <si>
    <t>989217, 989218, 989219/           9-05-05</t>
  </si>
  <si>
    <t>Jh Hkxsy [kkWa@ Jh vrk eksgEen</t>
  </si>
  <si>
    <t>okMZ ua- 8] iq-vk- Jh xaxkuxj</t>
  </si>
  <si>
    <t>989215, 989216/           9-05-05</t>
  </si>
  <si>
    <t xml:space="preserve">Jh uwjnhu@ Jh txhj [kkWa </t>
  </si>
  <si>
    <t>okMZ ua- 7 iq- vk-Jh   xaxkuxj</t>
  </si>
  <si>
    <t>989222, 989223/           17-05-05</t>
  </si>
  <si>
    <t>17-08-05</t>
  </si>
  <si>
    <t>Jh lyhe @ Jh vCnqy 'kdqj</t>
  </si>
  <si>
    <t>okMZ ua- 14 iq- vk- Jh xaxkuxj</t>
  </si>
  <si>
    <t xml:space="preserve"> Hkou fuekZ.k</t>
  </si>
  <si>
    <t>989233,  989234/          27-05-05</t>
  </si>
  <si>
    <t>27-08-05</t>
  </si>
  <si>
    <t>03-04-08</t>
  </si>
  <si>
    <t xml:space="preserve">Jh ekaxh yky@ Jh lQh eksgEen </t>
  </si>
  <si>
    <t>okMZ ua- 8] iq- vk-  Jh xaxkuxj</t>
  </si>
  <si>
    <t xml:space="preserve"> Vsyfjax</t>
  </si>
  <si>
    <t>989291, 989292, 989293, 989294/          6-07-05</t>
  </si>
  <si>
    <t>06-10-05</t>
  </si>
  <si>
    <t>Jh ruohj vCckl@ Jh bj'kkn gqlSu</t>
  </si>
  <si>
    <t>okMZ ua- 8 iqjkuh vkcknh] Jh xaxkuxj</t>
  </si>
  <si>
    <t>cqd ckbafMx</t>
  </si>
  <si>
    <t>990549/     19-09-05</t>
  </si>
  <si>
    <t>19-12-05</t>
  </si>
  <si>
    <t>Jh bczkfge [kku@ Jh lyhe [kku</t>
  </si>
  <si>
    <t>Hkou fuekZ.k dk;Z</t>
  </si>
  <si>
    <t>990550/      19-09-05</t>
  </si>
  <si>
    <t>Jh uknsvyh@ u;j gqlSu</t>
  </si>
  <si>
    <t>crZu dh nqdku</t>
  </si>
  <si>
    <t>408906-07/       28-01-06</t>
  </si>
  <si>
    <t>28-03-06</t>
  </si>
  <si>
    <t>UR.</t>
  </si>
  <si>
    <t>Ru</t>
  </si>
  <si>
    <t>Jh xaxkuxj ¼2006&amp;07½</t>
  </si>
  <si>
    <t xml:space="preserve">Jh peu vyh@ 'kcu vyh </t>
  </si>
  <si>
    <t>fu- okMZ ua- 9] iqjkuh vkcknh] xaxkuxj</t>
  </si>
  <si>
    <t>Ms;jh ¼HkSal½</t>
  </si>
  <si>
    <t>966173-74/        24-04-06</t>
  </si>
  <si>
    <t>24-07-06</t>
  </si>
  <si>
    <t>Jh nksus [kkWa@ 'kk;js [kkWa</t>
  </si>
  <si>
    <t>fu- okMZ ua- 16] ds-ch- flusek ds ikl] jk;flag uxj] xaxkuxj</t>
  </si>
  <si>
    <t>966167-68/     24-04-06</t>
  </si>
  <si>
    <t>Jh ek.ks [kkWa@ lkns [kkWa</t>
  </si>
  <si>
    <t>966171/     24-04-06</t>
  </si>
  <si>
    <t>Jh vlxj vyh@ xqyke dknj</t>
  </si>
  <si>
    <t>Jherh edlwnk@ gd fuokt</t>
  </si>
  <si>
    <t>fu- oh-ih-vks- ljnkjx&lt;+] rg- lwjrx&lt;] xaxkuxj</t>
  </si>
  <si>
    <t>966169-70/     24-04-06</t>
  </si>
  <si>
    <t>Jh eksgEen vCckl@th;k vCckl</t>
  </si>
  <si>
    <t>fu- okMZ ua- 38] edku ua- 147] ch v'kksd uxj] xaxkuxj</t>
  </si>
  <si>
    <t>966165-66/     24-04-06</t>
  </si>
  <si>
    <t>Jh vtesj ekS-@ lQh ekSgEen</t>
  </si>
  <si>
    <t>fu- okMZ ua- 8] dfczLrku ds ikl] xaxkuxj</t>
  </si>
  <si>
    <t>Hkou lkexzh</t>
  </si>
  <si>
    <t>966175-76/     24-04-06</t>
  </si>
  <si>
    <t>Jh ;klhu [kkWa@ vyh 'ksj</t>
  </si>
  <si>
    <t>fu- okMZ ua- 9] eqlyeku cLrh] xaxkuxj</t>
  </si>
  <si>
    <t>966196-97/     08-05-06</t>
  </si>
  <si>
    <t>08-08-06</t>
  </si>
  <si>
    <t>Jh ekS- bfy;kl@ xuh ekS-</t>
  </si>
  <si>
    <t>fu- okMZ ua- 8] Ldqy ua- 7 ds ikl] xaxkuxj</t>
  </si>
  <si>
    <t>966179-80/    29-04-06</t>
  </si>
  <si>
    <t>29-07-06</t>
  </si>
  <si>
    <t>Jh jfoUnz flag@ Kku flag</t>
  </si>
  <si>
    <t>fu- okMZ ua- 8 xaxkuxj</t>
  </si>
  <si>
    <t>966177/     24-04-06</t>
  </si>
  <si>
    <t>Jh lq[ktUV flag@ ekuflag</t>
  </si>
  <si>
    <t>fu- okMZ ua- 9] ';keuxj] iqjkuh vkcknh] xaxkuxj</t>
  </si>
  <si>
    <t>967902/      29-05-06</t>
  </si>
  <si>
    <t>29-08-06</t>
  </si>
  <si>
    <t>Jh tkxsUnzflag@ djuSy flag</t>
  </si>
  <si>
    <t>rj[kku] xkWao 11okbZ iksLV] eksguiqjk rg- Jhxaxkuxj</t>
  </si>
  <si>
    <t xml:space="preserve">967928-29/             11-07-06                    </t>
  </si>
  <si>
    <t>11-10-06</t>
  </si>
  <si>
    <t>_.k olwyh fdLrksa dk fooj.k ¼fnukad ½</t>
  </si>
  <si>
    <t>ns; fd'rksa dh la[;k         ¼01&amp;01&amp;2011½</t>
  </si>
  <si>
    <r>
      <t>01&amp;01&amp;2011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</si>
  <si>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'kgjh</t>
  </si>
  <si>
    <t>xzkeh.k</t>
  </si>
  <si>
    <t>ns; fnukad</t>
  </si>
  <si>
    <t>ewy-</t>
  </si>
  <si>
    <t>Jh xqjthr flag@ xqjnso flag</t>
  </si>
  <si>
    <t>okMZ ua- 14] xka/khu cLrh] Jhxaxkuxj</t>
  </si>
  <si>
    <t>245411/       20-04-07</t>
  </si>
  <si>
    <t>20-07-07</t>
  </si>
  <si>
    <t>Jherh tliky dkSj@ txrkj flag</t>
  </si>
  <si>
    <t>xkWao 5 th NksVh] Jhxaxkuxj</t>
  </si>
  <si>
    <t>245403/      16-04-07</t>
  </si>
  <si>
    <t>16-07-07</t>
  </si>
  <si>
    <t>Jh tyU/kj flag@ Hkksyk flag]</t>
  </si>
  <si>
    <t>ohihvks&amp; 5 dsds] ineiqjk] Jhxaxkuxj</t>
  </si>
  <si>
    <t>dkjisUVjh</t>
  </si>
  <si>
    <t>245404/           16-04-07</t>
  </si>
  <si>
    <t>Jh ukuw [kkWa@ lQh eksgEen</t>
  </si>
  <si>
    <t>okMZ ua- 8] Jhxaxkuxj</t>
  </si>
  <si>
    <t>Hkou fuekZ.k lkexzh</t>
  </si>
  <si>
    <t>245401/            16-04-07</t>
  </si>
  <si>
    <t>Jh lehj [kka@ jetku [kkW</t>
  </si>
  <si>
    <t>pd 5 , NksVh] Jhxaxkuxj</t>
  </si>
  <si>
    <t>245409-10/      16-04-07</t>
  </si>
  <si>
    <t>Jh lruke flag@ uUn flag</t>
  </si>
  <si>
    <t>okMZ ua- 23] Jhxaxkuxj</t>
  </si>
  <si>
    <t>245405-06/     16-04-07</t>
  </si>
  <si>
    <t>Jh vorkj flag@ uj flag</t>
  </si>
  <si>
    <t>ohihvks xkao 5 th NksVh] Jhxaxkuxj</t>
  </si>
  <si>
    <t>245402/       16-04-07</t>
  </si>
  <si>
    <t>Jherh veuizhr dkSj@ xqjtsr flag</t>
  </si>
  <si>
    <t>C;wVh ikyZj</t>
  </si>
  <si>
    <t>245407-08/    16-04-07</t>
  </si>
  <si>
    <t>Jherh tliky  dkSj@ taxhj flag</t>
  </si>
  <si>
    <t>xkao 5 th] NksVh] Jhxaxkuxj</t>
  </si>
  <si>
    <t>245415/          23-05-07</t>
  </si>
  <si>
    <t>23-08-07</t>
  </si>
  <si>
    <t>Jherh vejthr dkSj@ tlfoUnz flag</t>
  </si>
  <si>
    <t>okMZ ua- 2] Jhxaxkuxj</t>
  </si>
  <si>
    <t>df'knk dkjh</t>
  </si>
  <si>
    <t>2454-12-13-04/24-04-07</t>
  </si>
  <si>
    <t>24-07-07</t>
  </si>
  <si>
    <t>Jh thr flag@ nyohj flag</t>
  </si>
  <si>
    <t>xkao [kkVyckuk] Jhxaxkuxj</t>
  </si>
  <si>
    <t>245416/              04-07-07</t>
  </si>
  <si>
    <t>Jherh fcUnz dkSj@ lruke flag</t>
  </si>
  <si>
    <t>okMZ ua- 40] Jhxaxkuxj</t>
  </si>
  <si>
    <t>245417/                04-07-07</t>
  </si>
  <si>
    <t>Jh v;qc [kkWa@ eqlk [kkWa</t>
  </si>
  <si>
    <t>okMZ ua- 8 dfczLrku ,fj;k] Jhxaxkuxj</t>
  </si>
  <si>
    <t>jaxkbZ NikbZ</t>
  </si>
  <si>
    <t>245419-20-21/      14-09-07</t>
  </si>
  <si>
    <t>14-12-07</t>
  </si>
  <si>
    <t>Jh fj;klr vyh@ 'kjhQ my glu</t>
  </si>
  <si>
    <t>okMZ ua- 35] Jhxaxkuxj</t>
  </si>
  <si>
    <t>QkVks dkWafi;j e'khu</t>
  </si>
  <si>
    <t>245422-23-24/       28-09-07</t>
  </si>
  <si>
    <t>28-12-07</t>
  </si>
  <si>
    <t>Jh xqjrst flag@ uUn flag</t>
  </si>
  <si>
    <t xml:space="preserve">dkjisUVj </t>
  </si>
  <si>
    <t>245425-26-27-28-29-30/        28-09-07</t>
  </si>
  <si>
    <t>jkf'k ¼ N.M.D.F.C.   dk fgLlk½</t>
  </si>
  <si>
    <t>DLA/PM vuqtk fuxe }kjk _.k forj.k dk D.D.No. &amp; Dt.)</t>
  </si>
  <si>
    <t>ns; fd'rksa dh la[;k           (1-01--2011)</t>
  </si>
  <si>
    <t>01&amp;01&amp;2011 rd izkIr dh tkus okyh jkf'k ¼6x6½</t>
  </si>
  <si>
    <t>Jh xaxkuxj ¼2008&amp;09½</t>
  </si>
  <si>
    <t>Jh tloUr flag@txrkj flag</t>
  </si>
  <si>
    <t>pd 2lh cM+h iks- iDdh] Jhxaxkuxj</t>
  </si>
  <si>
    <t>245435/   22-10-08</t>
  </si>
  <si>
    <t>22-01-09</t>
  </si>
  <si>
    <t>Jh jktsUnz flag@ jke flag</t>
  </si>
  <si>
    <t>pd 2lh cMh iks- iDdh] Jhxaxkuxj</t>
  </si>
  <si>
    <t>245433/   13-10-08</t>
  </si>
  <si>
    <t>13-01-09</t>
  </si>
  <si>
    <t>Jh vCckl vyh@ u;j gqlSu</t>
  </si>
  <si>
    <t>245436/   22-10-08</t>
  </si>
  <si>
    <r>
      <t xml:space="preserve">jkf'k ¼ </t>
    </r>
    <r>
      <rPr>
        <b/>
        <sz val="10"/>
        <rFont val="Times New Roman"/>
        <family val="1"/>
      </rPr>
      <t xml:space="preserve">N.M.D.F.C.   </t>
    </r>
    <r>
      <rPr>
        <b/>
        <sz val="10"/>
        <rFont val="Arjun"/>
      </rPr>
      <t>dk fgLlk½</t>
    </r>
  </si>
  <si>
    <t xml:space="preserve">C;kt d jkf'k </t>
  </si>
  <si>
    <r>
      <t xml:space="preserve">DLA/PM </t>
    </r>
    <r>
      <rPr>
        <b/>
        <sz val="10"/>
        <rFont val="Arjun"/>
      </rPr>
      <t xml:space="preserve">vuqtk fuxe }kjk _.k forj.k dk </t>
    </r>
    <r>
      <rPr>
        <b/>
        <sz val="10"/>
        <rFont val="Times New Roman"/>
        <family val="1"/>
      </rPr>
      <t>D.D.No. &amp; Dt.)</t>
    </r>
  </si>
  <si>
    <t>ns; fd'rksa dh la[;k           ¼01&amp;01&amp;2011½</t>
  </si>
  <si>
    <t>vc rd izkIr C;kt dh jkf'k</t>
  </si>
  <si>
    <r>
      <t>01&amp;01&amp;2011rd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</si>
  <si>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Jh xaxkuxj ¼2009&amp;10½</t>
  </si>
  <si>
    <t>Jh xksfoUn flag@ djrkj flag</t>
  </si>
  <si>
    <t>1]lh cM++h] Jhxaxkuxj</t>
  </si>
  <si>
    <t>cht Hk.Mkj</t>
  </si>
  <si>
    <t>245586/    22-12-08</t>
  </si>
  <si>
    <t>22-03-09</t>
  </si>
  <si>
    <t>Jh xqjfoUnz flag@ tq&gt;kj flag</t>
  </si>
  <si>
    <t>6+]th izFke] Jhxaxkuxj</t>
  </si>
  <si>
    <t>245587/    22-12-08</t>
  </si>
  <si>
    <t>Jh xqjehr flag@ fcdj flag</t>
  </si>
  <si>
    <t>4] ,e] Qslsokyk] Jhxaxkuxj</t>
  </si>
  <si>
    <t>456988/    30-07-09</t>
  </si>
  <si>
    <t>30-10-09</t>
  </si>
  <si>
    <t>Jh lruke flag@ mÙke flag</t>
  </si>
  <si>
    <t>2 lh cM+h] Jhxaxkuxj</t>
  </si>
  <si>
    <t>245438/    14-10-09</t>
  </si>
  <si>
    <t>14-01-2010</t>
  </si>
  <si>
    <t>Jh jkeflag@ bUnz flag</t>
  </si>
  <si>
    <t>245439/   14-10-09</t>
  </si>
  <si>
    <t>Jh jks'ku flag@ pj.k flag</t>
  </si>
  <si>
    <t>iDdh] Jhxaxkuxj</t>
  </si>
  <si>
    <t>245440/   14-10-09</t>
  </si>
  <si>
    <t>Jh uwjk [kku@ vrk eksgEen</t>
  </si>
  <si>
    <t>okMZ ua- 9] Jhxaxkuxj</t>
  </si>
  <si>
    <t>245441/   14-10-09</t>
  </si>
  <si>
    <t xml:space="preserve">Jh vyh vCckl@ ft;k vCckl </t>
  </si>
  <si>
    <t>okMZ ua- 38] Jhxaxkuxj</t>
  </si>
  <si>
    <t>245442/   14-10-09</t>
  </si>
  <si>
    <t xml:space="preserve">Jh gqLus vgen@ eksgEen gqlusu </t>
  </si>
  <si>
    <t>okMZ ua 8] Jhxaxkuxj</t>
  </si>
  <si>
    <t>245443/   14-10-09</t>
  </si>
  <si>
    <t xml:space="preserve">Jh egcwc vyh@ lkcwnhu </t>
  </si>
  <si>
    <t>okMZ ua- 1] ykyx&lt;+ tkVky] Jhxaxkuxj</t>
  </si>
  <si>
    <t>diM+s dh nqdku</t>
  </si>
  <si>
    <t>245444-45/ 14-10-09</t>
  </si>
  <si>
    <t xml:space="preserve">C;kt dh jkf'k </t>
  </si>
  <si>
    <r>
      <t>01&amp;01&amp;2011 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</si>
  <si>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Manveer Kour Sandhu</t>
  </si>
  <si>
    <t>Sukhvindra Kour</t>
  </si>
  <si>
    <t>Vill. 10-F, PO-9FF, Tehsil-Karanpur</t>
  </si>
  <si>
    <t>Surendra Nursing Prashikshan Sansthan</t>
  </si>
  <si>
    <t>R.U.H.S.</t>
  </si>
  <si>
    <t>3 Years</t>
  </si>
  <si>
    <t>6.11.15</t>
  </si>
  <si>
    <t>61171401015</t>
  </si>
  <si>
    <t>696697048046</t>
  </si>
  <si>
    <t>Tajendra Singh</t>
  </si>
  <si>
    <t>Gali no.9 Plot No. 91, Surjeet singh Colony, Sriganganagar</t>
  </si>
  <si>
    <t>5 Year 6 Month</t>
  </si>
  <si>
    <t>24.11.15</t>
  </si>
  <si>
    <t>20219719348</t>
  </si>
  <si>
    <t>740142582372</t>
  </si>
  <si>
    <t>1J029721408</t>
  </si>
  <si>
    <t>SAT PAL SINGH</t>
  </si>
  <si>
    <t>KARNAIL SINGH</t>
  </si>
  <si>
    <t>CHAK - 1 BB,                            TEH - SRIGANGANAGAR</t>
  </si>
  <si>
    <t>SIKH</t>
  </si>
  <si>
    <t>22.1.16</t>
  </si>
  <si>
    <t>29.1.16</t>
  </si>
  <si>
    <t>670401410922</t>
  </si>
  <si>
    <t>760303168165</t>
  </si>
  <si>
    <t>504338526</t>
  </si>
  <si>
    <t xml:space="preserve">NAMO </t>
  </si>
  <si>
    <t>SATNAM SINGH</t>
  </si>
  <si>
    <t>WARD N. 31, SURATGARH</t>
  </si>
  <si>
    <t xml:space="preserve">urban </t>
  </si>
  <si>
    <t>05422191100836</t>
  </si>
  <si>
    <t>353139832436</t>
  </si>
  <si>
    <t>504425671</t>
  </si>
  <si>
    <t>CHARAN JEET KAUR</t>
  </si>
  <si>
    <t>GURMEET SINGH</t>
  </si>
  <si>
    <t>VILL - MATILIRATHAN, TEH - SRIGANGANAGAR</t>
  </si>
  <si>
    <t>61231226545</t>
  </si>
  <si>
    <t>889859852082</t>
  </si>
  <si>
    <t>504358374</t>
  </si>
  <si>
    <t>HARJEET SINGH</t>
  </si>
  <si>
    <t>32509450423</t>
  </si>
  <si>
    <t>347039844337</t>
  </si>
  <si>
    <t>504358373</t>
  </si>
  <si>
    <t xml:space="preserve">RAJVINDER </t>
  </si>
  <si>
    <t>BALJINDER SINGH</t>
  </si>
  <si>
    <t>VILL - PANNIWALI JATAN, TEH - SADULSHAHAR</t>
  </si>
  <si>
    <t>51108668412</t>
  </si>
  <si>
    <t>822976252344</t>
  </si>
  <si>
    <t>504425350</t>
  </si>
  <si>
    <t>SIMARJEET KAUR</t>
  </si>
  <si>
    <t>RAJ SINGH</t>
  </si>
  <si>
    <t>61249436392</t>
  </si>
  <si>
    <t>722138298423</t>
  </si>
  <si>
    <t>504425432</t>
  </si>
  <si>
    <t>VEER PAL KOUR</t>
  </si>
  <si>
    <t>JASWINDER SINGH</t>
  </si>
  <si>
    <t>52650100000852</t>
  </si>
  <si>
    <t>539173002710</t>
  </si>
  <si>
    <t>504358375</t>
  </si>
  <si>
    <t>CHHINDERPAL SINGH</t>
  </si>
  <si>
    <t>GULZAR SINGH</t>
  </si>
  <si>
    <t>CHAK - 2 E CHHOTI,                TEH - SRIGANGANAGAR</t>
  </si>
  <si>
    <t>184010100271844</t>
  </si>
  <si>
    <t>382399639775</t>
  </si>
  <si>
    <t>504358530</t>
  </si>
  <si>
    <t>KAMLESH VERMA</t>
  </si>
  <si>
    <t>GURDEEP SINGH</t>
  </si>
  <si>
    <t>WARD N. 12,                             PURANI AABADI, SRIGANGANAGAR</t>
  </si>
  <si>
    <t>700701010004739</t>
  </si>
  <si>
    <t>433675880051</t>
  </si>
  <si>
    <t>504425658</t>
  </si>
  <si>
    <t>SURJAN SINGH</t>
  </si>
  <si>
    <t>VILL - DULLAPUR KERI, TEH - SRIGANGANAGR</t>
  </si>
  <si>
    <t>02192010025710</t>
  </si>
  <si>
    <t>824397993420</t>
  </si>
  <si>
    <t>504425035</t>
  </si>
  <si>
    <t>SUKHJEET KOUR</t>
  </si>
  <si>
    <t>SUKHPAL SINGH</t>
  </si>
  <si>
    <t>CHAK - 77 LNP,                        TEH - PADAMPUR</t>
  </si>
  <si>
    <t>Silai Kendra</t>
  </si>
  <si>
    <t>61239838764</t>
  </si>
  <si>
    <t>377122672515</t>
  </si>
  <si>
    <t>504260501</t>
  </si>
  <si>
    <t>BALKAR SINGH</t>
  </si>
  <si>
    <t>HARBHAJAN SINGH</t>
  </si>
  <si>
    <t>CHAK - 5 A CHOTI, SRIGANGANAGAR</t>
  </si>
  <si>
    <t>663110110004552</t>
  </si>
  <si>
    <t>205459804498</t>
  </si>
  <si>
    <t>504425491</t>
  </si>
  <si>
    <t>PARVINDER SINGH</t>
  </si>
  <si>
    <t>BHAJAN SINGH</t>
  </si>
  <si>
    <t>11712011031831</t>
  </si>
  <si>
    <t>478276206569</t>
  </si>
  <si>
    <t>504425492</t>
  </si>
  <si>
    <t>PARAMJEET KAUR</t>
  </si>
  <si>
    <t>SUKHVINDER SINGH</t>
  </si>
  <si>
    <t xml:space="preserve">CHAK - 11 BB,                            TEH - PADAMPUR </t>
  </si>
  <si>
    <t>01491000003839</t>
  </si>
  <si>
    <t>202415024995</t>
  </si>
  <si>
    <t>504425644</t>
  </si>
  <si>
    <t>MANMOHAN SINGH</t>
  </si>
  <si>
    <t>BALTEJ SINGH</t>
  </si>
  <si>
    <t xml:space="preserve">CHAK - 11 BB,                       TEH - PADAMPUR </t>
  </si>
  <si>
    <t>01491000028702</t>
  </si>
  <si>
    <t>484082532899</t>
  </si>
  <si>
    <t>KULDEEP  KAUR</t>
  </si>
  <si>
    <t>AMARJEET SINGH</t>
  </si>
  <si>
    <t>VILL - 13 PS,                            TEH - RAISINGHNAGAR</t>
  </si>
  <si>
    <t>01491000004926</t>
  </si>
  <si>
    <t>854174815497</t>
  </si>
  <si>
    <t>504425643</t>
  </si>
  <si>
    <t>PETER ANTHONY</t>
  </si>
  <si>
    <t>WILSON ANTHONY</t>
  </si>
  <si>
    <t>CHAK - 7 E CHHOTI, BIRTHLIYAWALI                     TEH - SRIGANGANAGAR</t>
  </si>
  <si>
    <t>CHRISTIAN</t>
  </si>
  <si>
    <t>52650100000869</t>
  </si>
  <si>
    <t>972966499227</t>
  </si>
  <si>
    <t>504425620</t>
  </si>
  <si>
    <t>AFLATOON</t>
  </si>
  <si>
    <t>SAYAD KHAN</t>
  </si>
  <si>
    <t>WARD N . 30, NEW MOTAR MARKET SRIGANGANAGAR</t>
  </si>
  <si>
    <t>Ghoda Gadi</t>
  </si>
  <si>
    <t>168110100022504</t>
  </si>
  <si>
    <t>836595888686</t>
  </si>
  <si>
    <t>504075168</t>
  </si>
  <si>
    <t>GURBACHAN SNGH</t>
  </si>
  <si>
    <t>ANUPGARH ROAD, RAISINGHNAGAR</t>
  </si>
  <si>
    <t>Ped Store Shuttering</t>
  </si>
  <si>
    <t>04402191079067</t>
  </si>
  <si>
    <t>804642395429</t>
  </si>
  <si>
    <t>504239250</t>
  </si>
  <si>
    <t>YASIN KHAN</t>
  </si>
  <si>
    <t>NURE KHAN</t>
  </si>
  <si>
    <t>WARD N. 4, MIYON KI DHANI, PURANI AABADI SRIGANGANAGAR</t>
  </si>
  <si>
    <t>663010110010774</t>
  </si>
  <si>
    <t>649397020217</t>
  </si>
  <si>
    <t>504425657</t>
  </si>
  <si>
    <t>LAKHWINDER SINGH</t>
  </si>
  <si>
    <t>CHAK - 3 Y,                             TEH - SRIGANGANGAR</t>
  </si>
  <si>
    <t>Furniture Shop</t>
  </si>
  <si>
    <t>3402076289</t>
  </si>
  <si>
    <t>605175286804</t>
  </si>
  <si>
    <t>GURMEJ SINGH</t>
  </si>
  <si>
    <t>KASHMEER SINGH</t>
  </si>
  <si>
    <t>WARD N. 3, PURANI AABADI, SRIGANGANAGAR</t>
  </si>
  <si>
    <t>Tata Magic</t>
  </si>
  <si>
    <t>51100533810</t>
  </si>
  <si>
    <t>609599909960</t>
  </si>
  <si>
    <t>504358628</t>
  </si>
  <si>
    <t>SIMRAN    KAUR</t>
  </si>
  <si>
    <t>RAMESH KUMAR</t>
  </si>
  <si>
    <t>663110510002933</t>
  </si>
  <si>
    <t>246056468568</t>
  </si>
  <si>
    <t>504358334</t>
  </si>
  <si>
    <t>Tehala Singh</t>
  </si>
  <si>
    <t>Vill.-4, LM, Teh-Anupgarh</t>
  </si>
  <si>
    <t>11.2.16</t>
  </si>
  <si>
    <t>61131784220</t>
  </si>
  <si>
    <t>260669966149</t>
  </si>
  <si>
    <t>504260625</t>
  </si>
  <si>
    <t>Bhaghwan Singh</t>
  </si>
  <si>
    <t>Vill.-Matili Rathan, Teh-Sriganganagar</t>
  </si>
  <si>
    <t>61163780658</t>
  </si>
  <si>
    <t>365209835996</t>
  </si>
  <si>
    <t>504425497</t>
  </si>
  <si>
    <t>Govind</t>
  </si>
  <si>
    <t>Swaran Singh</t>
  </si>
  <si>
    <t xml:space="preserve">Chak-6 A Choti, Sahuwala, Teh-Sriganganagar </t>
  </si>
  <si>
    <t>Parchun Shop</t>
  </si>
  <si>
    <t>663110310000007</t>
  </si>
  <si>
    <t>495101951325</t>
  </si>
  <si>
    <t>504358501</t>
  </si>
  <si>
    <t>Ramesh Kumar</t>
  </si>
  <si>
    <t>Mulakh Raj</t>
  </si>
  <si>
    <t xml:space="preserve">Ward No.5, Purani Aabadi, Kedar chowk, Sriganganagar </t>
  </si>
  <si>
    <t>130610031406</t>
  </si>
  <si>
    <t>552399434881</t>
  </si>
  <si>
    <t>504425669</t>
  </si>
  <si>
    <t xml:space="preserve">Near Tarachand Vatika, Sriganganagar </t>
  </si>
  <si>
    <t>20467117099</t>
  </si>
  <si>
    <t>755589577463</t>
  </si>
  <si>
    <t>504358599</t>
  </si>
  <si>
    <t>Sukhwant Singh</t>
  </si>
  <si>
    <t>Tara Singh</t>
  </si>
  <si>
    <t xml:space="preserve">Vill-5A Choti, Teh- Sriganganagar </t>
  </si>
  <si>
    <t>11712011043704</t>
  </si>
  <si>
    <t>285818631135</t>
  </si>
  <si>
    <t>503767337</t>
  </si>
  <si>
    <t>Kiranjeet Kaur</t>
  </si>
  <si>
    <t>Sewa Singh</t>
  </si>
  <si>
    <t xml:space="preserve">Ward No.4, Chak 3 H choti, Sriganganagar </t>
  </si>
  <si>
    <t>51106466122</t>
  </si>
  <si>
    <t>753580925198</t>
  </si>
  <si>
    <t>504358261</t>
  </si>
  <si>
    <t>Dayal Singh</t>
  </si>
  <si>
    <t>Chak 3 KK, Po-5 KK, Teh-Padampur</t>
  </si>
  <si>
    <t>61192389932</t>
  </si>
  <si>
    <t>580961370594</t>
  </si>
  <si>
    <t>504425733</t>
  </si>
  <si>
    <t>Palvinder Kaur</t>
  </si>
  <si>
    <t>Nakshtar Singh</t>
  </si>
  <si>
    <t>Vill-5 KK, The-Padampur</t>
  </si>
  <si>
    <t>61258683737</t>
  </si>
  <si>
    <t>934696907552</t>
  </si>
  <si>
    <t>504425772</t>
  </si>
  <si>
    <t xml:space="preserve">Ramandeep </t>
  </si>
  <si>
    <t>Harbans Singh</t>
  </si>
  <si>
    <t>Vill-27 K Kaminpura The-Karanpur</t>
  </si>
  <si>
    <t>703701011000858</t>
  </si>
  <si>
    <t>800337743356</t>
  </si>
  <si>
    <t>504425713</t>
  </si>
  <si>
    <t>Surjeet Singh</t>
  </si>
  <si>
    <t xml:space="preserve">Vill-5 A, Choti, Teh- Sriganganagar </t>
  </si>
  <si>
    <t>6194868878</t>
  </si>
  <si>
    <t>412445027247</t>
  </si>
  <si>
    <t>504425638</t>
  </si>
  <si>
    <t>150610033082</t>
  </si>
  <si>
    <t>275149627823</t>
  </si>
  <si>
    <t>504425639</t>
  </si>
  <si>
    <t>Vill-8 PSD, B-Rawalamandi</t>
  </si>
  <si>
    <t>Computer Centre</t>
  </si>
  <si>
    <t>30685456823</t>
  </si>
  <si>
    <t>237501413492</t>
  </si>
  <si>
    <t>504259584</t>
  </si>
  <si>
    <t>Shamsher Singh</t>
  </si>
  <si>
    <t>Ward No.18, Suratgarh</t>
  </si>
  <si>
    <t>Srigangangar</t>
  </si>
  <si>
    <t>_</t>
  </si>
  <si>
    <t>27.11.15</t>
  </si>
  <si>
    <t>31.12.15</t>
  </si>
  <si>
    <t>20748032159</t>
  </si>
  <si>
    <t>437581728157</t>
  </si>
  <si>
    <t xml:space="preserve">Chirag </t>
  </si>
  <si>
    <t>Haku Ali</t>
  </si>
  <si>
    <t>Vill.-Sardargarh, Tehsil- Suratgarh</t>
  </si>
  <si>
    <t>10.3.16</t>
  </si>
  <si>
    <t>11154020622</t>
  </si>
  <si>
    <t>749758858914</t>
  </si>
  <si>
    <t>504378571</t>
  </si>
  <si>
    <t>Jeet Kumar</t>
  </si>
  <si>
    <t>Ghyan Chand</t>
  </si>
  <si>
    <t>Ward No.4, Chandani Chowk, Purani Aabadi, Sriganganagar</t>
  </si>
  <si>
    <t>61155667610</t>
  </si>
  <si>
    <t>980130912411</t>
  </si>
  <si>
    <t>504358300</t>
  </si>
  <si>
    <t>Ramadeep Kaur</t>
  </si>
  <si>
    <t>Gurmel Singh</t>
  </si>
  <si>
    <t>Chak-5KK, Tehsil-Padampur</t>
  </si>
  <si>
    <t>Silai Kendre</t>
  </si>
  <si>
    <t>35256643145</t>
  </si>
  <si>
    <t>540230700658</t>
  </si>
  <si>
    <t>504230293</t>
  </si>
  <si>
    <t>VEENA RANI</t>
  </si>
  <si>
    <t>HARMEET SINGH</t>
  </si>
  <si>
    <t>VILL - MATILIRATHAN, TEH  &amp; DIS - SRIGANGANAGAR</t>
  </si>
  <si>
    <t>19.2.16</t>
  </si>
  <si>
    <t>11712011022082</t>
  </si>
  <si>
    <t>576561847882</t>
  </si>
  <si>
    <t>504425865</t>
  </si>
  <si>
    <t>KULVINDER SINGH</t>
  </si>
  <si>
    <t>VILL - MALKANA KHURD, TEH - KARANPUR</t>
  </si>
  <si>
    <t>61086277865</t>
  </si>
  <si>
    <t>640490156524</t>
  </si>
  <si>
    <t>504238917</t>
  </si>
  <si>
    <t>GURBHAJAN SINGH</t>
  </si>
  <si>
    <t>AATMA SINGH</t>
  </si>
  <si>
    <t>VILL - 4 O LAKHIYAN,                 TEH - KARANPUR</t>
  </si>
  <si>
    <t>61228667563</t>
  </si>
  <si>
    <t>795947832122</t>
  </si>
  <si>
    <t>504238789</t>
  </si>
  <si>
    <t>RESHAM SINGH</t>
  </si>
  <si>
    <t>ARJAN SINGH</t>
  </si>
  <si>
    <t>VILL - 1 V, PO - 2 V,                       TEH - KARANPUR</t>
  </si>
  <si>
    <t>08212191025126</t>
  </si>
  <si>
    <t>522274493021</t>
  </si>
  <si>
    <t>504238921</t>
  </si>
  <si>
    <t>GURTEJ SINGH</t>
  </si>
  <si>
    <t>CHAK - 17 AB,                                 TEH - ANUPGARH</t>
  </si>
  <si>
    <t>05712121015997</t>
  </si>
  <si>
    <t>943856098137</t>
  </si>
  <si>
    <t>504260668</t>
  </si>
  <si>
    <t>SANDEEP KAUR</t>
  </si>
  <si>
    <t>GURMEL SINGH</t>
  </si>
  <si>
    <t>WARD N . 5, PREMNAGAR, ANUPGARH</t>
  </si>
  <si>
    <t>05712121031522</t>
  </si>
  <si>
    <t>973201130798</t>
  </si>
  <si>
    <t>504260671</t>
  </si>
  <si>
    <t>MEHAR SINGH</t>
  </si>
  <si>
    <t>VILL - 12 H MOHALA,        TEH - KARANPUR</t>
  </si>
  <si>
    <t>08212191047531</t>
  </si>
  <si>
    <t>586536609332</t>
  </si>
  <si>
    <t>504238922</t>
  </si>
  <si>
    <t>SUKHVINDER KAUR</t>
  </si>
  <si>
    <t>NAKSHATAR SINGH</t>
  </si>
  <si>
    <t>CHAK - 5 KK,                        TEH - PADAMPUR</t>
  </si>
  <si>
    <t>35257284853</t>
  </si>
  <si>
    <t>936545992706</t>
  </si>
  <si>
    <t>504239294</t>
  </si>
  <si>
    <t>DARSHAN SINGH</t>
  </si>
  <si>
    <t>UJAGAR SINGH</t>
  </si>
  <si>
    <t>35257801985</t>
  </si>
  <si>
    <t>555926197853</t>
  </si>
  <si>
    <t>504239292</t>
  </si>
  <si>
    <t>MANPREET KAUR</t>
  </si>
  <si>
    <t>MANDAR SINGH</t>
  </si>
  <si>
    <t>CHAK - 7 KK,                        TEH - PADAMPUR</t>
  </si>
  <si>
    <t>07332191080084</t>
  </si>
  <si>
    <t>478149040390</t>
  </si>
  <si>
    <t>504239287</t>
  </si>
  <si>
    <t>SATVEER KAUR</t>
  </si>
  <si>
    <t>BHUPENDER SINGH</t>
  </si>
  <si>
    <t>20248584256</t>
  </si>
  <si>
    <t>659758652372</t>
  </si>
  <si>
    <t>504239291</t>
  </si>
  <si>
    <t>SIMRAN KAUR</t>
  </si>
  <si>
    <t>RANDEEP SINGH</t>
  </si>
  <si>
    <t>WARD N. 12, PURANI AABADI, SRIGANGANGAR</t>
  </si>
  <si>
    <t>61208474438</t>
  </si>
  <si>
    <t>336925680828</t>
  </si>
  <si>
    <t>504358802</t>
  </si>
  <si>
    <t>PRATAP SINGH</t>
  </si>
  <si>
    <t>VILL - KALIYAN                   TEH &amp; DIS - SRIGANGANAGAR</t>
  </si>
  <si>
    <t>51107033786</t>
  </si>
  <si>
    <t>974961022358</t>
  </si>
  <si>
    <t>504358848</t>
  </si>
  <si>
    <t>SHEETAL SINGH</t>
  </si>
  <si>
    <t>KULVEER SINGH</t>
  </si>
  <si>
    <t>CHAK - 2 E CHHOTI         TEH &amp; DIS - SRIGANGANAGAR</t>
  </si>
  <si>
    <t>83016992692</t>
  </si>
  <si>
    <t>529515199433</t>
  </si>
  <si>
    <t>504378915</t>
  </si>
  <si>
    <t>SUGREEV</t>
  </si>
  <si>
    <t>RAM KUMAR</t>
  </si>
  <si>
    <t>00702191017286</t>
  </si>
  <si>
    <t>426732466689</t>
  </si>
  <si>
    <t>504378924</t>
  </si>
  <si>
    <t>Manpreet Kaur</t>
  </si>
  <si>
    <t>Bag Singh</t>
  </si>
  <si>
    <t>Ward No.9, Tehsil-Padampur, Dist-Sriganganagar</t>
  </si>
  <si>
    <t>15.3.16</t>
  </si>
  <si>
    <t>34971035957</t>
  </si>
  <si>
    <t>235728232246</t>
  </si>
  <si>
    <t>504426001</t>
  </si>
  <si>
    <t xml:space="preserve">Priyanka </t>
  </si>
  <si>
    <t>Vidhyaran Shakay</t>
  </si>
  <si>
    <t>2 MLD, Purani Mandi, Gharsana</t>
  </si>
  <si>
    <t>Boudh</t>
  </si>
  <si>
    <t>Govt. Mahila Engineering College, Ajmer</t>
  </si>
  <si>
    <t>RTU Kota</t>
  </si>
  <si>
    <t>27.1.16</t>
  </si>
  <si>
    <t>8.2.16</t>
  </si>
  <si>
    <t>51112264481</t>
  </si>
  <si>
    <t>466078108260</t>
  </si>
  <si>
    <t>504260247</t>
  </si>
  <si>
    <t xml:space="preserve">Jaskaran </t>
  </si>
  <si>
    <t>Prem Singh</t>
  </si>
  <si>
    <t>Near 7N. School Purani Aabadi, Sriganganagar</t>
  </si>
  <si>
    <t>Meera Medical College of Nursing, Abohar</t>
  </si>
  <si>
    <t>50102741894</t>
  </si>
  <si>
    <t>319421511224</t>
  </si>
  <si>
    <t>504072280  504358418</t>
  </si>
  <si>
    <t xml:space="preserve">NYAMAT </t>
  </si>
  <si>
    <t>NOOR AHEMED</t>
  </si>
  <si>
    <t>WARD N. 4, MINYON KI DHANI, PURANI AABADI, SRIGANGANAGAR</t>
  </si>
  <si>
    <t>30.3.16</t>
  </si>
  <si>
    <t>07342191020324</t>
  </si>
  <si>
    <t>622942142024</t>
  </si>
  <si>
    <t>504426437</t>
  </si>
  <si>
    <t>BUTA SINGH</t>
  </si>
  <si>
    <t>MUKHTAYAR SINGH</t>
  </si>
  <si>
    <t>CHAK 6 G CHHOTI, GRAM PANCHYAT 5 G CHHOTI, SRIGANGANAGAR</t>
  </si>
  <si>
    <t>130610037290</t>
  </si>
  <si>
    <t>382009729796</t>
  </si>
  <si>
    <t>504426476</t>
  </si>
  <si>
    <t>SUKHDEV SINGH</t>
  </si>
  <si>
    <t>GURBACHAN SINGH</t>
  </si>
  <si>
    <t>VPO - MANEWALA,                 TEH - SURATGARH</t>
  </si>
  <si>
    <t>20045380150</t>
  </si>
  <si>
    <t>906710439093</t>
  </si>
  <si>
    <t>504380342</t>
  </si>
  <si>
    <t>SUDHIR SINGH</t>
  </si>
  <si>
    <t>RANVEER SINGH</t>
  </si>
  <si>
    <t>WARD N. 6, GURUNAGAR PURANI AABADI, SRIGANGANAGAR</t>
  </si>
  <si>
    <t>50322428847</t>
  </si>
  <si>
    <t>378379690481</t>
  </si>
  <si>
    <t>504359535</t>
  </si>
  <si>
    <t xml:space="preserve">AMRITPAL </t>
  </si>
  <si>
    <t>SANDEEP SINGH</t>
  </si>
  <si>
    <t>WARD N.12,                            VILL- KALIYAN, SRIGANGANAGAR</t>
  </si>
  <si>
    <t>9880000100014438</t>
  </si>
  <si>
    <t>789336701054</t>
  </si>
  <si>
    <t>504426423</t>
  </si>
  <si>
    <t>KIRANDEEP KAUR</t>
  </si>
  <si>
    <t>HARKIRAT SINGH</t>
  </si>
  <si>
    <t>VILL - 17 TK,                   TEH - RAISINGHNAGAR</t>
  </si>
  <si>
    <t>04402191069938</t>
  </si>
  <si>
    <t>231433493816</t>
  </si>
  <si>
    <t>504426514</t>
  </si>
  <si>
    <t>JUMME KHAN</t>
  </si>
  <si>
    <t>BADRI KHAN</t>
  </si>
  <si>
    <t>VILL - 17 ML, PATHANWALA,                         TEH - SRIGANGANAGAR</t>
  </si>
  <si>
    <t>Dupatta Rangai</t>
  </si>
  <si>
    <t>194200101001716</t>
  </si>
  <si>
    <t>961652263790</t>
  </si>
  <si>
    <t>504426417</t>
  </si>
  <si>
    <t>SATAR KHAN</t>
  </si>
  <si>
    <t>HANSRAJ KHAN</t>
  </si>
  <si>
    <t>194200101000786</t>
  </si>
  <si>
    <t>820502287596</t>
  </si>
  <si>
    <t>503319685</t>
  </si>
  <si>
    <t>SUNDER SINGH</t>
  </si>
  <si>
    <t>RAM SAWROOP</t>
  </si>
  <si>
    <t>CHAK 3 E CHHOTI, SSB ROAD SRIGANGANAGAR</t>
  </si>
  <si>
    <t>Silai Centre</t>
  </si>
  <si>
    <t>356104000005494</t>
  </si>
  <si>
    <t>586650094415</t>
  </si>
  <si>
    <t>504426478</t>
  </si>
  <si>
    <t>WAHID HUSSAIN QAZI</t>
  </si>
  <si>
    <t>LIYAKAT ALI QAZI</t>
  </si>
  <si>
    <t>WARD N. 4, KEDAR CHONK, PURANI AABADI SRIGANGANAGAR</t>
  </si>
  <si>
    <t>Computer Job Work</t>
  </si>
  <si>
    <t>51107227194</t>
  </si>
  <si>
    <t>372421813507</t>
  </si>
  <si>
    <t>504359543</t>
  </si>
  <si>
    <t>CHARANJEET KAUR</t>
  </si>
  <si>
    <t>SUKHJEET SINGH</t>
  </si>
  <si>
    <t>WARD N. 20, HARDEEP SINGH COLONY, SRIGANGANAGAR</t>
  </si>
  <si>
    <t>83016442526</t>
  </si>
  <si>
    <t>752293251329</t>
  </si>
  <si>
    <t>504426475</t>
  </si>
  <si>
    <t>ADRISH KHAN</t>
  </si>
  <si>
    <t>YUSUF KHAN</t>
  </si>
  <si>
    <t>11 LNP, UDHOG VIHAR, SRIGANGANAGAR</t>
  </si>
  <si>
    <t>27790110020333</t>
  </si>
  <si>
    <t>517585113955</t>
  </si>
  <si>
    <t>504426258</t>
  </si>
  <si>
    <t>RAMANDEEP KAUR</t>
  </si>
  <si>
    <t>CHAK - 5 KK,                             TEH - PADAMPUR</t>
  </si>
  <si>
    <t>20219720647</t>
  </si>
  <si>
    <t>899218044257</t>
  </si>
  <si>
    <t>504239290</t>
  </si>
  <si>
    <t>MULAKH RAJ</t>
  </si>
  <si>
    <t>DAYAL SINGH</t>
  </si>
  <si>
    <t>HARPAL SINGH</t>
  </si>
  <si>
    <t>Harjinder Kaur</t>
  </si>
  <si>
    <t>Amrit Pal Singh</t>
  </si>
  <si>
    <t>Vill-1 MM Tobbi, The-Karanpur</t>
  </si>
  <si>
    <t>10.5.16</t>
  </si>
  <si>
    <t>83013998314</t>
  </si>
  <si>
    <t>670289444845</t>
  </si>
  <si>
    <t>504240143</t>
  </si>
  <si>
    <t>Chak-Shobha Singh Wali Dhani, 3 F chhoti, Sriganganagar</t>
  </si>
  <si>
    <t>Dairy Ferm</t>
  </si>
  <si>
    <t>20267075280</t>
  </si>
  <si>
    <t>712889982542</t>
  </si>
  <si>
    <t>504426436</t>
  </si>
  <si>
    <t>Paramjeet Singh</t>
  </si>
  <si>
    <t>Amar Jeet Singh</t>
  </si>
  <si>
    <t>Vill-Kaliyan The-Sriganganagar</t>
  </si>
  <si>
    <t>51113644280</t>
  </si>
  <si>
    <t>542240122497</t>
  </si>
  <si>
    <t>504359688</t>
  </si>
  <si>
    <t>LAKHVIR SINGH</t>
  </si>
  <si>
    <t>BACHAN SINGH</t>
  </si>
  <si>
    <t>Chak 3E Chhoti Sriganganagar</t>
  </si>
  <si>
    <t>3959000100112160</t>
  </si>
  <si>
    <t>807077765366</t>
  </si>
  <si>
    <t>504380387</t>
  </si>
  <si>
    <t>BHAGAT</t>
  </si>
  <si>
    <t>DHARAMPAL SHAKYA</t>
  </si>
  <si>
    <t>Nai Dhanmandi, Behind Shop No. 19, Sriganganagar</t>
  </si>
  <si>
    <t xml:space="preserve">Buddhist </t>
  </si>
  <si>
    <t>Electricity Work</t>
  </si>
  <si>
    <t>2142101027542</t>
  </si>
  <si>
    <t>762768085518</t>
  </si>
  <si>
    <t>504359667</t>
  </si>
  <si>
    <t>REHMAT ALI</t>
  </si>
  <si>
    <t>MOHAMMED YAAR</t>
  </si>
  <si>
    <t>Ward No.26, Shivbadi Ke Piche, Suratgarh</t>
  </si>
  <si>
    <t>Motor Rewinding</t>
  </si>
  <si>
    <t>130610038436</t>
  </si>
  <si>
    <t>515608584917</t>
  </si>
  <si>
    <t>504426501</t>
  </si>
  <si>
    <t>504424619</t>
  </si>
  <si>
    <t>Perchun Shop</t>
  </si>
  <si>
    <t>24.5.16</t>
  </si>
  <si>
    <t>504425645</t>
  </si>
  <si>
    <t>MAHENDRA SINGH</t>
  </si>
  <si>
    <t>BHAGHWAN SINGH</t>
  </si>
  <si>
    <t>MALKEET SINGH</t>
  </si>
  <si>
    <t>AMAR SINGH</t>
  </si>
  <si>
    <t>SUKHWANT SINGH</t>
  </si>
  <si>
    <t>TARA SINGH</t>
  </si>
  <si>
    <t>SGURMEET SINGH</t>
  </si>
  <si>
    <t>Bhes Palan</t>
  </si>
  <si>
    <t>BUDDHIST</t>
  </si>
  <si>
    <t>Shobha Singh Wali dhani, 3F Choti, The-Sriganganagar</t>
  </si>
  <si>
    <t>6.7.16</t>
  </si>
  <si>
    <t>51113691490</t>
  </si>
  <si>
    <t>964912643173</t>
  </si>
  <si>
    <t>504358942</t>
  </si>
  <si>
    <t>JASPAL SINGH</t>
  </si>
  <si>
    <t>JANGEER SINGH</t>
  </si>
  <si>
    <t>WARD NO. 11 025 A MOJP[URA SRIGANGANAGAR RAJ. 335001</t>
  </si>
  <si>
    <t>MALE</t>
  </si>
  <si>
    <t>Animal Husbandry</t>
  </si>
  <si>
    <t>12.1.17</t>
  </si>
  <si>
    <t>31.3.17</t>
  </si>
  <si>
    <t>20168202791</t>
  </si>
  <si>
    <t>334724648057</t>
  </si>
  <si>
    <t>504563812</t>
  </si>
  <si>
    <t>AJEET SINGH</t>
  </si>
  <si>
    <t>8 SHPD. GANGANAGAR RAJ. 335804</t>
  </si>
  <si>
    <t>FEMALE</t>
  </si>
  <si>
    <t>34215360912</t>
  </si>
  <si>
    <t>401876241424</t>
  </si>
  <si>
    <t>504564357</t>
  </si>
  <si>
    <t>SATPAL SINGH</t>
  </si>
  <si>
    <t>MANNA SINGH</t>
  </si>
  <si>
    <t>57, FRIENDS VIHAR 1ST VILLAGE 2 E CHOTI P O NATHAWALI GANGANAGAR RAJ. 335001</t>
  </si>
  <si>
    <t>51105923498</t>
  </si>
  <si>
    <t>556123166344</t>
  </si>
  <si>
    <t>504077989</t>
  </si>
  <si>
    <t>SHARVAN SNIGH</t>
  </si>
  <si>
    <t>WARD NO 5 SRI RAM PUBLIC SCHOOL 3 S T R NEW MANDI GHARSANA GANGANAGAR RAJ. 335707</t>
  </si>
  <si>
    <t>58140100000642</t>
  </si>
  <si>
    <t>419574453518</t>
  </si>
  <si>
    <t>504523500</t>
  </si>
  <si>
    <t>DEVENDER SINGH</t>
  </si>
  <si>
    <t>BALVINDER SINGH</t>
  </si>
  <si>
    <t>WARD NO. 9 6-SKM PO NEW MANDI GHARSANA SRIGANGANAGAR 335707</t>
  </si>
  <si>
    <t>05192010031230</t>
  </si>
  <si>
    <t>792065679291</t>
  </si>
  <si>
    <t>504523501</t>
  </si>
  <si>
    <t>KHUSHMEET KAUR</t>
  </si>
  <si>
    <t>NAJAR SINGH</t>
  </si>
  <si>
    <t>NAJAR SINGH VILLAGE-2 BB, GANGANAGAR 335022</t>
  </si>
  <si>
    <t>35014149979</t>
  </si>
  <si>
    <t>984727223946</t>
  </si>
  <si>
    <t>504523508</t>
  </si>
  <si>
    <t>GURCHARAN SINGH</t>
  </si>
  <si>
    <t>KARTAR SINGH</t>
  </si>
  <si>
    <t>MIRZEWALA, SRIGANGANAGAR</t>
  </si>
  <si>
    <t>61060892904</t>
  </si>
  <si>
    <t>998757858643</t>
  </si>
  <si>
    <t>506620272</t>
  </si>
  <si>
    <t>BHINDA SINGH</t>
  </si>
  <si>
    <t>JAGSEER SINGH</t>
  </si>
  <si>
    <t>VPO - KAHRLA, TEH - KARANPUR</t>
  </si>
  <si>
    <t>83312200021837</t>
  </si>
  <si>
    <t>715675193435</t>
  </si>
  <si>
    <t>504523314</t>
  </si>
  <si>
    <t>KALWANT SINGH</t>
  </si>
  <si>
    <t>500 LNP SECOND SRIGANGANAGAR</t>
  </si>
  <si>
    <t>61167022747</t>
  </si>
  <si>
    <t>377951607780</t>
  </si>
  <si>
    <t>AMARPREET SINGH</t>
  </si>
  <si>
    <t>VPO - 5 KK, TEH - PADAMPUR</t>
  </si>
  <si>
    <t>20226787183</t>
  </si>
  <si>
    <t>610067884244</t>
  </si>
  <si>
    <t>504564102</t>
  </si>
  <si>
    <t>PAL SINGH</t>
  </si>
  <si>
    <t>VICHITAR SINGH</t>
  </si>
  <si>
    <t>6 SKM A TEH - GHARSANA</t>
  </si>
  <si>
    <t>3610000100043769</t>
  </si>
  <si>
    <t>970140675714</t>
  </si>
  <si>
    <t>506625381</t>
  </si>
  <si>
    <t>JASVINDER PAL SINGH</t>
  </si>
  <si>
    <t>SHEETAL SIGNH</t>
  </si>
  <si>
    <t>7 Z, SRIGANGANAGAR</t>
  </si>
  <si>
    <t>20219720262</t>
  </si>
  <si>
    <t>405126940083</t>
  </si>
  <si>
    <t>504564225</t>
  </si>
  <si>
    <t>NIRMLA DEVI</t>
  </si>
  <si>
    <t>RAI SAHAB</t>
  </si>
  <si>
    <t>VPO - MAHIYANWALI SRIGANGANAGAR</t>
  </si>
  <si>
    <t>Jain</t>
  </si>
  <si>
    <t>140900101001650</t>
  </si>
  <si>
    <t>520213207589</t>
  </si>
  <si>
    <t>506620197</t>
  </si>
  <si>
    <t>JOGENDER SINGH</t>
  </si>
  <si>
    <t>KEHAR SINGH</t>
  </si>
  <si>
    <t>02192191009783</t>
  </si>
  <si>
    <t>305334771495</t>
  </si>
  <si>
    <t>506620192</t>
  </si>
  <si>
    <t>RAJWANT SINGH</t>
  </si>
  <si>
    <t>PREETAM SINGH</t>
  </si>
  <si>
    <t>3959000100056617</t>
  </si>
  <si>
    <t>710470293828</t>
  </si>
  <si>
    <t>504429823</t>
  </si>
  <si>
    <t>MUNSHI SINGH</t>
  </si>
  <si>
    <t>2 EEA , TEH - PADAMPUR</t>
  </si>
  <si>
    <t>61210472471</t>
  </si>
  <si>
    <t>216781909609</t>
  </si>
  <si>
    <t>504523091</t>
  </si>
  <si>
    <t>MANGAL SINGH</t>
  </si>
  <si>
    <t>MUKHTYAR ISNGH</t>
  </si>
  <si>
    <t>VPO - PAKKI       SRIGANGANAGAR</t>
  </si>
  <si>
    <t>11712011052089</t>
  </si>
  <si>
    <t>954236950222</t>
  </si>
  <si>
    <t>506620245</t>
  </si>
  <si>
    <t>HARMEL SINGH</t>
  </si>
  <si>
    <t>DULA SIGH</t>
  </si>
  <si>
    <t>298300101002134</t>
  </si>
  <si>
    <t>797799964968</t>
  </si>
  <si>
    <t>504564104</t>
  </si>
  <si>
    <t>MAHENDER SINGH</t>
  </si>
  <si>
    <t>VPO - 2 LL SRIGANGANAGAR</t>
  </si>
  <si>
    <t>61071416999</t>
  </si>
  <si>
    <t>993534210708</t>
  </si>
  <si>
    <t>506620034</t>
  </si>
  <si>
    <t>ABDUL GANI KAZI</t>
  </si>
  <si>
    <t>LIYAKAT ALI KAZI</t>
  </si>
  <si>
    <t>PURANI AABADI SRIGANGANAGAR</t>
  </si>
  <si>
    <t>51103613285</t>
  </si>
  <si>
    <t>301731691354</t>
  </si>
  <si>
    <t>506620381</t>
  </si>
  <si>
    <t>TEHALA SINGH</t>
  </si>
  <si>
    <t>BALVEER SINGH</t>
  </si>
  <si>
    <t>GOVIND</t>
  </si>
  <si>
    <t>SWARAN SINGH</t>
  </si>
  <si>
    <t>BAG SINGH</t>
  </si>
  <si>
    <t>RANJEET SINGH</t>
  </si>
  <si>
    <t>SURJEET SINGH</t>
  </si>
  <si>
    <t>CHIRAG</t>
  </si>
  <si>
    <t>HAKU ALI</t>
  </si>
  <si>
    <t>PALVINDAR KUR</t>
  </si>
  <si>
    <t>NAKSHTAR SINGH</t>
  </si>
  <si>
    <t>VILL.SKK. THE.PADAMPUR</t>
  </si>
  <si>
    <t>PASHUPALALN BUSS.</t>
  </si>
  <si>
    <t>2.8.16</t>
  </si>
  <si>
    <t>CHAK 17B THE.ANUPGARH</t>
  </si>
  <si>
    <t>DIARY</t>
  </si>
  <si>
    <t>948566098137</t>
  </si>
  <si>
    <t>PARAMJEET SINGH</t>
  </si>
  <si>
    <t>VILL.KALIYAN THE. SHRIGANGANAGER</t>
  </si>
  <si>
    <t>504359685</t>
  </si>
  <si>
    <t>SUKHDEV ISNGH</t>
  </si>
  <si>
    <t>VPO.MANEWALA</t>
  </si>
  <si>
    <t>BAKRI PALAN BUSS.</t>
  </si>
  <si>
    <t>HARJINDKAUR</t>
  </si>
  <si>
    <t>AMRITPAL SINGH</t>
  </si>
  <si>
    <t>VILL. 1MM THE.KARANPUR</t>
  </si>
  <si>
    <t>Randeep Singh</t>
  </si>
  <si>
    <t>Chak-Shobha Singh Wali Dhani, 4 F chhoti, Sriganganagar</t>
  </si>
  <si>
    <t>16.3.16</t>
  </si>
  <si>
    <t>30.9.16</t>
  </si>
  <si>
    <t>703543607980</t>
  </si>
  <si>
    <t>pashupalan</t>
  </si>
  <si>
    <t>11.7.16</t>
  </si>
  <si>
    <t>RAJDEEP KAUR</t>
  </si>
  <si>
    <t>PRITPAL SINGH BHATIA</t>
  </si>
  <si>
    <t>HOME NO.85 PURANI AABADI SRI GANGANAGAR</t>
  </si>
  <si>
    <t>TANTIA UNI. SRI GANGANAGAR</t>
  </si>
  <si>
    <t>5 YEARS 6 MONTH</t>
  </si>
  <si>
    <t>19.10.16</t>
  </si>
  <si>
    <t>940403908</t>
  </si>
  <si>
    <t>504536768</t>
  </si>
  <si>
    <t>PRIYANKA KUMARI</t>
  </si>
  <si>
    <t>VIDYARAN SHAKAY</t>
  </si>
  <si>
    <t>BHAN,BAGHPURA KANKRULI DIST.RAJSAMAND</t>
  </si>
  <si>
    <t>GOVT. MAHILA ENGINEERING COLLEGE,AJMER</t>
  </si>
  <si>
    <t>RAJASTHAN TECHNIVCAL UNIVERSITY,KOTA</t>
  </si>
  <si>
    <t>B.TECH</t>
  </si>
  <si>
    <t>16.12.16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</si>
  <si>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</si>
  <si>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</si>
  <si>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</si>
  <si>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</si>
  <si>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t>Term Loan 70% of 90%</t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</si>
  <si>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</si>
  <si>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Voucher No. and Date</t>
  </si>
  <si>
    <t>SOHAN SINGH</t>
  </si>
  <si>
    <t>WARD NO. 5 5/15 BADA VPO- MATILI RATHAN SRIGANGANAGAR 335001</t>
  </si>
  <si>
    <t>PASHUPALAN</t>
  </si>
  <si>
    <t>35000</t>
  </si>
  <si>
    <t>23.5.17</t>
  </si>
  <si>
    <t>61171237598</t>
  </si>
  <si>
    <t>864902074911</t>
  </si>
  <si>
    <t>506625131</t>
  </si>
  <si>
    <t>DINESH JAIN</t>
  </si>
  <si>
    <t>ASHOK KUMAR</t>
  </si>
  <si>
    <t>KESARSINGHPUR WARD NO. 1 KESARSINGPUR SRIGANGANAGAR 335027</t>
  </si>
  <si>
    <t>JAIN</t>
  </si>
  <si>
    <t>TYRE KI SHOP</t>
  </si>
  <si>
    <t>140000</t>
  </si>
  <si>
    <t>3959000400061227</t>
  </si>
  <si>
    <t>700162075988</t>
  </si>
  <si>
    <t>506620571</t>
  </si>
  <si>
    <t>MANINDER PAL SINGH BADAL</t>
  </si>
  <si>
    <t>JASWANT SINGH</t>
  </si>
  <si>
    <t>WARD N. 6, DHILON COLONY SRIGANGANAGAR</t>
  </si>
  <si>
    <t>16.11.17</t>
  </si>
  <si>
    <t>11.12.17</t>
  </si>
  <si>
    <t>20327173305</t>
  </si>
  <si>
    <t>511541754506</t>
  </si>
  <si>
    <t>506623419</t>
  </si>
  <si>
    <t>DEVENDER KAUR</t>
  </si>
  <si>
    <t>LATE. AMAN MUKHIJA</t>
  </si>
  <si>
    <t>59 VINOBA MARKET WARD N. 22 SRIGANGANAGAR</t>
  </si>
  <si>
    <t>Handloom</t>
  </si>
  <si>
    <t>917010059240936</t>
  </si>
  <si>
    <t>534769602311</t>
  </si>
  <si>
    <t>506623418              502933146</t>
  </si>
  <si>
    <t>RAJENDER SINGH</t>
  </si>
  <si>
    <t>ANGREJ SINGH</t>
  </si>
  <si>
    <t>VPO - MALKANA KHURD, SRIKARANPUR</t>
  </si>
  <si>
    <t>917010058778230</t>
  </si>
  <si>
    <t>919017846841</t>
  </si>
  <si>
    <t>506623452</t>
  </si>
  <si>
    <t>NAJAM SINGH</t>
  </si>
  <si>
    <t>15, 51 RB TAMKOT PADAMPUR</t>
  </si>
  <si>
    <t>CIMENT INTERLOCK BLOCK TRADING</t>
  </si>
  <si>
    <t>31587684151</t>
  </si>
  <si>
    <t>307121571695</t>
  </si>
  <si>
    <t>506623363</t>
  </si>
  <si>
    <t>JAGSIR SINGH</t>
  </si>
  <si>
    <t>HARNEK SINGH</t>
  </si>
  <si>
    <t>WARD N. 19, VASTUDEV NAGAR SRIGANGANAGAR</t>
  </si>
  <si>
    <t>CIMENT GHAR NIRMAN THEKEDAR</t>
  </si>
  <si>
    <t>917010059240981</t>
  </si>
  <si>
    <t>617516139787</t>
  </si>
  <si>
    <t>506691417</t>
  </si>
  <si>
    <t>NINDER KAUR</t>
  </si>
  <si>
    <t>WARD N. 1, 4 GDA GHARSANA</t>
  </si>
  <si>
    <t>BUTIK CENTAR</t>
  </si>
  <si>
    <t>917010059240949</t>
  </si>
  <si>
    <t>798962285050</t>
  </si>
  <si>
    <t>506623409</t>
  </si>
  <si>
    <t>GURDEV SINGH</t>
  </si>
  <si>
    <t>GURMUKH SINGH</t>
  </si>
  <si>
    <t>10 W, PO- GURUSAR KARANPUR</t>
  </si>
  <si>
    <t>917010058778696</t>
  </si>
  <si>
    <t>957806319946</t>
  </si>
  <si>
    <t>506623408</t>
  </si>
  <si>
    <t>PRABHDEEP SINGH</t>
  </si>
  <si>
    <t>HARBHUP RAJ SINGH</t>
  </si>
  <si>
    <t>52 H BLOCK, WARD N. 23 SRIGANGANAGAR</t>
  </si>
  <si>
    <t>CLOTH SHOP</t>
  </si>
  <si>
    <t>917010058778531</t>
  </si>
  <si>
    <t>650495691251</t>
  </si>
  <si>
    <t>506623410         504079383</t>
  </si>
  <si>
    <t>FALAK SHER</t>
  </si>
  <si>
    <t>FARID KHAN</t>
  </si>
  <si>
    <t>WARD N. 1, 1 PPM, PADAMPURA, SURATGARH</t>
  </si>
  <si>
    <t>917010058778256</t>
  </si>
  <si>
    <t>980534379140</t>
  </si>
  <si>
    <t>506623407</t>
  </si>
  <si>
    <t>DHARAMPAL</t>
  </si>
  <si>
    <t>GURA SINGH</t>
  </si>
  <si>
    <t>2 H CHOOTI FIRST, 27 GG SRIGANGANAGAR</t>
  </si>
  <si>
    <t>FURNITURE</t>
  </si>
  <si>
    <t>917010058778308</t>
  </si>
  <si>
    <t>914884948637</t>
  </si>
  <si>
    <t>506623454</t>
  </si>
  <si>
    <t>BALJEET SINGH</t>
  </si>
  <si>
    <t>27 F KAMINPURA SRIGANGANAGAR</t>
  </si>
  <si>
    <t>917010042179845</t>
  </si>
  <si>
    <t>212788993754</t>
  </si>
  <si>
    <t>506623543</t>
  </si>
  <si>
    <t>SURENDER SINGH</t>
  </si>
  <si>
    <t>WARD N. 2, 27 F KAMINPURA SRIGANGANAGAR</t>
  </si>
  <si>
    <t>917010058778337</t>
  </si>
  <si>
    <t>321727441472</t>
  </si>
  <si>
    <t>506623472</t>
  </si>
  <si>
    <t>SUKHBEER KAUR</t>
  </si>
  <si>
    <t xml:space="preserve">WARD N. 8, VPO - ARAYAN, KARANPUR         </t>
  </si>
  <si>
    <t>83011345265</t>
  </si>
  <si>
    <t>539338277508</t>
  </si>
  <si>
    <t>506623420</t>
  </si>
  <si>
    <t>SUKHDEEP SINGH</t>
  </si>
  <si>
    <t>JAGNAM SINGH</t>
  </si>
  <si>
    <t>W.NO. 2 VPO. 27 F, KAMEENPURA SRIGANGANAGAR 335027</t>
  </si>
  <si>
    <t>ANIMAL HUSBANDRY</t>
  </si>
  <si>
    <t>27.2.18</t>
  </si>
  <si>
    <t>917010058779013</t>
  </si>
  <si>
    <t>711482734963</t>
  </si>
  <si>
    <t>506623630</t>
  </si>
  <si>
    <t>Term Loan 30% of 90%</t>
  </si>
  <si>
    <r>
      <t xml:space="preserve">NMDFC Share (30%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</si>
  <si>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20.7.17</t>
  </si>
  <si>
    <t>25.7.17</t>
  </si>
  <si>
    <t>8.8.17</t>
  </si>
  <si>
    <t>9.8.17</t>
  </si>
  <si>
    <t>21.8.17</t>
  </si>
  <si>
    <t>23.8.17</t>
  </si>
  <si>
    <t>504429824</t>
  </si>
  <si>
    <t>4.9.17</t>
  </si>
  <si>
    <t>51108399854</t>
  </si>
  <si>
    <t>5.10.17</t>
  </si>
  <si>
    <t>Aadhar No.</t>
  </si>
  <si>
    <t>JASKARAN SINGH</t>
  </si>
  <si>
    <t>WARD NO. 5 SHRI VIJAYNAGAR 10 BLM-A GANGANAGAR RAJ. 335704</t>
  </si>
  <si>
    <t>BABA FARID COLLEGE OF ENGINEERING AND TECHNOLOGY</t>
  </si>
  <si>
    <t>MAHARAJA RANJIT SINGH PUNJAB TECH. UNIVERSITY BATHINDA</t>
  </si>
  <si>
    <t>28.4.17</t>
  </si>
  <si>
    <t>9.6.17</t>
  </si>
  <si>
    <t>06632121021486</t>
  </si>
  <si>
    <t>344543483641</t>
  </si>
  <si>
    <t>504596487</t>
  </si>
  <si>
    <t>JASPREET KAUR</t>
  </si>
  <si>
    <t>VPO-7 TK, THE-RAISINGHNAGAR</t>
  </si>
  <si>
    <t>RURAL</t>
  </si>
  <si>
    <t>AKAL ENGINEERING AND TECHNOLOGY BARU, SAHIB SIRMOUR</t>
  </si>
  <si>
    <t>ETERNAL UNIVERSITY</t>
  </si>
  <si>
    <t>33658986089</t>
  </si>
  <si>
    <t>729803807659</t>
  </si>
  <si>
    <t>504564368</t>
  </si>
  <si>
    <t>PRITPAL SING BHATIA</t>
  </si>
  <si>
    <t>85 THIRD BLOCK WARD NO. 16 NEAR GREEN PARKPURANI ABADI SRIGANGANAGAR RAJ. 335001</t>
  </si>
  <si>
    <t>SRIGANGANAGAR HOMOEOPATHIC MEDICAL COLLEGE HOSPITAL &amp; RESEARCH INSTITUTE</t>
  </si>
  <si>
    <t>TANTIA UNIVERSITY SRIGANGANAGAR</t>
  </si>
  <si>
    <t>B.H.M.S.</t>
  </si>
  <si>
    <t>5.5 YEAR</t>
  </si>
  <si>
    <t>22.6.17</t>
  </si>
  <si>
    <t>23.6.17</t>
  </si>
  <si>
    <t>PREM SINGH</t>
  </si>
  <si>
    <t>SCHOOL NO. 7 KE PASS PURANI ABADI WARD NO 8 SRIGANGANAGAR 335001</t>
  </si>
  <si>
    <t>MEERA MEDICAL INSTITUTE OF NURSING &amp; HOSPITAL</t>
  </si>
  <si>
    <t>BABA FARID UNIVERSITY OF HEALTH &amp; SCIENCE FARIDKOT &amp; INDIAN NURSING COUNCIL, NEW DEHLI</t>
  </si>
  <si>
    <t>B.SC. NURSING</t>
  </si>
  <si>
    <t>10 BLM, BILOCHIYA THE-VIJAYNAGAR</t>
  </si>
  <si>
    <t>BABA FARID COLLEGE OF ENGINEERING AND TECHNOLOGY BATHINDA</t>
  </si>
  <si>
    <t>26.2.18</t>
  </si>
  <si>
    <r>
      <t xml:space="preserve">                      </t>
    </r>
    <r>
      <rPr>
        <sz val="10"/>
        <color theme="1"/>
        <rFont val="DevLys 010"/>
      </rPr>
      <t>Øekad i-  ¼  ½@vkj,e,QMhlhlh@2018&amp;19@</t>
    </r>
  </si>
  <si>
    <t>14.5.18</t>
  </si>
  <si>
    <t>23.5.18</t>
  </si>
  <si>
    <t>NAJAM SINGH GIL</t>
  </si>
  <si>
    <t>BUTIQUE CENTER</t>
  </si>
  <si>
    <t>8.5.18</t>
  </si>
  <si>
    <t>10.5.18</t>
  </si>
  <si>
    <t>SRI GANGANAGAR HOMOEOPATHIC MEDICAL COLLEGE HOSPITAL &amp; RESEARCH INSTITUTE</t>
  </si>
  <si>
    <t>TANTIA UNIVERSITY SRI GANGANAGAR</t>
  </si>
  <si>
    <t>20.8.18</t>
  </si>
  <si>
    <t>24.8.18</t>
  </si>
  <si>
    <t>Near 7 No. School Purani Aabadi, Sriganganagar</t>
  </si>
  <si>
    <t>Meera Medical College of Nursing &amp; Hospital, Abohar</t>
  </si>
  <si>
    <t>Baba Farid University of Health &amp; Sciences, Faridkot</t>
  </si>
  <si>
    <t>31.8.18</t>
  </si>
  <si>
    <t>11.9.18</t>
  </si>
  <si>
    <t xml:space="preserve">Priyanka Kumari </t>
  </si>
  <si>
    <t>Vidhyaram Shakay</t>
  </si>
  <si>
    <t>Boddh</t>
  </si>
  <si>
    <t>19.12.18</t>
  </si>
  <si>
    <t>21.12.18</t>
  </si>
</sst>
</file>

<file path=xl/styles.xml><?xml version="1.0" encoding="utf-8"?>
<styleSheet xmlns="http://schemas.openxmlformats.org/spreadsheetml/2006/main"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DevLys 010"/>
    </font>
    <font>
      <sz val="11"/>
      <name val="Kruti Dev 011"/>
    </font>
    <font>
      <sz val="11"/>
      <name val="Kruti Dev 010"/>
    </font>
    <font>
      <sz val="11"/>
      <color theme="1"/>
      <name val="Arial"/>
      <family val="2"/>
    </font>
    <font>
      <sz val="11"/>
      <color indexed="8"/>
      <name val="DevLys 010"/>
    </font>
    <font>
      <sz val="11"/>
      <name val="Times New Roman"/>
      <family val="1"/>
    </font>
    <font>
      <sz val="7"/>
      <color theme="1"/>
      <name val="Calibri"/>
      <family val="2"/>
      <scheme val="minor"/>
    </font>
    <font>
      <sz val="11"/>
      <color theme="1"/>
      <name val="DevLys 010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6"/>
      <name val="Arial"/>
      <family val="2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b/>
      <sz val="11"/>
      <name val="Kruti Dev 010"/>
    </font>
    <font>
      <sz val="10"/>
      <name val="Arial"/>
      <family val="2"/>
    </font>
    <font>
      <b/>
      <sz val="13"/>
      <name val="DevLys 010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sz val="10"/>
      <color theme="1"/>
      <name val="DevLys 010"/>
    </font>
    <font>
      <b/>
      <sz val="14"/>
      <name val="Arial"/>
      <family val="2"/>
    </font>
    <font>
      <sz val="10"/>
      <name val="DevLys 010"/>
    </font>
    <font>
      <b/>
      <sz val="8"/>
      <name val="DevLys 010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DevLys 010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DevLys 010"/>
    </font>
    <font>
      <b/>
      <sz val="12"/>
      <color theme="1"/>
      <name val="DevLys 010"/>
    </font>
    <font>
      <sz val="10"/>
      <color rgb="FF000000"/>
      <name val="Calibri"/>
      <family val="2"/>
      <scheme val="minor"/>
    </font>
    <font>
      <sz val="9"/>
      <color theme="1"/>
      <name val="Times New Roman"/>
      <family val="1"/>
    </font>
    <font>
      <b/>
      <sz val="18"/>
      <name val="DevLys 010"/>
    </font>
    <font>
      <b/>
      <sz val="20"/>
      <name val="DevLys 010"/>
    </font>
    <font>
      <b/>
      <sz val="14"/>
      <name val="Arjun"/>
    </font>
    <font>
      <b/>
      <sz val="8"/>
      <name val="Arjun"/>
    </font>
    <font>
      <sz val="10"/>
      <name val="Arjun"/>
    </font>
    <font>
      <b/>
      <sz val="10"/>
      <name val="Calibri"/>
      <family val="2"/>
    </font>
    <font>
      <b/>
      <sz val="12"/>
      <name val="DevLys 010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DevLys 010"/>
    </font>
    <font>
      <b/>
      <sz val="18"/>
      <name val="Richa"/>
    </font>
    <font>
      <b/>
      <sz val="20"/>
      <name val="Richa"/>
    </font>
    <font>
      <b/>
      <sz val="8"/>
      <name val="Richa"/>
    </font>
    <font>
      <sz val="14"/>
      <name val="DevLys 010"/>
    </font>
    <font>
      <sz val="10"/>
      <name val="Times New Roman"/>
      <family val="1"/>
    </font>
    <font>
      <sz val="8"/>
      <name val="Arial"/>
      <family val="2"/>
    </font>
    <font>
      <i/>
      <sz val="8"/>
      <name val="DevLys 010"/>
    </font>
    <font>
      <i/>
      <sz val="10"/>
      <name val="DevLys 010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sz val="14"/>
      <name val="Arjun"/>
    </font>
    <font>
      <i/>
      <sz val="10"/>
      <name val="Arjun"/>
    </font>
    <font>
      <sz val="8"/>
      <name val="Arjun"/>
    </font>
    <font>
      <b/>
      <sz val="10"/>
      <name val="Arjun"/>
    </font>
    <font>
      <sz val="8"/>
      <name val="Times New Roman"/>
      <family val="1"/>
    </font>
    <font>
      <sz val="12"/>
      <name val="DevLys 010"/>
    </font>
    <font>
      <sz val="9"/>
      <name val="Arial"/>
      <family val="2"/>
    </font>
    <font>
      <sz val="13"/>
      <name val="DevLys 010"/>
    </font>
    <font>
      <sz val="12"/>
      <name val="Times New Roman"/>
      <family val="1"/>
    </font>
    <font>
      <b/>
      <sz val="12"/>
      <name val="Arjun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6" fillId="0" borderId="0"/>
    <xf numFmtId="0" fontId="1" fillId="0" borderId="0"/>
  </cellStyleXfs>
  <cellXfs count="752">
    <xf numFmtId="0" fontId="0" fillId="0" borderId="0" xfId="0"/>
    <xf numFmtId="0" fontId="2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2" fillId="2" borderId="3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vertical="top"/>
    </xf>
    <xf numFmtId="0" fontId="3" fillId="2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14" fontId="8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quotePrefix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quotePrefix="1" applyFont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1" xfId="0" quotePrefix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9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20" fillId="2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18" fillId="0" borderId="1" xfId="0" applyFont="1" applyBorder="1" applyAlignment="1">
      <alignment vertical="top"/>
    </xf>
    <xf numFmtId="0" fontId="22" fillId="2" borderId="1" xfId="0" applyFont="1" applyFill="1" applyBorder="1" applyAlignment="1">
      <alignment vertical="top"/>
    </xf>
    <xf numFmtId="0" fontId="22" fillId="0" borderId="1" xfId="0" applyFont="1" applyBorder="1" applyAlignment="1">
      <alignment vertical="top"/>
    </xf>
    <xf numFmtId="0" fontId="24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8" fillId="0" borderId="2" xfId="0" applyFont="1" applyBorder="1" applyAlignment="1">
      <alignment vertical="top"/>
    </xf>
    <xf numFmtId="0" fontId="22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1" fontId="0" fillId="2" borderId="1" xfId="0" applyNumberFormat="1" applyFont="1" applyFill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0" fontId="31" fillId="0" borderId="1" xfId="0" applyFont="1" applyBorder="1" applyAlignment="1">
      <alignment horizontal="right" vertical="top"/>
    </xf>
    <xf numFmtId="0" fontId="31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31" fillId="0" borderId="1" xfId="0" applyFont="1" applyBorder="1" applyAlignment="1">
      <alignment horizontal="right" vertical="top" wrapText="1"/>
    </xf>
    <xf numFmtId="0" fontId="31" fillId="0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horizontal="right" vertical="top" wrapText="1"/>
    </xf>
    <xf numFmtId="0" fontId="32" fillId="0" borderId="1" xfId="0" applyFont="1" applyBorder="1" applyAlignment="1">
      <alignment vertical="top" wrapText="1"/>
    </xf>
    <xf numFmtId="0" fontId="32" fillId="0" borderId="1" xfId="0" applyFon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1" fillId="0" borderId="1" xfId="0" applyFont="1" applyFill="1" applyBorder="1" applyAlignment="1">
      <alignment wrapText="1"/>
    </xf>
    <xf numFmtId="0" fontId="31" fillId="0" borderId="1" xfId="0" applyFont="1" applyBorder="1" applyAlignment="1">
      <alignment horizontal="left" wrapText="1"/>
    </xf>
    <xf numFmtId="0" fontId="31" fillId="0" borderId="1" xfId="0" applyFont="1" applyFill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top"/>
    </xf>
    <xf numFmtId="0" fontId="31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32" fillId="0" borderId="8" xfId="1" applyFont="1" applyBorder="1" applyAlignment="1">
      <alignment vertical="top"/>
    </xf>
    <xf numFmtId="0" fontId="1" fillId="0" borderId="8" xfId="1" applyFont="1" applyBorder="1" applyAlignment="1">
      <alignment horizontal="left" vertical="top"/>
    </xf>
    <xf numFmtId="0" fontId="1" fillId="0" borderId="8" xfId="1" applyFont="1" applyBorder="1" applyAlignment="1">
      <alignment vertical="top" wrapText="1"/>
    </xf>
    <xf numFmtId="0" fontId="1" fillId="0" borderId="8" xfId="1" applyFont="1" applyBorder="1" applyAlignment="1">
      <alignment vertical="top"/>
    </xf>
    <xf numFmtId="0" fontId="1" fillId="0" borderId="8" xfId="1" applyFont="1" applyFill="1" applyBorder="1" applyAlignment="1">
      <alignment vertical="top"/>
    </xf>
    <xf numFmtId="14" fontId="1" fillId="0" borderId="8" xfId="1" applyNumberFormat="1" applyFont="1" applyBorder="1" applyAlignment="1">
      <alignment horizontal="right" vertical="top"/>
    </xf>
    <xf numFmtId="0" fontId="20" fillId="0" borderId="8" xfId="1" applyFont="1" applyBorder="1" applyAlignment="1">
      <alignment horizontal="center" vertical="top"/>
    </xf>
    <xf numFmtId="14" fontId="37" fillId="0" borderId="8" xfId="1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0" fontId="32" fillId="0" borderId="1" xfId="1" applyFont="1" applyBorder="1" applyAlignment="1">
      <alignment vertical="top"/>
    </xf>
    <xf numFmtId="0" fontId="1" fillId="0" borderId="1" xfId="1" applyFont="1" applyBorder="1" applyAlignment="1">
      <alignment horizontal="left" vertical="top"/>
    </xf>
    <xf numFmtId="0" fontId="1" fillId="0" borderId="1" xfId="1" applyFont="1" applyBorder="1" applyAlignment="1">
      <alignment vertical="top" wrapText="1"/>
    </xf>
    <xf numFmtId="0" fontId="1" fillId="0" borderId="1" xfId="1" applyFont="1" applyBorder="1" applyAlignment="1">
      <alignment vertical="top"/>
    </xf>
    <xf numFmtId="0" fontId="1" fillId="0" borderId="1" xfId="1" applyFont="1" applyFill="1" applyBorder="1" applyAlignment="1">
      <alignment vertical="top"/>
    </xf>
    <xf numFmtId="14" fontId="1" fillId="0" borderId="1" xfId="1" applyNumberFormat="1" applyFont="1" applyBorder="1" applyAlignment="1">
      <alignment horizontal="right" vertical="top"/>
    </xf>
    <xf numFmtId="0" fontId="20" fillId="0" borderId="1" xfId="1" applyFont="1" applyBorder="1" applyAlignment="1">
      <alignment horizontal="center" vertical="top"/>
    </xf>
    <xf numFmtId="14" fontId="37" fillId="0" borderId="1" xfId="1" applyNumberFormat="1" applyFont="1" applyBorder="1" applyAlignment="1">
      <alignment horizontal="right" vertical="top"/>
    </xf>
    <xf numFmtId="0" fontId="1" fillId="0" borderId="1" xfId="1" applyFont="1" applyFill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2" fillId="0" borderId="1" xfId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32" fillId="0" borderId="5" xfId="1" applyFont="1" applyFill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5" xfId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37" fillId="0" borderId="1" xfId="0" applyFont="1" applyBorder="1" applyAlignment="1">
      <alignment vertical="top"/>
    </xf>
    <xf numFmtId="0" fontId="38" fillId="0" borderId="1" xfId="0" applyFont="1" applyBorder="1" applyAlignment="1">
      <alignment horizontal="center" vertical="top"/>
    </xf>
    <xf numFmtId="0" fontId="38" fillId="0" borderId="1" xfId="0" applyFont="1" applyBorder="1" applyAlignment="1">
      <alignment horizontal="left" vertical="top" wrapText="1"/>
    </xf>
    <xf numFmtId="0" fontId="38" fillId="0" borderId="1" xfId="0" applyFont="1" applyFill="1" applyBorder="1" applyAlignment="1">
      <alignment vertical="top" wrapText="1"/>
    </xf>
    <xf numFmtId="0" fontId="38" fillId="0" borderId="1" xfId="0" applyFont="1" applyBorder="1" applyAlignment="1">
      <alignment horizontal="center" vertical="top" wrapText="1"/>
    </xf>
    <xf numFmtId="1" fontId="38" fillId="0" borderId="1" xfId="0" applyNumberFormat="1" applyFont="1" applyBorder="1" applyAlignment="1">
      <alignment horizontal="center" vertical="top" wrapText="1"/>
    </xf>
    <xf numFmtId="14" fontId="38" fillId="0" borderId="1" xfId="0" applyNumberFormat="1" applyFont="1" applyBorder="1" applyAlignment="1">
      <alignment horizontal="left" vertical="top" wrapText="1"/>
    </xf>
    <xf numFmtId="0" fontId="38" fillId="0" borderId="2" xfId="0" applyFont="1" applyBorder="1" applyAlignment="1">
      <alignment horizontal="center" vertical="top" wrapText="1"/>
    </xf>
    <xf numFmtId="0" fontId="38" fillId="0" borderId="1" xfId="0" applyFont="1" applyBorder="1" applyAlignment="1">
      <alignment vertical="top" wrapText="1"/>
    </xf>
    <xf numFmtId="14" fontId="38" fillId="0" borderId="1" xfId="0" applyNumberFormat="1" applyFont="1" applyBorder="1" applyAlignment="1">
      <alignment horizontal="center" vertical="top" wrapText="1"/>
    </xf>
    <xf numFmtId="14" fontId="38" fillId="0" borderId="1" xfId="0" applyNumberFormat="1" applyFont="1" applyBorder="1" applyAlignment="1">
      <alignment vertical="top" wrapText="1"/>
    </xf>
    <xf numFmtId="0" fontId="39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40" fillId="0" borderId="0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7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37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" fontId="0" fillId="0" borderId="0" xfId="0" applyNumberFormat="1"/>
    <xf numFmtId="0" fontId="41" fillId="0" borderId="1" xfId="0" applyFont="1" applyBorder="1" applyAlignment="1">
      <alignment horizontal="center" vertical="top" wrapText="1"/>
    </xf>
    <xf numFmtId="0" fontId="41" fillId="0" borderId="1" xfId="0" applyFont="1" applyBorder="1" applyAlignment="1">
      <alignment vertical="top" wrapText="1"/>
    </xf>
    <xf numFmtId="0" fontId="0" fillId="0" borderId="1" xfId="0" applyBorder="1"/>
    <xf numFmtId="0" fontId="41" fillId="0" borderId="1" xfId="0" applyFont="1" applyBorder="1" applyAlignment="1">
      <alignment horizontal="justify" vertical="top" wrapText="1"/>
    </xf>
    <xf numFmtId="0" fontId="43" fillId="2" borderId="1" xfId="0" applyFont="1" applyFill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41" fillId="0" borderId="1" xfId="0" applyFont="1" applyBorder="1" applyAlignment="1">
      <alignment vertical="top"/>
    </xf>
    <xf numFmtId="0" fontId="44" fillId="0" borderId="1" xfId="0" applyFont="1" applyBorder="1" applyAlignment="1">
      <alignment horizontal="justify" vertical="top" wrapText="1"/>
    </xf>
    <xf numFmtId="0" fontId="41" fillId="0" borderId="1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/>
    </xf>
    <xf numFmtId="0" fontId="23" fillId="0" borderId="1" xfId="0" applyFont="1" applyBorder="1" applyAlignment="1">
      <alignment vertical="top"/>
    </xf>
    <xf numFmtId="0" fontId="41" fillId="2" borderId="1" xfId="0" applyFont="1" applyFill="1" applyBorder="1" applyAlignment="1">
      <alignment horizontal="justify" vertical="top" wrapText="1"/>
    </xf>
    <xf numFmtId="0" fontId="41" fillId="0" borderId="1" xfId="0" applyFont="1" applyFill="1" applyBorder="1" applyAlignment="1">
      <alignment vertical="top" wrapText="1"/>
    </xf>
    <xf numFmtId="0" fontId="45" fillId="0" borderId="1" xfId="0" applyFont="1" applyBorder="1" applyAlignment="1">
      <alignment horizontal="justify" vertical="top" wrapText="1"/>
    </xf>
    <xf numFmtId="0" fontId="41" fillId="0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43" fillId="0" borderId="1" xfId="0" applyNumberFormat="1" applyFont="1" applyBorder="1" applyAlignment="1">
      <alignment horizontal="left" vertical="top" wrapText="1"/>
    </xf>
    <xf numFmtId="0" fontId="43" fillId="3" borderId="1" xfId="0" applyFont="1" applyFill="1" applyBorder="1" applyAlignment="1">
      <alignment horizontal="left" vertical="top" wrapText="1"/>
    </xf>
    <xf numFmtId="0" fontId="46" fillId="3" borderId="1" xfId="0" applyFont="1" applyFill="1" applyBorder="1" applyAlignment="1">
      <alignment horizontal="left" vertical="top" wrapText="1"/>
    </xf>
    <xf numFmtId="49" fontId="0" fillId="3" borderId="1" xfId="0" applyNumberFormat="1" applyFont="1" applyFill="1" applyBorder="1" applyAlignment="1">
      <alignment horizontal="left" vertical="top" wrapText="1"/>
    </xf>
    <xf numFmtId="49" fontId="46" fillId="3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41" fillId="0" borderId="1" xfId="0" applyFont="1" applyBorder="1" applyAlignment="1">
      <alignment horizontal="right" vertical="top" wrapText="1"/>
    </xf>
    <xf numFmtId="0" fontId="16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41" fillId="0" borderId="1" xfId="0" applyFont="1" applyFill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48" fillId="2" borderId="1" xfId="0" applyFont="1" applyFill="1" applyBorder="1" applyAlignment="1">
      <alignment horizontal="left" vertical="top" wrapText="1"/>
    </xf>
    <xf numFmtId="0" fontId="41" fillId="2" borderId="1" xfId="0" applyFont="1" applyFill="1" applyBorder="1" applyAlignment="1">
      <alignment horizontal="left" vertical="top" wrapText="1"/>
    </xf>
    <xf numFmtId="0" fontId="41" fillId="2" borderId="1" xfId="0" applyFont="1" applyFill="1" applyBorder="1" applyAlignment="1">
      <alignment vertical="top" wrapText="1"/>
    </xf>
    <xf numFmtId="0" fontId="41" fillId="0" borderId="1" xfId="0" applyFont="1" applyFill="1" applyBorder="1" applyAlignment="1">
      <alignment horizontal="justify" vertical="top" wrapText="1"/>
    </xf>
    <xf numFmtId="0" fontId="41" fillId="2" borderId="1" xfId="0" applyFont="1" applyFill="1" applyBorder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2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41" fillId="2" borderId="1" xfId="0" applyFont="1" applyFill="1" applyBorder="1" applyAlignment="1">
      <alignment horizontal="right" vertical="top" wrapText="1"/>
    </xf>
    <xf numFmtId="49" fontId="41" fillId="2" borderId="1" xfId="0" applyNumberFormat="1" applyFont="1" applyFill="1" applyBorder="1" applyAlignment="1">
      <alignment horizontal="left" vertical="top" wrapText="1"/>
    </xf>
    <xf numFmtId="49" fontId="41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44" fillId="0" borderId="1" xfId="0" applyFont="1" applyFill="1" applyBorder="1" applyAlignment="1">
      <alignment horizontal="left" vertical="top" wrapText="1"/>
    </xf>
    <xf numFmtId="49" fontId="41" fillId="0" borderId="1" xfId="0" applyNumberFormat="1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41" fillId="2" borderId="1" xfId="0" applyFont="1" applyFill="1" applyBorder="1" applyAlignment="1">
      <alignment horizontal="center" vertical="top" wrapText="1"/>
    </xf>
    <xf numFmtId="0" fontId="46" fillId="2" borderId="1" xfId="0" applyFont="1" applyFill="1" applyBorder="1" applyAlignment="1">
      <alignment horizontal="left" vertical="top" wrapText="1"/>
    </xf>
    <xf numFmtId="49" fontId="41" fillId="0" borderId="1" xfId="0" applyNumberFormat="1" applyFont="1" applyBorder="1" applyAlignment="1">
      <alignment vertical="top" wrapText="1"/>
    </xf>
    <xf numFmtId="49" fontId="41" fillId="0" borderId="1" xfId="0" applyNumberFormat="1" applyFont="1" applyBorder="1" applyAlignment="1">
      <alignment horizontal="center" vertical="top" wrapText="1"/>
    </xf>
    <xf numFmtId="0" fontId="51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center" vertical="top" wrapText="1"/>
    </xf>
    <xf numFmtId="0" fontId="52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45" fillId="0" borderId="1" xfId="0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top" wrapText="1"/>
    </xf>
    <xf numFmtId="0" fontId="51" fillId="0" borderId="1" xfId="0" applyFont="1" applyBorder="1" applyAlignment="1">
      <alignment vertical="top" wrapText="1"/>
    </xf>
    <xf numFmtId="0" fontId="43" fillId="0" borderId="1" xfId="0" applyFont="1" applyBorder="1" applyAlignment="1">
      <alignment horizontal="justify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2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/>
    <xf numFmtId="0" fontId="53" fillId="0" borderId="14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2" fontId="55" fillId="0" borderId="15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/>
    <xf numFmtId="0" fontId="57" fillId="0" borderId="0" xfId="0" applyFont="1" applyBorder="1"/>
    <xf numFmtId="0" fontId="24" fillId="0" borderId="17" xfId="0" applyFont="1" applyBorder="1" applyAlignment="1">
      <alignment horizontal="center" vertical="top" wrapText="1"/>
    </xf>
    <xf numFmtId="0" fontId="0" fillId="0" borderId="0" xfId="0" applyBorder="1"/>
    <xf numFmtId="0" fontId="35" fillId="0" borderId="4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60" fillId="0" borderId="26" xfId="0" applyFont="1" applyBorder="1" applyAlignment="1">
      <alignment vertical="top"/>
    </xf>
    <xf numFmtId="0" fontId="60" fillId="0" borderId="16" xfId="0" applyFont="1" applyBorder="1" applyAlignment="1">
      <alignment vertical="top"/>
    </xf>
    <xf numFmtId="1" fontId="61" fillId="0" borderId="1" xfId="0" applyNumberFormat="1" applyFont="1" applyBorder="1" applyAlignment="1">
      <alignment horizontal="left"/>
    </xf>
    <xf numFmtId="1" fontId="61" fillId="0" borderId="1" xfId="0" applyNumberFormat="1" applyFont="1" applyBorder="1" applyAlignment="1">
      <alignment horizontal="center"/>
    </xf>
    <xf numFmtId="1" fontId="61" fillId="0" borderId="23" xfId="0" applyNumberFormat="1" applyFont="1" applyBorder="1" applyAlignment="1">
      <alignment horizontal="center"/>
    </xf>
    <xf numFmtId="1" fontId="61" fillId="0" borderId="2" xfId="0" applyNumberFormat="1" applyFont="1" applyBorder="1" applyAlignment="1">
      <alignment horizontal="center"/>
    </xf>
    <xf numFmtId="1" fontId="62" fillId="0" borderId="12" xfId="0" applyNumberFormat="1" applyFont="1" applyBorder="1"/>
    <xf numFmtId="1" fontId="61" fillId="0" borderId="3" xfId="0" applyNumberFormat="1" applyFont="1" applyFill="1" applyBorder="1" applyAlignment="1">
      <alignment horizontal="center"/>
    </xf>
    <xf numFmtId="1" fontId="61" fillId="0" borderId="1" xfId="0" applyNumberFormat="1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2" fontId="64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7" fillId="0" borderId="14" xfId="0" applyFont="1" applyBorder="1"/>
    <xf numFmtId="0" fontId="11" fillId="0" borderId="15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5" fillId="0" borderId="14" xfId="0" applyFont="1" applyBorder="1"/>
    <xf numFmtId="0" fontId="35" fillId="0" borderId="0" xfId="0" applyFont="1" applyBorder="1"/>
    <xf numFmtId="0" fontId="67" fillId="0" borderId="0" xfId="0" applyFont="1"/>
    <xf numFmtId="0" fontId="0" fillId="0" borderId="14" xfId="0" applyBorder="1"/>
    <xf numFmtId="0" fontId="57" fillId="0" borderId="0" xfId="0" applyFont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0" borderId="31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0" fillId="0" borderId="32" xfId="0" applyBorder="1" applyAlignment="1">
      <alignment vertical="top"/>
    </xf>
    <xf numFmtId="0" fontId="69" fillId="0" borderId="16" xfId="0" applyFont="1" applyBorder="1" applyAlignment="1">
      <alignment vertical="top"/>
    </xf>
    <xf numFmtId="0" fontId="60" fillId="0" borderId="33" xfId="0" applyFont="1" applyBorder="1" applyAlignment="1">
      <alignment vertical="top"/>
    </xf>
    <xf numFmtId="0" fontId="22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8" fillId="0" borderId="34" xfId="0" applyFont="1" applyBorder="1" applyAlignment="1">
      <alignment vertical="top" wrapText="1"/>
    </xf>
    <xf numFmtId="0" fontId="68" fillId="0" borderId="35" xfId="0" applyFont="1" applyBorder="1" applyAlignment="1">
      <alignment vertical="top" wrapText="1"/>
    </xf>
    <xf numFmtId="0" fontId="70" fillId="0" borderId="29" xfId="0" applyFont="1" applyBorder="1" applyAlignment="1">
      <alignment horizontal="left"/>
    </xf>
    <xf numFmtId="0" fontId="71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0" fillId="0" borderId="3" xfId="0" applyFont="1" applyBorder="1" applyAlignment="1">
      <alignment horizontal="center"/>
    </xf>
    <xf numFmtId="2" fontId="70" fillId="0" borderId="1" xfId="0" applyNumberFormat="1" applyFont="1" applyBorder="1" applyAlignment="1">
      <alignment horizontal="center"/>
    </xf>
    <xf numFmtId="0" fontId="70" fillId="0" borderId="2" xfId="0" applyFont="1" applyBorder="1" applyAlignment="1">
      <alignment horizontal="center"/>
    </xf>
    <xf numFmtId="0" fontId="0" fillId="0" borderId="36" xfId="0" applyBorder="1"/>
    <xf numFmtId="0" fontId="72" fillId="0" borderId="1" xfId="0" applyFont="1" applyFill="1" applyBorder="1" applyAlignment="1">
      <alignment horizontal="center"/>
    </xf>
    <xf numFmtId="0" fontId="72" fillId="0" borderId="37" xfId="0" applyFont="1" applyFill="1" applyBorder="1" applyAlignment="1">
      <alignment horizontal="center"/>
    </xf>
    <xf numFmtId="0" fontId="0" fillId="0" borderId="27" xfId="0" applyBorder="1"/>
    <xf numFmtId="0" fontId="57" fillId="0" borderId="29" xfId="0" applyFont="1" applyFill="1" applyBorder="1" applyAlignment="1">
      <alignment horizontal="left" vertical="top" wrapText="1"/>
    </xf>
    <xf numFmtId="0" fontId="59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35" fillId="0" borderId="1" xfId="0" applyFont="1" applyBorder="1"/>
    <xf numFmtId="0" fontId="73" fillId="0" borderId="1" xfId="0" applyFont="1" applyBorder="1" applyAlignment="1"/>
    <xf numFmtId="1" fontId="73" fillId="0" borderId="1" xfId="0" applyNumberFormat="1" applyFont="1" applyBorder="1" applyAlignment="1">
      <alignment vertical="top" wrapText="1"/>
    </xf>
    <xf numFmtId="0" fontId="73" fillId="0" borderId="1" xfId="0" applyFont="1" applyBorder="1" applyAlignment="1">
      <alignment vertical="top" wrapText="1"/>
    </xf>
    <xf numFmtId="1" fontId="73" fillId="0" borderId="23" xfId="0" applyNumberFormat="1" applyFont="1" applyBorder="1" applyAlignment="1">
      <alignment vertical="top" wrapText="1"/>
    </xf>
    <xf numFmtId="0" fontId="73" fillId="0" borderId="3" xfId="0" applyFont="1" applyBorder="1" applyAlignment="1"/>
    <xf numFmtId="2" fontId="73" fillId="0" borderId="1" xfId="0" applyNumberFormat="1" applyFont="1" applyBorder="1" applyAlignment="1">
      <alignment vertical="top" wrapText="1"/>
    </xf>
    <xf numFmtId="0" fontId="74" fillId="0" borderId="1" xfId="0" applyFont="1" applyBorder="1" applyAlignment="1"/>
    <xf numFmtId="0" fontId="74" fillId="0" borderId="23" xfId="0" applyFont="1" applyBorder="1" applyAlignment="1"/>
    <xf numFmtId="0" fontId="73" fillId="0" borderId="0" xfId="0" applyFont="1" applyAlignment="1"/>
    <xf numFmtId="0" fontId="73" fillId="0" borderId="36" xfId="0" applyFont="1" applyBorder="1" applyAlignment="1"/>
    <xf numFmtId="0" fontId="73" fillId="0" borderId="37" xfId="0" applyFont="1" applyBorder="1" applyAlignment="1"/>
    <xf numFmtId="0" fontId="0" fillId="0" borderId="27" xfId="0" applyBorder="1" applyAlignment="1">
      <alignment vertical="top" wrapText="1"/>
    </xf>
    <xf numFmtId="0" fontId="57" fillId="0" borderId="29" xfId="0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73" fillId="0" borderId="3" xfId="0" applyFont="1" applyBorder="1" applyAlignment="1">
      <alignment vertical="top" wrapText="1"/>
    </xf>
    <xf numFmtId="14" fontId="73" fillId="0" borderId="1" xfId="0" quotePrefix="1" applyNumberFormat="1" applyFont="1" applyBorder="1" applyAlignment="1">
      <alignment vertical="top" wrapText="1"/>
    </xf>
    <xf numFmtId="0" fontId="75" fillId="0" borderId="1" xfId="0" applyFont="1" applyBorder="1" applyAlignment="1">
      <alignment vertical="top" wrapText="1"/>
    </xf>
    <xf numFmtId="0" fontId="75" fillId="0" borderId="23" xfId="0" applyFont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73" fillId="0" borderId="36" xfId="0" applyFont="1" applyBorder="1" applyAlignment="1">
      <alignment vertical="top" wrapText="1"/>
    </xf>
    <xf numFmtId="0" fontId="73" fillId="0" borderId="37" xfId="0" applyFont="1" applyBorder="1" applyAlignment="1">
      <alignment vertical="top" wrapText="1"/>
    </xf>
    <xf numFmtId="0" fontId="74" fillId="0" borderId="0" xfId="0" applyFont="1" applyAlignment="1">
      <alignment vertical="top"/>
    </xf>
    <xf numFmtId="0" fontId="0" fillId="0" borderId="14" xfId="0" applyBorder="1" applyAlignment="1">
      <alignment vertical="top" wrapText="1"/>
    </xf>
    <xf numFmtId="0" fontId="73" fillId="0" borderId="0" xfId="0" quotePrefix="1" applyFont="1" applyAlignment="1">
      <alignment vertical="top" wrapText="1"/>
    </xf>
    <xf numFmtId="14" fontId="73" fillId="0" borderId="0" xfId="0" applyNumberFormat="1" applyFont="1" applyAlignment="1">
      <alignment vertical="top" wrapText="1"/>
    </xf>
    <xf numFmtId="0" fontId="77" fillId="0" borderId="1" xfId="0" applyFont="1" applyBorder="1" applyAlignment="1">
      <alignment vertical="top" wrapText="1"/>
    </xf>
    <xf numFmtId="0" fontId="76" fillId="0" borderId="0" xfId="0" applyFont="1" applyAlignment="1">
      <alignment vertical="top" wrapText="1"/>
    </xf>
    <xf numFmtId="0" fontId="76" fillId="0" borderId="0" xfId="0" applyFont="1" applyBorder="1" applyAlignment="1">
      <alignment vertical="top" wrapText="1"/>
    </xf>
    <xf numFmtId="0" fontId="76" fillId="0" borderId="14" xfId="0" applyFont="1" applyBorder="1" applyAlignment="1">
      <alignment vertical="top" wrapText="1"/>
    </xf>
    <xf numFmtId="0" fontId="0" fillId="0" borderId="29" xfId="0" applyBorder="1" applyAlignment="1">
      <alignment horizontal="left"/>
    </xf>
    <xf numFmtId="1" fontId="74" fillId="0" borderId="1" xfId="0" applyNumberFormat="1" applyFont="1" applyBorder="1" applyAlignment="1">
      <alignment vertical="top" wrapText="1"/>
    </xf>
    <xf numFmtId="1" fontId="73" fillId="0" borderId="1" xfId="0" applyNumberFormat="1" applyFont="1" applyBorder="1" applyAlignment="1"/>
    <xf numFmtId="0" fontId="74" fillId="0" borderId="1" xfId="0" applyFont="1" applyBorder="1" applyAlignment="1">
      <alignment vertical="top" wrapText="1"/>
    </xf>
    <xf numFmtId="1" fontId="74" fillId="0" borderId="2" xfId="0" applyNumberFormat="1" applyFont="1" applyBorder="1" applyAlignment="1">
      <alignment vertical="top" wrapText="1"/>
    </xf>
    <xf numFmtId="1" fontId="74" fillId="0" borderId="3" xfId="0" applyNumberFormat="1" applyFont="1" applyBorder="1" applyAlignment="1">
      <alignment vertical="top" wrapText="1"/>
    </xf>
    <xf numFmtId="0" fontId="78" fillId="0" borderId="0" xfId="0" applyFont="1"/>
    <xf numFmtId="0" fontId="57" fillId="0" borderId="14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35" fillId="0" borderId="31" xfId="0" applyFont="1" applyBorder="1" applyAlignment="1">
      <alignment vertical="top" wrapText="1"/>
    </xf>
    <xf numFmtId="0" fontId="72" fillId="0" borderId="1" xfId="0" applyFont="1" applyBorder="1" applyAlignment="1">
      <alignment horizontal="left"/>
    </xf>
    <xf numFmtId="0" fontId="79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/>
    </xf>
    <xf numFmtId="2" fontId="72" fillId="0" borderId="1" xfId="0" applyNumberFormat="1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2" fillId="0" borderId="2" xfId="0" applyFont="1" applyBorder="1" applyAlignment="1">
      <alignment horizontal="center"/>
    </xf>
    <xf numFmtId="0" fontId="0" fillId="0" borderId="3" xfId="0" applyBorder="1"/>
    <xf numFmtId="0" fontId="57" fillId="0" borderId="1" xfId="0" applyFont="1" applyFill="1" applyBorder="1" applyAlignment="1">
      <alignment horizontal="left" vertical="top" wrapText="1"/>
    </xf>
    <xf numFmtId="0" fontId="57" fillId="0" borderId="1" xfId="0" applyFont="1" applyBorder="1" applyAlignment="1">
      <alignment horizontal="left" vertical="top" wrapText="1"/>
    </xf>
    <xf numFmtId="0" fontId="73" fillId="0" borderId="1" xfId="0" quotePrefix="1" applyFont="1" applyBorder="1" applyAlignment="1">
      <alignment vertical="top" wrapText="1"/>
    </xf>
    <xf numFmtId="0" fontId="74" fillId="0" borderId="0" xfId="0" applyFont="1" applyAlignment="1">
      <alignment vertical="top" wrapText="1"/>
    </xf>
    <xf numFmtId="0" fontId="0" fillId="0" borderId="1" xfId="0" applyBorder="1" applyAlignment="1">
      <alignment horizontal="left"/>
    </xf>
    <xf numFmtId="0" fontId="74" fillId="0" borderId="2" xfId="0" applyFont="1" applyBorder="1" applyAlignment="1">
      <alignment vertical="top" wrapText="1"/>
    </xf>
    <xf numFmtId="0" fontId="74" fillId="0" borderId="3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top" wrapText="1"/>
    </xf>
    <xf numFmtId="0" fontId="80" fillId="0" borderId="0" xfId="0" applyFont="1"/>
    <xf numFmtId="0" fontId="57" fillId="0" borderId="0" xfId="0" applyFont="1" applyAlignment="1">
      <alignment wrapText="1"/>
    </xf>
    <xf numFmtId="0" fontId="19" fillId="0" borderId="0" xfId="0" applyFont="1"/>
    <xf numFmtId="0" fontId="35" fillId="0" borderId="0" xfId="0" applyFont="1" applyAlignment="1">
      <alignment wrapText="1"/>
    </xf>
    <xf numFmtId="0" fontId="72" fillId="0" borderId="3" xfId="0" applyFont="1" applyBorder="1" applyAlignment="1">
      <alignment horizontal="center"/>
    </xf>
    <xf numFmtId="1" fontId="72" fillId="0" borderId="1" xfId="0" applyNumberFormat="1" applyFont="1" applyBorder="1" applyAlignment="1">
      <alignment horizontal="center"/>
    </xf>
    <xf numFmtId="0" fontId="81" fillId="0" borderId="8" xfId="0" applyFont="1" applyBorder="1" applyAlignment="1">
      <alignment vertical="top" wrapText="1"/>
    </xf>
    <xf numFmtId="0" fontId="72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vertical="top"/>
    </xf>
    <xf numFmtId="0" fontId="73" fillId="0" borderId="1" xfId="0" applyFont="1" applyBorder="1" applyAlignment="1">
      <alignment vertical="top"/>
    </xf>
    <xf numFmtId="0" fontId="73" fillId="0" borderId="3" xfId="0" applyFont="1" applyBorder="1" applyAlignment="1">
      <alignment vertical="top"/>
    </xf>
    <xf numFmtId="1" fontId="68" fillId="0" borderId="3" xfId="0" applyNumberFormat="1" applyFont="1" applyBorder="1" applyAlignment="1">
      <alignment horizontal="right" vertical="top" wrapText="1"/>
    </xf>
    <xf numFmtId="1" fontId="82" fillId="0" borderId="1" xfId="0" applyNumberFormat="1" applyFont="1" applyBorder="1" applyAlignment="1">
      <alignment vertical="top" wrapText="1"/>
    </xf>
    <xf numFmtId="0" fontId="73" fillId="0" borderId="1" xfId="0" applyFont="1" applyBorder="1" applyAlignment="1">
      <alignment horizontal="center" vertical="top"/>
    </xf>
    <xf numFmtId="0" fontId="74" fillId="0" borderId="1" xfId="0" applyFont="1" applyBorder="1" applyAlignment="1">
      <alignment vertical="top"/>
    </xf>
    <xf numFmtId="0" fontId="73" fillId="0" borderId="2" xfId="0" applyFont="1" applyBorder="1" applyAlignment="1">
      <alignment vertical="top"/>
    </xf>
    <xf numFmtId="0" fontId="74" fillId="0" borderId="23" xfId="0" applyFont="1" applyBorder="1" applyAlignment="1">
      <alignment vertical="top"/>
    </xf>
    <xf numFmtId="0" fontId="73" fillId="0" borderId="0" xfId="0" applyFont="1" applyAlignment="1">
      <alignment vertical="top"/>
    </xf>
    <xf numFmtId="0" fontId="82" fillId="0" borderId="0" xfId="0" applyFont="1" applyAlignment="1">
      <alignment vertical="top"/>
    </xf>
    <xf numFmtId="0" fontId="73" fillId="0" borderId="36" xfId="0" applyFont="1" applyBorder="1" applyAlignment="1">
      <alignment vertical="top"/>
    </xf>
    <xf numFmtId="0" fontId="73" fillId="0" borderId="37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35" fillId="0" borderId="1" xfId="0" applyFont="1" applyBorder="1" applyAlignment="1">
      <alignment horizontal="justify" vertical="top" wrapText="1"/>
    </xf>
    <xf numFmtId="0" fontId="68" fillId="0" borderId="1" xfId="0" applyFont="1" applyBorder="1" applyAlignment="1">
      <alignment horizontal="right" vertical="top" wrapText="1"/>
    </xf>
    <xf numFmtId="0" fontId="35" fillId="0" borderId="3" xfId="0" applyFont="1" applyBorder="1" applyAlignment="1">
      <alignment horizontal="right" vertical="top" wrapText="1"/>
    </xf>
    <xf numFmtId="0" fontId="68" fillId="0" borderId="3" xfId="0" applyFont="1" applyBorder="1" applyAlignment="1">
      <alignment horizontal="justify" vertical="top" wrapText="1"/>
    </xf>
    <xf numFmtId="0" fontId="68" fillId="0" borderId="3" xfId="0" applyFont="1" applyBorder="1" applyAlignment="1">
      <alignment horizontal="center" vertical="top" wrapText="1"/>
    </xf>
    <xf numFmtId="0" fontId="62" fillId="0" borderId="1" xfId="0" quotePrefix="1" applyFont="1" applyBorder="1" applyAlignment="1">
      <alignment vertical="top" wrapText="1"/>
    </xf>
    <xf numFmtId="0" fontId="62" fillId="0" borderId="1" xfId="0" applyFont="1" applyBorder="1" applyAlignment="1">
      <alignment vertical="top" wrapText="1"/>
    </xf>
    <xf numFmtId="0" fontId="62" fillId="0" borderId="2" xfId="0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68" fillId="0" borderId="0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62" fillId="0" borderId="3" xfId="0" applyFont="1" applyBorder="1" applyAlignment="1">
      <alignment vertical="top" wrapText="1"/>
    </xf>
    <xf numFmtId="0" fontId="76" fillId="0" borderId="14" xfId="0" applyFont="1" applyBorder="1" applyAlignment="1">
      <alignment vertical="top"/>
    </xf>
    <xf numFmtId="0" fontId="76" fillId="0" borderId="0" xfId="0" applyFont="1" applyAlignment="1">
      <alignment vertical="top"/>
    </xf>
    <xf numFmtId="0" fontId="35" fillId="0" borderId="11" xfId="0" applyFont="1" applyBorder="1" applyAlignment="1">
      <alignment horizontal="right" vertical="top" wrapText="1"/>
    </xf>
    <xf numFmtId="0" fontId="68" fillId="0" borderId="11" xfId="0" applyFont="1" applyBorder="1" applyAlignment="1">
      <alignment horizontal="justify" vertical="top" wrapText="1"/>
    </xf>
    <xf numFmtId="0" fontId="68" fillId="0" borderId="11" xfId="0" applyFont="1" applyBorder="1" applyAlignment="1">
      <alignment horizontal="center" vertical="top" wrapText="1"/>
    </xf>
    <xf numFmtId="0" fontId="68" fillId="0" borderId="1" xfId="0" quotePrefix="1" applyFont="1" applyBorder="1" applyAlignment="1">
      <alignment vertical="top" wrapText="1"/>
    </xf>
    <xf numFmtId="0" fontId="68" fillId="0" borderId="1" xfId="0" applyFont="1" applyBorder="1" applyAlignment="1">
      <alignment vertical="top" wrapText="1"/>
    </xf>
    <xf numFmtId="14" fontId="68" fillId="0" borderId="0" xfId="0" quotePrefix="1" applyNumberFormat="1" applyFont="1" applyBorder="1" applyAlignment="1">
      <alignment vertical="top" wrapText="1"/>
    </xf>
    <xf numFmtId="0" fontId="68" fillId="0" borderId="3" xfId="0" applyFont="1" applyBorder="1" applyAlignment="1">
      <alignment horizontal="right" vertical="top" wrapText="1"/>
    </xf>
    <xf numFmtId="1" fontId="68" fillId="0" borderId="1" xfId="0" applyNumberFormat="1" applyFont="1" applyBorder="1" applyAlignment="1">
      <alignment vertical="top" wrapText="1"/>
    </xf>
    <xf numFmtId="0" fontId="68" fillId="0" borderId="11" xfId="0" applyFont="1" applyBorder="1" applyAlignment="1">
      <alignment horizontal="right" vertical="top" wrapText="1"/>
    </xf>
    <xf numFmtId="14" fontId="62" fillId="0" borderId="1" xfId="0" quotePrefix="1" applyNumberFormat="1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74" fillId="0" borderId="0" xfId="0" applyFont="1" applyBorder="1" applyAlignment="1">
      <alignment vertical="top" wrapText="1"/>
    </xf>
    <xf numFmtId="1" fontId="61" fillId="0" borderId="1" xfId="0" applyNumberFormat="1" applyFont="1" applyBorder="1" applyAlignment="1">
      <alignment vertical="top" wrapText="1"/>
    </xf>
    <xf numFmtId="1" fontId="74" fillId="0" borderId="1" xfId="0" applyNumberFormat="1" applyFont="1" applyBorder="1" applyAlignment="1">
      <alignment horizontal="center" vertical="top" wrapText="1"/>
    </xf>
    <xf numFmtId="0" fontId="61" fillId="0" borderId="1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8" fillId="0" borderId="14" xfId="0" applyFont="1" applyBorder="1" applyAlignment="1">
      <alignment horizontal="left"/>
    </xf>
    <xf numFmtId="0" fontId="73" fillId="0" borderId="1" xfId="0" applyFont="1" applyBorder="1" applyAlignment="1">
      <alignment horizontal="center"/>
    </xf>
    <xf numFmtId="1" fontId="68" fillId="0" borderId="11" xfId="0" applyNumberFormat="1" applyFont="1" applyBorder="1" applyAlignment="1">
      <alignment horizontal="right" vertical="top" wrapText="1"/>
    </xf>
    <xf numFmtId="0" fontId="73" fillId="0" borderId="2" xfId="0" applyFont="1" applyBorder="1" applyAlignment="1"/>
    <xf numFmtId="0" fontId="35" fillId="0" borderId="3" xfId="0" applyFont="1" applyBorder="1" applyAlignment="1">
      <alignment vertical="top" wrapText="1"/>
    </xf>
    <xf numFmtId="0" fontId="68" fillId="0" borderId="3" xfId="0" applyFont="1" applyBorder="1" applyAlignment="1">
      <alignment vertical="top" wrapText="1"/>
    </xf>
    <xf numFmtId="0" fontId="35" fillId="0" borderId="5" xfId="0" applyFont="1" applyBorder="1" applyAlignment="1">
      <alignment vertical="top" wrapText="1"/>
    </xf>
    <xf numFmtId="0" fontId="68" fillId="0" borderId="5" xfId="0" applyFont="1" applyBorder="1" applyAlignment="1">
      <alignment horizontal="right" vertical="top" wrapText="1"/>
    </xf>
    <xf numFmtId="0" fontId="68" fillId="0" borderId="5" xfId="0" applyFont="1" applyBorder="1" applyAlignment="1">
      <alignment vertical="top" wrapText="1"/>
    </xf>
    <xf numFmtId="0" fontId="73" fillId="0" borderId="5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0" fontId="68" fillId="0" borderId="11" xfId="0" applyFont="1" applyBorder="1" applyAlignment="1">
      <alignment vertical="top" wrapText="1"/>
    </xf>
    <xf numFmtId="0" fontId="73" fillId="0" borderId="11" xfId="0" applyFont="1" applyBorder="1" applyAlignment="1">
      <alignment vertical="top" wrapText="1"/>
    </xf>
    <xf numFmtId="14" fontId="68" fillId="0" borderId="1" xfId="0" quotePrefix="1" applyNumberFormat="1" applyFont="1" applyBorder="1" applyAlignment="1">
      <alignment vertical="top" wrapText="1"/>
    </xf>
    <xf numFmtId="0" fontId="35" fillId="0" borderId="35" xfId="0" applyFont="1" applyBorder="1" applyAlignment="1">
      <alignment vertical="top" wrapText="1"/>
    </xf>
    <xf numFmtId="0" fontId="68" fillId="0" borderId="35" xfId="0" applyFont="1" applyBorder="1" applyAlignment="1">
      <alignment horizontal="right" vertical="top" wrapText="1"/>
    </xf>
    <xf numFmtId="0" fontId="73" fillId="0" borderId="35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left" vertical="top"/>
    </xf>
    <xf numFmtId="0" fontId="67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horizontal="left" vertical="top"/>
    </xf>
    <xf numFmtId="0" fontId="78" fillId="0" borderId="14" xfId="0" applyFont="1" applyBorder="1" applyAlignment="1">
      <alignment horizontal="left" vertical="top"/>
    </xf>
    <xf numFmtId="2" fontId="11" fillId="0" borderId="0" xfId="0" applyNumberFormat="1" applyFont="1" applyBorder="1" applyAlignment="1">
      <alignment horizontal="center" vertical="top"/>
    </xf>
    <xf numFmtId="0" fontId="36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vertical="top"/>
    </xf>
    <xf numFmtId="0" fontId="35" fillId="0" borderId="14" xfId="0" applyFont="1" applyBorder="1" applyAlignment="1">
      <alignment vertical="top"/>
    </xf>
    <xf numFmtId="0" fontId="67" fillId="0" borderId="0" xfId="0" applyFont="1" applyBorder="1" applyAlignment="1">
      <alignment vertical="top"/>
    </xf>
    <xf numFmtId="0" fontId="57" fillId="0" borderId="0" xfId="0" applyFont="1" applyBorder="1" applyAlignment="1">
      <alignment vertical="top"/>
    </xf>
    <xf numFmtId="0" fontId="57" fillId="0" borderId="14" xfId="0" applyFont="1" applyBorder="1" applyAlignment="1">
      <alignment vertical="top"/>
    </xf>
    <xf numFmtId="0" fontId="35" fillId="0" borderId="2" xfId="0" applyFont="1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0" xfId="0" applyBorder="1" applyAlignment="1">
      <alignment vertical="top"/>
    </xf>
    <xf numFmtId="0" fontId="57" fillId="0" borderId="1" xfId="0" applyFont="1" applyBorder="1" applyAlignment="1">
      <alignment vertical="top" wrapText="1"/>
    </xf>
    <xf numFmtId="0" fontId="35" fillId="0" borderId="1" xfId="0" quotePrefix="1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60" fillId="0" borderId="1" xfId="0" applyFont="1" applyBorder="1" applyAlignment="1">
      <alignment vertical="top"/>
    </xf>
    <xf numFmtId="0" fontId="69" fillId="0" borderId="1" xfId="0" applyFont="1" applyBorder="1" applyAlignment="1">
      <alignment vertical="top"/>
    </xf>
    <xf numFmtId="0" fontId="22" fillId="0" borderId="1" xfId="0" applyFont="1" applyBorder="1" applyAlignment="1">
      <alignment horizontal="center" vertical="top" wrapText="1"/>
    </xf>
    <xf numFmtId="0" fontId="72" fillId="0" borderId="1" xfId="0" applyFont="1" applyBorder="1" applyAlignment="1">
      <alignment horizontal="left" vertical="top"/>
    </xf>
    <xf numFmtId="0" fontId="79" fillId="0" borderId="1" xfId="0" applyFont="1" applyBorder="1" applyAlignment="1">
      <alignment horizontal="center" vertical="top"/>
    </xf>
    <xf numFmtId="0" fontId="72" fillId="0" borderId="1" xfId="0" applyFont="1" applyBorder="1" applyAlignment="1">
      <alignment horizontal="center" vertical="top"/>
    </xf>
    <xf numFmtId="2" fontId="72" fillId="0" borderId="1" xfId="0" applyNumberFormat="1" applyFont="1" applyBorder="1" applyAlignment="1">
      <alignment horizontal="center" vertical="top"/>
    </xf>
    <xf numFmtId="0" fontId="72" fillId="0" borderId="2" xfId="0" applyFont="1" applyBorder="1" applyAlignment="1">
      <alignment horizontal="center" vertical="top"/>
    </xf>
    <xf numFmtId="0" fontId="72" fillId="0" borderId="1" xfId="0" applyFont="1" applyFill="1" applyBorder="1" applyAlignment="1">
      <alignment horizontal="center" vertical="top"/>
    </xf>
    <xf numFmtId="0" fontId="57" fillId="0" borderId="5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vertical="top" wrapText="1"/>
    </xf>
    <xf numFmtId="1" fontId="68" fillId="0" borderId="0" xfId="0" applyNumberFormat="1" applyFont="1" applyBorder="1" applyAlignment="1">
      <alignment vertical="top" wrapText="1"/>
    </xf>
    <xf numFmtId="0" fontId="68" fillId="0" borderId="1" xfId="0" applyFont="1" applyBorder="1" applyAlignment="1">
      <alignment vertical="top"/>
    </xf>
    <xf numFmtId="0" fontId="83" fillId="0" borderId="0" xfId="0" applyFont="1" applyBorder="1" applyAlignment="1">
      <alignment vertical="top" wrapText="1"/>
    </xf>
    <xf numFmtId="0" fontId="83" fillId="0" borderId="0" xfId="0" applyFont="1" applyAlignment="1">
      <alignment vertical="top" wrapText="1"/>
    </xf>
    <xf numFmtId="0" fontId="84" fillId="0" borderId="0" xfId="0" applyFont="1" applyAlignment="1">
      <alignment vertical="top" wrapText="1"/>
    </xf>
    <xf numFmtId="0" fontId="73" fillId="0" borderId="1" xfId="0" applyFont="1" applyBorder="1" applyAlignment="1">
      <alignment horizontal="center" vertical="top" wrapText="1"/>
    </xf>
    <xf numFmtId="0" fontId="62" fillId="0" borderId="36" xfId="0" applyFont="1" applyBorder="1" applyAlignment="1">
      <alignment vertical="top" wrapText="1"/>
    </xf>
    <xf numFmtId="0" fontId="68" fillId="0" borderId="0" xfId="0" applyFont="1" applyAlignment="1">
      <alignment vertical="top" wrapText="1"/>
    </xf>
    <xf numFmtId="0" fontId="76" fillId="0" borderId="0" xfId="0" applyFont="1" applyBorder="1" applyAlignment="1">
      <alignment vertical="top"/>
    </xf>
    <xf numFmtId="0" fontId="83" fillId="0" borderId="0" xfId="0" applyFont="1" applyBorder="1" applyAlignment="1">
      <alignment horizontal="justify" vertical="top" wrapText="1"/>
    </xf>
    <xf numFmtId="14" fontId="84" fillId="0" borderId="0" xfId="0" applyNumberFormat="1" applyFont="1" applyAlignment="1">
      <alignment horizontal="left" vertical="top" wrapText="1"/>
    </xf>
    <xf numFmtId="14" fontId="0" fillId="0" borderId="0" xfId="0" quotePrefix="1" applyNumberFormat="1" applyAlignment="1">
      <alignment vertical="top" wrapText="1"/>
    </xf>
    <xf numFmtId="0" fontId="0" fillId="0" borderId="0" xfId="0" quotePrefix="1" applyAlignment="1">
      <alignment vertical="top" wrapText="1"/>
    </xf>
    <xf numFmtId="0" fontId="74" fillId="0" borderId="36" xfId="0" applyFont="1" applyBorder="1" applyAlignment="1">
      <alignment vertical="top" wrapText="1"/>
    </xf>
    <xf numFmtId="0" fontId="78" fillId="0" borderId="0" xfId="0" applyFont="1" applyBorder="1" applyAlignment="1">
      <alignment vertical="top"/>
    </xf>
    <xf numFmtId="0" fontId="57" fillId="0" borderId="1" xfId="0" quotePrefix="1" applyFont="1" applyBorder="1" applyAlignment="1">
      <alignment vertical="top" wrapText="1"/>
    </xf>
    <xf numFmtId="0" fontId="81" fillId="0" borderId="5" xfId="0" applyFont="1" applyFill="1" applyBorder="1" applyAlignment="1">
      <alignment vertical="top" wrapText="1"/>
    </xf>
    <xf numFmtId="0" fontId="81" fillId="0" borderId="1" xfId="0" applyFont="1" applyFill="1" applyBorder="1" applyAlignment="1">
      <alignment vertical="top" wrapText="1"/>
    </xf>
    <xf numFmtId="0" fontId="57" fillId="0" borderId="1" xfId="0" applyFont="1" applyBorder="1" applyAlignment="1">
      <alignment vertical="top"/>
    </xf>
    <xf numFmtId="1" fontId="73" fillId="0" borderId="1" xfId="0" applyNumberFormat="1" applyFont="1" applyBorder="1" applyAlignment="1">
      <alignment vertical="top"/>
    </xf>
    <xf numFmtId="0" fontId="85" fillId="0" borderId="0" xfId="0" applyFont="1" applyBorder="1" applyAlignment="1">
      <alignment vertical="top" wrapText="1"/>
    </xf>
    <xf numFmtId="0" fontId="86" fillId="0" borderId="0" xfId="0" applyFont="1" applyBorder="1" applyAlignment="1">
      <alignment vertical="top" wrapText="1"/>
    </xf>
    <xf numFmtId="14" fontId="86" fillId="0" borderId="0" xfId="0" applyNumberFormat="1" applyFont="1" applyBorder="1" applyAlignment="1">
      <alignment vertical="top" wrapText="1"/>
    </xf>
    <xf numFmtId="0" fontId="85" fillId="0" borderId="0" xfId="0" applyFont="1" applyAlignment="1">
      <alignment vertical="top" wrapText="1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left" vertical="top"/>
    </xf>
    <xf numFmtId="2" fontId="55" fillId="0" borderId="0" xfId="0" applyNumberFormat="1" applyFont="1" applyBorder="1" applyAlignment="1">
      <alignment horizontal="left" vertical="top"/>
    </xf>
    <xf numFmtId="2" fontId="55" fillId="0" borderId="0" xfId="0" applyNumberFormat="1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81" fillId="0" borderId="1" xfId="0" applyFont="1" applyBorder="1" applyAlignment="1">
      <alignment horizontal="center" vertical="top" wrapText="1"/>
    </xf>
    <xf numFmtId="0" fontId="81" fillId="0" borderId="1" xfId="0" applyFont="1" applyBorder="1" applyAlignment="1">
      <alignment horizontal="center" vertical="top"/>
    </xf>
    <xf numFmtId="0" fontId="80" fillId="0" borderId="1" xfId="0" applyFont="1" applyBorder="1" applyAlignment="1">
      <alignment horizontal="center" vertical="top" wrapText="1"/>
    </xf>
    <xf numFmtId="0" fontId="57" fillId="0" borderId="1" xfId="0" applyFont="1" applyBorder="1" applyAlignment="1">
      <alignment horizontal="center" vertical="top" wrapText="1"/>
    </xf>
    <xf numFmtId="0" fontId="81" fillId="0" borderId="2" xfId="0" applyFont="1" applyBorder="1" applyAlignment="1">
      <alignment horizontal="center" vertical="top" wrapText="1"/>
    </xf>
    <xf numFmtId="1" fontId="72" fillId="0" borderId="1" xfId="0" applyNumberFormat="1" applyFont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vertical="top"/>
    </xf>
    <xf numFmtId="0" fontId="88" fillId="0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51" fillId="2" borderId="1" xfId="0" applyFont="1" applyFill="1" applyBorder="1" applyAlignment="1">
      <alignment horizontal="center" vertical="top" wrapText="1"/>
    </xf>
    <xf numFmtId="0" fontId="43" fillId="2" borderId="1" xfId="0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/>
    </xf>
    <xf numFmtId="49" fontId="0" fillId="2" borderId="1" xfId="0" quotePrefix="1" applyNumberFormat="1" applyFont="1" applyFill="1" applyBorder="1" applyAlignment="1">
      <alignment horizontal="center" vertical="top" wrapText="1"/>
    </xf>
    <xf numFmtId="49" fontId="0" fillId="0" borderId="1" xfId="0" quotePrefix="1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51" fillId="0" borderId="1" xfId="0" applyFont="1" applyBorder="1" applyAlignment="1">
      <alignment horizontal="center" vertical="top" wrapText="1"/>
    </xf>
    <xf numFmtId="0" fontId="89" fillId="0" borderId="1" xfId="0" applyFont="1" applyBorder="1" applyAlignment="1">
      <alignment horizontal="center" vertical="top" wrapText="1"/>
    </xf>
    <xf numFmtId="49" fontId="43" fillId="2" borderId="1" xfId="0" applyNumberFormat="1" applyFont="1" applyFill="1" applyBorder="1" applyAlignment="1">
      <alignment horizontal="center" vertical="top" wrapText="1"/>
    </xf>
    <xf numFmtId="0" fontId="43" fillId="3" borderId="1" xfId="0" applyFont="1" applyFill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49" fontId="0" fillId="0" borderId="1" xfId="0" quotePrefix="1" applyNumberFormat="1" applyFont="1" applyBorder="1" applyAlignment="1">
      <alignment horizontal="left" vertical="top" wrapText="1"/>
    </xf>
    <xf numFmtId="0" fontId="89" fillId="2" borderId="1" xfId="0" applyFont="1" applyFill="1" applyBorder="1" applyAlignment="1">
      <alignment horizontal="center" vertical="top" wrapText="1"/>
    </xf>
    <xf numFmtId="0" fontId="89" fillId="0" borderId="1" xfId="0" applyFont="1" applyBorder="1" applyAlignment="1">
      <alignment horizontal="center" vertical="top"/>
    </xf>
    <xf numFmtId="49" fontId="89" fillId="0" borderId="1" xfId="0" applyNumberFormat="1" applyFont="1" applyBorder="1" applyAlignment="1">
      <alignment horizontal="center" vertical="top" wrapText="1"/>
    </xf>
    <xf numFmtId="0" fontId="89" fillId="0" borderId="1" xfId="0" quotePrefix="1" applyFont="1" applyBorder="1" applyAlignment="1">
      <alignment horizontal="center" vertical="top" wrapText="1"/>
    </xf>
    <xf numFmtId="49" fontId="89" fillId="0" borderId="1" xfId="0" quotePrefix="1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vertical="top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2" fontId="24" fillId="0" borderId="17" xfId="0" applyNumberFormat="1" applyFont="1" applyBorder="1" applyAlignment="1">
      <alignment horizontal="center" vertical="top" wrapText="1"/>
    </xf>
    <xf numFmtId="2" fontId="24" fillId="0" borderId="4" xfId="0" applyNumberFormat="1" applyFont="1" applyBorder="1" applyAlignment="1">
      <alignment horizontal="center" vertical="top" wrapText="1"/>
    </xf>
    <xf numFmtId="2" fontId="24" fillId="0" borderId="8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0" fontId="24" fillId="0" borderId="22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53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0" fontId="35" fillId="0" borderId="1" xfId="0" applyFont="1" applyBorder="1" applyAlignment="1">
      <alignment vertical="top" wrapText="1"/>
    </xf>
    <xf numFmtId="1" fontId="24" fillId="0" borderId="17" xfId="0" applyNumberFormat="1" applyFont="1" applyBorder="1" applyAlignment="1">
      <alignment horizontal="center" vertical="top" wrapText="1"/>
    </xf>
    <xf numFmtId="1" fontId="24" fillId="0" borderId="4" xfId="0" applyNumberFormat="1" applyFont="1" applyBorder="1" applyAlignment="1">
      <alignment horizontal="center" vertical="top" wrapText="1"/>
    </xf>
    <xf numFmtId="1" fontId="24" fillId="0" borderId="8" xfId="0" applyNumberFormat="1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5" fillId="0" borderId="27" xfId="0" applyFont="1" applyBorder="1" applyAlignment="1">
      <alignment horizontal="center" vertical="top"/>
    </xf>
    <xf numFmtId="0" fontId="24" fillId="0" borderId="28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35" fillId="0" borderId="3" xfId="0" applyFont="1" applyBorder="1" applyAlignment="1">
      <alignment vertical="top" wrapText="1"/>
    </xf>
    <xf numFmtId="1" fontId="36" fillId="0" borderId="17" xfId="0" applyNumberFormat="1" applyFont="1" applyBorder="1" applyAlignment="1">
      <alignment horizontal="center" vertical="top" wrapText="1"/>
    </xf>
    <xf numFmtId="1" fontId="36" fillId="0" borderId="4" xfId="0" applyNumberFormat="1" applyFont="1" applyBorder="1" applyAlignment="1">
      <alignment horizontal="center" vertical="top" wrapText="1"/>
    </xf>
    <xf numFmtId="1" fontId="36" fillId="0" borderId="8" xfId="0" applyNumberFormat="1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2" fontId="24" fillId="0" borderId="5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0" fontId="59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/>
    </xf>
    <xf numFmtId="2" fontId="24" fillId="0" borderId="1" xfId="0" applyNumberFormat="1" applyFont="1" applyBorder="1" applyAlignment="1">
      <alignment horizontal="center" vertical="top" wrapText="1"/>
    </xf>
    <xf numFmtId="0" fontId="81" fillId="0" borderId="5" xfId="0" applyFont="1" applyBorder="1" applyAlignment="1">
      <alignment horizontal="center" vertical="top" wrapText="1"/>
    </xf>
    <xf numFmtId="0" fontId="81" fillId="0" borderId="4" xfId="0" applyFont="1" applyBorder="1" applyAlignment="1">
      <alignment horizontal="center" vertical="top" wrapText="1"/>
    </xf>
    <xf numFmtId="0" fontId="81" fillId="0" borderId="8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/>
    </xf>
    <xf numFmtId="0" fontId="8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1" fillId="0" borderId="1" xfId="0" applyFont="1" applyBorder="1" applyAlignment="1">
      <alignment horizontal="center" vertical="top" wrapText="1"/>
    </xf>
    <xf numFmtId="0" fontId="5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2" fillId="0" borderId="1" xfId="0" applyFont="1" applyBorder="1" applyAlignment="1">
      <alignment horizontal="center" vertical="top" wrapText="1"/>
    </xf>
    <xf numFmtId="2" fontId="81" fillId="0" borderId="1" xfId="0" applyNumberFormat="1" applyFont="1" applyBorder="1" applyAlignment="1">
      <alignment horizontal="center" vertical="top" wrapText="1"/>
    </xf>
    <xf numFmtId="0" fontId="81" fillId="0" borderId="1" xfId="0" applyFont="1" applyBorder="1" applyAlignment="1">
      <alignment horizontal="center" vertical="top"/>
    </xf>
    <xf numFmtId="0" fontId="87" fillId="0" borderId="1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 textRotation="88" wrapText="1"/>
    </xf>
    <xf numFmtId="0" fontId="22" fillId="0" borderId="8" xfId="0" applyFont="1" applyBorder="1" applyAlignment="1">
      <alignment horizontal="center" vertical="top" textRotation="88" wrapText="1"/>
    </xf>
    <xf numFmtId="0" fontId="22" fillId="0" borderId="5" xfId="0" applyFont="1" applyFill="1" applyBorder="1" applyAlignment="1">
      <alignment horizontal="center" vertical="top" textRotation="90"/>
    </xf>
    <xf numFmtId="0" fontId="22" fillId="0" borderId="8" xfId="0" applyFont="1" applyFill="1" applyBorder="1" applyAlignment="1">
      <alignment horizontal="center" vertical="top" textRotation="90"/>
    </xf>
    <xf numFmtId="0" fontId="17" fillId="0" borderId="5" xfId="0" applyFont="1" applyFill="1" applyBorder="1" applyAlignment="1">
      <alignment horizontal="center" vertical="top" textRotation="90"/>
    </xf>
    <xf numFmtId="0" fontId="17" fillId="0" borderId="8" xfId="0" applyFont="1" applyFill="1" applyBorder="1" applyAlignment="1">
      <alignment horizontal="center" vertical="top" textRotation="90"/>
    </xf>
    <xf numFmtId="0" fontId="18" fillId="0" borderId="5" xfId="0" applyFont="1" applyBorder="1" applyAlignment="1">
      <alignment horizontal="center" vertical="top" textRotation="90" wrapText="1"/>
    </xf>
    <xf numFmtId="0" fontId="23" fillId="0" borderId="8" xfId="0" applyFont="1" applyBorder="1" applyAlignment="1">
      <alignment vertical="top"/>
    </xf>
    <xf numFmtId="0" fontId="18" fillId="0" borderId="6" xfId="0" applyFont="1" applyBorder="1" applyAlignment="1">
      <alignment horizontal="center" vertical="top" textRotation="90" wrapText="1"/>
    </xf>
    <xf numFmtId="0" fontId="18" fillId="0" borderId="9" xfId="0" applyFont="1" applyBorder="1" applyAlignment="1">
      <alignment horizontal="center" vertical="top" textRotation="90" wrapText="1"/>
    </xf>
    <xf numFmtId="0" fontId="22" fillId="0" borderId="1" xfId="0" applyFont="1" applyBorder="1" applyAlignment="1">
      <alignment horizontal="center" vertical="top" textRotation="90"/>
    </xf>
    <xf numFmtId="0" fontId="22" fillId="2" borderId="7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center" vertical="top" wrapText="1"/>
    </xf>
    <xf numFmtId="0" fontId="22" fillId="2" borderId="8" xfId="0" applyFont="1" applyFill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5" xfId="0" applyFont="1" applyFill="1" applyBorder="1" applyAlignment="1">
      <alignment horizontal="center" vertical="top" textRotation="90" wrapText="1"/>
    </xf>
    <xf numFmtId="0" fontId="22" fillId="0" borderId="8" xfId="0" applyFont="1" applyFill="1" applyBorder="1" applyAlignment="1">
      <alignment horizontal="center" vertical="top" textRotation="90" wrapText="1"/>
    </xf>
    <xf numFmtId="0" fontId="11" fillId="0" borderId="0" xfId="0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21" fillId="2" borderId="5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textRotation="90" wrapText="1"/>
    </xf>
    <xf numFmtId="0" fontId="22" fillId="0" borderId="8" xfId="0" applyFont="1" applyBorder="1" applyAlignment="1">
      <alignment horizontal="center" vertical="top" textRotation="90" wrapText="1"/>
    </xf>
    <xf numFmtId="0" fontId="21" fillId="0" borderId="5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/>
    </xf>
    <xf numFmtId="0" fontId="22" fillId="0" borderId="8" xfId="0" applyFont="1" applyFill="1" applyBorder="1" applyAlignment="1">
      <alignment horizontal="center" vertical="top"/>
    </xf>
    <xf numFmtId="0" fontId="29" fillId="0" borderId="5" xfId="1" applyFont="1" applyBorder="1" applyAlignment="1">
      <alignment horizontal="center" vertical="top" textRotation="88" wrapText="1"/>
    </xf>
    <xf numFmtId="0" fontId="29" fillId="0" borderId="4" xfId="1" applyFont="1" applyBorder="1" applyAlignment="1">
      <alignment horizontal="center" vertical="top" textRotation="88" wrapText="1"/>
    </xf>
    <xf numFmtId="0" fontId="29" fillId="0" borderId="8" xfId="1" applyFont="1" applyBorder="1" applyAlignment="1">
      <alignment horizontal="center" vertical="top" textRotation="88" wrapText="1"/>
    </xf>
    <xf numFmtId="0" fontId="29" fillId="0" borderId="5" xfId="1" applyFont="1" applyFill="1" applyBorder="1" applyAlignment="1">
      <alignment horizontal="center" vertical="top" textRotation="90" wrapText="1"/>
    </xf>
    <xf numFmtId="0" fontId="29" fillId="0" borderId="4" xfId="1" applyFont="1" applyFill="1" applyBorder="1" applyAlignment="1">
      <alignment horizontal="center" vertical="top" textRotation="90" wrapText="1"/>
    </xf>
    <xf numFmtId="0" fontId="29" fillId="0" borderId="8" xfId="1" applyFont="1" applyFill="1" applyBorder="1" applyAlignment="1">
      <alignment horizontal="center" vertical="top" textRotation="90" wrapText="1"/>
    </xf>
    <xf numFmtId="0" fontId="29" fillId="0" borderId="5" xfId="1" applyFont="1" applyBorder="1" applyAlignment="1">
      <alignment horizontal="center" vertical="top" textRotation="90" wrapText="1"/>
    </xf>
    <xf numFmtId="0" fontId="29" fillId="0" borderId="4" xfId="1" applyFont="1" applyBorder="1" applyAlignment="1">
      <alignment horizontal="center" vertical="top" textRotation="90" wrapText="1"/>
    </xf>
    <xf numFmtId="0" fontId="29" fillId="0" borderId="8" xfId="1" applyFont="1" applyBorder="1" applyAlignment="1">
      <alignment horizontal="center" vertical="top" textRotation="90" wrapText="1"/>
    </xf>
    <xf numFmtId="0" fontId="29" fillId="2" borderId="5" xfId="1" applyFont="1" applyFill="1" applyBorder="1" applyAlignment="1">
      <alignment horizontal="right" vertical="top" wrapText="1"/>
    </xf>
    <xf numFmtId="0" fontId="29" fillId="2" borderId="4" xfId="1" applyFont="1" applyFill="1" applyBorder="1" applyAlignment="1">
      <alignment horizontal="right" vertical="top" wrapText="1"/>
    </xf>
    <xf numFmtId="0" fontId="29" fillId="2" borderId="8" xfId="1" applyFont="1" applyFill="1" applyBorder="1" applyAlignment="1">
      <alignment horizontal="right" vertical="top" wrapText="1"/>
    </xf>
    <xf numFmtId="0" fontId="29" fillId="2" borderId="5" xfId="1" applyFont="1" applyFill="1" applyBorder="1" applyAlignment="1">
      <alignment horizontal="center" vertical="top" wrapText="1"/>
    </xf>
    <xf numFmtId="0" fontId="29" fillId="2" borderId="4" xfId="1" applyFont="1" applyFill="1" applyBorder="1" applyAlignment="1">
      <alignment horizontal="center" vertical="top" wrapText="1"/>
    </xf>
    <xf numFmtId="0" fontId="29" fillId="2" borderId="8" xfId="1" applyFont="1" applyFill="1" applyBorder="1" applyAlignment="1">
      <alignment horizontal="center" vertical="top" wrapText="1"/>
    </xf>
    <xf numFmtId="0" fontId="29" fillId="0" borderId="5" xfId="1" applyFont="1" applyBorder="1" applyAlignment="1">
      <alignment horizontal="center" vertical="top" wrapText="1"/>
    </xf>
    <xf numFmtId="0" fontId="29" fillId="0" borderId="4" xfId="1" applyFont="1" applyBorder="1" applyAlignment="1">
      <alignment horizontal="center" vertical="top" wrapText="1"/>
    </xf>
    <xf numFmtId="0" fontId="29" fillId="0" borderId="8" xfId="1" applyFont="1" applyBorder="1" applyAlignment="1">
      <alignment horizontal="center" vertical="top" wrapText="1"/>
    </xf>
    <xf numFmtId="0" fontId="27" fillId="0" borderId="2" xfId="1" applyFont="1" applyFill="1" applyBorder="1" applyAlignment="1">
      <alignment horizontal="center" vertical="top" wrapText="1"/>
    </xf>
    <xf numFmtId="0" fontId="27" fillId="0" borderId="12" xfId="1" applyFont="1" applyFill="1" applyBorder="1" applyAlignment="1">
      <alignment horizontal="center" vertical="top" wrapText="1"/>
    </xf>
    <xf numFmtId="0" fontId="27" fillId="0" borderId="3" xfId="1" applyFont="1" applyFill="1" applyBorder="1" applyAlignment="1">
      <alignment horizontal="center" vertical="top" wrapText="1"/>
    </xf>
    <xf numFmtId="0" fontId="28" fillId="0" borderId="5" xfId="1" applyFont="1" applyBorder="1" applyAlignment="1">
      <alignment horizontal="center" vertical="top" wrapText="1"/>
    </xf>
    <xf numFmtId="0" fontId="28" fillId="0" borderId="4" xfId="1" applyFont="1" applyBorder="1" applyAlignment="1">
      <alignment horizontal="center" vertical="top" wrapText="1"/>
    </xf>
    <xf numFmtId="0" fontId="28" fillId="0" borderId="8" xfId="1" applyFont="1" applyBorder="1" applyAlignment="1">
      <alignment horizontal="center" vertical="top" wrapText="1"/>
    </xf>
    <xf numFmtId="0" fontId="28" fillId="0" borderId="5" xfId="1" applyFont="1" applyBorder="1" applyAlignment="1">
      <alignment horizontal="left" vertical="top" wrapText="1"/>
    </xf>
    <xf numFmtId="0" fontId="28" fillId="0" borderId="4" xfId="1" applyFont="1" applyBorder="1" applyAlignment="1">
      <alignment horizontal="left" vertical="top" wrapText="1"/>
    </xf>
    <xf numFmtId="0" fontId="28" fillId="0" borderId="8" xfId="1" applyFont="1" applyBorder="1" applyAlignment="1">
      <alignment horizontal="left" vertical="top" wrapText="1"/>
    </xf>
    <xf numFmtId="0" fontId="28" fillId="0" borderId="5" xfId="1" applyFont="1" applyBorder="1" applyAlignment="1">
      <alignment horizontal="center" vertical="top" textRotation="90" wrapText="1"/>
    </xf>
    <xf numFmtId="0" fontId="28" fillId="0" borderId="4" xfId="1" applyFont="1" applyBorder="1" applyAlignment="1">
      <alignment horizontal="center" vertical="top" textRotation="90" wrapText="1"/>
    </xf>
    <xf numFmtId="0" fontId="28" fillId="0" borderId="8" xfId="1" applyFont="1" applyBorder="1" applyAlignment="1">
      <alignment horizontal="center" vertical="top" textRotation="90" wrapText="1"/>
    </xf>
    <xf numFmtId="0" fontId="29" fillId="0" borderId="5" xfId="1" applyFont="1" applyBorder="1" applyAlignment="1">
      <alignment vertical="top" wrapText="1"/>
    </xf>
    <xf numFmtId="0" fontId="29" fillId="0" borderId="4" xfId="1" applyFont="1" applyBorder="1" applyAlignment="1">
      <alignment vertical="top" wrapText="1"/>
    </xf>
    <xf numFmtId="0" fontId="29" fillId="0" borderId="8" xfId="1" applyFont="1" applyBorder="1" applyAlignment="1">
      <alignment vertical="top" wrapText="1"/>
    </xf>
    <xf numFmtId="0" fontId="29" fillId="0" borderId="5" xfId="1" applyFont="1" applyFill="1" applyBorder="1" applyAlignment="1">
      <alignment horizontal="center" vertical="top" wrapText="1"/>
    </xf>
    <xf numFmtId="0" fontId="29" fillId="0" borderId="4" xfId="1" applyFont="1" applyFill="1" applyBorder="1" applyAlignment="1">
      <alignment horizontal="center" vertical="top" wrapText="1"/>
    </xf>
    <xf numFmtId="0" fontId="29" fillId="0" borderId="8" xfId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16" fillId="0" borderId="0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horizontal="center" vertical="top" wrapText="1"/>
    </xf>
    <xf numFmtId="0" fontId="40" fillId="2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37" fillId="0" borderId="0" xfId="0" applyFont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49" fontId="90" fillId="2" borderId="1" xfId="0" applyNumberFormat="1" applyFont="1" applyFill="1" applyBorder="1" applyAlignment="1">
      <alignment horizontal="left" vertical="top" wrapText="1"/>
    </xf>
    <xf numFmtId="0" fontId="92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0" fontId="89" fillId="2" borderId="1" xfId="0" applyFont="1" applyFill="1" applyBorder="1" applyAlignment="1">
      <alignment horizontal="center" vertical="top"/>
    </xf>
    <xf numFmtId="49" fontId="0" fillId="0" borderId="1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quotePrefix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2" borderId="1" xfId="2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2" applyFont="1" applyFill="1" applyBorder="1" applyAlignment="1">
      <alignment horizontal="center" vertical="top"/>
    </xf>
    <xf numFmtId="49" fontId="0" fillId="0" borderId="1" xfId="0" quotePrefix="1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vertical="top" wrapText="1"/>
    </xf>
    <xf numFmtId="0" fontId="37" fillId="2" borderId="1" xfId="0" applyFont="1" applyFill="1" applyBorder="1" applyAlignment="1">
      <alignment vertical="top" wrapText="1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quotePrefix="1" applyFont="1" applyFill="1" applyBorder="1" applyAlignment="1">
      <alignment horizontal="center" vertical="top" wrapText="1"/>
    </xf>
    <xf numFmtId="49" fontId="37" fillId="2" borderId="1" xfId="0" applyNumberFormat="1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top" wrapText="1"/>
    </xf>
    <xf numFmtId="0" fontId="90" fillId="0" borderId="0" xfId="0" applyFont="1" applyAlignment="1">
      <alignment horizontal="center" vertical="top" wrapText="1"/>
    </xf>
    <xf numFmtId="0" fontId="20" fillId="2" borderId="0" xfId="0" applyFont="1" applyFill="1" applyAlignment="1">
      <alignment vertical="top" wrapText="1"/>
    </xf>
    <xf numFmtId="49" fontId="46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 wrapText="1"/>
    </xf>
    <xf numFmtId="49" fontId="20" fillId="0" borderId="0" xfId="0" applyNumberFormat="1" applyFont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93" fillId="0" borderId="0" xfId="0" applyFont="1" applyFill="1" applyBorder="1" applyAlignment="1">
      <alignment horizontal="center" vertical="top" wrapText="1"/>
    </xf>
    <xf numFmtId="49" fontId="36" fillId="0" borderId="0" xfId="0" applyNumberFormat="1" applyFont="1" applyFill="1" applyBorder="1" applyAlignment="1">
      <alignment horizontal="right" vertical="top" wrapText="1"/>
    </xf>
    <xf numFmtId="0" fontId="16" fillId="2" borderId="0" xfId="0" applyFont="1" applyFill="1" applyBorder="1" applyAlignment="1">
      <alignment horizontal="center" vertical="top" wrapText="1"/>
    </xf>
    <xf numFmtId="49" fontId="23" fillId="0" borderId="0" xfId="0" applyNumberFormat="1" applyFont="1" applyAlignment="1">
      <alignment horizontal="right" vertical="top" wrapText="1"/>
    </xf>
    <xf numFmtId="0" fontId="37" fillId="2" borderId="0" xfId="0" applyFont="1" applyFill="1" applyAlignment="1">
      <alignment vertical="top" wrapText="1"/>
    </xf>
    <xf numFmtId="0" fontId="94" fillId="0" borderId="1" xfId="0" applyFont="1" applyBorder="1" applyAlignment="1">
      <alignment horizontal="center" vertical="top" wrapText="1"/>
    </xf>
    <xf numFmtId="0" fontId="95" fillId="0" borderId="1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8"/>
  <sheetViews>
    <sheetView workbookViewId="0">
      <selection sqref="A1:XFD8"/>
    </sheetView>
  </sheetViews>
  <sheetFormatPr defaultRowHeight="15"/>
  <sheetData>
    <row r="1" spans="1:101" ht="26.25">
      <c r="A1" s="559" t="s">
        <v>883</v>
      </c>
      <c r="B1" s="559"/>
      <c r="C1" s="559"/>
      <c r="D1" s="559"/>
      <c r="E1" s="559"/>
      <c r="F1" s="559"/>
      <c r="G1" s="559"/>
      <c r="H1" s="559"/>
      <c r="I1" s="559"/>
      <c r="J1" s="242"/>
      <c r="K1" s="242"/>
      <c r="L1" s="243"/>
      <c r="M1" s="242"/>
      <c r="N1" s="242"/>
      <c r="O1" s="242"/>
      <c r="P1" s="242"/>
      <c r="Q1" s="244"/>
      <c r="R1" s="244"/>
      <c r="S1" s="244"/>
      <c r="T1" s="244"/>
      <c r="U1" s="244"/>
      <c r="V1" s="244"/>
      <c r="W1" s="244"/>
      <c r="X1" s="244"/>
      <c r="Y1" s="244"/>
      <c r="Z1" s="245"/>
      <c r="AA1" s="244"/>
      <c r="AB1" s="244"/>
      <c r="AC1" s="244"/>
      <c r="AD1" s="244"/>
      <c r="AE1" s="244"/>
      <c r="AF1" s="244"/>
      <c r="AG1" s="244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7" t="s">
        <v>884</v>
      </c>
      <c r="CU1" s="248"/>
      <c r="CV1" s="242"/>
      <c r="CW1" s="242"/>
    </row>
    <row r="2" spans="1:101" ht="19.5" thickBot="1">
      <c r="A2" s="560" t="s">
        <v>885</v>
      </c>
      <c r="B2" s="560"/>
      <c r="C2" s="560"/>
      <c r="D2" s="560"/>
      <c r="E2" s="560"/>
      <c r="F2" s="560"/>
      <c r="G2" s="560"/>
      <c r="H2" s="560"/>
      <c r="I2" s="560"/>
      <c r="J2" s="249"/>
      <c r="K2" s="249"/>
      <c r="L2" s="250"/>
      <c r="M2" s="249"/>
      <c r="N2" s="249"/>
      <c r="O2" s="249"/>
      <c r="P2" s="249"/>
      <c r="Q2" s="251"/>
      <c r="R2" s="251"/>
      <c r="S2" s="251"/>
      <c r="T2" s="251"/>
      <c r="U2" s="251"/>
      <c r="V2" s="251"/>
      <c r="W2" s="251"/>
      <c r="X2" s="251"/>
      <c r="Y2" s="251"/>
      <c r="Z2" s="252"/>
      <c r="AA2" s="251"/>
      <c r="AB2" s="251"/>
      <c r="AC2" s="251"/>
      <c r="AD2" s="251"/>
      <c r="AE2" s="251"/>
      <c r="AF2" s="251"/>
      <c r="AG2" s="251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4"/>
      <c r="CU2" s="254"/>
      <c r="CV2" s="253"/>
      <c r="CW2" s="253"/>
    </row>
    <row r="3" spans="1:101" ht="16.5" thickBot="1">
      <c r="A3" s="561" t="s">
        <v>886</v>
      </c>
      <c r="B3" s="563">
        <v>10</v>
      </c>
      <c r="C3" s="547" t="s">
        <v>887</v>
      </c>
      <c r="D3" s="563" t="s">
        <v>888</v>
      </c>
      <c r="E3" s="563" t="s">
        <v>889</v>
      </c>
      <c r="F3" s="563" t="s">
        <v>890</v>
      </c>
      <c r="G3" s="255"/>
      <c r="H3" s="565" t="s">
        <v>891</v>
      </c>
      <c r="I3" s="563" t="s">
        <v>892</v>
      </c>
      <c r="J3" s="547" t="s">
        <v>893</v>
      </c>
      <c r="K3" s="547" t="s">
        <v>894</v>
      </c>
      <c r="L3" s="550" t="s">
        <v>895</v>
      </c>
      <c r="M3" s="553" t="s">
        <v>896</v>
      </c>
      <c r="N3" s="554"/>
      <c r="O3" s="555"/>
      <c r="P3" s="547" t="s">
        <v>897</v>
      </c>
      <c r="Q3" s="545" t="s">
        <v>898</v>
      </c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56"/>
      <c r="CU3" s="256"/>
    </row>
    <row r="4" spans="1:101" ht="15.75" thickBot="1">
      <c r="A4" s="562"/>
      <c r="B4" s="564"/>
      <c r="C4" s="548"/>
      <c r="D4" s="564"/>
      <c r="E4" s="564"/>
      <c r="F4" s="564"/>
      <c r="G4" s="257"/>
      <c r="H4" s="566"/>
      <c r="I4" s="564"/>
      <c r="J4" s="548"/>
      <c r="K4" s="548"/>
      <c r="L4" s="551"/>
      <c r="M4" s="556"/>
      <c r="N4" s="557"/>
      <c r="O4" s="558"/>
      <c r="P4" s="548"/>
      <c r="Q4" s="540" t="s">
        <v>257</v>
      </c>
      <c r="R4" s="540"/>
      <c r="S4" s="540"/>
      <c r="T4" s="540"/>
      <c r="U4" s="540"/>
      <c r="V4" s="540" t="s">
        <v>252</v>
      </c>
      <c r="W4" s="540"/>
      <c r="X4" s="540"/>
      <c r="Y4" s="540"/>
      <c r="Z4" s="540" t="s">
        <v>744</v>
      </c>
      <c r="AA4" s="540"/>
      <c r="AB4" s="540"/>
      <c r="AC4" s="540"/>
      <c r="AD4" s="540" t="s">
        <v>899</v>
      </c>
      <c r="AE4" s="540"/>
      <c r="AF4" s="540"/>
      <c r="AG4" s="541"/>
      <c r="AH4" s="540" t="s">
        <v>900</v>
      </c>
      <c r="AI4" s="540"/>
      <c r="AJ4" s="540"/>
      <c r="AK4" s="541"/>
      <c r="AL4" s="540" t="s">
        <v>901</v>
      </c>
      <c r="AM4" s="540"/>
      <c r="AN4" s="540"/>
      <c r="AO4" s="541"/>
      <c r="AP4" s="540" t="s">
        <v>902</v>
      </c>
      <c r="AQ4" s="540"/>
      <c r="AR4" s="540"/>
      <c r="AS4" s="541"/>
      <c r="AT4" s="540" t="s">
        <v>903</v>
      </c>
      <c r="AU4" s="540"/>
      <c r="AV4" s="540"/>
      <c r="AW4" s="541"/>
      <c r="AX4" s="540" t="s">
        <v>904</v>
      </c>
      <c r="AY4" s="540"/>
      <c r="AZ4" s="540"/>
      <c r="BA4" s="541"/>
      <c r="BB4" s="540" t="s">
        <v>905</v>
      </c>
      <c r="BC4" s="540"/>
      <c r="BD4" s="540"/>
      <c r="BE4" s="541"/>
      <c r="BF4" s="540" t="s">
        <v>906</v>
      </c>
      <c r="BG4" s="540"/>
      <c r="BH4" s="540"/>
      <c r="BI4" s="541"/>
      <c r="BJ4" s="540" t="s">
        <v>907</v>
      </c>
      <c r="BK4" s="540"/>
      <c r="BL4" s="540"/>
      <c r="BM4" s="541"/>
      <c r="BN4" s="540" t="s">
        <v>908</v>
      </c>
      <c r="BO4" s="540"/>
      <c r="BP4" s="540"/>
      <c r="BQ4" s="541"/>
      <c r="BR4" s="540" t="s">
        <v>909</v>
      </c>
      <c r="BS4" s="540"/>
      <c r="BT4" s="540"/>
      <c r="BU4" s="541"/>
      <c r="BV4" s="540" t="s">
        <v>910</v>
      </c>
      <c r="BW4" s="540"/>
      <c r="BX4" s="540"/>
      <c r="BY4" s="541"/>
      <c r="BZ4" s="540" t="s">
        <v>911</v>
      </c>
      <c r="CA4" s="540"/>
      <c r="CB4" s="540"/>
      <c r="CC4" s="541"/>
      <c r="CD4" s="540" t="s">
        <v>912</v>
      </c>
      <c r="CE4" s="540"/>
      <c r="CF4" s="540"/>
      <c r="CG4" s="541"/>
      <c r="CH4" s="540" t="s">
        <v>913</v>
      </c>
      <c r="CI4" s="540"/>
      <c r="CJ4" s="540"/>
      <c r="CK4" s="541"/>
      <c r="CL4" s="540" t="s">
        <v>914</v>
      </c>
      <c r="CM4" s="540"/>
      <c r="CN4" s="540"/>
      <c r="CO4" s="541"/>
      <c r="CP4" s="540" t="s">
        <v>915</v>
      </c>
      <c r="CQ4" s="540"/>
      <c r="CR4" s="540"/>
      <c r="CS4" s="541"/>
      <c r="CT4" s="542" t="s">
        <v>916</v>
      </c>
      <c r="CU4" s="543"/>
      <c r="CV4" s="543"/>
      <c r="CW4" s="544"/>
    </row>
    <row r="5" spans="1:101">
      <c r="A5" s="562"/>
      <c r="B5" s="564"/>
      <c r="C5" s="549"/>
      <c r="D5" s="564"/>
      <c r="E5" s="564"/>
      <c r="F5" s="564"/>
      <c r="G5" s="258"/>
      <c r="H5" s="567"/>
      <c r="I5" s="564"/>
      <c r="J5" s="549"/>
      <c r="K5" s="549"/>
      <c r="L5" s="552"/>
      <c r="M5" s="259" t="s">
        <v>917</v>
      </c>
      <c r="N5" s="260" t="s">
        <v>918</v>
      </c>
      <c r="O5" s="260" t="s">
        <v>919</v>
      </c>
      <c r="P5" s="549"/>
      <c r="Q5" s="261" t="s">
        <v>920</v>
      </c>
      <c r="R5" s="261" t="s">
        <v>921</v>
      </c>
      <c r="S5" s="262" t="s">
        <v>918</v>
      </c>
      <c r="T5" s="262" t="s">
        <v>919</v>
      </c>
      <c r="U5" s="260" t="s">
        <v>917</v>
      </c>
      <c r="V5" s="261" t="s">
        <v>921</v>
      </c>
      <c r="W5" s="262" t="s">
        <v>922</v>
      </c>
      <c r="X5" s="262" t="s">
        <v>919</v>
      </c>
      <c r="Y5" s="260" t="s">
        <v>917</v>
      </c>
      <c r="Z5" s="261" t="s">
        <v>921</v>
      </c>
      <c r="AA5" s="262" t="s">
        <v>922</v>
      </c>
      <c r="AB5" s="262" t="s">
        <v>919</v>
      </c>
      <c r="AC5" s="260" t="s">
        <v>917</v>
      </c>
      <c r="AD5" s="261" t="s">
        <v>921</v>
      </c>
      <c r="AE5" s="262" t="s">
        <v>922</v>
      </c>
      <c r="AF5" s="262" t="s">
        <v>919</v>
      </c>
      <c r="AG5" s="263" t="s">
        <v>917</v>
      </c>
      <c r="AH5" s="261" t="s">
        <v>921</v>
      </c>
      <c r="AI5" s="262" t="s">
        <v>922</v>
      </c>
      <c r="AJ5" s="262" t="s">
        <v>919</v>
      </c>
      <c r="AK5" s="263" t="s">
        <v>917</v>
      </c>
      <c r="AL5" s="261" t="s">
        <v>921</v>
      </c>
      <c r="AM5" s="262" t="s">
        <v>922</v>
      </c>
      <c r="AN5" s="262" t="s">
        <v>919</v>
      </c>
      <c r="AO5" s="263" t="s">
        <v>917</v>
      </c>
      <c r="AP5" s="261" t="s">
        <v>921</v>
      </c>
      <c r="AQ5" s="262" t="s">
        <v>922</v>
      </c>
      <c r="AR5" s="262" t="s">
        <v>919</v>
      </c>
      <c r="AS5" s="263" t="s">
        <v>917</v>
      </c>
      <c r="AT5" s="261" t="s">
        <v>921</v>
      </c>
      <c r="AU5" s="262" t="s">
        <v>922</v>
      </c>
      <c r="AV5" s="262" t="s">
        <v>919</v>
      </c>
      <c r="AW5" s="263" t="s">
        <v>917</v>
      </c>
      <c r="AX5" s="261" t="s">
        <v>921</v>
      </c>
      <c r="AY5" s="262" t="s">
        <v>922</v>
      </c>
      <c r="AZ5" s="262" t="s">
        <v>919</v>
      </c>
      <c r="BA5" s="263" t="s">
        <v>917</v>
      </c>
      <c r="BB5" s="261" t="s">
        <v>921</v>
      </c>
      <c r="BC5" s="262" t="s">
        <v>922</v>
      </c>
      <c r="BD5" s="262" t="s">
        <v>919</v>
      </c>
      <c r="BE5" s="263" t="s">
        <v>917</v>
      </c>
      <c r="BF5" s="261" t="s">
        <v>921</v>
      </c>
      <c r="BG5" s="262" t="s">
        <v>922</v>
      </c>
      <c r="BH5" s="262" t="s">
        <v>919</v>
      </c>
      <c r="BI5" s="263" t="s">
        <v>917</v>
      </c>
      <c r="BJ5" s="261" t="s">
        <v>921</v>
      </c>
      <c r="BK5" s="262" t="s">
        <v>922</v>
      </c>
      <c r="BL5" s="262" t="s">
        <v>919</v>
      </c>
      <c r="BM5" s="263" t="s">
        <v>917</v>
      </c>
      <c r="BN5" s="261" t="s">
        <v>921</v>
      </c>
      <c r="BO5" s="262" t="s">
        <v>922</v>
      </c>
      <c r="BP5" s="262" t="s">
        <v>919</v>
      </c>
      <c r="BQ5" s="263" t="s">
        <v>917</v>
      </c>
      <c r="BR5" s="261" t="s">
        <v>921</v>
      </c>
      <c r="BS5" s="262" t="s">
        <v>922</v>
      </c>
      <c r="BT5" s="262" t="s">
        <v>919</v>
      </c>
      <c r="BU5" s="263" t="s">
        <v>917</v>
      </c>
      <c r="BV5" s="261" t="s">
        <v>921</v>
      </c>
      <c r="BW5" s="262" t="s">
        <v>922</v>
      </c>
      <c r="BX5" s="262" t="s">
        <v>919</v>
      </c>
      <c r="BY5" s="263" t="s">
        <v>917</v>
      </c>
      <c r="BZ5" s="261" t="s">
        <v>921</v>
      </c>
      <c r="CA5" s="262" t="s">
        <v>922</v>
      </c>
      <c r="CB5" s="262" t="s">
        <v>919</v>
      </c>
      <c r="CC5" s="263" t="s">
        <v>917</v>
      </c>
      <c r="CD5" s="261" t="s">
        <v>921</v>
      </c>
      <c r="CE5" s="262" t="s">
        <v>922</v>
      </c>
      <c r="CF5" s="262" t="s">
        <v>919</v>
      </c>
      <c r="CG5" s="263" t="s">
        <v>917</v>
      </c>
      <c r="CH5" s="261" t="s">
        <v>921</v>
      </c>
      <c r="CI5" s="262" t="s">
        <v>922</v>
      </c>
      <c r="CJ5" s="262" t="s">
        <v>919</v>
      </c>
      <c r="CK5" s="263" t="s">
        <v>917</v>
      </c>
      <c r="CL5" s="261" t="s">
        <v>921</v>
      </c>
      <c r="CM5" s="262" t="s">
        <v>922</v>
      </c>
      <c r="CN5" s="262" t="s">
        <v>919</v>
      </c>
      <c r="CO5" s="263" t="s">
        <v>917</v>
      </c>
      <c r="CP5" s="261" t="s">
        <v>921</v>
      </c>
      <c r="CQ5" s="262" t="s">
        <v>922</v>
      </c>
      <c r="CR5" s="262" t="s">
        <v>919</v>
      </c>
      <c r="CS5" s="264" t="s">
        <v>917</v>
      </c>
      <c r="CT5" s="265" t="s">
        <v>5</v>
      </c>
      <c r="CU5" s="266" t="s">
        <v>923</v>
      </c>
      <c r="CV5" s="267" t="s">
        <v>20</v>
      </c>
      <c r="CW5" s="267" t="s">
        <v>923</v>
      </c>
    </row>
    <row r="6" spans="1:101">
      <c r="A6" s="268">
        <v>1</v>
      </c>
      <c r="B6" s="269">
        <v>2</v>
      </c>
      <c r="C6" s="269"/>
      <c r="D6" s="269">
        <v>3</v>
      </c>
      <c r="E6" s="269">
        <v>4</v>
      </c>
      <c r="F6" s="269">
        <v>5</v>
      </c>
      <c r="G6" s="269"/>
      <c r="H6" s="269">
        <v>6</v>
      </c>
      <c r="I6" s="269">
        <v>7</v>
      </c>
      <c r="J6" s="269">
        <v>8</v>
      </c>
      <c r="K6" s="269"/>
      <c r="L6" s="269">
        <v>9</v>
      </c>
      <c r="M6" s="269">
        <v>10</v>
      </c>
      <c r="N6" s="269"/>
      <c r="O6" s="269"/>
      <c r="P6" s="269">
        <v>11</v>
      </c>
      <c r="Q6" s="269">
        <v>6</v>
      </c>
      <c r="R6" s="269">
        <v>7</v>
      </c>
      <c r="S6" s="269">
        <v>8</v>
      </c>
      <c r="T6" s="269">
        <v>9</v>
      </c>
      <c r="U6" s="269">
        <v>10</v>
      </c>
      <c r="V6" s="269">
        <v>11</v>
      </c>
      <c r="W6" s="269">
        <v>12</v>
      </c>
      <c r="X6" s="269">
        <v>13</v>
      </c>
      <c r="Y6" s="269">
        <v>14</v>
      </c>
      <c r="Z6" s="269">
        <v>15</v>
      </c>
      <c r="AA6" s="269">
        <v>16</v>
      </c>
      <c r="AB6" s="269">
        <v>17</v>
      </c>
      <c r="AC6" s="269">
        <v>18</v>
      </c>
      <c r="AD6" s="269">
        <v>19</v>
      </c>
      <c r="AE6" s="269">
        <v>20</v>
      </c>
      <c r="AF6" s="269">
        <v>21</v>
      </c>
      <c r="AG6" s="270">
        <v>22</v>
      </c>
      <c r="AH6" s="269">
        <v>19</v>
      </c>
      <c r="AI6" s="269">
        <v>20</v>
      </c>
      <c r="AJ6" s="269">
        <v>21</v>
      </c>
      <c r="AK6" s="270">
        <v>22</v>
      </c>
      <c r="AL6" s="269">
        <v>19</v>
      </c>
      <c r="AM6" s="269">
        <v>20</v>
      </c>
      <c r="AN6" s="269">
        <v>21</v>
      </c>
      <c r="AO6" s="270">
        <v>22</v>
      </c>
      <c r="AP6" s="269">
        <v>19</v>
      </c>
      <c r="AQ6" s="269">
        <v>20</v>
      </c>
      <c r="AR6" s="269">
        <v>21</v>
      </c>
      <c r="AS6" s="270">
        <v>22</v>
      </c>
      <c r="AT6" s="269">
        <v>19</v>
      </c>
      <c r="AU6" s="269">
        <v>20</v>
      </c>
      <c r="AV6" s="269">
        <v>21</v>
      </c>
      <c r="AW6" s="270">
        <v>22</v>
      </c>
      <c r="AX6" s="269">
        <v>19</v>
      </c>
      <c r="AY6" s="269">
        <v>20</v>
      </c>
      <c r="AZ6" s="269">
        <v>21</v>
      </c>
      <c r="BA6" s="270">
        <v>22</v>
      </c>
      <c r="BB6" s="269">
        <v>19</v>
      </c>
      <c r="BC6" s="269">
        <v>20</v>
      </c>
      <c r="BD6" s="269">
        <v>21</v>
      </c>
      <c r="BE6" s="270">
        <v>22</v>
      </c>
      <c r="BF6" s="269">
        <v>19</v>
      </c>
      <c r="BG6" s="269">
        <v>20</v>
      </c>
      <c r="BH6" s="269">
        <v>21</v>
      </c>
      <c r="BI6" s="270">
        <v>22</v>
      </c>
      <c r="BJ6" s="269">
        <v>19</v>
      </c>
      <c r="BK6" s="269">
        <v>20</v>
      </c>
      <c r="BL6" s="269">
        <v>21</v>
      </c>
      <c r="BM6" s="270">
        <v>22</v>
      </c>
      <c r="BN6" s="269">
        <v>19</v>
      </c>
      <c r="BO6" s="269">
        <v>20</v>
      </c>
      <c r="BP6" s="269">
        <v>21</v>
      </c>
      <c r="BQ6" s="270">
        <v>22</v>
      </c>
      <c r="BR6" s="269">
        <v>19</v>
      </c>
      <c r="BS6" s="269">
        <v>20</v>
      </c>
      <c r="BT6" s="269">
        <v>21</v>
      </c>
      <c r="BU6" s="270">
        <v>22</v>
      </c>
      <c r="BV6" s="269">
        <v>19</v>
      </c>
      <c r="BW6" s="269">
        <v>20</v>
      </c>
      <c r="BX6" s="269">
        <v>21</v>
      </c>
      <c r="BY6" s="270">
        <v>22</v>
      </c>
      <c r="BZ6" s="269">
        <v>19</v>
      </c>
      <c r="CA6" s="269">
        <v>20</v>
      </c>
      <c r="CB6" s="269">
        <v>21</v>
      </c>
      <c r="CC6" s="270">
        <v>22</v>
      </c>
      <c r="CD6" s="269">
        <v>19</v>
      </c>
      <c r="CE6" s="269">
        <v>20</v>
      </c>
      <c r="CF6" s="269">
        <v>21</v>
      </c>
      <c r="CG6" s="270">
        <v>22</v>
      </c>
      <c r="CH6" s="269">
        <v>19</v>
      </c>
      <c r="CI6" s="269">
        <v>20</v>
      </c>
      <c r="CJ6" s="269">
        <v>21</v>
      </c>
      <c r="CK6" s="270">
        <v>22</v>
      </c>
      <c r="CL6" s="269">
        <v>19</v>
      </c>
      <c r="CM6" s="269">
        <v>20</v>
      </c>
      <c r="CN6" s="269">
        <v>21</v>
      </c>
      <c r="CO6" s="270">
        <v>22</v>
      </c>
      <c r="CP6" s="269">
        <v>19</v>
      </c>
      <c r="CQ6" s="269">
        <v>20</v>
      </c>
      <c r="CR6" s="269">
        <v>21</v>
      </c>
      <c r="CS6" s="271">
        <v>22</v>
      </c>
      <c r="CT6" s="272">
        <v>8</v>
      </c>
      <c r="CU6" s="273">
        <v>9</v>
      </c>
      <c r="CV6" s="274">
        <v>10</v>
      </c>
      <c r="CW6" s="274">
        <v>11</v>
      </c>
    </row>
    <row r="8" spans="1:101">
      <c r="C8" t="s">
        <v>924</v>
      </c>
    </row>
  </sheetData>
  <mergeCells count="37">
    <mergeCell ref="A1:I1"/>
    <mergeCell ref="A2:I2"/>
    <mergeCell ref="A3:A5"/>
    <mergeCell ref="B3:B5"/>
    <mergeCell ref="C3:C5"/>
    <mergeCell ref="D3:D5"/>
    <mergeCell ref="E3:E5"/>
    <mergeCell ref="F3:F5"/>
    <mergeCell ref="H3:H5"/>
    <mergeCell ref="I3:I5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BZ4:CC4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CD4:CG4"/>
    <mergeCell ref="CH4:CK4"/>
    <mergeCell ref="CL4:CO4"/>
    <mergeCell ref="CP4:CS4"/>
    <mergeCell ref="CT4:CW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Y38"/>
  <sheetViews>
    <sheetView topLeftCell="F2" workbookViewId="0">
      <selection activeCell="T8" sqref="T8:U14"/>
    </sheetView>
  </sheetViews>
  <sheetFormatPr defaultRowHeight="15"/>
  <sheetData>
    <row r="1" spans="1:25" ht="18.75">
      <c r="A1" s="643" t="s">
        <v>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</row>
    <row r="2" spans="1:25" ht="18.75">
      <c r="A2" s="643" t="s">
        <v>79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</row>
    <row r="3" spans="1:25" ht="18.75">
      <c r="A3" s="643" t="s">
        <v>80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</row>
    <row r="4" spans="1:25" ht="18.75">
      <c r="A4" s="44"/>
      <c r="B4" s="45"/>
      <c r="C4" s="46"/>
      <c r="D4" s="46"/>
      <c r="E4" s="47"/>
      <c r="F4" s="48"/>
      <c r="G4" s="49"/>
      <c r="H4" s="50"/>
      <c r="I4" s="50"/>
      <c r="J4" s="50"/>
      <c r="K4" s="49"/>
      <c r="L4" s="50"/>
      <c r="M4" s="50"/>
      <c r="N4" s="49"/>
      <c r="O4" s="51"/>
      <c r="P4" s="52"/>
      <c r="Q4" s="53"/>
      <c r="R4" s="54"/>
      <c r="S4" s="55"/>
      <c r="T4" s="55"/>
      <c r="U4" s="55"/>
      <c r="V4" s="55"/>
      <c r="W4" s="56"/>
      <c r="X4" s="39"/>
      <c r="Y4" s="56"/>
    </row>
    <row r="5" spans="1:25">
      <c r="A5" s="644" t="s">
        <v>81</v>
      </c>
      <c r="B5" s="646" t="s">
        <v>82</v>
      </c>
      <c r="C5" s="648" t="s">
        <v>83</v>
      </c>
      <c r="D5" s="648" t="s">
        <v>84</v>
      </c>
      <c r="E5" s="650" t="s">
        <v>85</v>
      </c>
      <c r="F5" s="637" t="s">
        <v>86</v>
      </c>
      <c r="G5" s="653" t="s">
        <v>87</v>
      </c>
      <c r="H5" s="653" t="s">
        <v>88</v>
      </c>
      <c r="I5" s="653" t="s">
        <v>89</v>
      </c>
      <c r="J5" s="653" t="s">
        <v>90</v>
      </c>
      <c r="K5" s="641" t="s">
        <v>91</v>
      </c>
      <c r="L5" s="623" t="s">
        <v>92</v>
      </c>
      <c r="M5" s="641" t="s">
        <v>93</v>
      </c>
      <c r="N5" s="623" t="s">
        <v>94</v>
      </c>
      <c r="O5" s="625" t="s">
        <v>95</v>
      </c>
      <c r="P5" s="627" t="s">
        <v>96</v>
      </c>
      <c r="Q5" s="629" t="s">
        <v>97</v>
      </c>
      <c r="R5" s="631" t="s">
        <v>98</v>
      </c>
      <c r="S5" s="632" t="s">
        <v>99</v>
      </c>
      <c r="T5" s="635" t="s">
        <v>100</v>
      </c>
      <c r="U5" s="635" t="s">
        <v>101</v>
      </c>
      <c r="V5" s="635" t="s">
        <v>102</v>
      </c>
      <c r="W5" s="637" t="s">
        <v>103</v>
      </c>
      <c r="X5" s="639" t="s">
        <v>104</v>
      </c>
      <c r="Y5" s="621" t="s">
        <v>105</v>
      </c>
    </row>
    <row r="6" spans="1:25" ht="40.5" hidden="1" customHeight="1">
      <c r="A6" s="645"/>
      <c r="B6" s="647"/>
      <c r="C6" s="649"/>
      <c r="D6" s="649"/>
      <c r="E6" s="651"/>
      <c r="F6" s="652"/>
      <c r="G6" s="654"/>
      <c r="H6" s="654"/>
      <c r="I6" s="654"/>
      <c r="J6" s="654"/>
      <c r="K6" s="642"/>
      <c r="L6" s="624"/>
      <c r="M6" s="642"/>
      <c r="N6" s="624"/>
      <c r="O6" s="626"/>
      <c r="P6" s="628"/>
      <c r="Q6" s="630"/>
      <c r="R6" s="631"/>
      <c r="S6" s="633"/>
      <c r="T6" s="636"/>
      <c r="U6" s="636"/>
      <c r="V6" s="636"/>
      <c r="W6" s="638"/>
      <c r="X6" s="640"/>
      <c r="Y6" s="622"/>
    </row>
    <row r="7" spans="1:25" hidden="1">
      <c r="A7" s="57"/>
      <c r="B7" s="58"/>
      <c r="C7" s="59"/>
      <c r="D7" s="59"/>
      <c r="E7" s="60"/>
      <c r="F7" s="638"/>
      <c r="G7" s="61"/>
      <c r="H7" s="61"/>
      <c r="I7" s="61"/>
      <c r="J7" s="61"/>
      <c r="K7" s="61"/>
      <c r="L7" s="61"/>
      <c r="M7" s="61"/>
      <c r="N7" s="61"/>
      <c r="O7" s="62"/>
      <c r="P7" s="57"/>
      <c r="Q7" s="63"/>
      <c r="R7" s="59"/>
      <c r="S7" s="634"/>
      <c r="T7" s="58"/>
      <c r="U7" s="58"/>
      <c r="V7" s="58"/>
      <c r="W7" s="59"/>
      <c r="X7" s="64"/>
      <c r="Y7" s="59"/>
    </row>
    <row r="8" spans="1:25" ht="42.75">
      <c r="A8" s="1">
        <v>1</v>
      </c>
      <c r="B8" s="2" t="s">
        <v>0</v>
      </c>
      <c r="C8" s="3">
        <v>1</v>
      </c>
      <c r="D8" s="3"/>
      <c r="E8" s="4" t="s">
        <v>1</v>
      </c>
      <c r="F8" s="5">
        <v>55000</v>
      </c>
      <c r="G8" s="6" t="s">
        <v>2</v>
      </c>
      <c r="H8" s="7" t="s">
        <v>3</v>
      </c>
      <c r="I8" s="7" t="s">
        <v>3</v>
      </c>
      <c r="J8" s="7"/>
      <c r="K8" s="7"/>
      <c r="L8" s="7"/>
      <c r="M8" s="8"/>
      <c r="N8" s="9"/>
      <c r="O8" s="10"/>
      <c r="P8" s="10" t="s">
        <v>4</v>
      </c>
      <c r="Q8" s="11" t="s">
        <v>5</v>
      </c>
      <c r="R8" s="12"/>
      <c r="S8" s="13">
        <v>50000</v>
      </c>
      <c r="T8" s="14">
        <v>45000</v>
      </c>
      <c r="U8" s="14">
        <v>5000</v>
      </c>
      <c r="V8" s="14"/>
      <c r="W8" s="15" t="s">
        <v>6</v>
      </c>
      <c r="X8" s="16">
        <v>1333</v>
      </c>
      <c r="Y8" s="17">
        <v>60</v>
      </c>
    </row>
    <row r="9" spans="1:25" ht="45" hidden="1">
      <c r="A9" s="1">
        <v>2</v>
      </c>
      <c r="B9" s="18" t="s">
        <v>7</v>
      </c>
      <c r="C9" s="19">
        <v>1</v>
      </c>
      <c r="D9" s="3"/>
      <c r="E9" s="20" t="s">
        <v>8</v>
      </c>
      <c r="F9" s="21">
        <v>40000</v>
      </c>
      <c r="G9" s="6" t="s">
        <v>2</v>
      </c>
      <c r="H9" s="22" t="s">
        <v>9</v>
      </c>
      <c r="I9" s="4"/>
      <c r="J9" s="4"/>
      <c r="K9" s="4"/>
      <c r="L9" s="23"/>
      <c r="M9" s="8"/>
      <c r="N9" s="9"/>
      <c r="O9" s="24"/>
      <c r="P9" s="24" t="s">
        <v>4</v>
      </c>
      <c r="Q9" s="25" t="s">
        <v>5</v>
      </c>
      <c r="R9" s="12"/>
      <c r="S9" s="26">
        <v>12000</v>
      </c>
      <c r="T9" s="27">
        <v>10800</v>
      </c>
      <c r="U9" s="27">
        <v>1200</v>
      </c>
      <c r="V9" s="27">
        <v>0</v>
      </c>
      <c r="W9" s="28" t="s">
        <v>10</v>
      </c>
      <c r="X9" s="29"/>
      <c r="Y9" s="24">
        <v>20</v>
      </c>
    </row>
    <row r="10" spans="1:25" ht="45" hidden="1">
      <c r="A10" s="1">
        <v>3</v>
      </c>
      <c r="B10" s="18" t="s">
        <v>11</v>
      </c>
      <c r="C10" s="19">
        <v>1</v>
      </c>
      <c r="D10" s="3"/>
      <c r="E10" s="20" t="s">
        <v>8</v>
      </c>
      <c r="F10" s="21">
        <v>40000</v>
      </c>
      <c r="G10" s="6" t="s">
        <v>2</v>
      </c>
      <c r="H10" s="22" t="s">
        <v>9</v>
      </c>
      <c r="I10" s="4"/>
      <c r="J10" s="4"/>
      <c r="K10" s="4"/>
      <c r="L10" s="23"/>
      <c r="M10" s="8"/>
      <c r="N10" s="9"/>
      <c r="O10" s="24"/>
      <c r="P10" s="24" t="s">
        <v>4</v>
      </c>
      <c r="Q10" s="25" t="s">
        <v>5</v>
      </c>
      <c r="R10" s="12"/>
      <c r="S10" s="26">
        <v>12000</v>
      </c>
      <c r="T10" s="27">
        <v>10800</v>
      </c>
      <c r="U10" s="27">
        <v>1200</v>
      </c>
      <c r="V10" s="27">
        <v>0</v>
      </c>
      <c r="W10" s="28" t="s">
        <v>10</v>
      </c>
      <c r="X10" s="29"/>
      <c r="Y10" s="24">
        <v>20</v>
      </c>
    </row>
    <row r="11" spans="1:25" ht="45" hidden="1">
      <c r="A11" s="1">
        <v>4</v>
      </c>
      <c r="B11" s="18" t="s">
        <v>12</v>
      </c>
      <c r="C11" s="19">
        <v>1</v>
      </c>
      <c r="D11" s="3"/>
      <c r="E11" s="20" t="s">
        <v>8</v>
      </c>
      <c r="F11" s="21">
        <v>40000</v>
      </c>
      <c r="G11" s="6" t="s">
        <v>2</v>
      </c>
      <c r="H11" s="22" t="s">
        <v>9</v>
      </c>
      <c r="I11" s="4"/>
      <c r="J11" s="4"/>
      <c r="K11" s="4"/>
      <c r="L11" s="23"/>
      <c r="M11" s="8"/>
      <c r="N11" s="9"/>
      <c r="O11" s="24"/>
      <c r="P11" s="24" t="s">
        <v>13</v>
      </c>
      <c r="Q11" s="25" t="s">
        <v>5</v>
      </c>
      <c r="R11" s="12"/>
      <c r="S11" s="26">
        <v>50000</v>
      </c>
      <c r="T11" s="27">
        <v>45000</v>
      </c>
      <c r="U11" s="27">
        <v>5000</v>
      </c>
      <c r="V11" s="27">
        <v>0</v>
      </c>
      <c r="W11" s="28" t="s">
        <v>10</v>
      </c>
      <c r="X11" s="29"/>
      <c r="Y11" s="24">
        <v>20</v>
      </c>
    </row>
    <row r="12" spans="1:25" ht="85.5">
      <c r="A12" s="1">
        <v>5</v>
      </c>
      <c r="B12" s="30" t="s">
        <v>14</v>
      </c>
      <c r="C12" s="6">
        <v>1</v>
      </c>
      <c r="D12" s="31"/>
      <c r="E12" s="32" t="s">
        <v>15</v>
      </c>
      <c r="F12" s="6">
        <v>35000</v>
      </c>
      <c r="G12" s="6" t="s">
        <v>2</v>
      </c>
      <c r="H12" s="6" t="s">
        <v>2</v>
      </c>
      <c r="I12" s="6" t="s">
        <v>2</v>
      </c>
      <c r="J12" s="6" t="s">
        <v>2</v>
      </c>
      <c r="K12" s="6" t="s">
        <v>16</v>
      </c>
      <c r="L12" s="31"/>
      <c r="M12" s="6"/>
      <c r="N12" s="6"/>
      <c r="O12" s="6"/>
      <c r="P12" s="6" t="s">
        <v>13</v>
      </c>
      <c r="Q12" s="33" t="s">
        <v>5</v>
      </c>
      <c r="R12" s="34"/>
      <c r="S12" s="35">
        <v>200000</v>
      </c>
      <c r="T12" s="36">
        <v>50000</v>
      </c>
      <c r="U12" s="36">
        <v>20000</v>
      </c>
      <c r="V12" s="37">
        <v>1000</v>
      </c>
      <c r="W12" s="38" t="s">
        <v>17</v>
      </c>
      <c r="X12" s="39"/>
      <c r="Y12" s="40">
        <v>60</v>
      </c>
    </row>
    <row r="13" spans="1:25" ht="85.5">
      <c r="A13" s="1">
        <v>6</v>
      </c>
      <c r="B13" s="30" t="s">
        <v>18</v>
      </c>
      <c r="C13" s="6">
        <v>1</v>
      </c>
      <c r="D13" s="31"/>
      <c r="E13" s="32" t="s">
        <v>19</v>
      </c>
      <c r="F13" s="6">
        <v>35000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16</v>
      </c>
      <c r="L13" s="31"/>
      <c r="M13" s="6"/>
      <c r="N13" s="6"/>
      <c r="O13" s="6"/>
      <c r="P13" s="6" t="s">
        <v>13</v>
      </c>
      <c r="Q13" s="33" t="s">
        <v>20</v>
      </c>
      <c r="R13" s="34"/>
      <c r="S13" s="35">
        <v>200000</v>
      </c>
      <c r="T13" s="36">
        <v>50000</v>
      </c>
      <c r="U13" s="36">
        <v>20000</v>
      </c>
      <c r="V13" s="37">
        <v>1000</v>
      </c>
      <c r="W13" s="38" t="s">
        <v>17</v>
      </c>
      <c r="X13" s="39"/>
      <c r="Y13" s="40">
        <v>60</v>
      </c>
    </row>
    <row r="14" spans="1:25" ht="71.25">
      <c r="A14" s="1">
        <v>7</v>
      </c>
      <c r="B14" s="30" t="s">
        <v>21</v>
      </c>
      <c r="C14" s="6">
        <v>1</v>
      </c>
      <c r="D14" s="31"/>
      <c r="E14" s="32" t="s">
        <v>19</v>
      </c>
      <c r="F14" s="6">
        <v>36000</v>
      </c>
      <c r="G14" s="6" t="s">
        <v>2</v>
      </c>
      <c r="H14" s="6" t="s">
        <v>2</v>
      </c>
      <c r="I14" s="6" t="s">
        <v>2</v>
      </c>
      <c r="J14" s="6" t="s">
        <v>2</v>
      </c>
      <c r="K14" s="6" t="s">
        <v>22</v>
      </c>
      <c r="L14" s="31"/>
      <c r="M14" s="6"/>
      <c r="N14" s="6"/>
      <c r="O14" s="6"/>
      <c r="P14" s="6" t="s">
        <v>4</v>
      </c>
      <c r="Q14" s="33" t="s">
        <v>5</v>
      </c>
      <c r="R14" s="34"/>
      <c r="S14" s="35">
        <v>20000</v>
      </c>
      <c r="T14" s="37">
        <v>50000</v>
      </c>
      <c r="U14" s="36">
        <v>2000</v>
      </c>
      <c r="V14" s="37">
        <v>1000</v>
      </c>
      <c r="W14" s="38" t="s">
        <v>17</v>
      </c>
      <c r="X14" s="39"/>
      <c r="Y14" s="40">
        <v>60</v>
      </c>
    </row>
    <row r="15" spans="1:25" ht="85.5" hidden="1">
      <c r="A15" s="1">
        <v>8</v>
      </c>
      <c r="B15" s="30" t="s">
        <v>23</v>
      </c>
      <c r="C15" s="31"/>
      <c r="D15" s="6">
        <v>1</v>
      </c>
      <c r="E15" s="41" t="s">
        <v>24</v>
      </c>
      <c r="F15" s="6">
        <v>36000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25</v>
      </c>
      <c r="L15" s="31"/>
      <c r="M15" s="41"/>
      <c r="N15" s="41"/>
      <c r="O15" s="41"/>
      <c r="P15" s="6" t="s">
        <v>13</v>
      </c>
      <c r="Q15" s="33" t="s">
        <v>20</v>
      </c>
      <c r="R15" s="38"/>
      <c r="S15" s="35">
        <v>50000</v>
      </c>
      <c r="T15" s="37">
        <v>42500</v>
      </c>
      <c r="U15" s="37">
        <v>5000</v>
      </c>
      <c r="V15" s="37">
        <v>2500</v>
      </c>
      <c r="W15" s="38" t="s">
        <v>26</v>
      </c>
      <c r="X15" s="39"/>
      <c r="Y15" s="40">
        <v>20</v>
      </c>
    </row>
    <row r="16" spans="1:25" ht="85.5" hidden="1">
      <c r="A16" s="1">
        <v>9</v>
      </c>
      <c r="B16" s="30" t="s">
        <v>27</v>
      </c>
      <c r="C16" s="6">
        <v>1</v>
      </c>
      <c r="D16" s="31"/>
      <c r="E16" s="41" t="s">
        <v>28</v>
      </c>
      <c r="F16" s="6">
        <v>25000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29</v>
      </c>
      <c r="L16" s="31"/>
      <c r="M16" s="41"/>
      <c r="N16" s="41"/>
      <c r="O16" s="41"/>
      <c r="P16" s="6" t="s">
        <v>13</v>
      </c>
      <c r="Q16" s="33" t="s">
        <v>5</v>
      </c>
      <c r="R16" s="38"/>
      <c r="S16" s="35">
        <v>50000</v>
      </c>
      <c r="T16" s="37">
        <v>42500</v>
      </c>
      <c r="U16" s="37">
        <v>5000</v>
      </c>
      <c r="V16" s="37">
        <v>2500</v>
      </c>
      <c r="W16" s="38" t="s">
        <v>30</v>
      </c>
      <c r="X16" s="39"/>
      <c r="Y16" s="40">
        <v>20</v>
      </c>
    </row>
    <row r="17" spans="1:25" ht="85.5" hidden="1">
      <c r="A17" s="1">
        <v>10</v>
      </c>
      <c r="B17" s="30" t="s">
        <v>31</v>
      </c>
      <c r="C17" s="6">
        <v>1</v>
      </c>
      <c r="D17" s="31"/>
      <c r="E17" s="41" t="s">
        <v>32</v>
      </c>
      <c r="F17" s="6">
        <v>20000</v>
      </c>
      <c r="G17" s="6" t="s">
        <v>2</v>
      </c>
      <c r="H17" s="6" t="s">
        <v>2</v>
      </c>
      <c r="I17" s="6" t="s">
        <v>2</v>
      </c>
      <c r="J17" s="6" t="s">
        <v>2</v>
      </c>
      <c r="K17" s="6" t="s">
        <v>33</v>
      </c>
      <c r="L17" s="31"/>
      <c r="M17" s="41"/>
      <c r="N17" s="41"/>
      <c r="O17" s="41"/>
      <c r="P17" s="6" t="s">
        <v>13</v>
      </c>
      <c r="Q17" s="33" t="s">
        <v>20</v>
      </c>
      <c r="R17" s="38"/>
      <c r="S17" s="35">
        <v>50000</v>
      </c>
      <c r="T17" s="37">
        <v>42500</v>
      </c>
      <c r="U17" s="37">
        <v>5000</v>
      </c>
      <c r="V17" s="37">
        <v>2500</v>
      </c>
      <c r="W17" s="38" t="s">
        <v>30</v>
      </c>
      <c r="X17" s="39"/>
      <c r="Y17" s="40">
        <v>20</v>
      </c>
    </row>
    <row r="18" spans="1:25" ht="71.25" hidden="1">
      <c r="A18" s="1">
        <v>11</v>
      </c>
      <c r="B18" s="30" t="s">
        <v>34</v>
      </c>
      <c r="C18" s="31"/>
      <c r="D18" s="6">
        <v>1</v>
      </c>
      <c r="E18" s="41" t="s">
        <v>35</v>
      </c>
      <c r="F18" s="6">
        <v>30000</v>
      </c>
      <c r="G18" s="6" t="s">
        <v>2</v>
      </c>
      <c r="H18" s="6" t="s">
        <v>2</v>
      </c>
      <c r="I18" s="6" t="s">
        <v>2</v>
      </c>
      <c r="J18" s="6" t="s">
        <v>2</v>
      </c>
      <c r="K18" s="6" t="s">
        <v>25</v>
      </c>
      <c r="L18" s="31"/>
      <c r="M18" s="41"/>
      <c r="N18" s="41"/>
      <c r="O18" s="41"/>
      <c r="P18" s="6" t="s">
        <v>4</v>
      </c>
      <c r="Q18" s="33" t="s">
        <v>5</v>
      </c>
      <c r="R18" s="38"/>
      <c r="S18" s="35">
        <v>50000</v>
      </c>
      <c r="T18" s="37">
        <v>42500</v>
      </c>
      <c r="U18" s="37">
        <v>5000</v>
      </c>
      <c r="V18" s="37">
        <v>2500</v>
      </c>
      <c r="W18" s="38" t="s">
        <v>30</v>
      </c>
      <c r="X18" s="39"/>
      <c r="Y18" s="40">
        <v>20</v>
      </c>
    </row>
    <row r="19" spans="1:25" ht="85.5" hidden="1">
      <c r="A19" s="1">
        <v>12</v>
      </c>
      <c r="B19" s="30" t="s">
        <v>36</v>
      </c>
      <c r="C19" s="6">
        <v>1</v>
      </c>
      <c r="D19" s="31"/>
      <c r="E19" s="41" t="s">
        <v>37</v>
      </c>
      <c r="F19" s="6">
        <v>18000</v>
      </c>
      <c r="G19" s="6" t="s">
        <v>2</v>
      </c>
      <c r="H19" s="6" t="s">
        <v>2</v>
      </c>
      <c r="I19" s="6" t="s">
        <v>2</v>
      </c>
      <c r="J19" s="6" t="s">
        <v>2</v>
      </c>
      <c r="K19" s="6" t="s">
        <v>38</v>
      </c>
      <c r="L19" s="31"/>
      <c r="M19" s="41"/>
      <c r="N19" s="41"/>
      <c r="O19" s="41"/>
      <c r="P19" s="6" t="s">
        <v>13</v>
      </c>
      <c r="Q19" s="33" t="s">
        <v>5</v>
      </c>
      <c r="R19" s="38"/>
      <c r="S19" s="35">
        <v>40000</v>
      </c>
      <c r="T19" s="37">
        <v>34000</v>
      </c>
      <c r="U19" s="37">
        <v>4000</v>
      </c>
      <c r="V19" s="37">
        <v>2000</v>
      </c>
      <c r="W19" s="38" t="s">
        <v>30</v>
      </c>
      <c r="X19" s="39"/>
      <c r="Y19" s="40">
        <v>20</v>
      </c>
    </row>
    <row r="20" spans="1:25" ht="71.25" hidden="1">
      <c r="A20" s="1">
        <v>13</v>
      </c>
      <c r="B20" s="30" t="s">
        <v>39</v>
      </c>
      <c r="C20" s="6">
        <v>1</v>
      </c>
      <c r="D20" s="31"/>
      <c r="E20" s="41" t="s">
        <v>37</v>
      </c>
      <c r="F20" s="6">
        <v>30000</v>
      </c>
      <c r="G20" s="6" t="s">
        <v>2</v>
      </c>
      <c r="H20" s="6" t="s">
        <v>2</v>
      </c>
      <c r="I20" s="6" t="s">
        <v>2</v>
      </c>
      <c r="J20" s="6" t="s">
        <v>2</v>
      </c>
      <c r="K20" s="6" t="s">
        <v>40</v>
      </c>
      <c r="L20" s="31"/>
      <c r="M20" s="41"/>
      <c r="N20" s="41"/>
      <c r="O20" s="41"/>
      <c r="P20" s="6" t="s">
        <v>4</v>
      </c>
      <c r="Q20" s="33" t="s">
        <v>20</v>
      </c>
      <c r="R20" s="38"/>
      <c r="S20" s="35">
        <v>40000</v>
      </c>
      <c r="T20" s="37">
        <v>34000</v>
      </c>
      <c r="U20" s="37">
        <v>4000</v>
      </c>
      <c r="V20" s="37">
        <v>2000</v>
      </c>
      <c r="W20" s="38" t="s">
        <v>30</v>
      </c>
      <c r="X20" s="39"/>
      <c r="Y20" s="40">
        <v>20</v>
      </c>
    </row>
    <row r="21" spans="1:25" ht="85.5" hidden="1">
      <c r="A21" s="1">
        <v>14</v>
      </c>
      <c r="B21" s="30" t="s">
        <v>41</v>
      </c>
      <c r="C21" s="6">
        <v>1</v>
      </c>
      <c r="D21" s="31"/>
      <c r="E21" s="41" t="s">
        <v>37</v>
      </c>
      <c r="F21" s="6">
        <v>30000</v>
      </c>
      <c r="G21" s="6" t="s">
        <v>2</v>
      </c>
      <c r="H21" s="6" t="s">
        <v>2</v>
      </c>
      <c r="I21" s="6" t="s">
        <v>2</v>
      </c>
      <c r="J21" s="6" t="s">
        <v>2</v>
      </c>
      <c r="K21" s="6" t="s">
        <v>42</v>
      </c>
      <c r="L21" s="31"/>
      <c r="M21" s="41"/>
      <c r="N21" s="41"/>
      <c r="O21" s="41"/>
      <c r="P21" s="6" t="s">
        <v>13</v>
      </c>
      <c r="Q21" s="33" t="s">
        <v>5</v>
      </c>
      <c r="R21" s="38"/>
      <c r="S21" s="35">
        <v>50000</v>
      </c>
      <c r="T21" s="37">
        <v>42500</v>
      </c>
      <c r="U21" s="37">
        <v>5000</v>
      </c>
      <c r="V21" s="37">
        <v>2500</v>
      </c>
      <c r="W21" s="38" t="s">
        <v>43</v>
      </c>
      <c r="X21" s="39"/>
      <c r="Y21" s="40">
        <v>20</v>
      </c>
    </row>
    <row r="22" spans="1:25" ht="85.5" hidden="1">
      <c r="A22" s="1">
        <v>15</v>
      </c>
      <c r="B22" s="42" t="s">
        <v>44</v>
      </c>
      <c r="C22" s="6">
        <v>1</v>
      </c>
      <c r="D22" s="31"/>
      <c r="E22" s="43" t="s">
        <v>45</v>
      </c>
      <c r="F22" s="6">
        <v>25000</v>
      </c>
      <c r="G22" s="6" t="s">
        <v>2</v>
      </c>
      <c r="H22" s="6" t="s">
        <v>2</v>
      </c>
      <c r="I22" s="6" t="s">
        <v>2</v>
      </c>
      <c r="J22" s="6" t="s">
        <v>2</v>
      </c>
      <c r="K22" s="6" t="s">
        <v>46</v>
      </c>
      <c r="L22" s="31"/>
      <c r="M22" s="43"/>
      <c r="N22" s="43"/>
      <c r="O22" s="43"/>
      <c r="P22" s="6" t="s">
        <v>13</v>
      </c>
      <c r="Q22" s="33" t="s">
        <v>5</v>
      </c>
      <c r="R22" s="38"/>
      <c r="S22" s="35">
        <v>50000</v>
      </c>
      <c r="T22" s="37">
        <v>42500</v>
      </c>
      <c r="U22" s="37">
        <v>5000</v>
      </c>
      <c r="V22" s="37">
        <v>2500</v>
      </c>
      <c r="W22" s="38" t="s">
        <v>43</v>
      </c>
      <c r="X22" s="39"/>
      <c r="Y22" s="40">
        <v>20</v>
      </c>
    </row>
    <row r="23" spans="1:25" ht="85.5" hidden="1">
      <c r="A23" s="1">
        <v>16</v>
      </c>
      <c r="B23" s="42" t="s">
        <v>47</v>
      </c>
      <c r="C23" s="6">
        <v>1</v>
      </c>
      <c r="D23" s="31"/>
      <c r="E23" s="41" t="s">
        <v>37</v>
      </c>
      <c r="F23" s="6">
        <v>25000</v>
      </c>
      <c r="G23" s="6" t="s">
        <v>2</v>
      </c>
      <c r="H23" s="6" t="s">
        <v>2</v>
      </c>
      <c r="I23" s="6" t="s">
        <v>2</v>
      </c>
      <c r="J23" s="6" t="s">
        <v>2</v>
      </c>
      <c r="K23" s="6" t="s">
        <v>48</v>
      </c>
      <c r="L23" s="31"/>
      <c r="M23" s="41"/>
      <c r="N23" s="41"/>
      <c r="O23" s="41"/>
      <c r="P23" s="6" t="s">
        <v>13</v>
      </c>
      <c r="Q23" s="33" t="s">
        <v>20</v>
      </c>
      <c r="R23" s="38"/>
      <c r="S23" s="35">
        <v>40000</v>
      </c>
      <c r="T23" s="37">
        <v>34000</v>
      </c>
      <c r="U23" s="37">
        <v>4000</v>
      </c>
      <c r="V23" s="37">
        <v>2000</v>
      </c>
      <c r="W23" s="38" t="s">
        <v>43</v>
      </c>
      <c r="X23" s="39"/>
      <c r="Y23" s="40">
        <v>20</v>
      </c>
    </row>
    <row r="24" spans="1:25" ht="85.5" hidden="1">
      <c r="A24" s="1">
        <v>17</v>
      </c>
      <c r="B24" s="42" t="s">
        <v>49</v>
      </c>
      <c r="C24" s="6">
        <v>1</v>
      </c>
      <c r="D24" s="31"/>
      <c r="E24" s="41" t="s">
        <v>50</v>
      </c>
      <c r="F24" s="6">
        <v>20000</v>
      </c>
      <c r="G24" s="6" t="s">
        <v>2</v>
      </c>
      <c r="H24" s="6" t="s">
        <v>2</v>
      </c>
      <c r="I24" s="6" t="s">
        <v>2</v>
      </c>
      <c r="J24" s="6" t="s">
        <v>2</v>
      </c>
      <c r="K24" s="6" t="s">
        <v>51</v>
      </c>
      <c r="L24" s="31"/>
      <c r="M24" s="41"/>
      <c r="N24" s="41"/>
      <c r="O24" s="41"/>
      <c r="P24" s="6" t="s">
        <v>13</v>
      </c>
      <c r="Q24" s="33" t="s">
        <v>5</v>
      </c>
      <c r="R24" s="38"/>
      <c r="S24" s="35">
        <v>50000</v>
      </c>
      <c r="T24" s="37">
        <v>42500</v>
      </c>
      <c r="U24" s="37">
        <v>5000</v>
      </c>
      <c r="V24" s="37">
        <v>2500</v>
      </c>
      <c r="W24" s="38" t="s">
        <v>52</v>
      </c>
      <c r="X24" s="39"/>
      <c r="Y24" s="40">
        <v>20</v>
      </c>
    </row>
    <row r="25" spans="1:25" ht="85.5" hidden="1">
      <c r="A25" s="1">
        <v>18</v>
      </c>
      <c r="B25" s="42" t="s">
        <v>53</v>
      </c>
      <c r="C25" s="6">
        <v>1</v>
      </c>
      <c r="D25" s="31"/>
      <c r="E25" s="41" t="s">
        <v>28</v>
      </c>
      <c r="F25" s="6">
        <v>36000</v>
      </c>
      <c r="G25" s="6" t="s">
        <v>2</v>
      </c>
      <c r="H25" s="6" t="s">
        <v>2</v>
      </c>
      <c r="I25" s="6" t="s">
        <v>2</v>
      </c>
      <c r="J25" s="6" t="s">
        <v>2</v>
      </c>
      <c r="K25" s="6" t="s">
        <v>54</v>
      </c>
      <c r="L25" s="31"/>
      <c r="M25" s="41"/>
      <c r="N25" s="41"/>
      <c r="O25" s="41"/>
      <c r="P25" s="6" t="s">
        <v>4</v>
      </c>
      <c r="Q25" s="33" t="s">
        <v>5</v>
      </c>
      <c r="R25" s="38"/>
      <c r="S25" s="35">
        <v>50000</v>
      </c>
      <c r="T25" s="37">
        <v>42500</v>
      </c>
      <c r="U25" s="37">
        <v>5000</v>
      </c>
      <c r="V25" s="37">
        <v>2500</v>
      </c>
      <c r="W25" s="38" t="s">
        <v>52</v>
      </c>
      <c r="X25" s="39"/>
      <c r="Y25" s="40">
        <v>20</v>
      </c>
    </row>
    <row r="26" spans="1:25" ht="85.5" hidden="1">
      <c r="A26" s="1">
        <v>19</v>
      </c>
      <c r="B26" s="42" t="s">
        <v>55</v>
      </c>
      <c r="C26" s="31"/>
      <c r="D26" s="6">
        <v>1</v>
      </c>
      <c r="E26" s="43" t="s">
        <v>28</v>
      </c>
      <c r="F26" s="6">
        <v>22000</v>
      </c>
      <c r="G26" s="6" t="s">
        <v>2</v>
      </c>
      <c r="H26" s="6" t="s">
        <v>2</v>
      </c>
      <c r="I26" s="6" t="s">
        <v>2</v>
      </c>
      <c r="J26" s="6" t="s">
        <v>2</v>
      </c>
      <c r="K26" s="31" t="s">
        <v>56</v>
      </c>
      <c r="L26" s="31"/>
      <c r="M26" s="43"/>
      <c r="N26" s="43"/>
      <c r="O26" s="43"/>
      <c r="P26" s="6" t="s">
        <v>4</v>
      </c>
      <c r="Q26" s="33" t="s">
        <v>20</v>
      </c>
      <c r="R26" s="38"/>
      <c r="S26" s="35">
        <v>50000</v>
      </c>
      <c r="T26" s="37">
        <v>42500</v>
      </c>
      <c r="U26" s="37">
        <v>5000</v>
      </c>
      <c r="V26" s="37">
        <v>2500</v>
      </c>
      <c r="W26" s="38" t="s">
        <v>52</v>
      </c>
      <c r="X26" s="39"/>
      <c r="Y26" s="40">
        <v>20</v>
      </c>
    </row>
    <row r="27" spans="1:25" ht="85.5" hidden="1">
      <c r="A27" s="1">
        <v>20</v>
      </c>
      <c r="B27" s="42" t="s">
        <v>57</v>
      </c>
      <c r="C27" s="6">
        <v>1</v>
      </c>
      <c r="D27" s="31"/>
      <c r="E27" s="41" t="s">
        <v>58</v>
      </c>
      <c r="F27" s="6" t="s">
        <v>59</v>
      </c>
      <c r="G27" s="6" t="s">
        <v>2</v>
      </c>
      <c r="H27" s="6" t="s">
        <v>2</v>
      </c>
      <c r="I27" s="6" t="s">
        <v>2</v>
      </c>
      <c r="J27" s="6" t="s">
        <v>2</v>
      </c>
      <c r="K27" s="6" t="s">
        <v>60</v>
      </c>
      <c r="L27" s="31"/>
      <c r="M27" s="41"/>
      <c r="N27" s="41"/>
      <c r="O27" s="41"/>
      <c r="P27" s="6" t="s">
        <v>13</v>
      </c>
      <c r="Q27" s="33" t="s">
        <v>5</v>
      </c>
      <c r="R27" s="38"/>
      <c r="S27" s="35">
        <v>50000</v>
      </c>
      <c r="T27" s="37">
        <v>42500</v>
      </c>
      <c r="U27" s="37">
        <v>5000</v>
      </c>
      <c r="V27" s="37">
        <v>2500</v>
      </c>
      <c r="W27" s="38" t="s">
        <v>61</v>
      </c>
      <c r="X27" s="39"/>
      <c r="Y27" s="40">
        <v>20</v>
      </c>
    </row>
    <row r="28" spans="1:25" ht="85.5" hidden="1">
      <c r="A28" s="1">
        <v>21</v>
      </c>
      <c r="B28" s="42" t="s">
        <v>62</v>
      </c>
      <c r="C28" s="6">
        <v>1</v>
      </c>
      <c r="D28" s="31"/>
      <c r="E28" s="41" t="s">
        <v>63</v>
      </c>
      <c r="F28" s="6">
        <v>35000</v>
      </c>
      <c r="G28" s="6" t="s">
        <v>2</v>
      </c>
      <c r="H28" s="6" t="s">
        <v>2</v>
      </c>
      <c r="I28" s="6" t="s">
        <v>2</v>
      </c>
      <c r="J28" s="6" t="s">
        <v>2</v>
      </c>
      <c r="K28" s="6" t="s">
        <v>64</v>
      </c>
      <c r="L28" s="31"/>
      <c r="M28" s="41"/>
      <c r="N28" s="41"/>
      <c r="O28" s="41"/>
      <c r="P28" s="6" t="s">
        <v>13</v>
      </c>
      <c r="Q28" s="33" t="s">
        <v>5</v>
      </c>
      <c r="R28" s="38"/>
      <c r="S28" s="35">
        <v>50000</v>
      </c>
      <c r="T28" s="37">
        <v>42500</v>
      </c>
      <c r="U28" s="37">
        <v>5000</v>
      </c>
      <c r="V28" s="37">
        <v>2500</v>
      </c>
      <c r="W28" s="38" t="s">
        <v>65</v>
      </c>
      <c r="X28" s="39"/>
      <c r="Y28" s="40">
        <v>20</v>
      </c>
    </row>
    <row r="29" spans="1:25" ht="85.5" hidden="1">
      <c r="A29" s="1">
        <v>22</v>
      </c>
      <c r="B29" s="42" t="s">
        <v>66</v>
      </c>
      <c r="C29" s="6">
        <v>1</v>
      </c>
      <c r="D29" s="31"/>
      <c r="E29" s="41" t="s">
        <v>63</v>
      </c>
      <c r="F29" s="6">
        <v>30000</v>
      </c>
      <c r="G29" s="6" t="s">
        <v>2</v>
      </c>
      <c r="H29" s="6" t="s">
        <v>2</v>
      </c>
      <c r="I29" s="6" t="s">
        <v>2</v>
      </c>
      <c r="J29" s="6" t="s">
        <v>2</v>
      </c>
      <c r="K29" s="31" t="s">
        <v>56</v>
      </c>
      <c r="L29" s="31"/>
      <c r="M29" s="41"/>
      <c r="N29" s="41"/>
      <c r="O29" s="41"/>
      <c r="P29" s="6" t="s">
        <v>13</v>
      </c>
      <c r="Q29" s="33" t="s">
        <v>5</v>
      </c>
      <c r="R29" s="38"/>
      <c r="S29" s="35">
        <v>50000</v>
      </c>
      <c r="T29" s="37">
        <v>42500</v>
      </c>
      <c r="U29" s="37">
        <v>5000</v>
      </c>
      <c r="V29" s="37">
        <v>2500</v>
      </c>
      <c r="W29" s="38" t="s">
        <v>65</v>
      </c>
      <c r="X29" s="39"/>
      <c r="Y29" s="40">
        <v>20</v>
      </c>
    </row>
    <row r="30" spans="1:25" ht="57" hidden="1">
      <c r="A30" s="1">
        <v>23</v>
      </c>
      <c r="B30" s="42" t="s">
        <v>67</v>
      </c>
      <c r="C30" s="6">
        <v>1</v>
      </c>
      <c r="D30" s="31"/>
      <c r="E30" s="41" t="s">
        <v>63</v>
      </c>
      <c r="F30" s="6">
        <v>20000</v>
      </c>
      <c r="G30" s="6" t="s">
        <v>2</v>
      </c>
      <c r="H30" s="6" t="s">
        <v>2</v>
      </c>
      <c r="I30" s="6" t="s">
        <v>2</v>
      </c>
      <c r="J30" s="6" t="s">
        <v>2</v>
      </c>
      <c r="K30" s="31" t="s">
        <v>56</v>
      </c>
      <c r="L30" s="31"/>
      <c r="M30" s="41"/>
      <c r="N30" s="41"/>
      <c r="O30" s="41"/>
      <c r="P30" s="6" t="s">
        <v>13</v>
      </c>
      <c r="Q30" s="33" t="s">
        <v>20</v>
      </c>
      <c r="R30" s="38"/>
      <c r="S30" s="35">
        <v>40000</v>
      </c>
      <c r="T30" s="37">
        <v>34000</v>
      </c>
      <c r="U30" s="37">
        <v>4000</v>
      </c>
      <c r="V30" s="37">
        <v>2000</v>
      </c>
      <c r="W30" s="38" t="s">
        <v>17</v>
      </c>
      <c r="X30" s="39"/>
      <c r="Y30" s="40">
        <v>20</v>
      </c>
    </row>
    <row r="31" spans="1:25" ht="85.5" hidden="1">
      <c r="A31" s="1">
        <v>24</v>
      </c>
      <c r="B31" s="42" t="s">
        <v>68</v>
      </c>
      <c r="C31" s="6">
        <v>1</v>
      </c>
      <c r="D31" s="31"/>
      <c r="E31" s="41" t="s">
        <v>28</v>
      </c>
      <c r="F31" s="6">
        <v>25000</v>
      </c>
      <c r="G31" s="6" t="s">
        <v>2</v>
      </c>
      <c r="H31" s="6" t="s">
        <v>2</v>
      </c>
      <c r="I31" s="6" t="s">
        <v>2</v>
      </c>
      <c r="J31" s="6" t="s">
        <v>2</v>
      </c>
      <c r="K31" s="6" t="s">
        <v>69</v>
      </c>
      <c r="L31" s="31"/>
      <c r="M31" s="41"/>
      <c r="N31" s="41"/>
      <c r="O31" s="41"/>
      <c r="P31" s="6" t="s">
        <v>13</v>
      </c>
      <c r="Q31" s="33" t="s">
        <v>5</v>
      </c>
      <c r="R31" s="38"/>
      <c r="S31" s="35">
        <v>50000</v>
      </c>
      <c r="T31" s="37">
        <v>42500</v>
      </c>
      <c r="U31" s="37">
        <v>5000</v>
      </c>
      <c r="V31" s="37">
        <v>2500</v>
      </c>
      <c r="W31" s="38" t="s">
        <v>17</v>
      </c>
      <c r="X31" s="39"/>
      <c r="Y31" s="40">
        <v>20</v>
      </c>
    </row>
    <row r="32" spans="1:25" ht="85.5" hidden="1">
      <c r="A32" s="1">
        <v>25</v>
      </c>
      <c r="B32" s="42" t="s">
        <v>70</v>
      </c>
      <c r="C32" s="6">
        <v>1</v>
      </c>
      <c r="D32" s="31"/>
      <c r="E32" s="41" t="s">
        <v>71</v>
      </c>
      <c r="F32" s="6">
        <v>25000</v>
      </c>
      <c r="G32" s="6" t="s">
        <v>2</v>
      </c>
      <c r="H32" s="6" t="s">
        <v>2</v>
      </c>
      <c r="I32" s="6" t="s">
        <v>2</v>
      </c>
      <c r="J32" s="6" t="s">
        <v>2</v>
      </c>
      <c r="K32" s="6" t="s">
        <v>69</v>
      </c>
      <c r="L32" s="31"/>
      <c r="M32" s="41"/>
      <c r="N32" s="41"/>
      <c r="O32" s="41"/>
      <c r="P32" s="6" t="s">
        <v>13</v>
      </c>
      <c r="Q32" s="33" t="s">
        <v>5</v>
      </c>
      <c r="R32" s="38"/>
      <c r="S32" s="35">
        <v>50000</v>
      </c>
      <c r="T32" s="37">
        <v>42500</v>
      </c>
      <c r="U32" s="37">
        <v>5000</v>
      </c>
      <c r="V32" s="37">
        <v>2500</v>
      </c>
      <c r="W32" s="38" t="s">
        <v>17</v>
      </c>
      <c r="X32" s="39"/>
      <c r="Y32" s="40">
        <v>20</v>
      </c>
    </row>
    <row r="33" spans="1:25" ht="85.5" hidden="1">
      <c r="A33" s="1">
        <v>26</v>
      </c>
      <c r="B33" s="42" t="s">
        <v>72</v>
      </c>
      <c r="C33" s="6">
        <v>1</v>
      </c>
      <c r="D33" s="31"/>
      <c r="E33" s="41" t="s">
        <v>71</v>
      </c>
      <c r="F33" s="6">
        <v>25000</v>
      </c>
      <c r="G33" s="6" t="s">
        <v>2</v>
      </c>
      <c r="H33" s="6" t="s">
        <v>2</v>
      </c>
      <c r="I33" s="6" t="s">
        <v>2</v>
      </c>
      <c r="J33" s="6" t="s">
        <v>2</v>
      </c>
      <c r="K33" s="6" t="s">
        <v>69</v>
      </c>
      <c r="L33" s="31"/>
      <c r="M33" s="41"/>
      <c r="N33" s="41"/>
      <c r="O33" s="41"/>
      <c r="P33" s="6" t="s">
        <v>13</v>
      </c>
      <c r="Q33" s="33" t="s">
        <v>5</v>
      </c>
      <c r="R33" s="38"/>
      <c r="S33" s="35">
        <v>50000</v>
      </c>
      <c r="T33" s="37">
        <v>42500</v>
      </c>
      <c r="U33" s="37">
        <v>5000</v>
      </c>
      <c r="V33" s="37">
        <v>2500</v>
      </c>
      <c r="W33" s="38" t="s">
        <v>17</v>
      </c>
      <c r="X33" s="39"/>
      <c r="Y33" s="40">
        <v>20</v>
      </c>
    </row>
    <row r="34" spans="1:25" ht="85.5" hidden="1">
      <c r="A34" s="1">
        <v>27</v>
      </c>
      <c r="B34" s="42" t="s">
        <v>73</v>
      </c>
      <c r="C34" s="6">
        <v>1</v>
      </c>
      <c r="D34" s="31"/>
      <c r="E34" s="43" t="s">
        <v>45</v>
      </c>
      <c r="F34" s="6">
        <v>25000</v>
      </c>
      <c r="G34" s="6" t="s">
        <v>2</v>
      </c>
      <c r="H34" s="6" t="s">
        <v>2</v>
      </c>
      <c r="I34" s="6" t="s">
        <v>2</v>
      </c>
      <c r="J34" s="6" t="s">
        <v>2</v>
      </c>
      <c r="K34" s="6" t="s">
        <v>69</v>
      </c>
      <c r="L34" s="31"/>
      <c r="M34" s="43"/>
      <c r="N34" s="43"/>
      <c r="O34" s="43"/>
      <c r="P34" s="6" t="s">
        <v>13</v>
      </c>
      <c r="Q34" s="33" t="s">
        <v>5</v>
      </c>
      <c r="R34" s="38"/>
      <c r="S34" s="35">
        <v>50000</v>
      </c>
      <c r="T34" s="37">
        <v>42500</v>
      </c>
      <c r="U34" s="37">
        <v>5000</v>
      </c>
      <c r="V34" s="37">
        <v>2500</v>
      </c>
      <c r="W34" s="38" t="s">
        <v>17</v>
      </c>
      <c r="X34" s="39"/>
      <c r="Y34" s="40">
        <v>20</v>
      </c>
    </row>
    <row r="35" spans="1:25" ht="85.5" hidden="1">
      <c r="A35" s="1">
        <v>28</v>
      </c>
      <c r="B35" s="42" t="s">
        <v>74</v>
      </c>
      <c r="C35" s="6">
        <v>1</v>
      </c>
      <c r="D35" s="31"/>
      <c r="E35" s="41" t="s">
        <v>71</v>
      </c>
      <c r="F35" s="6">
        <v>25000</v>
      </c>
      <c r="G35" s="6" t="s">
        <v>2</v>
      </c>
      <c r="H35" s="6" t="s">
        <v>2</v>
      </c>
      <c r="I35" s="6" t="s">
        <v>2</v>
      </c>
      <c r="J35" s="6" t="s">
        <v>2</v>
      </c>
      <c r="K35" s="6" t="s">
        <v>69</v>
      </c>
      <c r="L35" s="31"/>
      <c r="M35" s="41"/>
      <c r="N35" s="41"/>
      <c r="O35" s="41"/>
      <c r="P35" s="6" t="s">
        <v>13</v>
      </c>
      <c r="Q35" s="33" t="s">
        <v>5</v>
      </c>
      <c r="R35" s="38"/>
      <c r="S35" s="35">
        <v>50000</v>
      </c>
      <c r="T35" s="37">
        <v>42500</v>
      </c>
      <c r="U35" s="37">
        <v>5000</v>
      </c>
      <c r="V35" s="37">
        <v>2500</v>
      </c>
      <c r="W35" s="38" t="s">
        <v>17</v>
      </c>
      <c r="X35" s="39"/>
      <c r="Y35" s="40">
        <v>20</v>
      </c>
    </row>
    <row r="36" spans="1:25" ht="85.5" hidden="1">
      <c r="A36" s="1">
        <v>29</v>
      </c>
      <c r="B36" s="30" t="s">
        <v>75</v>
      </c>
      <c r="C36" s="6">
        <v>1</v>
      </c>
      <c r="D36" s="31"/>
      <c r="E36" s="41" t="s">
        <v>71</v>
      </c>
      <c r="F36" s="6">
        <v>25000</v>
      </c>
      <c r="G36" s="6" t="s">
        <v>2</v>
      </c>
      <c r="H36" s="6" t="s">
        <v>2</v>
      </c>
      <c r="I36" s="6" t="s">
        <v>2</v>
      </c>
      <c r="J36" s="6" t="s">
        <v>2</v>
      </c>
      <c r="K36" s="6" t="s">
        <v>69</v>
      </c>
      <c r="L36" s="31"/>
      <c r="M36" s="41"/>
      <c r="N36" s="41"/>
      <c r="O36" s="41"/>
      <c r="P36" s="6" t="s">
        <v>13</v>
      </c>
      <c r="Q36" s="33" t="s">
        <v>5</v>
      </c>
      <c r="R36" s="38"/>
      <c r="S36" s="35">
        <v>50000</v>
      </c>
      <c r="T36" s="37">
        <v>42500</v>
      </c>
      <c r="U36" s="37">
        <v>5000</v>
      </c>
      <c r="V36" s="37">
        <v>2500</v>
      </c>
      <c r="W36" s="38" t="s">
        <v>17</v>
      </c>
      <c r="X36" s="39"/>
      <c r="Y36" s="40">
        <v>20</v>
      </c>
    </row>
    <row r="37" spans="1:25" ht="85.5" hidden="1">
      <c r="A37" s="1">
        <v>30</v>
      </c>
      <c r="B37" s="42" t="s">
        <v>76</v>
      </c>
      <c r="C37" s="6">
        <v>1</v>
      </c>
      <c r="D37" s="31"/>
      <c r="E37" s="41" t="s">
        <v>63</v>
      </c>
      <c r="F37" s="6">
        <v>25000</v>
      </c>
      <c r="G37" s="6" t="s">
        <v>2</v>
      </c>
      <c r="H37" s="6" t="s">
        <v>2</v>
      </c>
      <c r="I37" s="6" t="s">
        <v>2</v>
      </c>
      <c r="J37" s="6" t="s">
        <v>2</v>
      </c>
      <c r="K37" s="6" t="s">
        <v>77</v>
      </c>
      <c r="L37" s="31"/>
      <c r="M37" s="41"/>
      <c r="N37" s="41"/>
      <c r="O37" s="41"/>
      <c r="P37" s="6" t="s">
        <v>13</v>
      </c>
      <c r="Q37" s="33" t="s">
        <v>5</v>
      </c>
      <c r="R37" s="38"/>
      <c r="S37" s="35">
        <v>40000</v>
      </c>
      <c r="T37" s="37">
        <v>34000</v>
      </c>
      <c r="U37" s="37">
        <v>4000</v>
      </c>
      <c r="V37" s="37">
        <v>2000</v>
      </c>
      <c r="W37" s="38" t="s">
        <v>17</v>
      </c>
      <c r="X37" s="39"/>
      <c r="Y37" s="40">
        <v>20</v>
      </c>
    </row>
    <row r="38" spans="1:25" hidden="1">
      <c r="S38">
        <f>SUM(S8:S37)</f>
        <v>1644000</v>
      </c>
      <c r="T38">
        <f t="shared" ref="T38:V38" si="0">SUM(T8:T37)</f>
        <v>1196600</v>
      </c>
      <c r="U38">
        <f t="shared" si="0"/>
        <v>164400</v>
      </c>
      <c r="V38">
        <f t="shared" si="0"/>
        <v>58000</v>
      </c>
    </row>
  </sheetData>
  <autoFilter ref="A5:Y38">
    <filterColumn colId="24">
      <filters>
        <filter val="60"/>
      </filters>
    </filterColumn>
  </autoFilter>
  <mergeCells count="28">
    <mergeCell ref="M5:M6"/>
    <mergeCell ref="A1:Y1"/>
    <mergeCell ref="A2:Y2"/>
    <mergeCell ref="A3:Y3"/>
    <mergeCell ref="A5:A6"/>
    <mergeCell ref="B5:B6"/>
    <mergeCell ref="C5:C6"/>
    <mergeCell ref="D5:D6"/>
    <mergeCell ref="E5:E6"/>
    <mergeCell ref="F5:F7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7"/>
    <mergeCell ref="T5:T6"/>
    <mergeCell ref="U5:U6"/>
    <mergeCell ref="V5:V6"/>
    <mergeCell ref="W5:W6"/>
    <mergeCell ref="X5:X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3"/>
  <sheetViews>
    <sheetView topLeftCell="F10" workbookViewId="0">
      <selection activeCell="T11" sqref="T11:U12"/>
    </sheetView>
  </sheetViews>
  <sheetFormatPr defaultRowHeight="15"/>
  <sheetData>
    <row r="1" spans="1:25" ht="16.5">
      <c r="A1" s="673" t="s">
        <v>78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5"/>
    </row>
    <row r="2" spans="1:25" ht="16.5">
      <c r="A2" s="673" t="s">
        <v>79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5"/>
    </row>
    <row r="3" spans="1:25" ht="16.5">
      <c r="A3" s="673" t="s">
        <v>120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5"/>
    </row>
    <row r="4" spans="1:25">
      <c r="A4" s="676" t="s">
        <v>81</v>
      </c>
      <c r="B4" s="679" t="s">
        <v>82</v>
      </c>
      <c r="C4" s="682" t="s">
        <v>83</v>
      </c>
      <c r="D4" s="682" t="s">
        <v>84</v>
      </c>
      <c r="E4" s="676" t="s">
        <v>85</v>
      </c>
      <c r="F4" s="685" t="s">
        <v>86</v>
      </c>
      <c r="G4" s="688" t="s">
        <v>87</v>
      </c>
      <c r="H4" s="688" t="s">
        <v>88</v>
      </c>
      <c r="I4" s="688" t="s">
        <v>89</v>
      </c>
      <c r="J4" s="688" t="s">
        <v>90</v>
      </c>
      <c r="K4" s="658" t="s">
        <v>91</v>
      </c>
      <c r="L4" s="658" t="s">
        <v>92</v>
      </c>
      <c r="M4" s="658" t="s">
        <v>93</v>
      </c>
      <c r="N4" s="658" t="s">
        <v>94</v>
      </c>
      <c r="O4" s="658" t="s">
        <v>95</v>
      </c>
      <c r="P4" s="661" t="s">
        <v>96</v>
      </c>
      <c r="Q4" s="661" t="s">
        <v>97</v>
      </c>
      <c r="R4" s="661" t="s">
        <v>98</v>
      </c>
      <c r="S4" s="664" t="s">
        <v>99</v>
      </c>
      <c r="T4" s="664" t="s">
        <v>100</v>
      </c>
      <c r="U4" s="664" t="s">
        <v>101</v>
      </c>
      <c r="V4" s="667" t="s">
        <v>102</v>
      </c>
      <c r="W4" s="670" t="s">
        <v>103</v>
      </c>
      <c r="X4" s="670" t="s">
        <v>121</v>
      </c>
      <c r="Y4" s="655" t="s">
        <v>105</v>
      </c>
    </row>
    <row r="5" spans="1:25">
      <c r="A5" s="677"/>
      <c r="B5" s="680"/>
      <c r="C5" s="683"/>
      <c r="D5" s="683"/>
      <c r="E5" s="677"/>
      <c r="F5" s="686"/>
      <c r="G5" s="689"/>
      <c r="H5" s="689"/>
      <c r="I5" s="689"/>
      <c r="J5" s="689"/>
      <c r="K5" s="659"/>
      <c r="L5" s="659"/>
      <c r="M5" s="659"/>
      <c r="N5" s="659"/>
      <c r="O5" s="659"/>
      <c r="P5" s="662"/>
      <c r="Q5" s="662"/>
      <c r="R5" s="662"/>
      <c r="S5" s="665"/>
      <c r="T5" s="665"/>
      <c r="U5" s="665"/>
      <c r="V5" s="668"/>
      <c r="W5" s="671"/>
      <c r="X5" s="671"/>
      <c r="Y5" s="656"/>
    </row>
    <row r="6" spans="1:25">
      <c r="A6" s="677"/>
      <c r="B6" s="680"/>
      <c r="C6" s="683"/>
      <c r="D6" s="683"/>
      <c r="E6" s="677"/>
      <c r="F6" s="686"/>
      <c r="G6" s="689"/>
      <c r="H6" s="689"/>
      <c r="I6" s="689"/>
      <c r="J6" s="689"/>
      <c r="K6" s="659"/>
      <c r="L6" s="659"/>
      <c r="M6" s="659"/>
      <c r="N6" s="659"/>
      <c r="O6" s="659"/>
      <c r="P6" s="662"/>
      <c r="Q6" s="662"/>
      <c r="R6" s="662"/>
      <c r="S6" s="665"/>
      <c r="T6" s="665"/>
      <c r="U6" s="665"/>
      <c r="V6" s="668"/>
      <c r="W6" s="671"/>
      <c r="X6" s="671"/>
      <c r="Y6" s="656"/>
    </row>
    <row r="7" spans="1:25">
      <c r="A7" s="677"/>
      <c r="B7" s="680"/>
      <c r="C7" s="683"/>
      <c r="D7" s="683"/>
      <c r="E7" s="677"/>
      <c r="F7" s="686"/>
      <c r="G7" s="689"/>
      <c r="H7" s="689"/>
      <c r="I7" s="689"/>
      <c r="J7" s="689"/>
      <c r="K7" s="659"/>
      <c r="L7" s="659"/>
      <c r="M7" s="659"/>
      <c r="N7" s="659"/>
      <c r="O7" s="659"/>
      <c r="P7" s="662"/>
      <c r="Q7" s="662"/>
      <c r="R7" s="662"/>
      <c r="S7" s="665"/>
      <c r="T7" s="665"/>
      <c r="U7" s="665"/>
      <c r="V7" s="668"/>
      <c r="W7" s="671"/>
      <c r="X7" s="671"/>
      <c r="Y7" s="656"/>
    </row>
    <row r="8" spans="1:25">
      <c r="A8" s="678"/>
      <c r="B8" s="681"/>
      <c r="C8" s="684"/>
      <c r="D8" s="684"/>
      <c r="E8" s="678"/>
      <c r="F8" s="687"/>
      <c r="G8" s="690"/>
      <c r="H8" s="690"/>
      <c r="I8" s="690"/>
      <c r="J8" s="690"/>
      <c r="K8" s="660"/>
      <c r="L8" s="660"/>
      <c r="M8" s="660"/>
      <c r="N8" s="660"/>
      <c r="O8" s="660"/>
      <c r="P8" s="663"/>
      <c r="Q8" s="663"/>
      <c r="R8" s="663"/>
      <c r="S8" s="666"/>
      <c r="T8" s="666"/>
      <c r="U8" s="666"/>
      <c r="V8" s="669"/>
      <c r="W8" s="672"/>
      <c r="X8" s="672"/>
      <c r="Y8" s="657"/>
    </row>
    <row r="9" spans="1:25" ht="75">
      <c r="A9" s="65">
        <v>1</v>
      </c>
      <c r="B9" s="66" t="s">
        <v>106</v>
      </c>
      <c r="C9" s="67">
        <v>1</v>
      </c>
      <c r="D9" s="67"/>
      <c r="E9" s="43" t="s">
        <v>37</v>
      </c>
      <c r="F9" s="32">
        <v>25000</v>
      </c>
      <c r="G9" s="67" t="s">
        <v>25</v>
      </c>
      <c r="H9" s="67" t="s">
        <v>25</v>
      </c>
      <c r="I9" s="43" t="s">
        <v>107</v>
      </c>
      <c r="J9" s="43" t="s">
        <v>37</v>
      </c>
      <c r="K9" s="67" t="s">
        <v>108</v>
      </c>
      <c r="L9" s="67"/>
      <c r="M9" s="12"/>
      <c r="N9" s="12"/>
      <c r="O9" s="12"/>
      <c r="P9" s="67" t="s">
        <v>13</v>
      </c>
      <c r="Q9" s="67" t="s">
        <v>5</v>
      </c>
      <c r="R9" s="67"/>
      <c r="S9" s="68">
        <v>50000</v>
      </c>
      <c r="T9" s="68">
        <f t="shared" ref="T9:T10" si="0">S9/100*85</f>
        <v>42500</v>
      </c>
      <c r="U9" s="68">
        <f t="shared" ref="U9:U12" si="1">S9/100*10</f>
        <v>5000</v>
      </c>
      <c r="V9" s="68">
        <f t="shared" ref="V9:V10" si="2">S9/100*5</f>
        <v>2500</v>
      </c>
      <c r="W9" s="67" t="s">
        <v>109</v>
      </c>
      <c r="X9" s="67"/>
      <c r="Y9" s="67">
        <v>20</v>
      </c>
    </row>
    <row r="10" spans="1:25" ht="75">
      <c r="A10" s="65">
        <v>2</v>
      </c>
      <c r="B10" s="66" t="s">
        <v>110</v>
      </c>
      <c r="C10" s="67">
        <v>1</v>
      </c>
      <c r="D10" s="67"/>
      <c r="E10" s="43" t="s">
        <v>37</v>
      </c>
      <c r="F10" s="32">
        <v>25000</v>
      </c>
      <c r="G10" s="67" t="s">
        <v>25</v>
      </c>
      <c r="H10" s="67" t="s">
        <v>25</v>
      </c>
      <c r="I10" s="43" t="s">
        <v>107</v>
      </c>
      <c r="J10" s="43" t="s">
        <v>37</v>
      </c>
      <c r="K10" s="67" t="s">
        <v>108</v>
      </c>
      <c r="L10" s="67"/>
      <c r="M10" s="12"/>
      <c r="N10" s="12"/>
      <c r="O10" s="12"/>
      <c r="P10" s="67" t="s">
        <v>13</v>
      </c>
      <c r="Q10" s="67" t="s">
        <v>5</v>
      </c>
      <c r="R10" s="67"/>
      <c r="S10" s="68">
        <v>50000</v>
      </c>
      <c r="T10" s="68">
        <f t="shared" si="0"/>
        <v>42500</v>
      </c>
      <c r="U10" s="68">
        <f t="shared" si="1"/>
        <v>5000</v>
      </c>
      <c r="V10" s="68">
        <f t="shared" si="2"/>
        <v>2500</v>
      </c>
      <c r="W10" s="67" t="s">
        <v>111</v>
      </c>
      <c r="X10" s="67"/>
      <c r="Y10" s="67">
        <v>20</v>
      </c>
    </row>
    <row r="11" spans="1:25" ht="90">
      <c r="A11" s="65">
        <v>3</v>
      </c>
      <c r="B11" s="66" t="s">
        <v>112</v>
      </c>
      <c r="C11" s="67"/>
      <c r="D11" s="67">
        <v>1</v>
      </c>
      <c r="E11" s="67" t="s">
        <v>113</v>
      </c>
      <c r="F11" s="32">
        <v>50000</v>
      </c>
      <c r="G11" s="67" t="s">
        <v>25</v>
      </c>
      <c r="H11" s="67" t="s">
        <v>114</v>
      </c>
      <c r="I11" s="43"/>
      <c r="J11" s="67" t="s">
        <v>113</v>
      </c>
      <c r="K11" s="67" t="s">
        <v>115</v>
      </c>
      <c r="L11" s="67"/>
      <c r="M11" s="12"/>
      <c r="N11" s="12"/>
      <c r="O11" s="12"/>
      <c r="P11" s="67" t="s">
        <v>13</v>
      </c>
      <c r="Q11" s="67" t="s">
        <v>20</v>
      </c>
      <c r="R11" s="67"/>
      <c r="S11" s="68">
        <v>22429</v>
      </c>
      <c r="T11" s="69">
        <f>S11/100*90</f>
        <v>20186.099999999999</v>
      </c>
      <c r="U11" s="69">
        <f t="shared" si="1"/>
        <v>2242.9</v>
      </c>
      <c r="V11" s="68">
        <v>0</v>
      </c>
      <c r="W11" s="67" t="s">
        <v>116</v>
      </c>
      <c r="X11" s="67"/>
      <c r="Y11" s="67">
        <v>60</v>
      </c>
    </row>
    <row r="12" spans="1:25" ht="90">
      <c r="A12" s="65">
        <v>4</v>
      </c>
      <c r="B12" s="66" t="s">
        <v>117</v>
      </c>
      <c r="C12" s="67"/>
      <c r="D12" s="67">
        <v>1</v>
      </c>
      <c r="E12" s="67" t="s">
        <v>113</v>
      </c>
      <c r="F12" s="32">
        <v>48000</v>
      </c>
      <c r="G12" s="67" t="s">
        <v>25</v>
      </c>
      <c r="H12" s="67" t="s">
        <v>118</v>
      </c>
      <c r="I12" s="43"/>
      <c r="J12" s="67" t="s">
        <v>113</v>
      </c>
      <c r="K12" s="67" t="s">
        <v>115</v>
      </c>
      <c r="L12" s="67"/>
      <c r="M12" s="12"/>
      <c r="N12" s="12"/>
      <c r="O12" s="12"/>
      <c r="P12" s="67" t="s">
        <v>13</v>
      </c>
      <c r="Q12" s="67" t="s">
        <v>20</v>
      </c>
      <c r="R12" s="67"/>
      <c r="S12" s="68">
        <v>22450</v>
      </c>
      <c r="T12" s="69">
        <f>S12/100*90</f>
        <v>20205</v>
      </c>
      <c r="U12" s="69">
        <f t="shared" si="1"/>
        <v>2245</v>
      </c>
      <c r="V12" s="68">
        <v>0</v>
      </c>
      <c r="W12" s="67" t="s">
        <v>119</v>
      </c>
      <c r="X12" s="67"/>
      <c r="Y12" s="67">
        <v>60</v>
      </c>
    </row>
    <row r="13" spans="1:25">
      <c r="S13">
        <f>SUM(S9:S12)</f>
        <v>144879</v>
      </c>
      <c r="T13">
        <f t="shared" ref="T13:U13" si="3">SUM(T9:T12)</f>
        <v>125391.1</v>
      </c>
      <c r="U13">
        <f t="shared" si="3"/>
        <v>14487.9</v>
      </c>
      <c r="V13">
        <f>SUM(V9:V12)</f>
        <v>5000</v>
      </c>
    </row>
  </sheetData>
  <mergeCells count="28">
    <mergeCell ref="M4:M8"/>
    <mergeCell ref="A1:Y1"/>
    <mergeCell ref="A2:Y2"/>
    <mergeCell ref="A3:Y3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Y4:Y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X4:X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6"/>
  <sheetViews>
    <sheetView topLeftCell="A47" workbookViewId="0">
      <selection activeCell="K57" sqref="K57"/>
    </sheetView>
  </sheetViews>
  <sheetFormatPr defaultRowHeight="15"/>
  <cols>
    <col min="3" max="3" width="9.140625" style="84"/>
  </cols>
  <sheetData>
    <row r="1" spans="1:18" ht="18.75">
      <c r="A1" s="643" t="s">
        <v>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</row>
    <row r="2" spans="1:18" ht="18.75">
      <c r="A2" s="643" t="s">
        <v>79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</row>
    <row r="3" spans="1:18" ht="18.75">
      <c r="A3" s="643" t="s">
        <v>122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</row>
    <row r="4" spans="1:18" ht="18.75">
      <c r="A4" s="691" t="s">
        <v>123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</row>
    <row r="5" spans="1:18" ht="60">
      <c r="A5" s="67" t="s">
        <v>124</v>
      </c>
      <c r="B5" s="67" t="s">
        <v>125</v>
      </c>
      <c r="C5" s="85" t="s">
        <v>126</v>
      </c>
      <c r="D5" s="67" t="s">
        <v>127</v>
      </c>
      <c r="E5" s="67" t="s">
        <v>128</v>
      </c>
      <c r="F5" s="67" t="s">
        <v>87</v>
      </c>
      <c r="G5" s="67" t="s">
        <v>129</v>
      </c>
      <c r="H5" s="67" t="s">
        <v>130</v>
      </c>
      <c r="I5" s="67" t="s">
        <v>131</v>
      </c>
      <c r="J5" s="67" t="s">
        <v>132</v>
      </c>
      <c r="K5" s="68" t="s">
        <v>133</v>
      </c>
      <c r="L5" s="68" t="s">
        <v>134</v>
      </c>
      <c r="M5" s="68" t="s">
        <v>135</v>
      </c>
      <c r="N5" s="68" t="s">
        <v>136</v>
      </c>
      <c r="O5" s="67" t="s">
        <v>137</v>
      </c>
      <c r="P5" s="67" t="s">
        <v>136</v>
      </c>
      <c r="Q5" s="67" t="s">
        <v>135</v>
      </c>
      <c r="R5" s="32" t="s">
        <v>137</v>
      </c>
    </row>
    <row r="6" spans="1:18" ht="75">
      <c r="A6" s="32">
        <v>1</v>
      </c>
      <c r="B6" s="12"/>
      <c r="C6" s="86" t="s">
        <v>138</v>
      </c>
      <c r="D6" s="12"/>
      <c r="E6" s="67" t="s">
        <v>139</v>
      </c>
      <c r="F6" s="67" t="s">
        <v>2</v>
      </c>
      <c r="G6" s="12" t="s">
        <v>13</v>
      </c>
      <c r="H6" s="12" t="s">
        <v>5</v>
      </c>
      <c r="I6" s="12" t="s">
        <v>83</v>
      </c>
      <c r="J6" s="15" t="s">
        <v>140</v>
      </c>
      <c r="K6" s="71">
        <v>100000</v>
      </c>
      <c r="L6" s="72">
        <v>95000</v>
      </c>
      <c r="M6" s="73" t="s">
        <v>141</v>
      </c>
      <c r="N6" s="73">
        <v>95000</v>
      </c>
      <c r="O6" s="12"/>
      <c r="P6" s="74">
        <v>95000</v>
      </c>
      <c r="Q6" s="73" t="s">
        <v>141</v>
      </c>
      <c r="R6" s="75">
        <v>20</v>
      </c>
    </row>
    <row r="7" spans="1:18" ht="75">
      <c r="A7" s="32">
        <v>2</v>
      </c>
      <c r="B7" s="12"/>
      <c r="C7" s="86" t="s">
        <v>142</v>
      </c>
      <c r="D7" s="12"/>
      <c r="E7" s="67" t="s">
        <v>139</v>
      </c>
      <c r="F7" s="67" t="s">
        <v>2</v>
      </c>
      <c r="G7" s="12" t="s">
        <v>13</v>
      </c>
      <c r="H7" s="15" t="s">
        <v>5</v>
      </c>
      <c r="I7" s="12" t="s">
        <v>83</v>
      </c>
      <c r="J7" s="15" t="s">
        <v>143</v>
      </c>
      <c r="K7" s="71">
        <v>100000</v>
      </c>
      <c r="L7" s="72">
        <v>95000</v>
      </c>
      <c r="M7" s="73" t="s">
        <v>141</v>
      </c>
      <c r="N7" s="73">
        <v>95000</v>
      </c>
      <c r="O7" s="12"/>
      <c r="P7" s="74">
        <v>95000</v>
      </c>
      <c r="Q7" s="73" t="s">
        <v>141</v>
      </c>
      <c r="R7" s="75">
        <v>20</v>
      </c>
    </row>
    <row r="8" spans="1:18" ht="90">
      <c r="A8" s="32">
        <v>3</v>
      </c>
      <c r="B8" s="12"/>
      <c r="C8" s="86" t="s">
        <v>144</v>
      </c>
      <c r="D8" s="12"/>
      <c r="E8" s="67" t="s">
        <v>145</v>
      </c>
      <c r="F8" s="67" t="s">
        <v>2</v>
      </c>
      <c r="G8" s="12" t="s">
        <v>13</v>
      </c>
      <c r="H8" s="15" t="s">
        <v>5</v>
      </c>
      <c r="I8" s="12" t="s">
        <v>83</v>
      </c>
      <c r="J8" s="12" t="s">
        <v>146</v>
      </c>
      <c r="K8" s="71">
        <v>70000</v>
      </c>
      <c r="L8" s="72">
        <v>66500</v>
      </c>
      <c r="M8" s="73" t="s">
        <v>141</v>
      </c>
      <c r="N8" s="73">
        <v>66500</v>
      </c>
      <c r="O8" s="12"/>
      <c r="P8" s="74">
        <v>66500</v>
      </c>
      <c r="Q8" s="73" t="s">
        <v>141</v>
      </c>
      <c r="R8" s="75">
        <v>20</v>
      </c>
    </row>
    <row r="9" spans="1:18" ht="75">
      <c r="A9" s="32">
        <v>4</v>
      </c>
      <c r="B9" s="67"/>
      <c r="C9" s="86" t="s">
        <v>147</v>
      </c>
      <c r="D9" s="67"/>
      <c r="E9" s="67" t="s">
        <v>148</v>
      </c>
      <c r="F9" s="67" t="s">
        <v>2</v>
      </c>
      <c r="G9" s="67" t="s">
        <v>13</v>
      </c>
      <c r="H9" s="76" t="s">
        <v>5</v>
      </c>
      <c r="I9" s="67" t="s">
        <v>83</v>
      </c>
      <c r="J9" s="67" t="s">
        <v>146</v>
      </c>
      <c r="K9" s="77">
        <v>100000</v>
      </c>
      <c r="L9" s="78">
        <v>95000</v>
      </c>
      <c r="M9" s="79" t="s">
        <v>141</v>
      </c>
      <c r="N9" s="79">
        <v>95000</v>
      </c>
      <c r="O9" s="12"/>
      <c r="P9" s="70">
        <v>95000</v>
      </c>
      <c r="Q9" s="79" t="s">
        <v>141</v>
      </c>
      <c r="R9" s="32">
        <v>20</v>
      </c>
    </row>
    <row r="10" spans="1:18" ht="75">
      <c r="A10" s="32">
        <v>5</v>
      </c>
      <c r="B10" s="67"/>
      <c r="C10" s="86" t="s">
        <v>149</v>
      </c>
      <c r="D10" s="67"/>
      <c r="E10" s="67" t="s">
        <v>150</v>
      </c>
      <c r="F10" s="67" t="s">
        <v>2</v>
      </c>
      <c r="G10" s="67" t="s">
        <v>13</v>
      </c>
      <c r="H10" s="76" t="s">
        <v>5</v>
      </c>
      <c r="I10" s="76" t="s">
        <v>84</v>
      </c>
      <c r="J10" s="76" t="s">
        <v>143</v>
      </c>
      <c r="K10" s="77">
        <v>100000</v>
      </c>
      <c r="L10" s="78">
        <v>95000</v>
      </c>
      <c r="M10" s="79" t="s">
        <v>141</v>
      </c>
      <c r="N10" s="79">
        <v>95000</v>
      </c>
      <c r="O10" s="12"/>
      <c r="P10" s="70">
        <v>95000</v>
      </c>
      <c r="Q10" s="79" t="s">
        <v>141</v>
      </c>
      <c r="R10" s="32">
        <v>20</v>
      </c>
    </row>
    <row r="11" spans="1:18" ht="75">
      <c r="A11" s="32">
        <v>6</v>
      </c>
      <c r="B11" s="67"/>
      <c r="C11" s="86" t="s">
        <v>151</v>
      </c>
      <c r="D11" s="67"/>
      <c r="E11" s="67" t="s">
        <v>152</v>
      </c>
      <c r="F11" s="67" t="s">
        <v>2</v>
      </c>
      <c r="G11" s="67" t="s">
        <v>4</v>
      </c>
      <c r="H11" s="76" t="s">
        <v>5</v>
      </c>
      <c r="I11" s="76" t="s">
        <v>84</v>
      </c>
      <c r="J11" s="67" t="s">
        <v>146</v>
      </c>
      <c r="K11" s="77">
        <v>100000</v>
      </c>
      <c r="L11" s="78">
        <v>95000</v>
      </c>
      <c r="M11" s="79" t="s">
        <v>141</v>
      </c>
      <c r="N11" s="79">
        <v>95000</v>
      </c>
      <c r="O11" s="12"/>
      <c r="P11" s="70">
        <v>95000</v>
      </c>
      <c r="Q11" s="79" t="s">
        <v>141</v>
      </c>
      <c r="R11" s="32">
        <v>20</v>
      </c>
    </row>
    <row r="12" spans="1:18" ht="105">
      <c r="A12" s="32">
        <v>7</v>
      </c>
      <c r="B12" s="67"/>
      <c r="C12" s="86" t="s">
        <v>153</v>
      </c>
      <c r="D12" s="67"/>
      <c r="E12" s="67" t="s">
        <v>154</v>
      </c>
      <c r="F12" s="67" t="s">
        <v>2</v>
      </c>
      <c r="G12" s="67" t="s">
        <v>4</v>
      </c>
      <c r="H12" s="76" t="s">
        <v>5</v>
      </c>
      <c r="I12" s="76" t="s">
        <v>84</v>
      </c>
      <c r="J12" s="67" t="s">
        <v>146</v>
      </c>
      <c r="K12" s="77">
        <v>100000</v>
      </c>
      <c r="L12" s="78">
        <v>95000</v>
      </c>
      <c r="M12" s="79" t="s">
        <v>141</v>
      </c>
      <c r="N12" s="79">
        <v>95000</v>
      </c>
      <c r="O12" s="12"/>
      <c r="P12" s="70">
        <v>95000</v>
      </c>
      <c r="Q12" s="79" t="s">
        <v>141</v>
      </c>
      <c r="R12" s="32">
        <v>20</v>
      </c>
    </row>
    <row r="13" spans="1:18" ht="75">
      <c r="A13" s="32">
        <v>8</v>
      </c>
      <c r="B13" s="67"/>
      <c r="C13" s="86" t="s">
        <v>155</v>
      </c>
      <c r="D13" s="67"/>
      <c r="E13" s="67" t="s">
        <v>156</v>
      </c>
      <c r="F13" s="67" t="s">
        <v>2</v>
      </c>
      <c r="G13" s="67" t="s">
        <v>4</v>
      </c>
      <c r="H13" s="76" t="s">
        <v>5</v>
      </c>
      <c r="I13" s="76" t="s">
        <v>83</v>
      </c>
      <c r="J13" s="76" t="s">
        <v>140</v>
      </c>
      <c r="K13" s="77">
        <v>100000</v>
      </c>
      <c r="L13" s="78">
        <v>95000</v>
      </c>
      <c r="M13" s="79" t="s">
        <v>141</v>
      </c>
      <c r="N13" s="79">
        <v>95000</v>
      </c>
      <c r="O13" s="12"/>
      <c r="P13" s="70">
        <v>95000</v>
      </c>
      <c r="Q13" s="79" t="s">
        <v>141</v>
      </c>
      <c r="R13" s="32">
        <v>20</v>
      </c>
    </row>
    <row r="14" spans="1:18" ht="90">
      <c r="A14" s="32">
        <v>9</v>
      </c>
      <c r="B14" s="67"/>
      <c r="C14" s="86" t="s">
        <v>157</v>
      </c>
      <c r="D14" s="67"/>
      <c r="E14" s="67" t="s">
        <v>158</v>
      </c>
      <c r="F14" s="67" t="s">
        <v>2</v>
      </c>
      <c r="G14" s="76" t="s">
        <v>13</v>
      </c>
      <c r="H14" s="76" t="s">
        <v>5</v>
      </c>
      <c r="I14" s="76" t="s">
        <v>83</v>
      </c>
      <c r="J14" s="76" t="s">
        <v>143</v>
      </c>
      <c r="K14" s="77">
        <v>88840</v>
      </c>
      <c r="L14" s="78">
        <v>84400</v>
      </c>
      <c r="M14" s="79" t="s">
        <v>141</v>
      </c>
      <c r="N14" s="79">
        <v>84400</v>
      </c>
      <c r="O14" s="12"/>
      <c r="P14" s="70">
        <v>84400</v>
      </c>
      <c r="Q14" s="79" t="s">
        <v>141</v>
      </c>
      <c r="R14" s="32">
        <v>20</v>
      </c>
    </row>
    <row r="15" spans="1:18" ht="90">
      <c r="A15" s="32">
        <v>10</v>
      </c>
      <c r="B15" s="67"/>
      <c r="C15" s="86" t="s">
        <v>159</v>
      </c>
      <c r="D15" s="67"/>
      <c r="E15" s="67" t="s">
        <v>160</v>
      </c>
      <c r="F15" s="67" t="s">
        <v>2</v>
      </c>
      <c r="G15" s="76" t="s">
        <v>13</v>
      </c>
      <c r="H15" s="76" t="s">
        <v>5</v>
      </c>
      <c r="I15" s="76" t="s">
        <v>84</v>
      </c>
      <c r="J15" s="76" t="s">
        <v>143</v>
      </c>
      <c r="K15" s="77">
        <v>50000</v>
      </c>
      <c r="L15" s="78">
        <v>47500</v>
      </c>
      <c r="M15" s="79" t="s">
        <v>141</v>
      </c>
      <c r="N15" s="79">
        <v>47500</v>
      </c>
      <c r="O15" s="12"/>
      <c r="P15" s="70">
        <v>47500</v>
      </c>
      <c r="Q15" s="79" t="s">
        <v>141</v>
      </c>
      <c r="R15" s="32">
        <v>20</v>
      </c>
    </row>
    <row r="16" spans="1:18" ht="90">
      <c r="A16" s="32">
        <v>11</v>
      </c>
      <c r="B16" s="67"/>
      <c r="C16" s="86" t="s">
        <v>161</v>
      </c>
      <c r="D16" s="67"/>
      <c r="E16" s="67" t="s">
        <v>162</v>
      </c>
      <c r="F16" s="67" t="s">
        <v>2</v>
      </c>
      <c r="G16" s="76" t="s">
        <v>13</v>
      </c>
      <c r="H16" s="76" t="s">
        <v>5</v>
      </c>
      <c r="I16" s="76" t="s">
        <v>83</v>
      </c>
      <c r="J16" s="76" t="s">
        <v>143</v>
      </c>
      <c r="K16" s="77">
        <v>50000</v>
      </c>
      <c r="L16" s="78">
        <v>47500</v>
      </c>
      <c r="M16" s="79" t="s">
        <v>141</v>
      </c>
      <c r="N16" s="79">
        <v>47500</v>
      </c>
      <c r="O16" s="12"/>
      <c r="P16" s="70">
        <v>47500</v>
      </c>
      <c r="Q16" s="79" t="s">
        <v>141</v>
      </c>
      <c r="R16" s="32">
        <v>20</v>
      </c>
    </row>
    <row r="17" spans="1:18" ht="75">
      <c r="A17" s="32">
        <v>12</v>
      </c>
      <c r="B17" s="67"/>
      <c r="C17" s="86" t="s">
        <v>163</v>
      </c>
      <c r="D17" s="67"/>
      <c r="E17" s="67" t="s">
        <v>164</v>
      </c>
      <c r="F17" s="67" t="s">
        <v>2</v>
      </c>
      <c r="G17" s="76" t="s">
        <v>13</v>
      </c>
      <c r="H17" s="76" t="s">
        <v>5</v>
      </c>
      <c r="I17" s="76" t="s">
        <v>84</v>
      </c>
      <c r="J17" s="76" t="s">
        <v>140</v>
      </c>
      <c r="K17" s="77">
        <v>100000</v>
      </c>
      <c r="L17" s="78">
        <v>95000</v>
      </c>
      <c r="M17" s="79" t="s">
        <v>141</v>
      </c>
      <c r="N17" s="79">
        <v>95000</v>
      </c>
      <c r="O17" s="12"/>
      <c r="P17" s="70">
        <v>95000</v>
      </c>
      <c r="Q17" s="79" t="s">
        <v>141</v>
      </c>
      <c r="R17" s="32">
        <v>20</v>
      </c>
    </row>
    <row r="18" spans="1:18" ht="90">
      <c r="A18" s="32">
        <v>13</v>
      </c>
      <c r="B18" s="67"/>
      <c r="C18" s="87" t="s">
        <v>165</v>
      </c>
      <c r="D18" s="67"/>
      <c r="E18" s="67" t="s">
        <v>166</v>
      </c>
      <c r="F18" s="67" t="s">
        <v>2</v>
      </c>
      <c r="G18" s="76" t="s">
        <v>13</v>
      </c>
      <c r="H18" s="76" t="s">
        <v>20</v>
      </c>
      <c r="I18" s="76" t="s">
        <v>83</v>
      </c>
      <c r="J18" s="76" t="s">
        <v>146</v>
      </c>
      <c r="K18" s="77">
        <v>50000</v>
      </c>
      <c r="L18" s="77">
        <v>47500</v>
      </c>
      <c r="M18" s="81" t="s">
        <v>167</v>
      </c>
      <c r="N18" s="81">
        <v>47500</v>
      </c>
      <c r="O18" s="12"/>
      <c r="P18" s="80">
        <v>47500</v>
      </c>
      <c r="Q18" s="81" t="s">
        <v>167</v>
      </c>
      <c r="R18" s="32">
        <v>20</v>
      </c>
    </row>
    <row r="19" spans="1:18" ht="90">
      <c r="A19" s="32">
        <v>14</v>
      </c>
      <c r="B19" s="67"/>
      <c r="C19" s="86" t="s">
        <v>168</v>
      </c>
      <c r="D19" s="67"/>
      <c r="E19" s="67" t="s">
        <v>169</v>
      </c>
      <c r="F19" s="67" t="s">
        <v>2</v>
      </c>
      <c r="G19" s="76" t="s">
        <v>13</v>
      </c>
      <c r="H19" s="76" t="s">
        <v>5</v>
      </c>
      <c r="I19" s="76" t="s">
        <v>83</v>
      </c>
      <c r="J19" s="76" t="s">
        <v>143</v>
      </c>
      <c r="K19" s="77">
        <v>50000</v>
      </c>
      <c r="L19" s="78">
        <v>47500</v>
      </c>
      <c r="M19" s="79" t="s">
        <v>167</v>
      </c>
      <c r="N19" s="78">
        <v>47500</v>
      </c>
      <c r="O19" s="12"/>
      <c r="P19" s="67">
        <v>47500</v>
      </c>
      <c r="Q19" s="79" t="s">
        <v>167</v>
      </c>
      <c r="R19" s="32">
        <v>20</v>
      </c>
    </row>
    <row r="20" spans="1:18" ht="75">
      <c r="A20" s="32">
        <v>15</v>
      </c>
      <c r="B20" s="67"/>
      <c r="C20" s="88" t="s">
        <v>170</v>
      </c>
      <c r="D20" s="67"/>
      <c r="E20" s="67" t="s">
        <v>171</v>
      </c>
      <c r="F20" s="67" t="s">
        <v>2</v>
      </c>
      <c r="G20" s="76" t="s">
        <v>13</v>
      </c>
      <c r="H20" s="76" t="s">
        <v>5</v>
      </c>
      <c r="I20" s="76" t="s">
        <v>83</v>
      </c>
      <c r="J20" s="76" t="s">
        <v>140</v>
      </c>
      <c r="K20" s="77">
        <v>100000</v>
      </c>
      <c r="L20" s="78">
        <v>95000</v>
      </c>
      <c r="M20" s="79" t="s">
        <v>167</v>
      </c>
      <c r="N20" s="79">
        <v>95000</v>
      </c>
      <c r="O20" s="12"/>
      <c r="P20" s="70">
        <v>95000</v>
      </c>
      <c r="Q20" s="79" t="s">
        <v>167</v>
      </c>
      <c r="R20" s="32">
        <v>20</v>
      </c>
    </row>
    <row r="21" spans="1:18" ht="75">
      <c r="A21" s="32">
        <v>16</v>
      </c>
      <c r="B21" s="67"/>
      <c r="C21" s="88" t="s">
        <v>172</v>
      </c>
      <c r="D21" s="67"/>
      <c r="E21" s="67" t="s">
        <v>173</v>
      </c>
      <c r="F21" s="67" t="s">
        <v>2</v>
      </c>
      <c r="G21" s="76" t="s">
        <v>13</v>
      </c>
      <c r="H21" s="76" t="s">
        <v>5</v>
      </c>
      <c r="I21" s="76" t="s">
        <v>83</v>
      </c>
      <c r="J21" s="76" t="s">
        <v>140</v>
      </c>
      <c r="K21" s="77">
        <v>100000</v>
      </c>
      <c r="L21" s="78">
        <v>95000</v>
      </c>
      <c r="M21" s="79" t="s">
        <v>167</v>
      </c>
      <c r="N21" s="79">
        <v>95000</v>
      </c>
      <c r="O21" s="12"/>
      <c r="P21" s="70">
        <v>95000</v>
      </c>
      <c r="Q21" s="79" t="s">
        <v>167</v>
      </c>
      <c r="R21" s="32">
        <v>20</v>
      </c>
    </row>
    <row r="22" spans="1:18" ht="90">
      <c r="A22" s="32">
        <v>17</v>
      </c>
      <c r="B22" s="67"/>
      <c r="C22" s="88" t="s">
        <v>174</v>
      </c>
      <c r="D22" s="67"/>
      <c r="E22" s="67" t="s">
        <v>175</v>
      </c>
      <c r="F22" s="67" t="s">
        <v>2</v>
      </c>
      <c r="G22" s="76" t="s">
        <v>13</v>
      </c>
      <c r="H22" s="76" t="s">
        <v>5</v>
      </c>
      <c r="I22" s="76" t="s">
        <v>83</v>
      </c>
      <c r="J22" s="76" t="s">
        <v>176</v>
      </c>
      <c r="K22" s="77">
        <v>100000</v>
      </c>
      <c r="L22" s="78">
        <v>95000</v>
      </c>
      <c r="M22" s="79" t="s">
        <v>167</v>
      </c>
      <c r="N22" s="79">
        <v>95000</v>
      </c>
      <c r="O22" s="12"/>
      <c r="P22" s="70">
        <v>95000</v>
      </c>
      <c r="Q22" s="79" t="s">
        <v>167</v>
      </c>
      <c r="R22" s="32">
        <v>20</v>
      </c>
    </row>
    <row r="23" spans="1:18" ht="90">
      <c r="A23" s="32">
        <v>18</v>
      </c>
      <c r="B23" s="67"/>
      <c r="C23" s="88" t="s">
        <v>177</v>
      </c>
      <c r="D23" s="67"/>
      <c r="E23" s="67" t="s">
        <v>178</v>
      </c>
      <c r="F23" s="67" t="s">
        <v>2</v>
      </c>
      <c r="G23" s="76" t="s">
        <v>13</v>
      </c>
      <c r="H23" s="76" t="s">
        <v>5</v>
      </c>
      <c r="I23" s="76" t="s">
        <v>83</v>
      </c>
      <c r="J23" s="76" t="s">
        <v>179</v>
      </c>
      <c r="K23" s="77">
        <v>70000</v>
      </c>
      <c r="L23" s="78">
        <v>66500</v>
      </c>
      <c r="M23" s="79" t="s">
        <v>167</v>
      </c>
      <c r="N23" s="79">
        <v>66500</v>
      </c>
      <c r="O23" s="12"/>
      <c r="P23" s="70">
        <v>66500</v>
      </c>
      <c r="Q23" s="79" t="s">
        <v>167</v>
      </c>
      <c r="R23" s="32">
        <v>20</v>
      </c>
    </row>
    <row r="24" spans="1:18" ht="90">
      <c r="A24" s="32">
        <v>19</v>
      </c>
      <c r="B24" s="67"/>
      <c r="C24" s="88" t="s">
        <v>180</v>
      </c>
      <c r="D24" s="67"/>
      <c r="E24" s="67" t="s">
        <v>181</v>
      </c>
      <c r="F24" s="67" t="s">
        <v>2</v>
      </c>
      <c r="G24" s="76" t="s">
        <v>13</v>
      </c>
      <c r="H24" s="76" t="s">
        <v>5</v>
      </c>
      <c r="I24" s="76" t="s">
        <v>83</v>
      </c>
      <c r="J24" s="76" t="s">
        <v>143</v>
      </c>
      <c r="K24" s="77">
        <v>100000</v>
      </c>
      <c r="L24" s="78">
        <v>95000</v>
      </c>
      <c r="M24" s="79" t="s">
        <v>167</v>
      </c>
      <c r="N24" s="79">
        <v>95000</v>
      </c>
      <c r="O24" s="12"/>
      <c r="P24" s="70">
        <v>95000</v>
      </c>
      <c r="Q24" s="79" t="s">
        <v>167</v>
      </c>
      <c r="R24" s="32">
        <v>20</v>
      </c>
    </row>
    <row r="25" spans="1:18" ht="75">
      <c r="A25" s="32">
        <v>20</v>
      </c>
      <c r="B25" s="67"/>
      <c r="C25" s="88" t="s">
        <v>182</v>
      </c>
      <c r="D25" s="67"/>
      <c r="E25" s="67" t="s">
        <v>183</v>
      </c>
      <c r="F25" s="67" t="s">
        <v>2</v>
      </c>
      <c r="G25" s="76" t="s">
        <v>13</v>
      </c>
      <c r="H25" s="76" t="s">
        <v>5</v>
      </c>
      <c r="I25" s="76" t="s">
        <v>83</v>
      </c>
      <c r="J25" s="76" t="s">
        <v>140</v>
      </c>
      <c r="K25" s="77">
        <v>50000</v>
      </c>
      <c r="L25" s="78">
        <v>47500</v>
      </c>
      <c r="M25" s="79" t="s">
        <v>184</v>
      </c>
      <c r="N25" s="79">
        <v>47500</v>
      </c>
      <c r="O25" s="12"/>
      <c r="P25" s="70">
        <v>47500</v>
      </c>
      <c r="Q25" s="79" t="s">
        <v>184</v>
      </c>
      <c r="R25" s="32">
        <v>20</v>
      </c>
    </row>
    <row r="26" spans="1:18" ht="75">
      <c r="A26" s="32">
        <v>21</v>
      </c>
      <c r="B26" s="67"/>
      <c r="C26" s="88" t="s">
        <v>185</v>
      </c>
      <c r="D26" s="67"/>
      <c r="E26" s="67" t="s">
        <v>186</v>
      </c>
      <c r="F26" s="67" t="s">
        <v>2</v>
      </c>
      <c r="G26" s="76" t="s">
        <v>13</v>
      </c>
      <c r="H26" s="76" t="s">
        <v>5</v>
      </c>
      <c r="I26" s="76" t="s">
        <v>83</v>
      </c>
      <c r="J26" s="76" t="s">
        <v>146</v>
      </c>
      <c r="K26" s="77">
        <v>50000</v>
      </c>
      <c r="L26" s="78">
        <v>47500</v>
      </c>
      <c r="M26" s="79" t="s">
        <v>184</v>
      </c>
      <c r="N26" s="79">
        <v>47500</v>
      </c>
      <c r="O26" s="12"/>
      <c r="P26" s="70">
        <v>47500</v>
      </c>
      <c r="Q26" s="79" t="s">
        <v>184</v>
      </c>
      <c r="R26" s="32">
        <v>20</v>
      </c>
    </row>
    <row r="27" spans="1:18" ht="90">
      <c r="A27" s="32">
        <v>22</v>
      </c>
      <c r="B27" s="67"/>
      <c r="C27" s="89" t="s">
        <v>187</v>
      </c>
      <c r="D27" s="67"/>
      <c r="E27" s="67" t="s">
        <v>188</v>
      </c>
      <c r="F27" s="67" t="s">
        <v>2</v>
      </c>
      <c r="G27" s="76" t="s">
        <v>13</v>
      </c>
      <c r="H27" s="76" t="s">
        <v>5</v>
      </c>
      <c r="I27" s="76" t="s">
        <v>83</v>
      </c>
      <c r="J27" s="76" t="s">
        <v>146</v>
      </c>
      <c r="K27" s="78">
        <v>70000</v>
      </c>
      <c r="L27" s="77">
        <v>66500</v>
      </c>
      <c r="M27" s="81" t="s">
        <v>189</v>
      </c>
      <c r="N27" s="81">
        <v>66500</v>
      </c>
      <c r="O27" s="12"/>
      <c r="P27" s="80">
        <v>66500</v>
      </c>
      <c r="Q27" s="81" t="s">
        <v>189</v>
      </c>
      <c r="R27" s="32">
        <v>20</v>
      </c>
    </row>
    <row r="28" spans="1:18" ht="90">
      <c r="A28" s="32">
        <v>23</v>
      </c>
      <c r="B28" s="67"/>
      <c r="C28" s="89" t="s">
        <v>190</v>
      </c>
      <c r="D28" s="67"/>
      <c r="E28" s="67" t="s">
        <v>191</v>
      </c>
      <c r="F28" s="67" t="s">
        <v>2</v>
      </c>
      <c r="G28" s="76" t="s">
        <v>13</v>
      </c>
      <c r="H28" s="76" t="s">
        <v>5</v>
      </c>
      <c r="I28" s="76" t="s">
        <v>83</v>
      </c>
      <c r="J28" s="67" t="s">
        <v>140</v>
      </c>
      <c r="K28" s="78">
        <v>50000</v>
      </c>
      <c r="L28" s="77">
        <v>47500</v>
      </c>
      <c r="M28" s="81" t="s">
        <v>189</v>
      </c>
      <c r="N28" s="81">
        <v>47500</v>
      </c>
      <c r="O28" s="12"/>
      <c r="P28" s="80">
        <v>47500</v>
      </c>
      <c r="Q28" s="81" t="s">
        <v>189</v>
      </c>
      <c r="R28" s="32">
        <v>20</v>
      </c>
    </row>
    <row r="29" spans="1:18" ht="90">
      <c r="A29" s="32">
        <v>24</v>
      </c>
      <c r="B29" s="67"/>
      <c r="C29" s="89" t="s">
        <v>192</v>
      </c>
      <c r="D29" s="67"/>
      <c r="E29" s="67" t="s">
        <v>193</v>
      </c>
      <c r="F29" s="67" t="s">
        <v>2</v>
      </c>
      <c r="G29" s="76" t="s">
        <v>13</v>
      </c>
      <c r="H29" s="76" t="s">
        <v>5</v>
      </c>
      <c r="I29" s="76" t="s">
        <v>83</v>
      </c>
      <c r="J29" s="67" t="s">
        <v>146</v>
      </c>
      <c r="K29" s="78">
        <v>50000</v>
      </c>
      <c r="L29" s="77">
        <v>47500</v>
      </c>
      <c r="M29" s="81" t="s">
        <v>194</v>
      </c>
      <c r="N29" s="81">
        <v>47500</v>
      </c>
      <c r="O29" s="12"/>
      <c r="P29" s="80">
        <v>47500</v>
      </c>
      <c r="Q29" s="81" t="s">
        <v>194</v>
      </c>
      <c r="R29" s="32">
        <v>20</v>
      </c>
    </row>
    <row r="30" spans="1:18" ht="75">
      <c r="A30" s="32">
        <v>25</v>
      </c>
      <c r="B30" s="67"/>
      <c r="C30" s="89" t="s">
        <v>195</v>
      </c>
      <c r="D30" s="67"/>
      <c r="E30" s="67" t="s">
        <v>196</v>
      </c>
      <c r="F30" s="67" t="s">
        <v>2</v>
      </c>
      <c r="G30" s="76" t="s">
        <v>13</v>
      </c>
      <c r="H30" s="76" t="s">
        <v>5</v>
      </c>
      <c r="I30" s="76" t="s">
        <v>83</v>
      </c>
      <c r="J30" s="67" t="s">
        <v>146</v>
      </c>
      <c r="K30" s="78">
        <v>50000</v>
      </c>
      <c r="L30" s="77">
        <v>47500</v>
      </c>
      <c r="M30" s="81" t="s">
        <v>197</v>
      </c>
      <c r="N30" s="81">
        <v>47500</v>
      </c>
      <c r="O30" s="12"/>
      <c r="P30" s="80">
        <v>47500</v>
      </c>
      <c r="Q30" s="81" t="s">
        <v>197</v>
      </c>
      <c r="R30" s="32">
        <v>20</v>
      </c>
    </row>
    <row r="31" spans="1:18" ht="75">
      <c r="A31" s="32">
        <v>26</v>
      </c>
      <c r="B31" s="67"/>
      <c r="C31" s="89" t="s">
        <v>198</v>
      </c>
      <c r="D31" s="67"/>
      <c r="E31" s="67" t="s">
        <v>199</v>
      </c>
      <c r="F31" s="67" t="s">
        <v>2</v>
      </c>
      <c r="G31" s="76" t="s">
        <v>13</v>
      </c>
      <c r="H31" s="76" t="s">
        <v>5</v>
      </c>
      <c r="I31" s="76" t="s">
        <v>83</v>
      </c>
      <c r="J31" s="67" t="s">
        <v>140</v>
      </c>
      <c r="K31" s="78">
        <v>50000</v>
      </c>
      <c r="L31" s="77">
        <v>47500</v>
      </c>
      <c r="M31" s="81" t="s">
        <v>200</v>
      </c>
      <c r="N31" s="81">
        <v>47500</v>
      </c>
      <c r="O31" s="12"/>
      <c r="P31" s="80">
        <v>47500</v>
      </c>
      <c r="Q31" s="81" t="s">
        <v>200</v>
      </c>
      <c r="R31" s="32">
        <v>20</v>
      </c>
    </row>
    <row r="32" spans="1:18" ht="60">
      <c r="A32" s="32">
        <v>27</v>
      </c>
      <c r="B32" s="67"/>
      <c r="C32" s="89" t="s">
        <v>201</v>
      </c>
      <c r="D32" s="67"/>
      <c r="E32" s="67" t="s">
        <v>202</v>
      </c>
      <c r="F32" s="67" t="s">
        <v>2</v>
      </c>
      <c r="G32" s="76" t="s">
        <v>4</v>
      </c>
      <c r="H32" s="67" t="s">
        <v>20</v>
      </c>
      <c r="I32" s="76" t="s">
        <v>83</v>
      </c>
      <c r="J32" s="67" t="s">
        <v>146</v>
      </c>
      <c r="K32" s="78">
        <v>40000</v>
      </c>
      <c r="L32" s="77">
        <v>38000</v>
      </c>
      <c r="M32" s="81" t="s">
        <v>200</v>
      </c>
      <c r="N32" s="81">
        <v>38000</v>
      </c>
      <c r="O32" s="12"/>
      <c r="P32" s="80">
        <v>38000</v>
      </c>
      <c r="Q32" s="81" t="s">
        <v>200</v>
      </c>
      <c r="R32" s="32">
        <v>20</v>
      </c>
    </row>
    <row r="33" spans="1:18" ht="75">
      <c r="A33" s="32">
        <v>28</v>
      </c>
      <c r="B33" s="67"/>
      <c r="C33" s="89" t="s">
        <v>203</v>
      </c>
      <c r="D33" s="67"/>
      <c r="E33" s="67" t="s">
        <v>204</v>
      </c>
      <c r="F33" s="67" t="s">
        <v>2</v>
      </c>
      <c r="G33" s="67" t="s">
        <v>13</v>
      </c>
      <c r="H33" s="67" t="s">
        <v>20</v>
      </c>
      <c r="I33" s="76" t="s">
        <v>83</v>
      </c>
      <c r="J33" s="67" t="s">
        <v>146</v>
      </c>
      <c r="K33" s="78">
        <v>100000</v>
      </c>
      <c r="L33" s="77">
        <v>95000</v>
      </c>
      <c r="M33" s="81" t="s">
        <v>200</v>
      </c>
      <c r="N33" s="81">
        <v>95000</v>
      </c>
      <c r="O33" s="12"/>
      <c r="P33" s="80">
        <v>95000</v>
      </c>
      <c r="Q33" s="81" t="s">
        <v>200</v>
      </c>
      <c r="R33" s="32">
        <v>20</v>
      </c>
    </row>
    <row r="34" spans="1:18" ht="90">
      <c r="A34" s="32">
        <v>29</v>
      </c>
      <c r="B34" s="67"/>
      <c r="C34" s="89" t="s">
        <v>205</v>
      </c>
      <c r="D34" s="67"/>
      <c r="E34" s="67" t="s">
        <v>206</v>
      </c>
      <c r="F34" s="67" t="s">
        <v>2</v>
      </c>
      <c r="G34" s="67" t="s">
        <v>13</v>
      </c>
      <c r="H34" s="67" t="s">
        <v>5</v>
      </c>
      <c r="I34" s="76" t="s">
        <v>83</v>
      </c>
      <c r="J34" s="67" t="s">
        <v>146</v>
      </c>
      <c r="K34" s="78">
        <v>100000</v>
      </c>
      <c r="L34" s="77">
        <v>95000</v>
      </c>
      <c r="M34" s="81" t="s">
        <v>200</v>
      </c>
      <c r="N34" s="81">
        <v>95000</v>
      </c>
      <c r="O34" s="12"/>
      <c r="P34" s="80">
        <v>95000</v>
      </c>
      <c r="Q34" s="81" t="s">
        <v>200</v>
      </c>
      <c r="R34" s="32">
        <v>20</v>
      </c>
    </row>
    <row r="35" spans="1:18" ht="60">
      <c r="A35" s="32">
        <v>30</v>
      </c>
      <c r="B35" s="67"/>
      <c r="C35" s="89" t="s">
        <v>207</v>
      </c>
      <c r="D35" s="67"/>
      <c r="E35" s="67" t="s">
        <v>208</v>
      </c>
      <c r="F35" s="67" t="s">
        <v>2</v>
      </c>
      <c r="G35" s="67" t="s">
        <v>13</v>
      </c>
      <c r="H35" s="67" t="s">
        <v>5</v>
      </c>
      <c r="I35" s="76" t="s">
        <v>83</v>
      </c>
      <c r="J35" s="76" t="s">
        <v>140</v>
      </c>
      <c r="K35" s="77">
        <v>50000</v>
      </c>
      <c r="L35" s="77">
        <v>47500</v>
      </c>
      <c r="M35" s="81" t="s">
        <v>209</v>
      </c>
      <c r="N35" s="81">
        <v>47500</v>
      </c>
      <c r="O35" s="12"/>
      <c r="P35" s="80">
        <v>47500</v>
      </c>
      <c r="Q35" s="81" t="s">
        <v>209</v>
      </c>
      <c r="R35" s="32">
        <v>20</v>
      </c>
    </row>
    <row r="36" spans="1:18" ht="75">
      <c r="A36" s="32">
        <v>31</v>
      </c>
      <c r="B36" s="67"/>
      <c r="C36" s="89" t="s">
        <v>210</v>
      </c>
      <c r="D36" s="67"/>
      <c r="E36" s="67" t="s">
        <v>208</v>
      </c>
      <c r="F36" s="67" t="s">
        <v>2</v>
      </c>
      <c r="G36" s="67" t="s">
        <v>13</v>
      </c>
      <c r="H36" s="67" t="s">
        <v>5</v>
      </c>
      <c r="I36" s="76" t="s">
        <v>83</v>
      </c>
      <c r="J36" s="76" t="s">
        <v>140</v>
      </c>
      <c r="K36" s="77">
        <v>50000</v>
      </c>
      <c r="L36" s="77">
        <v>47500</v>
      </c>
      <c r="M36" s="81" t="s">
        <v>209</v>
      </c>
      <c r="N36" s="81">
        <v>47500</v>
      </c>
      <c r="O36" s="12"/>
      <c r="P36" s="80">
        <v>47500</v>
      </c>
      <c r="Q36" s="81" t="s">
        <v>209</v>
      </c>
      <c r="R36" s="32">
        <v>20</v>
      </c>
    </row>
    <row r="37" spans="1:18" ht="75">
      <c r="A37" s="32">
        <v>32</v>
      </c>
      <c r="B37" s="67"/>
      <c r="C37" s="89" t="s">
        <v>211</v>
      </c>
      <c r="D37" s="67"/>
      <c r="E37" s="67" t="s">
        <v>202</v>
      </c>
      <c r="F37" s="67" t="s">
        <v>2</v>
      </c>
      <c r="G37" s="67" t="s">
        <v>13</v>
      </c>
      <c r="H37" s="67" t="s">
        <v>5</v>
      </c>
      <c r="I37" s="76" t="s">
        <v>83</v>
      </c>
      <c r="J37" s="76" t="s">
        <v>140</v>
      </c>
      <c r="K37" s="77">
        <v>100000</v>
      </c>
      <c r="L37" s="77">
        <v>95000</v>
      </c>
      <c r="M37" s="81" t="s">
        <v>209</v>
      </c>
      <c r="N37" s="81">
        <v>95000</v>
      </c>
      <c r="O37" s="12"/>
      <c r="P37" s="80">
        <v>95000</v>
      </c>
      <c r="Q37" s="81" t="s">
        <v>209</v>
      </c>
      <c r="R37" s="32">
        <v>20</v>
      </c>
    </row>
    <row r="38" spans="1:18" ht="60">
      <c r="A38" s="32">
        <v>33</v>
      </c>
      <c r="B38" s="67"/>
      <c r="C38" s="89" t="s">
        <v>212</v>
      </c>
      <c r="D38" s="67"/>
      <c r="E38" s="67" t="s">
        <v>199</v>
      </c>
      <c r="F38" s="67" t="s">
        <v>2</v>
      </c>
      <c r="G38" s="67" t="s">
        <v>13</v>
      </c>
      <c r="H38" s="67" t="s">
        <v>5</v>
      </c>
      <c r="I38" s="76" t="s">
        <v>83</v>
      </c>
      <c r="J38" s="76" t="s">
        <v>140</v>
      </c>
      <c r="K38" s="77">
        <v>50000</v>
      </c>
      <c r="L38" s="77">
        <v>47500</v>
      </c>
      <c r="M38" s="81" t="s">
        <v>213</v>
      </c>
      <c r="N38" s="81">
        <v>47500</v>
      </c>
      <c r="O38" s="12"/>
      <c r="P38" s="80">
        <v>47500</v>
      </c>
      <c r="Q38" s="81" t="s">
        <v>213</v>
      </c>
      <c r="R38" s="32">
        <v>20</v>
      </c>
    </row>
    <row r="39" spans="1:18" ht="75">
      <c r="A39" s="32">
        <v>34</v>
      </c>
      <c r="B39" s="67"/>
      <c r="C39" s="89" t="s">
        <v>214</v>
      </c>
      <c r="D39" s="67"/>
      <c r="E39" s="67" t="s">
        <v>215</v>
      </c>
      <c r="F39" s="67" t="s">
        <v>2</v>
      </c>
      <c r="G39" s="67" t="s">
        <v>13</v>
      </c>
      <c r="H39" s="67" t="s">
        <v>5</v>
      </c>
      <c r="I39" s="76" t="s">
        <v>83</v>
      </c>
      <c r="J39" s="76" t="s">
        <v>143</v>
      </c>
      <c r="K39" s="77">
        <v>50000</v>
      </c>
      <c r="L39" s="77">
        <v>47500</v>
      </c>
      <c r="M39" s="81" t="s">
        <v>216</v>
      </c>
      <c r="N39" s="81">
        <v>47500</v>
      </c>
      <c r="O39" s="12"/>
      <c r="P39" s="80">
        <v>47500</v>
      </c>
      <c r="Q39" s="81" t="s">
        <v>216</v>
      </c>
      <c r="R39" s="32">
        <v>20</v>
      </c>
    </row>
    <row r="40" spans="1:18" ht="90">
      <c r="A40" s="32">
        <v>35</v>
      </c>
      <c r="B40" s="67"/>
      <c r="C40" s="89" t="s">
        <v>217</v>
      </c>
      <c r="D40" s="67"/>
      <c r="E40" s="67" t="s">
        <v>218</v>
      </c>
      <c r="F40" s="67" t="s">
        <v>2</v>
      </c>
      <c r="G40" s="67" t="s">
        <v>13</v>
      </c>
      <c r="H40" s="67" t="s">
        <v>5</v>
      </c>
      <c r="I40" s="76" t="s">
        <v>83</v>
      </c>
      <c r="J40" s="76" t="s">
        <v>140</v>
      </c>
      <c r="K40" s="77">
        <v>50000</v>
      </c>
      <c r="L40" s="77">
        <v>47500</v>
      </c>
      <c r="M40" s="81" t="s">
        <v>219</v>
      </c>
      <c r="N40" s="81">
        <v>47500</v>
      </c>
      <c r="O40" s="12"/>
      <c r="P40" s="80">
        <v>47500</v>
      </c>
      <c r="Q40" s="81" t="s">
        <v>219</v>
      </c>
      <c r="R40" s="32">
        <v>20</v>
      </c>
    </row>
    <row r="41" spans="1:18" ht="75">
      <c r="A41" s="32">
        <v>36</v>
      </c>
      <c r="B41" s="67"/>
      <c r="C41" s="89" t="s">
        <v>220</v>
      </c>
      <c r="D41" s="67"/>
      <c r="E41" s="67" t="s">
        <v>3</v>
      </c>
      <c r="F41" s="67" t="s">
        <v>2</v>
      </c>
      <c r="G41" s="67" t="s">
        <v>4</v>
      </c>
      <c r="H41" s="67" t="s">
        <v>5</v>
      </c>
      <c r="I41" s="76" t="s">
        <v>84</v>
      </c>
      <c r="J41" s="76" t="s">
        <v>146</v>
      </c>
      <c r="K41" s="77">
        <v>100000</v>
      </c>
      <c r="L41" s="77">
        <v>95000</v>
      </c>
      <c r="M41" s="81" t="s">
        <v>219</v>
      </c>
      <c r="N41" s="81">
        <v>95000</v>
      </c>
      <c r="O41" s="12"/>
      <c r="P41" s="80">
        <v>95000</v>
      </c>
      <c r="Q41" s="81" t="s">
        <v>219</v>
      </c>
      <c r="R41" s="32">
        <v>20</v>
      </c>
    </row>
    <row r="42" spans="1:18" ht="45">
      <c r="A42" s="32">
        <v>37</v>
      </c>
      <c r="B42" s="12"/>
      <c r="C42" s="90" t="s">
        <v>221</v>
      </c>
      <c r="D42" s="12" t="s">
        <v>222</v>
      </c>
      <c r="E42" s="82" t="s">
        <v>223</v>
      </c>
      <c r="F42" s="67" t="s">
        <v>2</v>
      </c>
      <c r="G42" s="83" t="s">
        <v>13</v>
      </c>
      <c r="H42" s="12" t="s">
        <v>5</v>
      </c>
      <c r="I42" s="83" t="s">
        <v>83</v>
      </c>
      <c r="J42" s="15" t="s">
        <v>140</v>
      </c>
      <c r="K42" s="72">
        <v>50000</v>
      </c>
      <c r="L42" s="72">
        <v>47500</v>
      </c>
      <c r="M42" s="72" t="s">
        <v>224</v>
      </c>
      <c r="N42" s="72">
        <v>47500</v>
      </c>
      <c r="O42" s="75">
        <v>20</v>
      </c>
      <c r="P42" s="12">
        <v>47500</v>
      </c>
      <c r="Q42" s="12" t="s">
        <v>224</v>
      </c>
      <c r="R42" s="75">
        <v>20</v>
      </c>
    </row>
    <row r="43" spans="1:18" ht="45">
      <c r="A43" s="32">
        <v>38</v>
      </c>
      <c r="B43" s="12"/>
      <c r="C43" s="88" t="s">
        <v>225</v>
      </c>
      <c r="D43" s="12" t="s">
        <v>226</v>
      </c>
      <c r="E43" s="82" t="s">
        <v>227</v>
      </c>
      <c r="F43" s="67" t="s">
        <v>2</v>
      </c>
      <c r="G43" s="12" t="s">
        <v>13</v>
      </c>
      <c r="H43" s="12" t="s">
        <v>228</v>
      </c>
      <c r="I43" s="12" t="s">
        <v>83</v>
      </c>
      <c r="J43" s="15" t="s">
        <v>140</v>
      </c>
      <c r="K43" s="72">
        <v>50000</v>
      </c>
      <c r="L43" s="72">
        <v>47500</v>
      </c>
      <c r="M43" s="72" t="s">
        <v>229</v>
      </c>
      <c r="N43" s="72">
        <v>47500</v>
      </c>
      <c r="O43" s="75">
        <v>20</v>
      </c>
      <c r="P43" s="12">
        <v>47500</v>
      </c>
      <c r="Q43" s="12" t="s">
        <v>229</v>
      </c>
      <c r="R43" s="75">
        <v>20</v>
      </c>
    </row>
    <row r="44" spans="1:18" ht="45">
      <c r="A44" s="32">
        <v>39</v>
      </c>
      <c r="B44" s="12"/>
      <c r="C44" s="90" t="s">
        <v>230</v>
      </c>
      <c r="D44" s="12" t="s">
        <v>231</v>
      </c>
      <c r="E44" s="82" t="s">
        <v>227</v>
      </c>
      <c r="F44" s="67" t="s">
        <v>2</v>
      </c>
      <c r="G44" s="12" t="s">
        <v>13</v>
      </c>
      <c r="H44" s="12" t="s">
        <v>5</v>
      </c>
      <c r="I44" s="12" t="s">
        <v>83</v>
      </c>
      <c r="J44" s="12" t="s">
        <v>146</v>
      </c>
      <c r="K44" s="72">
        <v>50000</v>
      </c>
      <c r="L44" s="72">
        <v>47500</v>
      </c>
      <c r="M44" s="72" t="s">
        <v>229</v>
      </c>
      <c r="N44" s="72">
        <v>47500</v>
      </c>
      <c r="O44" s="75">
        <v>20</v>
      </c>
      <c r="P44" s="12">
        <v>47500</v>
      </c>
      <c r="Q44" s="12" t="s">
        <v>229</v>
      </c>
      <c r="R44" s="75">
        <v>20</v>
      </c>
    </row>
    <row r="45" spans="1:18" ht="45">
      <c r="A45" s="32">
        <v>40</v>
      </c>
      <c r="B45" s="12"/>
      <c r="C45" s="90" t="s">
        <v>232</v>
      </c>
      <c r="D45" s="12" t="s">
        <v>233</v>
      </c>
      <c r="E45" s="82" t="s">
        <v>234</v>
      </c>
      <c r="F45" s="67" t="s">
        <v>2</v>
      </c>
      <c r="G45" s="12" t="s">
        <v>4</v>
      </c>
      <c r="H45" s="12" t="s">
        <v>5</v>
      </c>
      <c r="I45" s="12" t="s">
        <v>83</v>
      </c>
      <c r="J45" s="15" t="s">
        <v>235</v>
      </c>
      <c r="K45" s="72">
        <v>50000</v>
      </c>
      <c r="L45" s="72">
        <v>47500</v>
      </c>
      <c r="M45" s="72" t="s">
        <v>236</v>
      </c>
      <c r="N45" s="72">
        <v>47500</v>
      </c>
      <c r="O45" s="75">
        <v>20</v>
      </c>
      <c r="P45" s="12">
        <v>47500</v>
      </c>
      <c r="Q45" s="12" t="s">
        <v>236</v>
      </c>
      <c r="R45" s="75">
        <v>20</v>
      </c>
    </row>
    <row r="46" spans="1:18" ht="60">
      <c r="A46" s="32">
        <v>41</v>
      </c>
      <c r="B46" s="12"/>
      <c r="C46" s="86" t="s">
        <v>237</v>
      </c>
      <c r="D46" s="12" t="s">
        <v>238</v>
      </c>
      <c r="E46" s="82" t="s">
        <v>239</v>
      </c>
      <c r="F46" s="67" t="s">
        <v>2</v>
      </c>
      <c r="G46" s="12" t="s">
        <v>13</v>
      </c>
      <c r="H46" s="12" t="s">
        <v>20</v>
      </c>
      <c r="I46" s="12" t="s">
        <v>83</v>
      </c>
      <c r="J46" s="12" t="s">
        <v>146</v>
      </c>
      <c r="K46" s="72">
        <v>50000</v>
      </c>
      <c r="L46" s="72">
        <v>47500</v>
      </c>
      <c r="M46" s="72" t="s">
        <v>240</v>
      </c>
      <c r="N46" s="72">
        <v>47500</v>
      </c>
      <c r="O46" s="75">
        <v>20</v>
      </c>
      <c r="P46" s="12">
        <v>47500</v>
      </c>
      <c r="Q46" s="12" t="s">
        <v>240</v>
      </c>
      <c r="R46" s="75">
        <v>20</v>
      </c>
    </row>
    <row r="47" spans="1:18" ht="75">
      <c r="A47" s="32">
        <v>42</v>
      </c>
      <c r="B47" s="12"/>
      <c r="C47" s="90" t="s">
        <v>241</v>
      </c>
      <c r="D47" s="12" t="s">
        <v>242</v>
      </c>
      <c r="E47" s="82" t="s">
        <v>243</v>
      </c>
      <c r="F47" s="67" t="s">
        <v>2</v>
      </c>
      <c r="G47" s="12" t="s">
        <v>13</v>
      </c>
      <c r="H47" s="12" t="s">
        <v>5</v>
      </c>
      <c r="I47" s="12" t="s">
        <v>83</v>
      </c>
      <c r="J47" s="15" t="s">
        <v>140</v>
      </c>
      <c r="K47" s="72">
        <v>50000</v>
      </c>
      <c r="L47" s="72">
        <v>47500</v>
      </c>
      <c r="M47" s="72" t="s">
        <v>240</v>
      </c>
      <c r="N47" s="72">
        <v>47500</v>
      </c>
      <c r="O47" s="75">
        <v>20</v>
      </c>
      <c r="P47" s="12">
        <v>47500</v>
      </c>
      <c r="Q47" s="12" t="s">
        <v>240</v>
      </c>
      <c r="R47" s="75">
        <v>20</v>
      </c>
    </row>
    <row r="48" spans="1:18" ht="75">
      <c r="A48" s="32">
        <v>43</v>
      </c>
      <c r="B48" s="12"/>
      <c r="C48" s="90" t="s">
        <v>244</v>
      </c>
      <c r="D48" s="12" t="s">
        <v>245</v>
      </c>
      <c r="E48" s="82" t="s">
        <v>243</v>
      </c>
      <c r="F48" s="67" t="s">
        <v>2</v>
      </c>
      <c r="G48" s="12" t="s">
        <v>13</v>
      </c>
      <c r="H48" s="12" t="s">
        <v>20</v>
      </c>
      <c r="I48" s="12" t="s">
        <v>83</v>
      </c>
      <c r="J48" s="15" t="s">
        <v>140</v>
      </c>
      <c r="K48" s="72">
        <v>50000</v>
      </c>
      <c r="L48" s="72">
        <v>47500</v>
      </c>
      <c r="M48" s="72" t="s">
        <v>240</v>
      </c>
      <c r="N48" s="72">
        <v>47500</v>
      </c>
      <c r="O48" s="75">
        <v>20</v>
      </c>
      <c r="P48" s="12">
        <v>47500</v>
      </c>
      <c r="Q48" s="12" t="s">
        <v>240</v>
      </c>
      <c r="R48" s="75">
        <v>20</v>
      </c>
    </row>
    <row r="49" spans="1:18" ht="75">
      <c r="A49" s="32">
        <v>44</v>
      </c>
      <c r="B49" s="12"/>
      <c r="C49" s="90" t="s">
        <v>246</v>
      </c>
      <c r="D49" s="12" t="s">
        <v>247</v>
      </c>
      <c r="E49" s="82" t="s">
        <v>243</v>
      </c>
      <c r="F49" s="67" t="s">
        <v>2</v>
      </c>
      <c r="G49" s="12" t="s">
        <v>13</v>
      </c>
      <c r="H49" s="12" t="s">
        <v>20</v>
      </c>
      <c r="I49" s="12" t="s">
        <v>83</v>
      </c>
      <c r="J49" s="15" t="s">
        <v>140</v>
      </c>
      <c r="K49" s="72">
        <v>50000</v>
      </c>
      <c r="L49" s="72">
        <v>47500</v>
      </c>
      <c r="M49" s="72" t="s">
        <v>240</v>
      </c>
      <c r="N49" s="72">
        <v>47500</v>
      </c>
      <c r="O49" s="75">
        <v>20</v>
      </c>
      <c r="P49" s="12">
        <v>47500</v>
      </c>
      <c r="Q49" s="12" t="s">
        <v>240</v>
      </c>
      <c r="R49" s="75">
        <v>20</v>
      </c>
    </row>
    <row r="50" spans="1:18">
      <c r="K50">
        <f>SUM(K6:K49)</f>
        <v>3088840</v>
      </c>
      <c r="L50">
        <f>SUM(L6:L49)</f>
        <v>2934400</v>
      </c>
      <c r="N50">
        <f>SUM(N6:N49)</f>
        <v>2934400</v>
      </c>
    </row>
    <row r="51" spans="1:18">
      <c r="K51">
        <f>L50/85*100</f>
        <v>3452235.2941176468</v>
      </c>
    </row>
    <row r="52" spans="1:18">
      <c r="K52">
        <f>K51*0.85</f>
        <v>2934399.9999999995</v>
      </c>
    </row>
    <row r="53" spans="1:18">
      <c r="K53" s="170">
        <f>K51*0.1</f>
        <v>345223.5294117647</v>
      </c>
    </row>
    <row r="54" spans="1:18">
      <c r="K54" s="170">
        <f>K52+K53</f>
        <v>3279623.5294117643</v>
      </c>
    </row>
    <row r="55" spans="1:18">
      <c r="K55">
        <v>95000</v>
      </c>
    </row>
    <row r="56" spans="1:18">
      <c r="K56" s="170">
        <f>K54+K55</f>
        <v>3374623.5294117643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8"/>
  <sheetViews>
    <sheetView topLeftCell="A21" workbookViewId="0">
      <selection activeCell="P29" sqref="P29"/>
    </sheetView>
  </sheetViews>
  <sheetFormatPr defaultRowHeight="15"/>
  <sheetData>
    <row r="1" spans="1:19" ht="18.75">
      <c r="A1" s="643" t="s">
        <v>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</row>
    <row r="2" spans="1:19" ht="18.75">
      <c r="A2" s="643" t="s">
        <v>79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</row>
    <row r="3" spans="1:19" ht="18.75">
      <c r="A3" s="643" t="s">
        <v>122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</row>
    <row r="4" spans="1:19" ht="18.75">
      <c r="A4" s="693" t="s">
        <v>277</v>
      </c>
      <c r="B4" s="693"/>
      <c r="C4" s="693"/>
      <c r="D4" s="693"/>
      <c r="E4" s="693"/>
      <c r="F4" s="693"/>
      <c r="G4" s="693"/>
      <c r="H4" s="49"/>
      <c r="I4" s="50"/>
      <c r="J4" s="50"/>
      <c r="K4" s="50"/>
      <c r="L4" s="49"/>
      <c r="M4" s="50"/>
      <c r="N4" s="96"/>
      <c r="O4" s="49"/>
      <c r="P4" s="97"/>
      <c r="Q4" s="98"/>
      <c r="R4" s="99" t="s">
        <v>278</v>
      </c>
    </row>
    <row r="5" spans="1:19">
      <c r="A5" s="100"/>
      <c r="B5" s="100"/>
      <c r="C5" s="10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2"/>
      <c r="O5" s="100"/>
      <c r="P5" s="102"/>
      <c r="Q5" s="694" t="s">
        <v>279</v>
      </c>
      <c r="R5" s="694"/>
    </row>
    <row r="6" spans="1:19">
      <c r="A6" s="692" t="s">
        <v>280</v>
      </c>
      <c r="B6" s="692"/>
      <c r="C6" s="101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2"/>
      <c r="O6" s="100"/>
      <c r="P6" s="102"/>
      <c r="Q6" s="100"/>
      <c r="R6" s="100"/>
    </row>
    <row r="7" spans="1:19" ht="60">
      <c r="A7" s="32" t="s">
        <v>124</v>
      </c>
      <c r="B7" s="32" t="s">
        <v>125</v>
      </c>
      <c r="C7" s="66" t="s">
        <v>126</v>
      </c>
      <c r="D7" s="32" t="s">
        <v>127</v>
      </c>
      <c r="E7" s="32" t="s">
        <v>128</v>
      </c>
      <c r="F7" s="32" t="s">
        <v>87</v>
      </c>
      <c r="G7" s="32" t="s">
        <v>129</v>
      </c>
      <c r="H7" s="32" t="s">
        <v>130</v>
      </c>
      <c r="I7" s="32" t="s">
        <v>131</v>
      </c>
      <c r="J7" s="93" t="s">
        <v>281</v>
      </c>
      <c r="K7" s="93" t="s">
        <v>282</v>
      </c>
      <c r="L7" s="93" t="s">
        <v>283</v>
      </c>
      <c r="M7" s="93" t="s">
        <v>284</v>
      </c>
      <c r="N7" s="77" t="s">
        <v>285</v>
      </c>
      <c r="O7" s="93" t="s">
        <v>286</v>
      </c>
      <c r="P7" s="77" t="s">
        <v>136</v>
      </c>
      <c r="Q7" s="93" t="s">
        <v>135</v>
      </c>
      <c r="R7" s="93" t="s">
        <v>137</v>
      </c>
    </row>
    <row r="8" spans="1:19" ht="60">
      <c r="A8" s="67">
        <v>1</v>
      </c>
      <c r="B8" s="12"/>
      <c r="C8" s="66" t="s">
        <v>248</v>
      </c>
      <c r="D8" s="12"/>
      <c r="E8" s="91" t="s">
        <v>249</v>
      </c>
      <c r="F8" s="67" t="s">
        <v>250</v>
      </c>
      <c r="G8" s="75" t="s">
        <v>13</v>
      </c>
      <c r="H8" s="75" t="s">
        <v>5</v>
      </c>
      <c r="I8" s="12" t="s">
        <v>83</v>
      </c>
      <c r="J8" s="12"/>
      <c r="K8" s="12"/>
      <c r="L8" s="32" t="s">
        <v>251</v>
      </c>
      <c r="M8" s="75">
        <v>150000</v>
      </c>
      <c r="N8" s="72">
        <v>50000</v>
      </c>
      <c r="O8" s="12"/>
      <c r="P8" s="72">
        <v>50000</v>
      </c>
      <c r="Q8" s="12"/>
      <c r="R8" s="12" t="s">
        <v>252</v>
      </c>
      <c r="S8">
        <f>P8*0.9</f>
        <v>45000</v>
      </c>
    </row>
    <row r="9" spans="1:19" ht="90">
      <c r="A9" s="67">
        <v>2</v>
      </c>
      <c r="B9" s="12"/>
      <c r="C9" s="67" t="s">
        <v>253</v>
      </c>
      <c r="D9" s="12"/>
      <c r="E9" s="67" t="s">
        <v>254</v>
      </c>
      <c r="F9" s="67" t="s">
        <v>25</v>
      </c>
      <c r="G9" s="75" t="s">
        <v>13</v>
      </c>
      <c r="H9" s="12" t="s">
        <v>5</v>
      </c>
      <c r="I9" s="12" t="s">
        <v>83</v>
      </c>
      <c r="J9" s="12"/>
      <c r="K9" s="12"/>
      <c r="L9" s="32" t="s">
        <v>255</v>
      </c>
      <c r="M9" s="92">
        <v>65000</v>
      </c>
      <c r="N9" s="72">
        <v>20000</v>
      </c>
      <c r="O9" s="12"/>
      <c r="P9" s="72">
        <v>20000</v>
      </c>
      <c r="Q9" s="12"/>
      <c r="R9" s="12" t="s">
        <v>252</v>
      </c>
      <c r="S9">
        <f t="shared" ref="S9:S23" si="0">P9*0.9</f>
        <v>18000</v>
      </c>
    </row>
    <row r="10" spans="1:19" ht="90">
      <c r="A10" s="67">
        <v>3</v>
      </c>
      <c r="B10" s="12"/>
      <c r="C10" s="67" t="s">
        <v>256</v>
      </c>
      <c r="D10" s="12"/>
      <c r="E10" s="67" t="s">
        <v>254</v>
      </c>
      <c r="F10" s="67" t="s">
        <v>25</v>
      </c>
      <c r="G10" s="75" t="s">
        <v>13</v>
      </c>
      <c r="H10" s="12" t="s">
        <v>5</v>
      </c>
      <c r="I10" s="12" t="s">
        <v>83</v>
      </c>
      <c r="J10" s="12"/>
      <c r="K10" s="12"/>
      <c r="L10" s="32" t="s">
        <v>255</v>
      </c>
      <c r="M10" s="92">
        <v>30000</v>
      </c>
      <c r="N10" s="72">
        <v>15000</v>
      </c>
      <c r="O10" s="12"/>
      <c r="P10" s="72">
        <v>15000</v>
      </c>
      <c r="Q10" s="12"/>
      <c r="R10" s="67" t="s">
        <v>257</v>
      </c>
      <c r="S10">
        <f t="shared" si="0"/>
        <v>13500</v>
      </c>
    </row>
    <row r="11" spans="1:19" ht="90">
      <c r="A11" s="67">
        <v>4</v>
      </c>
      <c r="B11" s="12"/>
      <c r="C11" s="67" t="s">
        <v>253</v>
      </c>
      <c r="D11" s="12"/>
      <c r="E11" s="67" t="s">
        <v>254</v>
      </c>
      <c r="F11" s="67" t="s">
        <v>25</v>
      </c>
      <c r="G11" s="75" t="s">
        <v>13</v>
      </c>
      <c r="H11" s="12" t="s">
        <v>5</v>
      </c>
      <c r="I11" s="12" t="s">
        <v>83</v>
      </c>
      <c r="J11" s="12"/>
      <c r="K11" s="12"/>
      <c r="L11" s="32" t="s">
        <v>255</v>
      </c>
      <c r="M11" s="92">
        <v>65000</v>
      </c>
      <c r="N11" s="72">
        <v>25000</v>
      </c>
      <c r="O11" s="12"/>
      <c r="P11" s="72">
        <v>25000</v>
      </c>
      <c r="Q11" s="12"/>
      <c r="R11" s="67" t="s">
        <v>257</v>
      </c>
      <c r="S11">
        <f t="shared" si="0"/>
        <v>22500</v>
      </c>
    </row>
    <row r="12" spans="1:19" ht="90">
      <c r="A12" s="67">
        <v>5</v>
      </c>
      <c r="B12" s="12"/>
      <c r="C12" s="67" t="s">
        <v>258</v>
      </c>
      <c r="D12" s="12"/>
      <c r="E12" s="67" t="s">
        <v>259</v>
      </c>
      <c r="F12" s="67" t="s">
        <v>25</v>
      </c>
      <c r="G12" s="75" t="s">
        <v>13</v>
      </c>
      <c r="H12" s="12" t="s">
        <v>20</v>
      </c>
      <c r="I12" s="12" t="s">
        <v>83</v>
      </c>
      <c r="J12" s="12"/>
      <c r="K12" s="12"/>
      <c r="L12" s="32" t="s">
        <v>260</v>
      </c>
      <c r="M12" s="92">
        <v>22450</v>
      </c>
      <c r="N12" s="72">
        <v>22450</v>
      </c>
      <c r="O12" s="12"/>
      <c r="P12" s="72">
        <v>22450</v>
      </c>
      <c r="Q12" s="12"/>
      <c r="R12" s="67" t="s">
        <v>257</v>
      </c>
      <c r="S12">
        <f t="shared" si="0"/>
        <v>20205</v>
      </c>
    </row>
    <row r="13" spans="1:19" ht="75">
      <c r="A13" s="67">
        <v>6</v>
      </c>
      <c r="B13" s="12"/>
      <c r="C13" s="67" t="s">
        <v>261</v>
      </c>
      <c r="D13" s="12"/>
      <c r="E13" s="67" t="s">
        <v>262</v>
      </c>
      <c r="F13" s="67" t="s">
        <v>25</v>
      </c>
      <c r="G13" s="75" t="s">
        <v>13</v>
      </c>
      <c r="H13" s="12" t="s">
        <v>20</v>
      </c>
      <c r="I13" s="12" t="s">
        <v>83</v>
      </c>
      <c r="J13" s="12"/>
      <c r="K13" s="12"/>
      <c r="L13" s="32" t="s">
        <v>263</v>
      </c>
      <c r="M13" s="92">
        <v>22429</v>
      </c>
      <c r="N13" s="72">
        <v>22429</v>
      </c>
      <c r="O13" s="12"/>
      <c r="P13" s="72">
        <v>22429</v>
      </c>
      <c r="Q13" s="12"/>
      <c r="R13" s="67" t="s">
        <v>257</v>
      </c>
      <c r="S13">
        <f t="shared" si="0"/>
        <v>20186.100000000002</v>
      </c>
    </row>
    <row r="14" spans="1:19" ht="75">
      <c r="A14" s="67">
        <v>7</v>
      </c>
      <c r="B14" s="12"/>
      <c r="C14" s="67" t="s">
        <v>264</v>
      </c>
      <c r="D14" s="12"/>
      <c r="E14" s="67" t="s">
        <v>265</v>
      </c>
      <c r="F14" s="67" t="s">
        <v>25</v>
      </c>
      <c r="G14" s="75" t="s">
        <v>13</v>
      </c>
      <c r="H14" s="12" t="s">
        <v>20</v>
      </c>
      <c r="I14" s="12" t="s">
        <v>83</v>
      </c>
      <c r="J14" s="12"/>
      <c r="K14" s="12"/>
      <c r="L14" s="32" t="s">
        <v>255</v>
      </c>
      <c r="M14" s="92">
        <v>24750</v>
      </c>
      <c r="N14" s="72">
        <v>24750</v>
      </c>
      <c r="O14" s="12"/>
      <c r="P14" s="72">
        <v>24750</v>
      </c>
      <c r="Q14" s="12"/>
      <c r="R14" s="67" t="s">
        <v>257</v>
      </c>
      <c r="S14">
        <f t="shared" si="0"/>
        <v>22275</v>
      </c>
    </row>
    <row r="15" spans="1:19" ht="75">
      <c r="A15" s="67">
        <v>8</v>
      </c>
      <c r="B15" s="12"/>
      <c r="C15" s="67" t="s">
        <v>266</v>
      </c>
      <c r="D15" s="12"/>
      <c r="E15" s="67" t="s">
        <v>267</v>
      </c>
      <c r="F15" s="67" t="s">
        <v>25</v>
      </c>
      <c r="G15" s="75" t="s">
        <v>13</v>
      </c>
      <c r="H15" s="12" t="s">
        <v>20</v>
      </c>
      <c r="I15" s="12" t="s">
        <v>83</v>
      </c>
      <c r="J15" s="12"/>
      <c r="K15" s="12"/>
      <c r="L15" s="93" t="s">
        <v>268</v>
      </c>
      <c r="M15" s="92">
        <v>32950</v>
      </c>
      <c r="N15" s="71">
        <v>32950</v>
      </c>
      <c r="O15" s="12"/>
      <c r="P15" s="71">
        <v>32950</v>
      </c>
      <c r="Q15" s="12"/>
      <c r="R15" s="67" t="s">
        <v>257</v>
      </c>
      <c r="S15">
        <f t="shared" si="0"/>
        <v>29655</v>
      </c>
    </row>
    <row r="16" spans="1:19" ht="90">
      <c r="A16" s="67">
        <v>9</v>
      </c>
      <c r="B16" s="12"/>
      <c r="C16" s="66" t="s">
        <v>18</v>
      </c>
      <c r="D16" s="12"/>
      <c r="E16" s="75" t="s">
        <v>16</v>
      </c>
      <c r="F16" s="67" t="s">
        <v>250</v>
      </c>
      <c r="G16" s="75" t="s">
        <v>13</v>
      </c>
      <c r="H16" s="75" t="s">
        <v>20</v>
      </c>
      <c r="I16" s="12" t="s">
        <v>83</v>
      </c>
      <c r="J16" s="12"/>
      <c r="K16" s="12"/>
      <c r="L16" s="94" t="s">
        <v>19</v>
      </c>
      <c r="M16" s="75">
        <v>200000</v>
      </c>
      <c r="N16" s="95">
        <v>50000</v>
      </c>
      <c r="O16" s="12"/>
      <c r="P16" s="95">
        <v>50000</v>
      </c>
      <c r="Q16" s="12"/>
      <c r="R16" s="12" t="s">
        <v>252</v>
      </c>
      <c r="S16">
        <f t="shared" si="0"/>
        <v>45000</v>
      </c>
    </row>
    <row r="17" spans="1:19" ht="75">
      <c r="A17" s="67">
        <v>10</v>
      </c>
      <c r="B17" s="12"/>
      <c r="C17" s="66" t="s">
        <v>21</v>
      </c>
      <c r="D17" s="12"/>
      <c r="E17" s="75" t="s">
        <v>22</v>
      </c>
      <c r="F17" s="67" t="s">
        <v>250</v>
      </c>
      <c r="G17" s="75" t="s">
        <v>4</v>
      </c>
      <c r="H17" s="75" t="s">
        <v>5</v>
      </c>
      <c r="I17" s="12" t="s">
        <v>83</v>
      </c>
      <c r="J17" s="12"/>
      <c r="K17" s="12"/>
      <c r="L17" s="94" t="s">
        <v>19</v>
      </c>
      <c r="M17" s="75">
        <v>200000</v>
      </c>
      <c r="N17" s="95">
        <v>50000</v>
      </c>
      <c r="O17" s="12"/>
      <c r="P17" s="95">
        <v>50000</v>
      </c>
      <c r="Q17" s="12"/>
      <c r="R17" s="12" t="s">
        <v>252</v>
      </c>
      <c r="S17">
        <f t="shared" si="0"/>
        <v>45000</v>
      </c>
    </row>
    <row r="18" spans="1:19" ht="90">
      <c r="A18" s="67">
        <v>11</v>
      </c>
      <c r="B18" s="12"/>
      <c r="C18" s="67" t="s">
        <v>256</v>
      </c>
      <c r="D18" s="12"/>
      <c r="E18" s="67" t="s">
        <v>254</v>
      </c>
      <c r="F18" s="67" t="s">
        <v>250</v>
      </c>
      <c r="G18" s="75" t="s">
        <v>13</v>
      </c>
      <c r="H18" s="75" t="s">
        <v>5</v>
      </c>
      <c r="I18" s="12" t="s">
        <v>83</v>
      </c>
      <c r="J18" s="12"/>
      <c r="K18" s="12"/>
      <c r="L18" s="67" t="s">
        <v>255</v>
      </c>
      <c r="M18" s="92">
        <v>30000</v>
      </c>
      <c r="N18" s="72">
        <v>15000</v>
      </c>
      <c r="O18" s="12"/>
      <c r="P18" s="72">
        <v>15000</v>
      </c>
      <c r="Q18" s="12"/>
      <c r="R18" s="12" t="s">
        <v>252</v>
      </c>
      <c r="S18">
        <f t="shared" si="0"/>
        <v>13500</v>
      </c>
    </row>
    <row r="19" spans="1:19" ht="90">
      <c r="A19" s="67">
        <v>12</v>
      </c>
      <c r="B19" s="12"/>
      <c r="C19" s="67" t="s">
        <v>253</v>
      </c>
      <c r="D19" s="12"/>
      <c r="E19" s="67" t="s">
        <v>254</v>
      </c>
      <c r="F19" s="67" t="s">
        <v>250</v>
      </c>
      <c r="G19" s="75" t="s">
        <v>13</v>
      </c>
      <c r="H19" s="75" t="s">
        <v>5</v>
      </c>
      <c r="I19" s="12" t="s">
        <v>83</v>
      </c>
      <c r="J19" s="12"/>
      <c r="K19" s="12"/>
      <c r="L19" s="67" t="s">
        <v>255</v>
      </c>
      <c r="M19" s="92">
        <v>65000</v>
      </c>
      <c r="N19" s="72"/>
      <c r="O19" s="12"/>
      <c r="P19" s="72">
        <v>20000</v>
      </c>
      <c r="Q19" s="12"/>
      <c r="R19" s="12" t="s">
        <v>252</v>
      </c>
      <c r="S19">
        <f t="shared" si="0"/>
        <v>18000</v>
      </c>
    </row>
    <row r="20" spans="1:19" ht="90">
      <c r="A20" s="67">
        <v>13</v>
      </c>
      <c r="B20" s="12"/>
      <c r="C20" s="67" t="s">
        <v>269</v>
      </c>
      <c r="D20" s="12"/>
      <c r="E20" s="67" t="s">
        <v>270</v>
      </c>
      <c r="F20" s="67" t="s">
        <v>250</v>
      </c>
      <c r="G20" s="75" t="s">
        <v>13</v>
      </c>
      <c r="H20" s="75" t="s">
        <v>5</v>
      </c>
      <c r="I20" s="12" t="s">
        <v>83</v>
      </c>
      <c r="J20" s="12"/>
      <c r="K20" s="12"/>
      <c r="L20" s="67" t="s">
        <v>271</v>
      </c>
      <c r="M20" s="92">
        <v>200000</v>
      </c>
      <c r="N20" s="72">
        <v>50000</v>
      </c>
      <c r="O20" s="12"/>
      <c r="P20" s="72">
        <v>50000</v>
      </c>
      <c r="Q20" s="12"/>
      <c r="R20" s="67" t="s">
        <v>257</v>
      </c>
      <c r="S20">
        <f t="shared" si="0"/>
        <v>45000</v>
      </c>
    </row>
    <row r="21" spans="1:19" ht="90">
      <c r="A21" s="67">
        <v>14</v>
      </c>
      <c r="B21" s="12"/>
      <c r="C21" s="67" t="s">
        <v>272</v>
      </c>
      <c r="D21" s="12"/>
      <c r="E21" s="67" t="s">
        <v>273</v>
      </c>
      <c r="F21" s="67" t="s">
        <v>250</v>
      </c>
      <c r="G21" s="75" t="s">
        <v>13</v>
      </c>
      <c r="H21" s="75" t="s">
        <v>20</v>
      </c>
      <c r="I21" s="12" t="s">
        <v>83</v>
      </c>
      <c r="J21" s="12"/>
      <c r="K21" s="12"/>
      <c r="L21" s="67" t="s">
        <v>274</v>
      </c>
      <c r="M21" s="92">
        <v>138000</v>
      </c>
      <c r="N21" s="72">
        <v>46000</v>
      </c>
      <c r="O21" s="12"/>
      <c r="P21" s="72">
        <v>46000</v>
      </c>
      <c r="Q21" s="12"/>
      <c r="R21" s="67" t="s">
        <v>257</v>
      </c>
      <c r="S21">
        <f t="shared" si="0"/>
        <v>41400</v>
      </c>
    </row>
    <row r="22" spans="1:19" ht="90">
      <c r="A22" s="67">
        <v>15</v>
      </c>
      <c r="B22" s="12"/>
      <c r="C22" s="67" t="s">
        <v>275</v>
      </c>
      <c r="D22" s="12"/>
      <c r="E22" s="67" t="s">
        <v>262</v>
      </c>
      <c r="F22" s="67" t="s">
        <v>250</v>
      </c>
      <c r="G22" s="75" t="s">
        <v>13</v>
      </c>
      <c r="H22" s="75" t="s">
        <v>5</v>
      </c>
      <c r="I22" s="12" t="s">
        <v>83</v>
      </c>
      <c r="J22" s="12"/>
      <c r="K22" s="12"/>
      <c r="L22" s="67" t="s">
        <v>251</v>
      </c>
      <c r="M22" s="92">
        <v>200000</v>
      </c>
      <c r="N22" s="72">
        <v>50000</v>
      </c>
      <c r="O22" s="12"/>
      <c r="P22" s="72">
        <v>50000</v>
      </c>
      <c r="Q22" s="12"/>
      <c r="R22" s="67" t="s">
        <v>257</v>
      </c>
      <c r="S22">
        <f t="shared" si="0"/>
        <v>45000</v>
      </c>
    </row>
    <row r="23" spans="1:19" ht="90">
      <c r="A23" s="67">
        <v>16</v>
      </c>
      <c r="B23" s="12"/>
      <c r="C23" s="67" t="s">
        <v>276</v>
      </c>
      <c r="D23" s="12"/>
      <c r="E23" s="67" t="s">
        <v>273</v>
      </c>
      <c r="F23" s="67" t="s">
        <v>250</v>
      </c>
      <c r="G23" s="75" t="s">
        <v>13</v>
      </c>
      <c r="H23" s="75" t="s">
        <v>5</v>
      </c>
      <c r="I23" s="12" t="s">
        <v>83</v>
      </c>
      <c r="J23" s="12"/>
      <c r="K23" s="12"/>
      <c r="L23" s="67" t="s">
        <v>255</v>
      </c>
      <c r="M23" s="92">
        <v>150000</v>
      </c>
      <c r="N23" s="72">
        <v>50000</v>
      </c>
      <c r="O23" s="12"/>
      <c r="P23" s="72">
        <v>50000</v>
      </c>
      <c r="Q23" s="12"/>
      <c r="R23" s="67" t="s">
        <v>257</v>
      </c>
      <c r="S23">
        <f t="shared" si="0"/>
        <v>45000</v>
      </c>
    </row>
    <row r="24" spans="1:19">
      <c r="P24">
        <f>SUM(P8:P23)</f>
        <v>543579</v>
      </c>
    </row>
    <row r="25" spans="1:19">
      <c r="P25" s="170">
        <f>P24*0.05</f>
        <v>27178.95</v>
      </c>
    </row>
    <row r="26" spans="1:19">
      <c r="P26" s="170">
        <f>P24-P25</f>
        <v>516400.05</v>
      </c>
    </row>
    <row r="27" spans="1:19">
      <c r="P27">
        <v>44879</v>
      </c>
    </row>
    <row r="28" spans="1:19">
      <c r="P28" s="170">
        <f>P26+P27</f>
        <v>561279.05000000005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9"/>
  <sheetViews>
    <sheetView topLeftCell="A61" workbookViewId="0">
      <selection activeCell="P64" sqref="P64"/>
    </sheetView>
  </sheetViews>
  <sheetFormatPr defaultRowHeight="15"/>
  <cols>
    <col min="13" max="13" width="11" customWidth="1"/>
  </cols>
  <sheetData>
    <row r="1" spans="1:18" ht="18.75">
      <c r="A1" s="643" t="s">
        <v>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</row>
    <row r="2" spans="1:18" ht="18.75">
      <c r="A2" s="643" t="s">
        <v>79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</row>
    <row r="3" spans="1:18" ht="18.75">
      <c r="A3" s="643" t="s">
        <v>122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</row>
    <row r="4" spans="1:18" ht="18.75">
      <c r="A4" s="693" t="s">
        <v>287</v>
      </c>
      <c r="B4" s="693"/>
      <c r="C4" s="693"/>
      <c r="D4" s="693"/>
      <c r="E4" s="693"/>
      <c r="F4" s="693"/>
      <c r="G4" s="693"/>
      <c r="H4" s="103"/>
      <c r="I4" s="103"/>
      <c r="J4" s="50"/>
      <c r="K4" s="96"/>
      <c r="L4" s="104"/>
      <c r="M4" s="105"/>
      <c r="N4" s="105"/>
      <c r="O4" s="106"/>
      <c r="P4" s="52"/>
      <c r="Q4" s="52"/>
      <c r="R4" s="53" t="s">
        <v>278</v>
      </c>
    </row>
    <row r="5" spans="1:18" ht="22.5">
      <c r="A5" s="107"/>
      <c r="B5" s="107"/>
      <c r="C5" s="107"/>
      <c r="D5" s="107"/>
      <c r="E5" s="107"/>
      <c r="F5" s="108"/>
      <c r="G5" s="108"/>
      <c r="H5" s="108"/>
      <c r="I5" s="108"/>
      <c r="J5" s="109"/>
      <c r="K5" s="102"/>
      <c r="L5" s="102"/>
      <c r="M5" s="110"/>
      <c r="N5" s="110"/>
      <c r="O5" s="111"/>
      <c r="P5" s="111"/>
      <c r="Q5" s="111" t="s">
        <v>288</v>
      </c>
      <c r="R5" s="112"/>
    </row>
    <row r="6" spans="1:18" ht="22.5">
      <c r="A6" s="692" t="s">
        <v>280</v>
      </c>
      <c r="B6" s="692"/>
      <c r="C6" s="107"/>
      <c r="D6" s="107"/>
      <c r="E6" s="107"/>
      <c r="F6" s="108"/>
      <c r="G6" s="108"/>
      <c r="H6" s="108"/>
      <c r="I6" s="108"/>
      <c r="J6" s="109"/>
      <c r="K6" s="102"/>
      <c r="L6" s="102"/>
      <c r="M6" s="110"/>
      <c r="N6" s="110"/>
      <c r="O6" s="111"/>
      <c r="P6" s="111"/>
      <c r="Q6" s="111" t="s">
        <v>289</v>
      </c>
      <c r="R6" s="112"/>
    </row>
    <row r="7" spans="1:18" ht="60">
      <c r="A7" s="113" t="s">
        <v>124</v>
      </c>
      <c r="B7" s="113" t="s">
        <v>125</v>
      </c>
      <c r="C7" s="113" t="s">
        <v>126</v>
      </c>
      <c r="D7" s="113" t="s">
        <v>127</v>
      </c>
      <c r="E7" s="113" t="s">
        <v>128</v>
      </c>
      <c r="F7" s="114" t="s">
        <v>87</v>
      </c>
      <c r="G7" s="114" t="s">
        <v>129</v>
      </c>
      <c r="H7" s="114" t="s">
        <v>130</v>
      </c>
      <c r="I7" s="114" t="s">
        <v>131</v>
      </c>
      <c r="J7" s="67" t="s">
        <v>132</v>
      </c>
      <c r="K7" s="115" t="s">
        <v>133</v>
      </c>
      <c r="L7" s="78" t="s">
        <v>134</v>
      </c>
      <c r="M7" s="78" t="s">
        <v>135</v>
      </c>
      <c r="N7" s="78" t="s">
        <v>136</v>
      </c>
      <c r="O7" s="67" t="s">
        <v>137</v>
      </c>
      <c r="P7" s="67" t="s">
        <v>136</v>
      </c>
      <c r="Q7" s="67" t="s">
        <v>135</v>
      </c>
      <c r="R7" s="32" t="s">
        <v>137</v>
      </c>
    </row>
    <row r="8" spans="1:18" ht="45">
      <c r="A8" s="12">
        <v>1</v>
      </c>
      <c r="B8" s="116"/>
      <c r="C8" s="117" t="s">
        <v>290</v>
      </c>
      <c r="D8" s="117" t="s">
        <v>291</v>
      </c>
      <c r="E8" s="118" t="s">
        <v>292</v>
      </c>
      <c r="F8" s="118" t="s">
        <v>25</v>
      </c>
      <c r="G8" s="119" t="s">
        <v>13</v>
      </c>
      <c r="H8" s="119" t="s">
        <v>5</v>
      </c>
      <c r="I8" s="119" t="s">
        <v>83</v>
      </c>
      <c r="J8" s="120" t="s">
        <v>176</v>
      </c>
      <c r="K8" s="120">
        <v>100000</v>
      </c>
      <c r="L8" s="120">
        <v>90000</v>
      </c>
      <c r="M8" s="121">
        <v>41822</v>
      </c>
      <c r="N8" s="119">
        <v>95000</v>
      </c>
      <c r="O8" s="122">
        <v>20</v>
      </c>
      <c r="P8" s="119">
        <v>95000</v>
      </c>
      <c r="Q8" s="123">
        <v>41822</v>
      </c>
      <c r="R8" s="124">
        <v>20</v>
      </c>
    </row>
    <row r="9" spans="1:18" ht="75">
      <c r="A9" s="12">
        <v>2</v>
      </c>
      <c r="B9" s="125"/>
      <c r="C9" s="126" t="s">
        <v>293</v>
      </c>
      <c r="D9" s="126" t="s">
        <v>291</v>
      </c>
      <c r="E9" s="127" t="s">
        <v>294</v>
      </c>
      <c r="F9" s="127" t="s">
        <v>25</v>
      </c>
      <c r="G9" s="128" t="s">
        <v>13</v>
      </c>
      <c r="H9" s="129" t="s">
        <v>5</v>
      </c>
      <c r="I9" s="128" t="s">
        <v>83</v>
      </c>
      <c r="J9" s="129" t="s">
        <v>143</v>
      </c>
      <c r="K9" s="129">
        <v>100000</v>
      </c>
      <c r="L9" s="129">
        <v>85500</v>
      </c>
      <c r="M9" s="130">
        <v>41822</v>
      </c>
      <c r="N9" s="128">
        <v>90000</v>
      </c>
      <c r="O9" s="131">
        <v>20</v>
      </c>
      <c r="P9" s="128">
        <v>90000</v>
      </c>
      <c r="Q9" s="132">
        <v>41822</v>
      </c>
      <c r="R9" s="124">
        <v>20</v>
      </c>
    </row>
    <row r="10" spans="1:18" ht="90">
      <c r="A10" s="12">
        <v>3</v>
      </c>
      <c r="B10" s="125"/>
      <c r="C10" s="126" t="s">
        <v>295</v>
      </c>
      <c r="D10" s="126" t="s">
        <v>296</v>
      </c>
      <c r="E10" s="127" t="s">
        <v>297</v>
      </c>
      <c r="F10" s="127" t="s">
        <v>25</v>
      </c>
      <c r="G10" s="128" t="s">
        <v>4</v>
      </c>
      <c r="H10" s="129" t="s">
        <v>5</v>
      </c>
      <c r="I10" s="128" t="s">
        <v>84</v>
      </c>
      <c r="J10" s="129" t="s">
        <v>140</v>
      </c>
      <c r="K10" s="129">
        <v>50000</v>
      </c>
      <c r="L10" s="129">
        <v>42750</v>
      </c>
      <c r="M10" s="130">
        <v>41822</v>
      </c>
      <c r="N10" s="128">
        <v>45000</v>
      </c>
      <c r="O10" s="131">
        <v>20</v>
      </c>
      <c r="P10" s="128">
        <v>45000</v>
      </c>
      <c r="Q10" s="132">
        <v>41822</v>
      </c>
      <c r="R10" s="124">
        <v>20</v>
      </c>
    </row>
    <row r="11" spans="1:18" ht="30">
      <c r="A11" s="12">
        <v>4</v>
      </c>
      <c r="B11" s="125"/>
      <c r="C11" s="128" t="s">
        <v>298</v>
      </c>
      <c r="D11" s="128" t="s">
        <v>299</v>
      </c>
      <c r="E11" s="127" t="s">
        <v>300</v>
      </c>
      <c r="F11" s="127" t="s">
        <v>25</v>
      </c>
      <c r="G11" s="128" t="s">
        <v>4</v>
      </c>
      <c r="H11" s="129" t="s">
        <v>20</v>
      </c>
      <c r="I11" s="128" t="s">
        <v>83</v>
      </c>
      <c r="J11" s="129" t="s">
        <v>140</v>
      </c>
      <c r="K11" s="129">
        <v>50000</v>
      </c>
      <c r="L11" s="129">
        <v>42750</v>
      </c>
      <c r="M11" s="130">
        <v>41822</v>
      </c>
      <c r="N11" s="128">
        <v>45000</v>
      </c>
      <c r="O11" s="131">
        <v>20</v>
      </c>
      <c r="P11" s="128">
        <v>45000</v>
      </c>
      <c r="Q11" s="132">
        <v>41822</v>
      </c>
      <c r="R11" s="124">
        <v>20</v>
      </c>
    </row>
    <row r="12" spans="1:18" ht="30">
      <c r="A12" s="12">
        <v>5</v>
      </c>
      <c r="B12" s="125"/>
      <c r="C12" s="128" t="s">
        <v>301</v>
      </c>
      <c r="D12" s="128" t="s">
        <v>302</v>
      </c>
      <c r="E12" s="127" t="s">
        <v>303</v>
      </c>
      <c r="F12" s="127" t="s">
        <v>25</v>
      </c>
      <c r="G12" s="128" t="s">
        <v>13</v>
      </c>
      <c r="H12" s="129" t="s">
        <v>5</v>
      </c>
      <c r="I12" s="129" t="s">
        <v>83</v>
      </c>
      <c r="J12" s="129" t="s">
        <v>143</v>
      </c>
      <c r="K12" s="129">
        <v>100000</v>
      </c>
      <c r="L12" s="129">
        <v>90000</v>
      </c>
      <c r="M12" s="130">
        <v>41822</v>
      </c>
      <c r="N12" s="128">
        <v>95000</v>
      </c>
      <c r="O12" s="131">
        <v>20</v>
      </c>
      <c r="P12" s="128">
        <v>95000</v>
      </c>
      <c r="Q12" s="132">
        <v>41822</v>
      </c>
      <c r="R12" s="124">
        <v>20</v>
      </c>
    </row>
    <row r="13" spans="1:18" ht="30">
      <c r="A13" s="12">
        <v>6</v>
      </c>
      <c r="B13" s="125"/>
      <c r="C13" s="128" t="s">
        <v>304</v>
      </c>
      <c r="D13" s="128" t="s">
        <v>305</v>
      </c>
      <c r="E13" s="127" t="s">
        <v>139</v>
      </c>
      <c r="F13" s="127" t="s">
        <v>25</v>
      </c>
      <c r="G13" s="128" t="s">
        <v>13</v>
      </c>
      <c r="H13" s="129" t="s">
        <v>20</v>
      </c>
      <c r="I13" s="129" t="s">
        <v>83</v>
      </c>
      <c r="J13" s="129" t="s">
        <v>140</v>
      </c>
      <c r="K13" s="129">
        <v>50000</v>
      </c>
      <c r="L13" s="129">
        <v>42750</v>
      </c>
      <c r="M13" s="130">
        <v>41822</v>
      </c>
      <c r="N13" s="128">
        <v>45000</v>
      </c>
      <c r="O13" s="131">
        <v>20</v>
      </c>
      <c r="P13" s="128">
        <v>45000</v>
      </c>
      <c r="Q13" s="132">
        <v>41822</v>
      </c>
      <c r="R13" s="124">
        <v>20</v>
      </c>
    </row>
    <row r="14" spans="1:18" ht="30">
      <c r="A14" s="12">
        <v>7</v>
      </c>
      <c r="B14" s="125"/>
      <c r="C14" s="128" t="s">
        <v>306</v>
      </c>
      <c r="D14" s="128" t="s">
        <v>307</v>
      </c>
      <c r="E14" s="127" t="s">
        <v>308</v>
      </c>
      <c r="F14" s="127" t="s">
        <v>25</v>
      </c>
      <c r="G14" s="128" t="s">
        <v>13</v>
      </c>
      <c r="H14" s="129" t="s">
        <v>5</v>
      </c>
      <c r="I14" s="129" t="s">
        <v>83</v>
      </c>
      <c r="J14" s="129" t="s">
        <v>140</v>
      </c>
      <c r="K14" s="129">
        <v>50000</v>
      </c>
      <c r="L14" s="129">
        <v>42750</v>
      </c>
      <c r="M14" s="130">
        <v>41822</v>
      </c>
      <c r="N14" s="128">
        <v>45000</v>
      </c>
      <c r="O14" s="131">
        <v>20</v>
      </c>
      <c r="P14" s="128">
        <v>45000</v>
      </c>
      <c r="Q14" s="132">
        <v>41822</v>
      </c>
      <c r="R14" s="124">
        <v>20</v>
      </c>
    </row>
    <row r="15" spans="1:18" ht="30">
      <c r="A15" s="12">
        <v>8</v>
      </c>
      <c r="B15" s="125"/>
      <c r="C15" s="128" t="s">
        <v>309</v>
      </c>
      <c r="D15" s="128" t="s">
        <v>310</v>
      </c>
      <c r="E15" s="127" t="s">
        <v>311</v>
      </c>
      <c r="F15" s="127" t="s">
        <v>25</v>
      </c>
      <c r="G15" s="128" t="s">
        <v>4</v>
      </c>
      <c r="H15" s="129" t="s">
        <v>5</v>
      </c>
      <c r="I15" s="129" t="s">
        <v>83</v>
      </c>
      <c r="J15" s="129" t="s">
        <v>140</v>
      </c>
      <c r="K15" s="129">
        <v>50000</v>
      </c>
      <c r="L15" s="129">
        <v>42750</v>
      </c>
      <c r="M15" s="130">
        <v>41822</v>
      </c>
      <c r="N15" s="128">
        <v>45000</v>
      </c>
      <c r="O15" s="131">
        <v>20</v>
      </c>
      <c r="P15" s="128">
        <v>45000</v>
      </c>
      <c r="Q15" s="132">
        <v>41822</v>
      </c>
      <c r="R15" s="124">
        <v>20</v>
      </c>
    </row>
    <row r="16" spans="1:18" ht="60">
      <c r="A16" s="12">
        <v>9</v>
      </c>
      <c r="B16" s="125"/>
      <c r="C16" s="128" t="s">
        <v>312</v>
      </c>
      <c r="D16" s="128" t="s">
        <v>313</v>
      </c>
      <c r="E16" s="127" t="s">
        <v>314</v>
      </c>
      <c r="F16" s="127" t="s">
        <v>25</v>
      </c>
      <c r="G16" s="129" t="s">
        <v>13</v>
      </c>
      <c r="H16" s="129" t="s">
        <v>5</v>
      </c>
      <c r="I16" s="129" t="s">
        <v>83</v>
      </c>
      <c r="J16" s="129" t="s">
        <v>140</v>
      </c>
      <c r="K16" s="129">
        <v>50000</v>
      </c>
      <c r="L16" s="129">
        <v>45000</v>
      </c>
      <c r="M16" s="130">
        <v>41822</v>
      </c>
      <c r="N16" s="128">
        <v>47500</v>
      </c>
      <c r="O16" s="131">
        <v>20</v>
      </c>
      <c r="P16" s="128">
        <v>47500</v>
      </c>
      <c r="Q16" s="132">
        <v>41822</v>
      </c>
      <c r="R16" s="124">
        <v>20</v>
      </c>
    </row>
    <row r="17" spans="1:18" ht="30">
      <c r="A17" s="12">
        <v>10</v>
      </c>
      <c r="B17" s="125"/>
      <c r="C17" s="128" t="s">
        <v>315</v>
      </c>
      <c r="D17" s="128" t="s">
        <v>316</v>
      </c>
      <c r="E17" s="127" t="s">
        <v>300</v>
      </c>
      <c r="F17" s="127" t="s">
        <v>25</v>
      </c>
      <c r="G17" s="129" t="s">
        <v>4</v>
      </c>
      <c r="H17" s="129" t="s">
        <v>20</v>
      </c>
      <c r="I17" s="129" t="s">
        <v>83</v>
      </c>
      <c r="J17" s="129" t="s">
        <v>140</v>
      </c>
      <c r="K17" s="129">
        <v>50000</v>
      </c>
      <c r="L17" s="129">
        <v>42750</v>
      </c>
      <c r="M17" s="130">
        <v>41822</v>
      </c>
      <c r="N17" s="128">
        <v>45000</v>
      </c>
      <c r="O17" s="131">
        <v>20</v>
      </c>
      <c r="P17" s="128">
        <v>45000</v>
      </c>
      <c r="Q17" s="132">
        <v>41822</v>
      </c>
      <c r="R17" s="124">
        <v>20</v>
      </c>
    </row>
    <row r="18" spans="1:18" ht="75">
      <c r="A18" s="12">
        <v>11</v>
      </c>
      <c r="B18" s="125"/>
      <c r="C18" s="128" t="s">
        <v>317</v>
      </c>
      <c r="D18" s="128" t="s">
        <v>318</v>
      </c>
      <c r="E18" s="127" t="s">
        <v>319</v>
      </c>
      <c r="F18" s="127" t="s">
        <v>25</v>
      </c>
      <c r="G18" s="129" t="s">
        <v>13</v>
      </c>
      <c r="H18" s="129" t="s">
        <v>5</v>
      </c>
      <c r="I18" s="129" t="s">
        <v>84</v>
      </c>
      <c r="J18" s="129" t="s">
        <v>320</v>
      </c>
      <c r="K18" s="129">
        <v>50000</v>
      </c>
      <c r="L18" s="129">
        <v>45000</v>
      </c>
      <c r="M18" s="130">
        <v>41822</v>
      </c>
      <c r="N18" s="128">
        <v>47500</v>
      </c>
      <c r="O18" s="131">
        <v>20</v>
      </c>
      <c r="P18" s="128">
        <v>47500</v>
      </c>
      <c r="Q18" s="132">
        <v>41822</v>
      </c>
      <c r="R18" s="124">
        <v>20</v>
      </c>
    </row>
    <row r="19" spans="1:18" ht="45">
      <c r="A19" s="12">
        <v>12</v>
      </c>
      <c r="B19" s="125"/>
      <c r="C19" s="128" t="s">
        <v>321</v>
      </c>
      <c r="D19" s="128" t="s">
        <v>322</v>
      </c>
      <c r="E19" s="127" t="s">
        <v>323</v>
      </c>
      <c r="F19" s="127" t="s">
        <v>25</v>
      </c>
      <c r="G19" s="129" t="s">
        <v>13</v>
      </c>
      <c r="H19" s="129" t="s">
        <v>5</v>
      </c>
      <c r="I19" s="129" t="s">
        <v>84</v>
      </c>
      <c r="J19" s="129" t="s">
        <v>140</v>
      </c>
      <c r="K19" s="129">
        <v>50000</v>
      </c>
      <c r="L19" s="129">
        <v>42750</v>
      </c>
      <c r="M19" s="130">
        <v>41822</v>
      </c>
      <c r="N19" s="128">
        <v>45000</v>
      </c>
      <c r="O19" s="131">
        <v>20</v>
      </c>
      <c r="P19" s="128">
        <v>45000</v>
      </c>
      <c r="Q19" s="132">
        <v>41822</v>
      </c>
      <c r="R19" s="124">
        <v>20</v>
      </c>
    </row>
    <row r="20" spans="1:18" ht="30">
      <c r="A20" s="12">
        <v>13</v>
      </c>
      <c r="B20" s="125"/>
      <c r="C20" s="129" t="s">
        <v>324</v>
      </c>
      <c r="D20" s="129" t="s">
        <v>325</v>
      </c>
      <c r="E20" s="127" t="s">
        <v>326</v>
      </c>
      <c r="F20" s="127" t="s">
        <v>25</v>
      </c>
      <c r="G20" s="129" t="s">
        <v>13</v>
      </c>
      <c r="H20" s="129" t="s">
        <v>5</v>
      </c>
      <c r="I20" s="129" t="s">
        <v>83</v>
      </c>
      <c r="J20" s="129" t="s">
        <v>140</v>
      </c>
      <c r="K20" s="129">
        <v>50000</v>
      </c>
      <c r="L20" s="129">
        <v>42750</v>
      </c>
      <c r="M20" s="130">
        <v>41822</v>
      </c>
      <c r="N20" s="128">
        <v>45000</v>
      </c>
      <c r="O20" s="131">
        <v>20</v>
      </c>
      <c r="P20" s="128">
        <v>45000</v>
      </c>
      <c r="Q20" s="132">
        <v>41822</v>
      </c>
      <c r="R20" s="124">
        <v>20</v>
      </c>
    </row>
    <row r="21" spans="1:18" ht="75">
      <c r="A21" s="12">
        <v>14</v>
      </c>
      <c r="B21" s="125"/>
      <c r="C21" s="128" t="s">
        <v>327</v>
      </c>
      <c r="D21" s="128" t="s">
        <v>328</v>
      </c>
      <c r="E21" s="127" t="s">
        <v>329</v>
      </c>
      <c r="F21" s="127" t="s">
        <v>25</v>
      </c>
      <c r="G21" s="129" t="s">
        <v>13</v>
      </c>
      <c r="H21" s="129" t="s">
        <v>20</v>
      </c>
      <c r="I21" s="129" t="s">
        <v>84</v>
      </c>
      <c r="J21" s="129" t="s">
        <v>140</v>
      </c>
      <c r="K21" s="129">
        <v>100000</v>
      </c>
      <c r="L21" s="129">
        <v>90000</v>
      </c>
      <c r="M21" s="130">
        <v>41822</v>
      </c>
      <c r="N21" s="128">
        <v>95000</v>
      </c>
      <c r="O21" s="131">
        <v>20</v>
      </c>
      <c r="P21" s="128">
        <v>95000</v>
      </c>
      <c r="Q21" s="132">
        <v>41822</v>
      </c>
      <c r="R21" s="124">
        <v>20</v>
      </c>
    </row>
    <row r="22" spans="1:18" ht="45">
      <c r="A22" s="12">
        <v>15</v>
      </c>
      <c r="B22" s="125"/>
      <c r="C22" s="128" t="s">
        <v>330</v>
      </c>
      <c r="D22" s="128" t="s">
        <v>331</v>
      </c>
      <c r="E22" s="127" t="s">
        <v>332</v>
      </c>
      <c r="F22" s="127" t="s">
        <v>25</v>
      </c>
      <c r="G22" s="129" t="s">
        <v>13</v>
      </c>
      <c r="H22" s="129" t="s">
        <v>5</v>
      </c>
      <c r="I22" s="129" t="s">
        <v>83</v>
      </c>
      <c r="J22" s="129" t="s">
        <v>333</v>
      </c>
      <c r="K22" s="129">
        <v>100000</v>
      </c>
      <c r="L22" s="129">
        <v>90000</v>
      </c>
      <c r="M22" s="130">
        <v>41822</v>
      </c>
      <c r="N22" s="128">
        <v>95000</v>
      </c>
      <c r="O22" s="131">
        <v>20</v>
      </c>
      <c r="P22" s="128">
        <v>95000</v>
      </c>
      <c r="Q22" s="132">
        <v>41822</v>
      </c>
      <c r="R22" s="124">
        <v>20</v>
      </c>
    </row>
    <row r="23" spans="1:18" ht="60">
      <c r="A23" s="12">
        <v>16</v>
      </c>
      <c r="B23" s="125"/>
      <c r="C23" s="128" t="s">
        <v>334</v>
      </c>
      <c r="D23" s="128" t="s">
        <v>335</v>
      </c>
      <c r="E23" s="127" t="s">
        <v>336</v>
      </c>
      <c r="F23" s="127" t="s">
        <v>25</v>
      </c>
      <c r="G23" s="129" t="s">
        <v>13</v>
      </c>
      <c r="H23" s="129" t="s">
        <v>20</v>
      </c>
      <c r="I23" s="129" t="s">
        <v>83</v>
      </c>
      <c r="J23" s="129" t="s">
        <v>140</v>
      </c>
      <c r="K23" s="129">
        <v>100000</v>
      </c>
      <c r="L23" s="129">
        <v>90000</v>
      </c>
      <c r="M23" s="130">
        <v>41822</v>
      </c>
      <c r="N23" s="128">
        <v>95000</v>
      </c>
      <c r="O23" s="131">
        <v>20</v>
      </c>
      <c r="P23" s="128">
        <v>95000</v>
      </c>
      <c r="Q23" s="132">
        <v>41822</v>
      </c>
      <c r="R23" s="124">
        <v>20</v>
      </c>
    </row>
    <row r="24" spans="1:18" ht="60">
      <c r="A24" s="12">
        <v>17</v>
      </c>
      <c r="B24" s="125"/>
      <c r="C24" s="128" t="s">
        <v>337</v>
      </c>
      <c r="D24" s="128" t="s">
        <v>338</v>
      </c>
      <c r="E24" s="127" t="s">
        <v>339</v>
      </c>
      <c r="F24" s="127" t="s">
        <v>25</v>
      </c>
      <c r="G24" s="129" t="s">
        <v>13</v>
      </c>
      <c r="H24" s="129" t="s">
        <v>5</v>
      </c>
      <c r="I24" s="129" t="s">
        <v>83</v>
      </c>
      <c r="J24" s="129" t="s">
        <v>140</v>
      </c>
      <c r="K24" s="129">
        <v>100000</v>
      </c>
      <c r="L24" s="129">
        <v>90000</v>
      </c>
      <c r="M24" s="130">
        <v>41822</v>
      </c>
      <c r="N24" s="128">
        <v>95000</v>
      </c>
      <c r="O24" s="131">
        <v>20</v>
      </c>
      <c r="P24" s="128">
        <v>95000</v>
      </c>
      <c r="Q24" s="132">
        <v>41822</v>
      </c>
      <c r="R24" s="124">
        <v>20</v>
      </c>
    </row>
    <row r="25" spans="1:18" ht="45">
      <c r="A25" s="12">
        <v>18</v>
      </c>
      <c r="B25" s="125"/>
      <c r="C25" s="128" t="s">
        <v>340</v>
      </c>
      <c r="D25" s="128" t="s">
        <v>341</v>
      </c>
      <c r="E25" s="127" t="s">
        <v>342</v>
      </c>
      <c r="F25" s="127" t="s">
        <v>25</v>
      </c>
      <c r="G25" s="129" t="s">
        <v>13</v>
      </c>
      <c r="H25" s="129" t="s">
        <v>5</v>
      </c>
      <c r="I25" s="129" t="s">
        <v>83</v>
      </c>
      <c r="J25" s="129" t="s">
        <v>140</v>
      </c>
      <c r="K25" s="129">
        <v>50000</v>
      </c>
      <c r="L25" s="129">
        <v>42750</v>
      </c>
      <c r="M25" s="130">
        <v>41822</v>
      </c>
      <c r="N25" s="128">
        <v>45000</v>
      </c>
      <c r="O25" s="131">
        <v>20</v>
      </c>
      <c r="P25" s="128">
        <v>45000</v>
      </c>
      <c r="Q25" s="132">
        <v>41822</v>
      </c>
      <c r="R25" s="124">
        <v>20</v>
      </c>
    </row>
    <row r="26" spans="1:18" ht="75">
      <c r="A26" s="12">
        <v>19</v>
      </c>
      <c r="B26" s="125"/>
      <c r="C26" s="128" t="s">
        <v>343</v>
      </c>
      <c r="D26" s="128" t="s">
        <v>344</v>
      </c>
      <c r="E26" s="127" t="s">
        <v>345</v>
      </c>
      <c r="F26" s="127" t="s">
        <v>25</v>
      </c>
      <c r="G26" s="129" t="s">
        <v>4</v>
      </c>
      <c r="H26" s="129" t="s">
        <v>5</v>
      </c>
      <c r="I26" s="129" t="s">
        <v>84</v>
      </c>
      <c r="J26" s="129" t="s">
        <v>140</v>
      </c>
      <c r="K26" s="129">
        <v>50000</v>
      </c>
      <c r="L26" s="129">
        <v>42750</v>
      </c>
      <c r="M26" s="130">
        <v>41822</v>
      </c>
      <c r="N26" s="128">
        <v>45000</v>
      </c>
      <c r="O26" s="131">
        <v>20</v>
      </c>
      <c r="P26" s="128">
        <v>45000</v>
      </c>
      <c r="Q26" s="132">
        <v>41822</v>
      </c>
      <c r="R26" s="124">
        <v>20</v>
      </c>
    </row>
    <row r="27" spans="1:18" ht="90">
      <c r="A27" s="12">
        <v>20</v>
      </c>
      <c r="B27" s="125"/>
      <c r="C27" s="128" t="s">
        <v>346</v>
      </c>
      <c r="D27" s="128" t="s">
        <v>347</v>
      </c>
      <c r="E27" s="127" t="s">
        <v>348</v>
      </c>
      <c r="F27" s="127" t="s">
        <v>25</v>
      </c>
      <c r="G27" s="129" t="s">
        <v>4</v>
      </c>
      <c r="H27" s="129" t="s">
        <v>20</v>
      </c>
      <c r="I27" s="129" t="s">
        <v>84</v>
      </c>
      <c r="J27" s="129" t="s">
        <v>143</v>
      </c>
      <c r="K27" s="129">
        <v>100000</v>
      </c>
      <c r="L27" s="129">
        <v>90000</v>
      </c>
      <c r="M27" s="130">
        <v>41822</v>
      </c>
      <c r="N27" s="128">
        <v>95000</v>
      </c>
      <c r="O27" s="131">
        <v>20</v>
      </c>
      <c r="P27" s="128">
        <v>95000</v>
      </c>
      <c r="Q27" s="132">
        <v>41822</v>
      </c>
      <c r="R27" s="124">
        <v>20</v>
      </c>
    </row>
    <row r="28" spans="1:18" ht="30">
      <c r="A28" s="12">
        <v>21</v>
      </c>
      <c r="B28" s="125"/>
      <c r="C28" s="128" t="s">
        <v>349</v>
      </c>
      <c r="D28" s="128" t="s">
        <v>350</v>
      </c>
      <c r="E28" s="127" t="s">
        <v>351</v>
      </c>
      <c r="F28" s="127" t="s">
        <v>25</v>
      </c>
      <c r="G28" s="129" t="s">
        <v>13</v>
      </c>
      <c r="H28" s="129" t="s">
        <v>5</v>
      </c>
      <c r="I28" s="129" t="s">
        <v>83</v>
      </c>
      <c r="J28" s="129" t="s">
        <v>140</v>
      </c>
      <c r="K28" s="129">
        <v>50000</v>
      </c>
      <c r="L28" s="129">
        <v>42750</v>
      </c>
      <c r="M28" s="130">
        <v>41822</v>
      </c>
      <c r="N28" s="128">
        <v>45000</v>
      </c>
      <c r="O28" s="131">
        <v>20</v>
      </c>
      <c r="P28" s="128">
        <v>45000</v>
      </c>
      <c r="Q28" s="132">
        <v>41822</v>
      </c>
      <c r="R28" s="124">
        <v>20</v>
      </c>
    </row>
    <row r="29" spans="1:18" ht="30">
      <c r="A29" s="12">
        <v>22</v>
      </c>
      <c r="B29" s="125"/>
      <c r="C29" s="129" t="s">
        <v>324</v>
      </c>
      <c r="D29" s="129" t="s">
        <v>302</v>
      </c>
      <c r="E29" s="127" t="s">
        <v>352</v>
      </c>
      <c r="F29" s="127" t="s">
        <v>25</v>
      </c>
      <c r="G29" s="129" t="s">
        <v>13</v>
      </c>
      <c r="H29" s="129" t="s">
        <v>5</v>
      </c>
      <c r="I29" s="129" t="s">
        <v>83</v>
      </c>
      <c r="J29" s="129" t="s">
        <v>140</v>
      </c>
      <c r="K29" s="129">
        <v>100000</v>
      </c>
      <c r="L29" s="129">
        <v>90000</v>
      </c>
      <c r="M29" s="130">
        <v>41822</v>
      </c>
      <c r="N29" s="128">
        <v>95000</v>
      </c>
      <c r="O29" s="131">
        <v>20</v>
      </c>
      <c r="P29" s="128">
        <v>95000</v>
      </c>
      <c r="Q29" s="132">
        <v>41822</v>
      </c>
      <c r="R29" s="124">
        <v>20</v>
      </c>
    </row>
    <row r="30" spans="1:18" ht="30">
      <c r="A30" s="12">
        <v>23</v>
      </c>
      <c r="B30" s="125"/>
      <c r="C30" s="129" t="s">
        <v>353</v>
      </c>
      <c r="D30" s="129" t="s">
        <v>354</v>
      </c>
      <c r="E30" s="127" t="s">
        <v>355</v>
      </c>
      <c r="F30" s="127" t="s">
        <v>25</v>
      </c>
      <c r="G30" s="129" t="s">
        <v>13</v>
      </c>
      <c r="H30" s="129" t="s">
        <v>20</v>
      </c>
      <c r="I30" s="129" t="s">
        <v>83</v>
      </c>
      <c r="J30" s="128" t="s">
        <v>356</v>
      </c>
      <c r="K30" s="129">
        <v>100000</v>
      </c>
      <c r="L30" s="129">
        <v>90000</v>
      </c>
      <c r="M30" s="130">
        <v>41822</v>
      </c>
      <c r="N30" s="128">
        <v>95000</v>
      </c>
      <c r="O30" s="131">
        <v>20</v>
      </c>
      <c r="P30" s="128">
        <v>95000</v>
      </c>
      <c r="Q30" s="132">
        <v>41822</v>
      </c>
      <c r="R30" s="124">
        <v>20</v>
      </c>
    </row>
    <row r="31" spans="1:18" ht="60">
      <c r="A31" s="12">
        <v>24</v>
      </c>
      <c r="B31" s="125"/>
      <c r="C31" s="129" t="s">
        <v>357</v>
      </c>
      <c r="D31" s="129" t="s">
        <v>358</v>
      </c>
      <c r="E31" s="127" t="s">
        <v>359</v>
      </c>
      <c r="F31" s="127" t="s">
        <v>25</v>
      </c>
      <c r="G31" s="129" t="s">
        <v>4</v>
      </c>
      <c r="H31" s="129" t="s">
        <v>20</v>
      </c>
      <c r="I31" s="129" t="s">
        <v>84</v>
      </c>
      <c r="J31" s="128" t="s">
        <v>143</v>
      </c>
      <c r="K31" s="129">
        <v>50000</v>
      </c>
      <c r="L31" s="129">
        <v>45000</v>
      </c>
      <c r="M31" s="130">
        <v>41822</v>
      </c>
      <c r="N31" s="128">
        <v>47500</v>
      </c>
      <c r="O31" s="131">
        <v>20</v>
      </c>
      <c r="P31" s="128">
        <v>47500</v>
      </c>
      <c r="Q31" s="132">
        <v>41822</v>
      </c>
      <c r="R31" s="124">
        <v>20</v>
      </c>
    </row>
    <row r="32" spans="1:18" ht="60">
      <c r="A32" s="12">
        <v>25</v>
      </c>
      <c r="B32" s="125"/>
      <c r="C32" s="129" t="s">
        <v>360</v>
      </c>
      <c r="D32" s="129" t="s">
        <v>361</v>
      </c>
      <c r="E32" s="127" t="s">
        <v>362</v>
      </c>
      <c r="F32" s="127" t="s">
        <v>25</v>
      </c>
      <c r="G32" s="129" t="s">
        <v>13</v>
      </c>
      <c r="H32" s="129" t="s">
        <v>20</v>
      </c>
      <c r="I32" s="129" t="s">
        <v>83</v>
      </c>
      <c r="J32" s="128" t="s">
        <v>140</v>
      </c>
      <c r="K32" s="129">
        <v>50000</v>
      </c>
      <c r="L32" s="129">
        <v>45000</v>
      </c>
      <c r="M32" s="130">
        <v>41822</v>
      </c>
      <c r="N32" s="129">
        <v>47500</v>
      </c>
      <c r="O32" s="131">
        <v>20</v>
      </c>
      <c r="P32" s="129">
        <v>47500</v>
      </c>
      <c r="Q32" s="132">
        <v>41822</v>
      </c>
      <c r="R32" s="124">
        <v>20</v>
      </c>
    </row>
    <row r="33" spans="1:18" ht="45">
      <c r="A33" s="12">
        <v>26</v>
      </c>
      <c r="B33" s="125"/>
      <c r="C33" s="129" t="s">
        <v>363</v>
      </c>
      <c r="D33" s="129" t="s">
        <v>364</v>
      </c>
      <c r="E33" s="127" t="s">
        <v>365</v>
      </c>
      <c r="F33" s="127" t="s">
        <v>25</v>
      </c>
      <c r="G33" s="129" t="s">
        <v>4</v>
      </c>
      <c r="H33" s="129" t="s">
        <v>20</v>
      </c>
      <c r="I33" s="129" t="s">
        <v>83</v>
      </c>
      <c r="J33" s="128" t="s">
        <v>143</v>
      </c>
      <c r="K33" s="129">
        <v>50000</v>
      </c>
      <c r="L33" s="129">
        <v>45000</v>
      </c>
      <c r="M33" s="130">
        <v>41822</v>
      </c>
      <c r="N33" s="129">
        <v>47500</v>
      </c>
      <c r="O33" s="131">
        <v>20</v>
      </c>
      <c r="P33" s="129">
        <v>47500</v>
      </c>
      <c r="Q33" s="132">
        <v>41822</v>
      </c>
      <c r="R33" s="124">
        <v>20</v>
      </c>
    </row>
    <row r="34" spans="1:18" ht="60">
      <c r="A34" s="12">
        <v>27</v>
      </c>
      <c r="B34" s="125"/>
      <c r="C34" s="129" t="s">
        <v>366</v>
      </c>
      <c r="D34" s="129" t="s">
        <v>367</v>
      </c>
      <c r="E34" s="127" t="s">
        <v>368</v>
      </c>
      <c r="F34" s="127" t="s">
        <v>25</v>
      </c>
      <c r="G34" s="129" t="s">
        <v>13</v>
      </c>
      <c r="H34" s="128" t="s">
        <v>5</v>
      </c>
      <c r="I34" s="129" t="s">
        <v>83</v>
      </c>
      <c r="J34" s="128" t="s">
        <v>140</v>
      </c>
      <c r="K34" s="129">
        <v>50000</v>
      </c>
      <c r="L34" s="129">
        <v>45000</v>
      </c>
      <c r="M34" s="130">
        <v>41822</v>
      </c>
      <c r="N34" s="129">
        <v>47500</v>
      </c>
      <c r="O34" s="131">
        <v>20</v>
      </c>
      <c r="P34" s="129">
        <v>47500</v>
      </c>
      <c r="Q34" s="132">
        <v>41822</v>
      </c>
      <c r="R34" s="124">
        <v>20</v>
      </c>
    </row>
    <row r="35" spans="1:18" ht="30">
      <c r="A35" s="12">
        <v>28</v>
      </c>
      <c r="B35" s="125"/>
      <c r="C35" s="129" t="s">
        <v>369</v>
      </c>
      <c r="D35" s="129" t="s">
        <v>370</v>
      </c>
      <c r="E35" s="127" t="s">
        <v>371</v>
      </c>
      <c r="F35" s="127" t="s">
        <v>25</v>
      </c>
      <c r="G35" s="128" t="s">
        <v>4</v>
      </c>
      <c r="H35" s="128" t="s">
        <v>20</v>
      </c>
      <c r="I35" s="129" t="s">
        <v>83</v>
      </c>
      <c r="J35" s="128" t="s">
        <v>140</v>
      </c>
      <c r="K35" s="129">
        <v>50000</v>
      </c>
      <c r="L35" s="129">
        <v>42750</v>
      </c>
      <c r="M35" s="130">
        <v>41975</v>
      </c>
      <c r="N35" s="128">
        <v>45000</v>
      </c>
      <c r="O35" s="131">
        <v>20</v>
      </c>
      <c r="P35" s="128">
        <v>45000</v>
      </c>
      <c r="Q35" s="132">
        <v>41975</v>
      </c>
      <c r="R35" s="124">
        <v>20</v>
      </c>
    </row>
    <row r="36" spans="1:18" ht="60">
      <c r="A36" s="12">
        <v>29</v>
      </c>
      <c r="B36" s="125"/>
      <c r="C36" s="129" t="s">
        <v>337</v>
      </c>
      <c r="D36" s="129" t="s">
        <v>372</v>
      </c>
      <c r="E36" s="127" t="s">
        <v>373</v>
      </c>
      <c r="F36" s="127" t="s">
        <v>25</v>
      </c>
      <c r="G36" s="128" t="s">
        <v>13</v>
      </c>
      <c r="H36" s="128" t="s">
        <v>5</v>
      </c>
      <c r="I36" s="129" t="s">
        <v>83</v>
      </c>
      <c r="J36" s="128" t="s">
        <v>374</v>
      </c>
      <c r="K36" s="129">
        <v>100000</v>
      </c>
      <c r="L36" s="129">
        <v>90000</v>
      </c>
      <c r="M36" s="130">
        <v>41975</v>
      </c>
      <c r="N36" s="128">
        <v>95000</v>
      </c>
      <c r="O36" s="131">
        <v>20</v>
      </c>
      <c r="P36" s="128">
        <v>95000</v>
      </c>
      <c r="Q36" s="132">
        <v>41975</v>
      </c>
      <c r="R36" s="124">
        <v>20</v>
      </c>
    </row>
    <row r="37" spans="1:18" ht="75">
      <c r="A37" s="12">
        <v>30</v>
      </c>
      <c r="B37" s="125"/>
      <c r="C37" s="129" t="s">
        <v>375</v>
      </c>
      <c r="D37" s="129" t="s">
        <v>376</v>
      </c>
      <c r="E37" s="127" t="s">
        <v>377</v>
      </c>
      <c r="F37" s="127" t="s">
        <v>25</v>
      </c>
      <c r="G37" s="128" t="s">
        <v>13</v>
      </c>
      <c r="H37" s="128" t="s">
        <v>5</v>
      </c>
      <c r="I37" s="129" t="s">
        <v>84</v>
      </c>
      <c r="J37" s="129" t="s">
        <v>179</v>
      </c>
      <c r="K37" s="129">
        <v>50000</v>
      </c>
      <c r="L37" s="129">
        <v>45000</v>
      </c>
      <c r="M37" s="130">
        <v>41975</v>
      </c>
      <c r="N37" s="129">
        <v>47500</v>
      </c>
      <c r="O37" s="131">
        <v>20</v>
      </c>
      <c r="P37" s="129">
        <v>47500</v>
      </c>
      <c r="Q37" s="132">
        <v>41975</v>
      </c>
      <c r="R37" s="124">
        <v>20</v>
      </c>
    </row>
    <row r="38" spans="1:18" ht="75">
      <c r="A38" s="12">
        <v>31</v>
      </c>
      <c r="B38" s="125"/>
      <c r="C38" s="129" t="s">
        <v>378</v>
      </c>
      <c r="D38" s="129" t="s">
        <v>379</v>
      </c>
      <c r="E38" s="127" t="s">
        <v>380</v>
      </c>
      <c r="F38" s="127" t="s">
        <v>25</v>
      </c>
      <c r="G38" s="128" t="s">
        <v>13</v>
      </c>
      <c r="H38" s="128" t="s">
        <v>5</v>
      </c>
      <c r="I38" s="129" t="s">
        <v>84</v>
      </c>
      <c r="J38" s="129" t="s">
        <v>381</v>
      </c>
      <c r="K38" s="129">
        <v>50000</v>
      </c>
      <c r="L38" s="129">
        <v>45000</v>
      </c>
      <c r="M38" s="130">
        <v>41975</v>
      </c>
      <c r="N38" s="129">
        <v>47500</v>
      </c>
      <c r="O38" s="131">
        <v>20</v>
      </c>
      <c r="P38" s="129">
        <v>47500</v>
      </c>
      <c r="Q38" s="132">
        <v>41975</v>
      </c>
      <c r="R38" s="124">
        <v>20</v>
      </c>
    </row>
    <row r="39" spans="1:18" ht="120">
      <c r="A39" s="12">
        <v>32</v>
      </c>
      <c r="B39" s="125"/>
      <c r="C39" s="129" t="s">
        <v>382</v>
      </c>
      <c r="D39" s="129" t="s">
        <v>383</v>
      </c>
      <c r="E39" s="127" t="s">
        <v>384</v>
      </c>
      <c r="F39" s="127" t="s">
        <v>25</v>
      </c>
      <c r="G39" s="128" t="s">
        <v>13</v>
      </c>
      <c r="H39" s="128" t="s">
        <v>20</v>
      </c>
      <c r="I39" s="129" t="s">
        <v>83</v>
      </c>
      <c r="J39" s="129" t="s">
        <v>140</v>
      </c>
      <c r="K39" s="129">
        <v>100000</v>
      </c>
      <c r="L39" s="129">
        <v>90000</v>
      </c>
      <c r="M39" s="130" t="s">
        <v>385</v>
      </c>
      <c r="N39" s="128">
        <v>95000</v>
      </c>
      <c r="O39" s="131">
        <v>20</v>
      </c>
      <c r="P39" s="128">
        <v>95000</v>
      </c>
      <c r="Q39" s="132" t="s">
        <v>385</v>
      </c>
      <c r="R39" s="124">
        <v>20</v>
      </c>
    </row>
    <row r="40" spans="1:18" ht="45">
      <c r="A40" s="12">
        <v>33</v>
      </c>
      <c r="B40" s="125"/>
      <c r="C40" s="129" t="s">
        <v>386</v>
      </c>
      <c r="D40" s="129" t="s">
        <v>387</v>
      </c>
      <c r="E40" s="127" t="s">
        <v>215</v>
      </c>
      <c r="F40" s="127" t="s">
        <v>25</v>
      </c>
      <c r="G40" s="128" t="s">
        <v>13</v>
      </c>
      <c r="H40" s="128" t="s">
        <v>5</v>
      </c>
      <c r="I40" s="129" t="s">
        <v>83</v>
      </c>
      <c r="J40" s="129" t="s">
        <v>140</v>
      </c>
      <c r="K40" s="129">
        <v>50000</v>
      </c>
      <c r="L40" s="129">
        <v>45000</v>
      </c>
      <c r="M40" s="130" t="s">
        <v>385</v>
      </c>
      <c r="N40" s="129">
        <v>47500</v>
      </c>
      <c r="O40" s="131">
        <v>20</v>
      </c>
      <c r="P40" s="129">
        <v>47500</v>
      </c>
      <c r="Q40" s="132" t="s">
        <v>385</v>
      </c>
      <c r="R40" s="124">
        <v>20</v>
      </c>
    </row>
    <row r="41" spans="1:18" ht="75">
      <c r="A41" s="12">
        <v>34</v>
      </c>
      <c r="B41" s="125"/>
      <c r="C41" s="129" t="s">
        <v>388</v>
      </c>
      <c r="D41" s="129" t="s">
        <v>389</v>
      </c>
      <c r="E41" s="127" t="s">
        <v>390</v>
      </c>
      <c r="F41" s="127" t="s">
        <v>25</v>
      </c>
      <c r="G41" s="128" t="s">
        <v>13</v>
      </c>
      <c r="H41" s="128" t="s">
        <v>5</v>
      </c>
      <c r="I41" s="129" t="s">
        <v>83</v>
      </c>
      <c r="J41" s="129" t="s">
        <v>140</v>
      </c>
      <c r="K41" s="129">
        <v>100000</v>
      </c>
      <c r="L41" s="129">
        <v>90000</v>
      </c>
      <c r="M41" s="130" t="s">
        <v>385</v>
      </c>
      <c r="N41" s="128">
        <v>95000</v>
      </c>
      <c r="O41" s="131">
        <v>20</v>
      </c>
      <c r="P41" s="128">
        <v>95000</v>
      </c>
      <c r="Q41" s="132" t="s">
        <v>385</v>
      </c>
      <c r="R41" s="124">
        <v>20</v>
      </c>
    </row>
    <row r="42" spans="1:18" ht="30">
      <c r="A42" s="12">
        <v>35</v>
      </c>
      <c r="B42" s="125"/>
      <c r="C42" s="129" t="s">
        <v>391</v>
      </c>
      <c r="D42" s="129" t="s">
        <v>392</v>
      </c>
      <c r="E42" s="127" t="s">
        <v>393</v>
      </c>
      <c r="F42" s="127" t="s">
        <v>25</v>
      </c>
      <c r="G42" s="128" t="s">
        <v>13</v>
      </c>
      <c r="H42" s="128" t="s">
        <v>5</v>
      </c>
      <c r="I42" s="129" t="s">
        <v>83</v>
      </c>
      <c r="J42" s="129" t="s">
        <v>394</v>
      </c>
      <c r="K42" s="129">
        <v>50000</v>
      </c>
      <c r="L42" s="129">
        <v>42750</v>
      </c>
      <c r="M42" s="130" t="s">
        <v>385</v>
      </c>
      <c r="N42" s="128">
        <v>45000</v>
      </c>
      <c r="O42" s="131">
        <v>20</v>
      </c>
      <c r="P42" s="128">
        <v>45000</v>
      </c>
      <c r="Q42" s="132" t="s">
        <v>385</v>
      </c>
      <c r="R42" s="124">
        <v>20</v>
      </c>
    </row>
    <row r="43" spans="1:18" ht="60">
      <c r="A43" s="12">
        <v>36</v>
      </c>
      <c r="B43" s="125"/>
      <c r="C43" s="129" t="s">
        <v>395</v>
      </c>
      <c r="D43" s="129" t="s">
        <v>396</v>
      </c>
      <c r="E43" s="127" t="s">
        <v>397</v>
      </c>
      <c r="F43" s="127" t="s">
        <v>25</v>
      </c>
      <c r="G43" s="128" t="s">
        <v>13</v>
      </c>
      <c r="H43" s="128" t="s">
        <v>20</v>
      </c>
      <c r="I43" s="129" t="s">
        <v>83</v>
      </c>
      <c r="J43" s="129" t="s">
        <v>140</v>
      </c>
      <c r="K43" s="129">
        <v>50000</v>
      </c>
      <c r="L43" s="129">
        <v>42750</v>
      </c>
      <c r="M43" s="130" t="s">
        <v>385</v>
      </c>
      <c r="N43" s="128">
        <v>45000</v>
      </c>
      <c r="O43" s="131">
        <v>20</v>
      </c>
      <c r="P43" s="128">
        <v>45000</v>
      </c>
      <c r="Q43" s="132" t="s">
        <v>385</v>
      </c>
      <c r="R43" s="124">
        <v>20</v>
      </c>
    </row>
    <row r="44" spans="1:18" ht="30">
      <c r="A44" s="12">
        <v>37</v>
      </c>
      <c r="B44" s="125"/>
      <c r="C44" s="133" t="s">
        <v>398</v>
      </c>
      <c r="D44" s="133" t="s">
        <v>399</v>
      </c>
      <c r="E44" s="127" t="s">
        <v>400</v>
      </c>
      <c r="F44" s="127" t="s">
        <v>25</v>
      </c>
      <c r="G44" s="128" t="s">
        <v>13</v>
      </c>
      <c r="H44" s="128" t="s">
        <v>20</v>
      </c>
      <c r="I44" s="129" t="s">
        <v>83</v>
      </c>
      <c r="J44" s="129" t="s">
        <v>140</v>
      </c>
      <c r="K44" s="129">
        <v>50000</v>
      </c>
      <c r="L44" s="129">
        <v>45000</v>
      </c>
      <c r="M44" s="130" t="s">
        <v>401</v>
      </c>
      <c r="N44" s="129">
        <v>47500</v>
      </c>
      <c r="O44" s="131">
        <v>20</v>
      </c>
      <c r="P44" s="129">
        <v>47500</v>
      </c>
      <c r="Q44" s="132" t="s">
        <v>401</v>
      </c>
      <c r="R44" s="124">
        <v>20</v>
      </c>
    </row>
    <row r="45" spans="1:18" ht="60">
      <c r="A45" s="12">
        <v>38</v>
      </c>
      <c r="B45" s="125"/>
      <c r="C45" s="129" t="s">
        <v>402</v>
      </c>
      <c r="D45" s="129" t="s">
        <v>403</v>
      </c>
      <c r="E45" s="127" t="s">
        <v>404</v>
      </c>
      <c r="F45" s="127" t="s">
        <v>25</v>
      </c>
      <c r="G45" s="128" t="s">
        <v>4</v>
      </c>
      <c r="H45" s="128" t="s">
        <v>5</v>
      </c>
      <c r="I45" s="129" t="s">
        <v>84</v>
      </c>
      <c r="J45" s="129" t="s">
        <v>140</v>
      </c>
      <c r="K45" s="129">
        <v>50000</v>
      </c>
      <c r="L45" s="129">
        <v>42750</v>
      </c>
      <c r="M45" s="130" t="s">
        <v>401</v>
      </c>
      <c r="N45" s="128">
        <v>45000</v>
      </c>
      <c r="O45" s="131">
        <v>20</v>
      </c>
      <c r="P45" s="128">
        <v>45000</v>
      </c>
      <c r="Q45" s="132" t="s">
        <v>401</v>
      </c>
      <c r="R45" s="124">
        <v>20</v>
      </c>
    </row>
    <row r="46" spans="1:18" ht="75">
      <c r="A46" s="12">
        <v>39</v>
      </c>
      <c r="B46" s="125"/>
      <c r="C46" s="129" t="s">
        <v>405</v>
      </c>
      <c r="D46" s="129" t="s">
        <v>406</v>
      </c>
      <c r="E46" s="127" t="s">
        <v>407</v>
      </c>
      <c r="F46" s="127" t="s">
        <v>25</v>
      </c>
      <c r="G46" s="128" t="s">
        <v>4</v>
      </c>
      <c r="H46" s="128" t="s">
        <v>5</v>
      </c>
      <c r="I46" s="129" t="s">
        <v>84</v>
      </c>
      <c r="J46" s="129" t="s">
        <v>143</v>
      </c>
      <c r="K46" s="129">
        <v>50000</v>
      </c>
      <c r="L46" s="129">
        <v>45000</v>
      </c>
      <c r="M46" s="130" t="s">
        <v>401</v>
      </c>
      <c r="N46" s="129">
        <v>47500</v>
      </c>
      <c r="O46" s="131">
        <v>20</v>
      </c>
      <c r="P46" s="129">
        <v>47500</v>
      </c>
      <c r="Q46" s="132" t="s">
        <v>401</v>
      </c>
      <c r="R46" s="124">
        <v>20</v>
      </c>
    </row>
    <row r="47" spans="1:18" ht="30">
      <c r="A47" s="12">
        <v>40</v>
      </c>
      <c r="B47" s="125"/>
      <c r="C47" s="129" t="s">
        <v>408</v>
      </c>
      <c r="D47" s="129" t="s">
        <v>409</v>
      </c>
      <c r="E47" s="127" t="s">
        <v>410</v>
      </c>
      <c r="F47" s="127" t="s">
        <v>25</v>
      </c>
      <c r="G47" s="128" t="s">
        <v>13</v>
      </c>
      <c r="H47" s="128" t="s">
        <v>5</v>
      </c>
      <c r="I47" s="129" t="s">
        <v>83</v>
      </c>
      <c r="J47" s="129" t="s">
        <v>140</v>
      </c>
      <c r="K47" s="129">
        <v>50000</v>
      </c>
      <c r="L47" s="129">
        <v>45000</v>
      </c>
      <c r="M47" s="130" t="s">
        <v>401</v>
      </c>
      <c r="N47" s="129">
        <v>47500</v>
      </c>
      <c r="O47" s="131">
        <v>20</v>
      </c>
      <c r="P47" s="129">
        <v>47500</v>
      </c>
      <c r="Q47" s="132" t="s">
        <v>401</v>
      </c>
      <c r="R47" s="124">
        <v>20</v>
      </c>
    </row>
    <row r="48" spans="1:18" ht="30">
      <c r="A48" s="12">
        <v>41</v>
      </c>
      <c r="B48" s="125"/>
      <c r="C48" s="129" t="s">
        <v>411</v>
      </c>
      <c r="D48" s="129" t="s">
        <v>412</v>
      </c>
      <c r="E48" s="127" t="s">
        <v>413</v>
      </c>
      <c r="F48" s="127" t="s">
        <v>25</v>
      </c>
      <c r="G48" s="128" t="s">
        <v>13</v>
      </c>
      <c r="H48" s="128" t="s">
        <v>5</v>
      </c>
      <c r="I48" s="129" t="s">
        <v>83</v>
      </c>
      <c r="J48" s="129" t="s">
        <v>140</v>
      </c>
      <c r="K48" s="129">
        <v>50000</v>
      </c>
      <c r="L48" s="129">
        <v>45000</v>
      </c>
      <c r="M48" s="130" t="s">
        <v>401</v>
      </c>
      <c r="N48" s="129">
        <v>47500</v>
      </c>
      <c r="O48" s="131">
        <v>20</v>
      </c>
      <c r="P48" s="129">
        <v>47500</v>
      </c>
      <c r="Q48" s="132" t="s">
        <v>401</v>
      </c>
      <c r="R48" s="124">
        <v>20</v>
      </c>
    </row>
    <row r="49" spans="1:18" ht="60">
      <c r="A49" s="12">
        <v>42</v>
      </c>
      <c r="B49" s="125"/>
      <c r="C49" s="129" t="s">
        <v>414</v>
      </c>
      <c r="D49" s="129" t="s">
        <v>415</v>
      </c>
      <c r="E49" s="127" t="s">
        <v>416</v>
      </c>
      <c r="F49" s="127" t="s">
        <v>25</v>
      </c>
      <c r="G49" s="128" t="s">
        <v>4</v>
      </c>
      <c r="H49" s="128" t="s">
        <v>20</v>
      </c>
      <c r="I49" s="129" t="s">
        <v>84</v>
      </c>
      <c r="J49" s="129" t="s">
        <v>417</v>
      </c>
      <c r="K49" s="129">
        <v>100000</v>
      </c>
      <c r="L49" s="129">
        <v>90000</v>
      </c>
      <c r="M49" s="130" t="s">
        <v>418</v>
      </c>
      <c r="N49" s="128">
        <v>95000</v>
      </c>
      <c r="O49" s="131">
        <v>20</v>
      </c>
      <c r="P49" s="128">
        <v>95000</v>
      </c>
      <c r="Q49" s="132" t="s">
        <v>418</v>
      </c>
      <c r="R49" s="124">
        <v>20</v>
      </c>
    </row>
    <row r="50" spans="1:18" ht="75">
      <c r="A50" s="12">
        <v>43</v>
      </c>
      <c r="B50" s="125"/>
      <c r="C50" s="129" t="s">
        <v>419</v>
      </c>
      <c r="D50" s="129" t="s">
        <v>420</v>
      </c>
      <c r="E50" s="127" t="s">
        <v>421</v>
      </c>
      <c r="F50" s="127" t="s">
        <v>25</v>
      </c>
      <c r="G50" s="128" t="s">
        <v>4</v>
      </c>
      <c r="H50" s="128" t="s">
        <v>20</v>
      </c>
      <c r="I50" s="129" t="s">
        <v>84</v>
      </c>
      <c r="J50" s="129" t="s">
        <v>140</v>
      </c>
      <c r="K50" s="129">
        <v>50000</v>
      </c>
      <c r="L50" s="129">
        <v>45000</v>
      </c>
      <c r="M50" s="130" t="s">
        <v>418</v>
      </c>
      <c r="N50" s="129">
        <v>47500</v>
      </c>
      <c r="O50" s="131">
        <v>20</v>
      </c>
      <c r="P50" s="129">
        <v>47500</v>
      </c>
      <c r="Q50" s="132" t="s">
        <v>418</v>
      </c>
      <c r="R50" s="124">
        <v>20</v>
      </c>
    </row>
    <row r="51" spans="1:18" ht="60">
      <c r="A51" s="12">
        <v>44</v>
      </c>
      <c r="B51" s="125"/>
      <c r="C51" s="129" t="s">
        <v>422</v>
      </c>
      <c r="D51" s="129" t="s">
        <v>423</v>
      </c>
      <c r="E51" s="127" t="s">
        <v>424</v>
      </c>
      <c r="F51" s="127" t="s">
        <v>25</v>
      </c>
      <c r="G51" s="128" t="s">
        <v>13</v>
      </c>
      <c r="H51" s="128" t="s">
        <v>5</v>
      </c>
      <c r="I51" s="129" t="s">
        <v>83</v>
      </c>
      <c r="J51" s="129" t="s">
        <v>425</v>
      </c>
      <c r="K51" s="129">
        <v>50000</v>
      </c>
      <c r="L51" s="129">
        <v>45000</v>
      </c>
      <c r="M51" s="130" t="s">
        <v>418</v>
      </c>
      <c r="N51" s="129">
        <v>47500</v>
      </c>
      <c r="O51" s="131">
        <v>20</v>
      </c>
      <c r="P51" s="129">
        <v>47500</v>
      </c>
      <c r="Q51" s="132" t="s">
        <v>418</v>
      </c>
      <c r="R51" s="124">
        <v>20</v>
      </c>
    </row>
    <row r="52" spans="1:18" ht="30">
      <c r="A52" s="12">
        <v>45</v>
      </c>
      <c r="B52" s="125"/>
      <c r="C52" s="128" t="s">
        <v>426</v>
      </c>
      <c r="D52" s="128" t="s">
        <v>427</v>
      </c>
      <c r="E52" s="127" t="s">
        <v>428</v>
      </c>
      <c r="F52" s="127" t="s">
        <v>25</v>
      </c>
      <c r="G52" s="128" t="s">
        <v>13</v>
      </c>
      <c r="H52" s="128" t="s">
        <v>5</v>
      </c>
      <c r="I52" s="129" t="s">
        <v>83</v>
      </c>
      <c r="J52" s="128" t="s">
        <v>140</v>
      </c>
      <c r="K52" s="129">
        <v>50000</v>
      </c>
      <c r="L52" s="129">
        <v>45000</v>
      </c>
      <c r="M52" s="130" t="s">
        <v>418</v>
      </c>
      <c r="N52" s="129">
        <v>47500</v>
      </c>
      <c r="O52" s="131">
        <v>20</v>
      </c>
      <c r="P52" s="129">
        <v>47500</v>
      </c>
      <c r="Q52" s="132" t="s">
        <v>418</v>
      </c>
      <c r="R52" s="124">
        <v>20</v>
      </c>
    </row>
    <row r="53" spans="1:18" ht="60">
      <c r="A53" s="12">
        <v>46</v>
      </c>
      <c r="B53" s="125"/>
      <c r="C53" s="134" t="s">
        <v>429</v>
      </c>
      <c r="D53" s="134" t="s">
        <v>430</v>
      </c>
      <c r="E53" s="135" t="s">
        <v>431</v>
      </c>
      <c r="F53" s="127" t="s">
        <v>25</v>
      </c>
      <c r="G53" s="134" t="s">
        <v>13</v>
      </c>
      <c r="H53" s="134" t="s">
        <v>20</v>
      </c>
      <c r="I53" s="134" t="s">
        <v>83</v>
      </c>
      <c r="J53" s="128" t="s">
        <v>140</v>
      </c>
      <c r="K53" s="129">
        <v>50000</v>
      </c>
      <c r="L53" s="129">
        <v>45000</v>
      </c>
      <c r="M53" s="130" t="s">
        <v>432</v>
      </c>
      <c r="N53" s="129">
        <v>47500</v>
      </c>
      <c r="O53" s="131">
        <v>20</v>
      </c>
      <c r="P53" s="129">
        <v>47500</v>
      </c>
      <c r="Q53" s="132" t="s">
        <v>432</v>
      </c>
      <c r="R53" s="124">
        <v>20</v>
      </c>
    </row>
    <row r="54" spans="1:18" ht="30">
      <c r="A54" s="12">
        <v>47</v>
      </c>
      <c r="B54" s="125"/>
      <c r="C54" s="134" t="s">
        <v>433</v>
      </c>
      <c r="D54" s="134" t="s">
        <v>399</v>
      </c>
      <c r="E54" s="135" t="s">
        <v>434</v>
      </c>
      <c r="F54" s="127" t="s">
        <v>25</v>
      </c>
      <c r="G54" s="134" t="s">
        <v>13</v>
      </c>
      <c r="H54" s="134" t="s">
        <v>5</v>
      </c>
      <c r="I54" s="134" t="s">
        <v>83</v>
      </c>
      <c r="J54" s="128" t="s">
        <v>140</v>
      </c>
      <c r="K54" s="129">
        <v>50000</v>
      </c>
      <c r="L54" s="129">
        <v>45000</v>
      </c>
      <c r="M54" s="130" t="s">
        <v>432</v>
      </c>
      <c r="N54" s="129">
        <v>47500</v>
      </c>
      <c r="O54" s="131">
        <v>20</v>
      </c>
      <c r="P54" s="129">
        <v>47500</v>
      </c>
      <c r="Q54" s="132" t="s">
        <v>432</v>
      </c>
      <c r="R54" s="124">
        <v>20</v>
      </c>
    </row>
    <row r="55" spans="1:18" ht="60">
      <c r="A55" s="12">
        <v>48</v>
      </c>
      <c r="B55" s="125"/>
      <c r="C55" s="128" t="s">
        <v>435</v>
      </c>
      <c r="D55" s="128" t="s">
        <v>423</v>
      </c>
      <c r="E55" s="127" t="s">
        <v>424</v>
      </c>
      <c r="F55" s="127" t="s">
        <v>25</v>
      </c>
      <c r="G55" s="128" t="s">
        <v>13</v>
      </c>
      <c r="H55" s="128" t="s">
        <v>5</v>
      </c>
      <c r="I55" s="128" t="s">
        <v>83</v>
      </c>
      <c r="J55" s="128" t="s">
        <v>425</v>
      </c>
      <c r="K55" s="129">
        <v>50000</v>
      </c>
      <c r="L55" s="129">
        <v>45000</v>
      </c>
      <c r="M55" s="130" t="s">
        <v>432</v>
      </c>
      <c r="N55" s="129">
        <v>47500</v>
      </c>
      <c r="O55" s="131">
        <v>20</v>
      </c>
      <c r="P55" s="129">
        <v>47500</v>
      </c>
      <c r="Q55" s="132" t="s">
        <v>432</v>
      </c>
      <c r="R55" s="124">
        <v>20</v>
      </c>
    </row>
    <row r="56" spans="1:18" ht="30">
      <c r="A56" s="12">
        <v>49</v>
      </c>
      <c r="B56" s="125"/>
      <c r="C56" s="128" t="s">
        <v>436</v>
      </c>
      <c r="D56" s="128" t="s">
        <v>307</v>
      </c>
      <c r="E56" s="127" t="s">
        <v>437</v>
      </c>
      <c r="F56" s="127" t="s">
        <v>25</v>
      </c>
      <c r="G56" s="128" t="s">
        <v>13</v>
      </c>
      <c r="H56" s="128" t="s">
        <v>5</v>
      </c>
      <c r="I56" s="128" t="s">
        <v>83</v>
      </c>
      <c r="J56" s="128" t="s">
        <v>140</v>
      </c>
      <c r="K56" s="129">
        <v>50000</v>
      </c>
      <c r="L56" s="129">
        <v>45000</v>
      </c>
      <c r="M56" s="130" t="s">
        <v>432</v>
      </c>
      <c r="N56" s="129">
        <v>47500</v>
      </c>
      <c r="O56" s="131">
        <v>20</v>
      </c>
      <c r="P56" s="129">
        <v>47500</v>
      </c>
      <c r="Q56" s="132" t="s">
        <v>432</v>
      </c>
      <c r="R56" s="124">
        <v>20</v>
      </c>
    </row>
    <row r="57" spans="1:18" ht="60">
      <c r="A57" s="12">
        <v>50</v>
      </c>
      <c r="B57" s="125"/>
      <c r="C57" s="134" t="s">
        <v>438</v>
      </c>
      <c r="D57" s="134" t="s">
        <v>439</v>
      </c>
      <c r="E57" s="135" t="s">
        <v>440</v>
      </c>
      <c r="F57" s="127" t="s">
        <v>25</v>
      </c>
      <c r="G57" s="134" t="s">
        <v>13</v>
      </c>
      <c r="H57" s="134" t="s">
        <v>5</v>
      </c>
      <c r="I57" s="134" t="s">
        <v>84</v>
      </c>
      <c r="J57" s="134" t="s">
        <v>441</v>
      </c>
      <c r="K57" s="129">
        <v>100000</v>
      </c>
      <c r="L57" s="129">
        <v>90000</v>
      </c>
      <c r="M57" s="130" t="s">
        <v>432</v>
      </c>
      <c r="N57" s="128">
        <v>95000</v>
      </c>
      <c r="O57" s="131">
        <v>20</v>
      </c>
      <c r="P57" s="128">
        <v>95000</v>
      </c>
      <c r="Q57" s="132" t="s">
        <v>432</v>
      </c>
      <c r="R57" s="124">
        <v>20</v>
      </c>
    </row>
    <row r="58" spans="1:18" ht="75">
      <c r="A58" s="12">
        <v>51</v>
      </c>
      <c r="B58" s="136"/>
      <c r="C58" s="134" t="s">
        <v>442</v>
      </c>
      <c r="D58" s="134" t="s">
        <v>443</v>
      </c>
      <c r="E58" s="135" t="s">
        <v>444</v>
      </c>
      <c r="F58" s="127" t="s">
        <v>25</v>
      </c>
      <c r="G58" s="137" t="s">
        <v>4</v>
      </c>
      <c r="H58" s="137" t="s">
        <v>20</v>
      </c>
      <c r="I58" s="137" t="s">
        <v>84</v>
      </c>
      <c r="J58" s="129" t="s">
        <v>143</v>
      </c>
      <c r="K58" s="129">
        <v>50000</v>
      </c>
      <c r="L58" s="129">
        <v>45000</v>
      </c>
      <c r="M58" s="130" t="s">
        <v>432</v>
      </c>
      <c r="N58" s="129">
        <v>47500</v>
      </c>
      <c r="O58" s="131">
        <v>20</v>
      </c>
      <c r="P58" s="129">
        <v>47500</v>
      </c>
      <c r="Q58" s="132" t="s">
        <v>432</v>
      </c>
      <c r="R58" s="124">
        <v>20</v>
      </c>
    </row>
    <row r="59" spans="1:18" ht="60">
      <c r="A59" s="12">
        <v>52</v>
      </c>
      <c r="B59" s="136"/>
      <c r="C59" s="134" t="s">
        <v>445</v>
      </c>
      <c r="D59" s="134" t="s">
        <v>446</v>
      </c>
      <c r="E59" s="135" t="s">
        <v>447</v>
      </c>
      <c r="F59" s="127" t="s">
        <v>25</v>
      </c>
      <c r="G59" s="137" t="s">
        <v>4</v>
      </c>
      <c r="H59" s="134" t="s">
        <v>5</v>
      </c>
      <c r="I59" s="134" t="s">
        <v>84</v>
      </c>
      <c r="J59" s="128" t="s">
        <v>140</v>
      </c>
      <c r="K59" s="129">
        <v>50000</v>
      </c>
      <c r="L59" s="129">
        <v>45000</v>
      </c>
      <c r="M59" s="130" t="s">
        <v>448</v>
      </c>
      <c r="N59" s="129">
        <v>47500</v>
      </c>
      <c r="O59" s="131">
        <v>20</v>
      </c>
      <c r="P59" s="129">
        <v>47500</v>
      </c>
      <c r="Q59" s="132" t="s">
        <v>448</v>
      </c>
      <c r="R59" s="124">
        <v>20</v>
      </c>
    </row>
    <row r="60" spans="1:18" ht="75">
      <c r="A60" s="12">
        <v>53</v>
      </c>
      <c r="B60" s="138"/>
      <c r="C60" s="134" t="s">
        <v>449</v>
      </c>
      <c r="D60" s="134" t="s">
        <v>450</v>
      </c>
      <c r="E60" s="139" t="s">
        <v>451</v>
      </c>
      <c r="F60" s="127" t="s">
        <v>25</v>
      </c>
      <c r="G60" s="140" t="s">
        <v>4</v>
      </c>
      <c r="H60" s="141" t="s">
        <v>5</v>
      </c>
      <c r="I60" s="142" t="s">
        <v>83</v>
      </c>
      <c r="J60" s="143" t="s">
        <v>140</v>
      </c>
      <c r="K60" s="129">
        <v>50000</v>
      </c>
      <c r="L60" s="129">
        <v>42750</v>
      </c>
      <c r="M60" s="130" t="s">
        <v>452</v>
      </c>
      <c r="N60" s="128">
        <v>45000</v>
      </c>
      <c r="O60" s="131">
        <v>20</v>
      </c>
      <c r="P60" s="128">
        <v>45000</v>
      </c>
      <c r="Q60" s="132" t="s">
        <v>452</v>
      </c>
      <c r="R60" s="124">
        <v>20</v>
      </c>
    </row>
    <row r="61" spans="1:18" ht="60">
      <c r="A61" s="12">
        <v>54</v>
      </c>
      <c r="B61" s="136"/>
      <c r="C61" s="134" t="s">
        <v>453</v>
      </c>
      <c r="D61" s="134" t="s">
        <v>454</v>
      </c>
      <c r="E61" s="135" t="s">
        <v>455</v>
      </c>
      <c r="F61" s="127" t="s">
        <v>25</v>
      </c>
      <c r="G61" s="137" t="s">
        <v>4</v>
      </c>
      <c r="H61" s="134" t="s">
        <v>5</v>
      </c>
      <c r="I61" s="137" t="s">
        <v>83</v>
      </c>
      <c r="J61" s="128" t="s">
        <v>140</v>
      </c>
      <c r="K61" s="129">
        <v>50000</v>
      </c>
      <c r="L61" s="129">
        <v>45000</v>
      </c>
      <c r="M61" s="130" t="s">
        <v>452</v>
      </c>
      <c r="N61" s="129">
        <v>47500</v>
      </c>
      <c r="O61" s="131">
        <v>20</v>
      </c>
      <c r="P61" s="129">
        <v>47500</v>
      </c>
      <c r="Q61" s="132" t="s">
        <v>452</v>
      </c>
      <c r="R61" s="124">
        <v>20</v>
      </c>
    </row>
    <row r="62" spans="1:18" ht="75">
      <c r="A62" s="12">
        <v>55</v>
      </c>
      <c r="B62" s="136"/>
      <c r="C62" s="144" t="s">
        <v>456</v>
      </c>
      <c r="D62" s="144" t="s">
        <v>457</v>
      </c>
      <c r="E62" s="135" t="s">
        <v>458</v>
      </c>
      <c r="F62" s="127" t="s">
        <v>25</v>
      </c>
      <c r="G62" s="137" t="s">
        <v>4</v>
      </c>
      <c r="H62" s="134" t="s">
        <v>5</v>
      </c>
      <c r="I62" s="134" t="s">
        <v>84</v>
      </c>
      <c r="J62" s="128" t="s">
        <v>140</v>
      </c>
      <c r="K62" s="134">
        <v>50000</v>
      </c>
      <c r="L62" s="134">
        <v>42750</v>
      </c>
      <c r="M62" s="134" t="s">
        <v>459</v>
      </c>
      <c r="N62" s="134">
        <v>45000</v>
      </c>
      <c r="O62" s="131">
        <v>20</v>
      </c>
      <c r="P62" s="134">
        <v>45000</v>
      </c>
      <c r="Q62" s="145" t="s">
        <v>459</v>
      </c>
      <c r="R62" s="124">
        <v>20</v>
      </c>
    </row>
    <row r="63" spans="1:18" ht="60">
      <c r="A63" s="12">
        <v>56</v>
      </c>
      <c r="B63" s="136"/>
      <c r="C63" s="144" t="s">
        <v>460</v>
      </c>
      <c r="D63" s="144"/>
      <c r="E63" s="135" t="s">
        <v>461</v>
      </c>
      <c r="F63" s="127" t="s">
        <v>25</v>
      </c>
      <c r="G63" s="134" t="s">
        <v>13</v>
      </c>
      <c r="H63" s="134" t="s">
        <v>5</v>
      </c>
      <c r="I63" s="134" t="s">
        <v>84</v>
      </c>
      <c r="J63" s="134" t="s">
        <v>143</v>
      </c>
      <c r="K63" s="134">
        <v>50000</v>
      </c>
      <c r="L63" s="134">
        <v>45000</v>
      </c>
      <c r="M63" s="134" t="s">
        <v>462</v>
      </c>
      <c r="N63" s="134">
        <v>47500</v>
      </c>
      <c r="O63" s="131">
        <v>20</v>
      </c>
      <c r="P63" s="134">
        <v>47500</v>
      </c>
      <c r="Q63" s="145" t="s">
        <v>462</v>
      </c>
      <c r="R63" s="124">
        <v>20</v>
      </c>
    </row>
    <row r="64" spans="1:18">
      <c r="K64">
        <f>SUM(K8:K63)</f>
        <v>3550000</v>
      </c>
      <c r="L64">
        <f>SUM(L8:L63)</f>
        <v>3152250</v>
      </c>
      <c r="N64">
        <f>SUM(N8:N63)</f>
        <v>3325000</v>
      </c>
    </row>
    <row r="66" spans="12:12">
      <c r="L66">
        <f>L64/90*100</f>
        <v>3502500</v>
      </c>
    </row>
    <row r="67" spans="12:12">
      <c r="L67">
        <f>L66*0.9</f>
        <v>3152250</v>
      </c>
    </row>
    <row r="68" spans="12:12">
      <c r="L68">
        <f>L66*0.05</f>
        <v>175125</v>
      </c>
    </row>
    <row r="69" spans="12:12">
      <c r="L69">
        <f>L67+L68</f>
        <v>3327375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0"/>
  <sheetViews>
    <sheetView topLeftCell="A16" workbookViewId="0">
      <selection activeCell="P21" sqref="P21"/>
    </sheetView>
  </sheetViews>
  <sheetFormatPr defaultRowHeight="15"/>
  <sheetData>
    <row r="1" spans="1:19" ht="18.75">
      <c r="A1" s="643" t="s">
        <v>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157"/>
    </row>
    <row r="2" spans="1:19" ht="18.75">
      <c r="A2" s="643" t="s">
        <v>79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157"/>
    </row>
    <row r="3" spans="1:19" ht="18.75">
      <c r="A3" s="643" t="s">
        <v>122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157"/>
    </row>
    <row r="4" spans="1:19" ht="18.75">
      <c r="A4" s="693" t="s">
        <v>277</v>
      </c>
      <c r="B4" s="693"/>
      <c r="C4" s="693"/>
      <c r="D4" s="693"/>
      <c r="E4" s="693"/>
      <c r="F4" s="693"/>
      <c r="G4" s="693"/>
      <c r="H4" s="50"/>
      <c r="I4" s="50"/>
      <c r="J4" s="695" t="s">
        <v>516</v>
      </c>
      <c r="K4" s="695"/>
      <c r="L4" s="49"/>
      <c r="M4" s="50"/>
      <c r="N4" s="96"/>
      <c r="O4" s="50"/>
      <c r="P4" s="97"/>
      <c r="Q4" s="158"/>
      <c r="R4" s="99" t="s">
        <v>278</v>
      </c>
      <c r="S4" s="157"/>
    </row>
    <row r="5" spans="1:19" ht="15.75">
      <c r="A5" s="100"/>
      <c r="B5" s="100"/>
      <c r="C5" s="101"/>
      <c r="D5" s="100"/>
      <c r="E5" s="100"/>
      <c r="F5" s="159"/>
      <c r="G5" s="160"/>
      <c r="H5" s="161"/>
      <c r="I5" s="162"/>
      <c r="J5" s="695"/>
      <c r="K5" s="695"/>
      <c r="L5" s="100"/>
      <c r="M5" s="100"/>
      <c r="N5" s="102"/>
      <c r="O5" s="159"/>
      <c r="P5" s="102"/>
      <c r="Q5" s="694" t="s">
        <v>279</v>
      </c>
      <c r="R5" s="694"/>
      <c r="S5" s="157"/>
    </row>
    <row r="6" spans="1:19">
      <c r="A6" s="692" t="s">
        <v>280</v>
      </c>
      <c r="B6" s="692"/>
      <c r="C6" s="101"/>
      <c r="D6" s="100"/>
      <c r="E6" s="100"/>
      <c r="F6" s="159"/>
      <c r="G6" s="159"/>
      <c r="H6" s="159"/>
      <c r="I6" s="159"/>
      <c r="J6" s="100"/>
      <c r="K6" s="100"/>
      <c r="L6" s="100"/>
      <c r="M6" s="100"/>
      <c r="N6" s="102"/>
      <c r="O6" s="159"/>
      <c r="P6" s="102"/>
      <c r="Q6" s="159"/>
      <c r="R6" s="100"/>
      <c r="S6" s="157"/>
    </row>
    <row r="7" spans="1:19" ht="60">
      <c r="A7" s="163" t="s">
        <v>124</v>
      </c>
      <c r="B7" s="163" t="s">
        <v>125</v>
      </c>
      <c r="C7" s="164" t="s">
        <v>126</v>
      </c>
      <c r="D7" s="163" t="s">
        <v>127</v>
      </c>
      <c r="E7" s="163" t="s">
        <v>128</v>
      </c>
      <c r="F7" s="32" t="s">
        <v>87</v>
      </c>
      <c r="G7" s="32" t="s">
        <v>129</v>
      </c>
      <c r="H7" s="32" t="s">
        <v>130</v>
      </c>
      <c r="I7" s="165" t="s">
        <v>131</v>
      </c>
      <c r="J7" s="166" t="s">
        <v>281</v>
      </c>
      <c r="K7" s="166" t="s">
        <v>282</v>
      </c>
      <c r="L7" s="166" t="s">
        <v>283</v>
      </c>
      <c r="M7" s="166" t="s">
        <v>284</v>
      </c>
      <c r="N7" s="167" t="s">
        <v>285</v>
      </c>
      <c r="O7" s="168" t="s">
        <v>286</v>
      </c>
      <c r="P7" s="167" t="s">
        <v>136</v>
      </c>
      <c r="Q7" s="168" t="s">
        <v>135</v>
      </c>
      <c r="R7" s="169" t="s">
        <v>137</v>
      </c>
      <c r="S7" s="54" t="s">
        <v>133</v>
      </c>
    </row>
    <row r="8" spans="1:19" ht="105">
      <c r="A8" s="113">
        <v>1</v>
      </c>
      <c r="B8" s="146"/>
      <c r="C8" s="147" t="s">
        <v>463</v>
      </c>
      <c r="D8" s="147" t="s">
        <v>464</v>
      </c>
      <c r="E8" s="146" t="s">
        <v>249</v>
      </c>
      <c r="F8" s="148" t="s">
        <v>465</v>
      </c>
      <c r="G8" s="146" t="s">
        <v>13</v>
      </c>
      <c r="H8" s="146" t="s">
        <v>20</v>
      </c>
      <c r="I8" s="146" t="s">
        <v>466</v>
      </c>
      <c r="J8" s="147" t="s">
        <v>467</v>
      </c>
      <c r="K8" s="147" t="s">
        <v>468</v>
      </c>
      <c r="L8" s="149" t="s">
        <v>251</v>
      </c>
      <c r="M8" s="147" t="s">
        <v>469</v>
      </c>
      <c r="N8" s="147">
        <v>150000</v>
      </c>
      <c r="O8" s="149" t="s">
        <v>470</v>
      </c>
      <c r="P8" s="150">
        <v>50000</v>
      </c>
      <c r="Q8" s="151">
        <v>41975</v>
      </c>
      <c r="R8" s="152" t="s">
        <v>471</v>
      </c>
      <c r="S8" s="150">
        <v>50000</v>
      </c>
    </row>
    <row r="9" spans="1:19" ht="90">
      <c r="A9" s="113">
        <v>2</v>
      </c>
      <c r="B9" s="146"/>
      <c r="C9" s="147" t="s">
        <v>472</v>
      </c>
      <c r="D9" s="147" t="s">
        <v>473</v>
      </c>
      <c r="E9" s="146" t="s">
        <v>16</v>
      </c>
      <c r="F9" s="148" t="s">
        <v>465</v>
      </c>
      <c r="G9" s="146" t="s">
        <v>13</v>
      </c>
      <c r="H9" s="146" t="s">
        <v>5</v>
      </c>
      <c r="I9" s="146" t="s">
        <v>466</v>
      </c>
      <c r="J9" s="147" t="s">
        <v>474</v>
      </c>
      <c r="K9" s="147" t="s">
        <v>475</v>
      </c>
      <c r="L9" s="149" t="s">
        <v>15</v>
      </c>
      <c r="M9" s="147" t="s">
        <v>469</v>
      </c>
      <c r="N9" s="147">
        <v>200000</v>
      </c>
      <c r="O9" s="149" t="s">
        <v>476</v>
      </c>
      <c r="P9" s="150">
        <v>50000</v>
      </c>
      <c r="Q9" s="147" t="s">
        <v>477</v>
      </c>
      <c r="R9" s="152" t="s">
        <v>478</v>
      </c>
      <c r="S9" s="150">
        <v>50000</v>
      </c>
    </row>
    <row r="10" spans="1:19" ht="105">
      <c r="A10" s="113">
        <v>3</v>
      </c>
      <c r="B10" s="146"/>
      <c r="C10" s="147" t="s">
        <v>479</v>
      </c>
      <c r="D10" s="147" t="s">
        <v>473</v>
      </c>
      <c r="E10" s="146" t="s">
        <v>16</v>
      </c>
      <c r="F10" s="148" t="s">
        <v>465</v>
      </c>
      <c r="G10" s="146" t="s">
        <v>13</v>
      </c>
      <c r="H10" s="146" t="s">
        <v>20</v>
      </c>
      <c r="I10" s="146" t="s">
        <v>466</v>
      </c>
      <c r="J10" s="147" t="s">
        <v>480</v>
      </c>
      <c r="K10" s="147" t="s">
        <v>468</v>
      </c>
      <c r="L10" s="149" t="s">
        <v>19</v>
      </c>
      <c r="M10" s="147" t="s">
        <v>469</v>
      </c>
      <c r="N10" s="147">
        <v>200000</v>
      </c>
      <c r="O10" s="149" t="s">
        <v>476</v>
      </c>
      <c r="P10" s="150">
        <v>50000</v>
      </c>
      <c r="Q10" s="151">
        <v>41675</v>
      </c>
      <c r="R10" s="152" t="s">
        <v>478</v>
      </c>
      <c r="S10" s="150">
        <v>50000</v>
      </c>
    </row>
    <row r="11" spans="1:19" ht="105">
      <c r="A11" s="113">
        <v>4</v>
      </c>
      <c r="B11" s="146"/>
      <c r="C11" s="147" t="s">
        <v>481</v>
      </c>
      <c r="D11" s="147" t="s">
        <v>482</v>
      </c>
      <c r="E11" s="146" t="s">
        <v>2</v>
      </c>
      <c r="F11" s="148" t="s">
        <v>465</v>
      </c>
      <c r="G11" s="146" t="s">
        <v>483</v>
      </c>
      <c r="H11" s="146" t="s">
        <v>5</v>
      </c>
      <c r="I11" s="146" t="s">
        <v>466</v>
      </c>
      <c r="J11" s="147" t="s">
        <v>480</v>
      </c>
      <c r="K11" s="147" t="s">
        <v>468</v>
      </c>
      <c r="L11" s="149" t="s">
        <v>19</v>
      </c>
      <c r="M11" s="147" t="s">
        <v>469</v>
      </c>
      <c r="N11" s="147">
        <v>200000</v>
      </c>
      <c r="O11" s="149" t="s">
        <v>476</v>
      </c>
      <c r="P11" s="150">
        <v>50000</v>
      </c>
      <c r="Q11" s="147" t="s">
        <v>484</v>
      </c>
      <c r="R11" s="152" t="s">
        <v>478</v>
      </c>
      <c r="S11" s="150">
        <v>50000</v>
      </c>
    </row>
    <row r="12" spans="1:19" ht="120">
      <c r="A12" s="113">
        <v>5</v>
      </c>
      <c r="B12" s="146"/>
      <c r="C12" s="153" t="s">
        <v>485</v>
      </c>
      <c r="D12" s="153" t="s">
        <v>222</v>
      </c>
      <c r="E12" s="149" t="s">
        <v>254</v>
      </c>
      <c r="F12" s="148" t="s">
        <v>465</v>
      </c>
      <c r="G12" s="146" t="s">
        <v>13</v>
      </c>
      <c r="H12" s="146" t="s">
        <v>5</v>
      </c>
      <c r="I12" s="146" t="s">
        <v>466</v>
      </c>
      <c r="J12" s="153" t="s">
        <v>486</v>
      </c>
      <c r="K12" s="153" t="s">
        <v>487</v>
      </c>
      <c r="L12" s="149" t="s">
        <v>255</v>
      </c>
      <c r="M12" s="153" t="s">
        <v>488</v>
      </c>
      <c r="N12" s="147">
        <v>65000</v>
      </c>
      <c r="O12" s="154">
        <v>41249</v>
      </c>
      <c r="P12" s="150">
        <v>20000</v>
      </c>
      <c r="Q12" s="153" t="s">
        <v>489</v>
      </c>
      <c r="R12" s="152" t="s">
        <v>471</v>
      </c>
      <c r="S12" s="150">
        <v>20000</v>
      </c>
    </row>
    <row r="13" spans="1:19" ht="105">
      <c r="A13" s="113">
        <v>6</v>
      </c>
      <c r="B13" s="146"/>
      <c r="C13" s="147" t="s">
        <v>472</v>
      </c>
      <c r="D13" s="147" t="s">
        <v>490</v>
      </c>
      <c r="E13" s="149" t="s">
        <v>491</v>
      </c>
      <c r="F13" s="148" t="s">
        <v>465</v>
      </c>
      <c r="G13" s="146" t="s">
        <v>13</v>
      </c>
      <c r="H13" s="146" t="s">
        <v>5</v>
      </c>
      <c r="I13" s="146" t="s">
        <v>466</v>
      </c>
      <c r="J13" s="147" t="s">
        <v>492</v>
      </c>
      <c r="K13" s="147" t="s">
        <v>475</v>
      </c>
      <c r="L13" s="149" t="s">
        <v>271</v>
      </c>
      <c r="M13" s="147" t="s">
        <v>469</v>
      </c>
      <c r="N13" s="147">
        <v>200000</v>
      </c>
      <c r="O13" s="149" t="s">
        <v>493</v>
      </c>
      <c r="P13" s="150">
        <v>50000</v>
      </c>
      <c r="Q13" s="147" t="s">
        <v>494</v>
      </c>
      <c r="R13" s="152" t="s">
        <v>478</v>
      </c>
      <c r="S13" s="150">
        <v>50000</v>
      </c>
    </row>
    <row r="14" spans="1:19" ht="105">
      <c r="A14" s="113">
        <v>7</v>
      </c>
      <c r="B14" s="146"/>
      <c r="C14" s="153" t="s">
        <v>495</v>
      </c>
      <c r="D14" s="153" t="s">
        <v>496</v>
      </c>
      <c r="E14" s="149" t="s">
        <v>262</v>
      </c>
      <c r="F14" s="148" t="s">
        <v>465</v>
      </c>
      <c r="G14" s="146" t="s">
        <v>13</v>
      </c>
      <c r="H14" s="146" t="s">
        <v>5</v>
      </c>
      <c r="I14" s="146" t="s">
        <v>466</v>
      </c>
      <c r="J14" s="153" t="s">
        <v>497</v>
      </c>
      <c r="K14" s="147" t="s">
        <v>468</v>
      </c>
      <c r="L14" s="149" t="s">
        <v>251</v>
      </c>
      <c r="M14" s="153" t="s">
        <v>469</v>
      </c>
      <c r="N14" s="147">
        <v>200000</v>
      </c>
      <c r="O14" s="154">
        <v>41524</v>
      </c>
      <c r="P14" s="150">
        <v>50000</v>
      </c>
      <c r="Q14" s="155">
        <v>41588</v>
      </c>
      <c r="R14" s="152" t="s">
        <v>478</v>
      </c>
      <c r="S14" s="150">
        <v>50000</v>
      </c>
    </row>
    <row r="15" spans="1:19" ht="120">
      <c r="A15" s="113">
        <v>8</v>
      </c>
      <c r="B15" s="146"/>
      <c r="C15" s="153" t="s">
        <v>498</v>
      </c>
      <c r="D15" s="153" t="s">
        <v>499</v>
      </c>
      <c r="E15" s="149" t="s">
        <v>500</v>
      </c>
      <c r="F15" s="148" t="s">
        <v>465</v>
      </c>
      <c r="G15" s="146" t="s">
        <v>13</v>
      </c>
      <c r="H15" s="146" t="s">
        <v>5</v>
      </c>
      <c r="I15" s="146" t="s">
        <v>466</v>
      </c>
      <c r="J15" s="153" t="s">
        <v>501</v>
      </c>
      <c r="K15" s="153" t="s">
        <v>502</v>
      </c>
      <c r="L15" s="149" t="s">
        <v>271</v>
      </c>
      <c r="M15" s="153" t="s">
        <v>469</v>
      </c>
      <c r="N15" s="147">
        <v>100000</v>
      </c>
      <c r="O15" s="149" t="s">
        <v>503</v>
      </c>
      <c r="P15" s="150">
        <v>50000</v>
      </c>
      <c r="Q15" s="153" t="s">
        <v>504</v>
      </c>
      <c r="R15" s="152" t="s">
        <v>505</v>
      </c>
      <c r="S15" s="150">
        <v>50000</v>
      </c>
    </row>
    <row r="16" spans="1:19" ht="76.5">
      <c r="A16" s="113">
        <v>9</v>
      </c>
      <c r="B16" s="146"/>
      <c r="C16" s="147" t="s">
        <v>506</v>
      </c>
      <c r="D16" s="147" t="s">
        <v>507</v>
      </c>
      <c r="E16" s="149" t="s">
        <v>508</v>
      </c>
      <c r="F16" s="148" t="s">
        <v>465</v>
      </c>
      <c r="G16" s="146" t="s">
        <v>13</v>
      </c>
      <c r="H16" s="146" t="s">
        <v>20</v>
      </c>
      <c r="I16" s="146" t="s">
        <v>466</v>
      </c>
      <c r="J16" s="156" t="s">
        <v>509</v>
      </c>
      <c r="K16" s="147" t="s">
        <v>510</v>
      </c>
      <c r="L16" s="149" t="s">
        <v>511</v>
      </c>
      <c r="M16" s="147" t="s">
        <v>488</v>
      </c>
      <c r="N16" s="147">
        <v>150000</v>
      </c>
      <c r="O16" s="149" t="s">
        <v>503</v>
      </c>
      <c r="P16" s="150">
        <v>50000</v>
      </c>
      <c r="Q16" s="153" t="s">
        <v>504</v>
      </c>
      <c r="R16" s="152" t="s">
        <v>471</v>
      </c>
      <c r="S16" s="150">
        <v>50000</v>
      </c>
    </row>
    <row r="17" spans="1:19" ht="75">
      <c r="A17" s="113">
        <v>10</v>
      </c>
      <c r="B17" s="146"/>
      <c r="C17" s="147" t="s">
        <v>512</v>
      </c>
      <c r="D17" s="147" t="s">
        <v>513</v>
      </c>
      <c r="E17" s="149" t="s">
        <v>514</v>
      </c>
      <c r="F17" s="148" t="s">
        <v>465</v>
      </c>
      <c r="G17" s="146" t="s">
        <v>13</v>
      </c>
      <c r="H17" s="146" t="s">
        <v>5</v>
      </c>
      <c r="I17" s="146" t="s">
        <v>466</v>
      </c>
      <c r="J17" s="147" t="s">
        <v>515</v>
      </c>
      <c r="K17" s="147" t="s">
        <v>475</v>
      </c>
      <c r="L17" s="149" t="s">
        <v>271</v>
      </c>
      <c r="M17" s="147" t="s">
        <v>469</v>
      </c>
      <c r="N17" s="147">
        <v>100000</v>
      </c>
      <c r="O17" s="149" t="s">
        <v>503</v>
      </c>
      <c r="P17" s="150">
        <v>50000</v>
      </c>
      <c r="Q17" s="153" t="s">
        <v>504</v>
      </c>
      <c r="R17" s="152" t="s">
        <v>505</v>
      </c>
      <c r="S17" s="150">
        <v>50000</v>
      </c>
    </row>
    <row r="18" spans="1:19">
      <c r="P18" s="170">
        <f>SUM(P8:P17)</f>
        <v>470000</v>
      </c>
    </row>
    <row r="19" spans="1:19">
      <c r="P19">
        <f>P18*0.05</f>
        <v>23500</v>
      </c>
    </row>
    <row r="20" spans="1:19">
      <c r="P20" s="170">
        <f>P18-P19</f>
        <v>446500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71"/>
  <sheetViews>
    <sheetView topLeftCell="A67" workbookViewId="0">
      <selection activeCell="N8" sqref="N8:N70"/>
    </sheetView>
  </sheetViews>
  <sheetFormatPr defaultRowHeight="15"/>
  <sheetData>
    <row r="1" spans="1:20" ht="18.75">
      <c r="A1" s="643" t="s">
        <v>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</row>
    <row r="2" spans="1:20" ht="18.75">
      <c r="A2" s="643" t="s">
        <v>79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</row>
    <row r="3" spans="1:20" ht="18.75">
      <c r="A3" s="643" t="s">
        <v>122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</row>
    <row r="4" spans="1:20" ht="18.75">
      <c r="A4" s="693" t="s">
        <v>699</v>
      </c>
      <c r="B4" s="693"/>
      <c r="C4" s="693"/>
      <c r="D4" s="693"/>
      <c r="E4" s="693"/>
      <c r="F4" s="693"/>
      <c r="G4" s="693"/>
      <c r="H4" s="202"/>
      <c r="I4" s="202"/>
      <c r="J4" s="50"/>
      <c r="K4" s="96"/>
      <c r="L4" s="104"/>
      <c r="M4" s="105"/>
      <c r="N4" s="96"/>
      <c r="O4" s="49"/>
      <c r="P4" s="98"/>
      <c r="Q4" s="52"/>
      <c r="R4" s="99" t="s">
        <v>278</v>
      </c>
    </row>
    <row r="5" spans="1:20" ht="22.5">
      <c r="A5" s="107"/>
      <c r="B5" s="107"/>
      <c r="C5" s="107"/>
      <c r="D5" s="107"/>
      <c r="E5" s="107"/>
      <c r="F5" s="203"/>
      <c r="G5" s="203"/>
      <c r="H5" s="203"/>
      <c r="I5" s="203"/>
      <c r="J5" s="109"/>
      <c r="K5" s="102"/>
      <c r="L5" s="102"/>
      <c r="M5" s="110"/>
      <c r="N5" s="102"/>
      <c r="O5" s="107"/>
      <c r="P5" s="107"/>
      <c r="Q5" s="111" t="s">
        <v>288</v>
      </c>
      <c r="R5" s="204"/>
    </row>
    <row r="6" spans="1:20" ht="22.5">
      <c r="A6" s="692" t="s">
        <v>280</v>
      </c>
      <c r="B6" s="692"/>
      <c r="C6" s="107"/>
      <c r="D6" s="107"/>
      <c r="E6" s="107"/>
      <c r="F6" s="203"/>
      <c r="G6" s="203"/>
      <c r="H6" s="203"/>
      <c r="I6" s="203"/>
      <c r="J6" s="109"/>
      <c r="K6" s="102"/>
      <c r="L6" s="102"/>
      <c r="M6" s="110"/>
      <c r="N6" s="102"/>
      <c r="O6" s="107"/>
      <c r="P6" s="107"/>
      <c r="Q6" s="111" t="s">
        <v>289</v>
      </c>
      <c r="R6" s="204"/>
    </row>
    <row r="7" spans="1:20" ht="63">
      <c r="A7" s="172" t="s">
        <v>124</v>
      </c>
      <c r="B7" s="172" t="s">
        <v>125</v>
      </c>
      <c r="C7" s="172" t="s">
        <v>126</v>
      </c>
      <c r="D7" s="172" t="s">
        <v>127</v>
      </c>
      <c r="E7" s="172" t="s">
        <v>128</v>
      </c>
      <c r="F7" s="172" t="s">
        <v>87</v>
      </c>
      <c r="G7" s="172" t="s">
        <v>129</v>
      </c>
      <c r="H7" s="172" t="s">
        <v>130</v>
      </c>
      <c r="I7" s="172" t="s">
        <v>131</v>
      </c>
      <c r="J7" s="172" t="s">
        <v>132</v>
      </c>
      <c r="K7" s="205" t="s">
        <v>133</v>
      </c>
      <c r="L7" s="205" t="s">
        <v>134</v>
      </c>
      <c r="M7" s="205" t="s">
        <v>135</v>
      </c>
      <c r="N7" s="205" t="s">
        <v>136</v>
      </c>
      <c r="O7" s="172" t="s">
        <v>137</v>
      </c>
      <c r="P7" s="172" t="s">
        <v>136</v>
      </c>
      <c r="Q7" s="172" t="s">
        <v>135</v>
      </c>
      <c r="R7" s="171" t="s">
        <v>137</v>
      </c>
      <c r="S7" s="67" t="s">
        <v>700</v>
      </c>
      <c r="T7" s="67" t="s">
        <v>701</v>
      </c>
    </row>
    <row r="8" spans="1:20" ht="105">
      <c r="A8" s="171">
        <v>1</v>
      </c>
      <c r="B8" s="172"/>
      <c r="C8" s="172" t="s">
        <v>517</v>
      </c>
      <c r="D8" s="172" t="s">
        <v>518</v>
      </c>
      <c r="E8" s="67" t="s">
        <v>519</v>
      </c>
      <c r="F8" s="67" t="s">
        <v>25</v>
      </c>
      <c r="G8" s="67" t="s">
        <v>13</v>
      </c>
      <c r="H8" s="67" t="s">
        <v>5</v>
      </c>
      <c r="I8" s="67" t="s">
        <v>84</v>
      </c>
      <c r="J8" s="67" t="s">
        <v>520</v>
      </c>
      <c r="K8" s="67">
        <v>100000</v>
      </c>
      <c r="L8" s="67">
        <v>70000</v>
      </c>
      <c r="M8" s="67" t="s">
        <v>521</v>
      </c>
      <c r="N8" s="67">
        <v>70000</v>
      </c>
      <c r="O8" s="67">
        <v>20</v>
      </c>
      <c r="P8" s="67">
        <v>70000</v>
      </c>
      <c r="Q8" s="67" t="s">
        <v>522</v>
      </c>
      <c r="R8" s="67">
        <v>20</v>
      </c>
      <c r="S8" s="173"/>
      <c r="T8" s="173"/>
    </row>
    <row r="9" spans="1:20" ht="60">
      <c r="A9" s="171">
        <v>2</v>
      </c>
      <c r="B9" s="172"/>
      <c r="C9" s="174" t="s">
        <v>523</v>
      </c>
      <c r="D9" s="174" t="s">
        <v>524</v>
      </c>
      <c r="E9" s="67" t="s">
        <v>525</v>
      </c>
      <c r="F9" s="67" t="s">
        <v>25</v>
      </c>
      <c r="G9" s="67" t="s">
        <v>13</v>
      </c>
      <c r="H9" s="67" t="s">
        <v>5</v>
      </c>
      <c r="I9" s="67" t="s">
        <v>84</v>
      </c>
      <c r="J9" s="67" t="s">
        <v>520</v>
      </c>
      <c r="K9" s="67">
        <v>50000</v>
      </c>
      <c r="L9" s="67">
        <v>35000</v>
      </c>
      <c r="M9" s="67" t="s">
        <v>521</v>
      </c>
      <c r="N9" s="67">
        <v>35000</v>
      </c>
      <c r="O9" s="67">
        <v>20</v>
      </c>
      <c r="P9" s="67">
        <v>35000</v>
      </c>
      <c r="Q9" s="67" t="s">
        <v>522</v>
      </c>
      <c r="R9" s="67">
        <v>20</v>
      </c>
      <c r="S9" s="173"/>
      <c r="T9" s="173"/>
    </row>
    <row r="10" spans="1:20" ht="120">
      <c r="A10" s="171">
        <v>3</v>
      </c>
      <c r="B10" s="172"/>
      <c r="C10" s="174" t="s">
        <v>526</v>
      </c>
      <c r="D10" s="174" t="s">
        <v>527</v>
      </c>
      <c r="E10" s="67" t="s">
        <v>528</v>
      </c>
      <c r="F10" s="76" t="s">
        <v>25</v>
      </c>
      <c r="G10" s="76" t="s">
        <v>529</v>
      </c>
      <c r="H10" s="76" t="s">
        <v>5</v>
      </c>
      <c r="I10" s="76" t="s">
        <v>84</v>
      </c>
      <c r="J10" s="76" t="s">
        <v>530</v>
      </c>
      <c r="K10" s="67">
        <v>100000</v>
      </c>
      <c r="L10" s="67">
        <v>70000</v>
      </c>
      <c r="M10" s="76" t="s">
        <v>531</v>
      </c>
      <c r="N10" s="67">
        <v>70000</v>
      </c>
      <c r="O10" s="67">
        <v>20</v>
      </c>
      <c r="P10" s="67">
        <v>70000</v>
      </c>
      <c r="Q10" s="67" t="s">
        <v>522</v>
      </c>
      <c r="R10" s="67">
        <v>20</v>
      </c>
      <c r="S10" s="173"/>
      <c r="T10" s="173"/>
    </row>
    <row r="11" spans="1:20" ht="120">
      <c r="A11" s="171">
        <v>4</v>
      </c>
      <c r="B11" s="172"/>
      <c r="C11" s="174" t="s">
        <v>532</v>
      </c>
      <c r="D11" s="174" t="s">
        <v>533</v>
      </c>
      <c r="E11" s="67" t="s">
        <v>534</v>
      </c>
      <c r="F11" s="76" t="s">
        <v>25</v>
      </c>
      <c r="G11" s="76" t="s">
        <v>13</v>
      </c>
      <c r="H11" s="76" t="s">
        <v>5</v>
      </c>
      <c r="I11" s="76" t="s">
        <v>84</v>
      </c>
      <c r="J11" s="76" t="s">
        <v>520</v>
      </c>
      <c r="K11" s="67">
        <v>100000</v>
      </c>
      <c r="L11" s="67">
        <v>70000</v>
      </c>
      <c r="M11" s="76" t="s">
        <v>521</v>
      </c>
      <c r="N11" s="67">
        <v>70000</v>
      </c>
      <c r="O11" s="67">
        <v>20</v>
      </c>
      <c r="P11" s="67">
        <v>70000</v>
      </c>
      <c r="Q11" s="67" t="s">
        <v>522</v>
      </c>
      <c r="R11" s="67">
        <v>20</v>
      </c>
      <c r="S11" s="173"/>
      <c r="T11" s="173"/>
    </row>
    <row r="12" spans="1:20" ht="105">
      <c r="A12" s="171">
        <v>5</v>
      </c>
      <c r="B12" s="172"/>
      <c r="C12" s="174" t="s">
        <v>535</v>
      </c>
      <c r="D12" s="174" t="s">
        <v>536</v>
      </c>
      <c r="E12" s="67" t="s">
        <v>537</v>
      </c>
      <c r="F12" s="67" t="s">
        <v>25</v>
      </c>
      <c r="G12" s="67" t="s">
        <v>13</v>
      </c>
      <c r="H12" s="67" t="s">
        <v>5</v>
      </c>
      <c r="I12" s="67" t="s">
        <v>84</v>
      </c>
      <c r="J12" s="67" t="s">
        <v>538</v>
      </c>
      <c r="K12" s="67">
        <v>50000</v>
      </c>
      <c r="L12" s="67">
        <v>35000</v>
      </c>
      <c r="M12" s="67" t="s">
        <v>521</v>
      </c>
      <c r="N12" s="67">
        <v>35000</v>
      </c>
      <c r="O12" s="67">
        <v>20</v>
      </c>
      <c r="P12" s="67">
        <v>35000</v>
      </c>
      <c r="Q12" s="67" t="s">
        <v>522</v>
      </c>
      <c r="R12" s="67">
        <v>20</v>
      </c>
      <c r="S12" s="173"/>
      <c r="T12" s="173"/>
    </row>
    <row r="13" spans="1:20" ht="120">
      <c r="A13" s="171">
        <v>6</v>
      </c>
      <c r="B13" s="172"/>
      <c r="C13" s="174" t="s">
        <v>539</v>
      </c>
      <c r="D13" s="174" t="s">
        <v>540</v>
      </c>
      <c r="E13" s="67" t="s">
        <v>541</v>
      </c>
      <c r="F13" s="67" t="s">
        <v>25</v>
      </c>
      <c r="G13" s="67" t="s">
        <v>13</v>
      </c>
      <c r="H13" s="67" t="s">
        <v>5</v>
      </c>
      <c r="I13" s="67" t="s">
        <v>84</v>
      </c>
      <c r="J13" s="67" t="s">
        <v>538</v>
      </c>
      <c r="K13" s="67">
        <v>50000</v>
      </c>
      <c r="L13" s="67">
        <v>35000</v>
      </c>
      <c r="M13" s="67" t="s">
        <v>521</v>
      </c>
      <c r="N13" s="67">
        <v>35000</v>
      </c>
      <c r="O13" s="67">
        <v>20</v>
      </c>
      <c r="P13" s="67">
        <v>35000</v>
      </c>
      <c r="Q13" s="67" t="s">
        <v>522</v>
      </c>
      <c r="R13" s="67">
        <v>20</v>
      </c>
      <c r="S13" s="173"/>
      <c r="T13" s="173"/>
    </row>
    <row r="14" spans="1:20" ht="120">
      <c r="A14" s="171">
        <v>7</v>
      </c>
      <c r="B14" s="172"/>
      <c r="C14" s="174" t="s">
        <v>542</v>
      </c>
      <c r="D14" s="174" t="s">
        <v>543</v>
      </c>
      <c r="E14" s="67" t="s">
        <v>544</v>
      </c>
      <c r="F14" s="67" t="s">
        <v>25</v>
      </c>
      <c r="G14" s="67" t="s">
        <v>13</v>
      </c>
      <c r="H14" s="67" t="s">
        <v>5</v>
      </c>
      <c r="I14" s="67" t="s">
        <v>84</v>
      </c>
      <c r="J14" s="67" t="s">
        <v>545</v>
      </c>
      <c r="K14" s="67">
        <v>50000</v>
      </c>
      <c r="L14" s="67">
        <v>35000</v>
      </c>
      <c r="M14" s="67" t="s">
        <v>521</v>
      </c>
      <c r="N14" s="67">
        <v>35000</v>
      </c>
      <c r="O14" s="67">
        <v>20</v>
      </c>
      <c r="P14" s="67">
        <v>35000</v>
      </c>
      <c r="Q14" s="67" t="s">
        <v>522</v>
      </c>
      <c r="R14" s="67">
        <v>20</v>
      </c>
      <c r="S14" s="173"/>
      <c r="T14" s="173"/>
    </row>
    <row r="15" spans="1:20" ht="120">
      <c r="A15" s="171">
        <v>8</v>
      </c>
      <c r="B15" s="172"/>
      <c r="C15" s="174" t="s">
        <v>546</v>
      </c>
      <c r="D15" s="174" t="s">
        <v>547</v>
      </c>
      <c r="E15" s="67" t="s">
        <v>548</v>
      </c>
      <c r="F15" s="67" t="s">
        <v>25</v>
      </c>
      <c r="G15" s="67" t="s">
        <v>13</v>
      </c>
      <c r="H15" s="67" t="s">
        <v>5</v>
      </c>
      <c r="I15" s="67" t="s">
        <v>84</v>
      </c>
      <c r="J15" s="67" t="s">
        <v>549</v>
      </c>
      <c r="K15" s="67">
        <v>50000</v>
      </c>
      <c r="L15" s="67">
        <v>35000</v>
      </c>
      <c r="M15" s="67" t="s">
        <v>521</v>
      </c>
      <c r="N15" s="67">
        <v>35000</v>
      </c>
      <c r="O15" s="67">
        <v>20</v>
      </c>
      <c r="P15" s="67">
        <v>35000</v>
      </c>
      <c r="Q15" s="67" t="s">
        <v>522</v>
      </c>
      <c r="R15" s="67">
        <v>20</v>
      </c>
      <c r="S15" s="173"/>
      <c r="T15" s="173"/>
    </row>
    <row r="16" spans="1:20" ht="47.25">
      <c r="A16" s="171">
        <v>9</v>
      </c>
      <c r="B16" s="172"/>
      <c r="C16" s="174" t="s">
        <v>550</v>
      </c>
      <c r="D16" s="174" t="s">
        <v>551</v>
      </c>
      <c r="E16" s="67" t="s">
        <v>552</v>
      </c>
      <c r="F16" s="67" t="s">
        <v>25</v>
      </c>
      <c r="G16" s="67" t="s">
        <v>13</v>
      </c>
      <c r="H16" s="67" t="s">
        <v>5</v>
      </c>
      <c r="I16" s="67" t="s">
        <v>83</v>
      </c>
      <c r="J16" s="67" t="s">
        <v>553</v>
      </c>
      <c r="K16" s="67">
        <v>100000</v>
      </c>
      <c r="L16" s="67">
        <v>70000</v>
      </c>
      <c r="M16" s="67" t="s">
        <v>521</v>
      </c>
      <c r="N16" s="67">
        <v>70000</v>
      </c>
      <c r="O16" s="67">
        <v>20</v>
      </c>
      <c r="P16" s="67">
        <v>70000</v>
      </c>
      <c r="Q16" s="67" t="s">
        <v>522</v>
      </c>
      <c r="R16" s="67">
        <v>20</v>
      </c>
      <c r="S16" s="173"/>
      <c r="T16" s="173"/>
    </row>
    <row r="17" spans="1:20" ht="31.5">
      <c r="A17" s="171">
        <v>10</v>
      </c>
      <c r="B17" s="172"/>
      <c r="C17" s="174" t="s">
        <v>554</v>
      </c>
      <c r="D17" s="174" t="s">
        <v>555</v>
      </c>
      <c r="E17" s="67" t="s">
        <v>556</v>
      </c>
      <c r="F17" s="67" t="s">
        <v>25</v>
      </c>
      <c r="G17" s="67" t="s">
        <v>13</v>
      </c>
      <c r="H17" s="67" t="s">
        <v>5</v>
      </c>
      <c r="I17" s="67" t="s">
        <v>84</v>
      </c>
      <c r="J17" s="67" t="s">
        <v>520</v>
      </c>
      <c r="K17" s="67">
        <v>100000</v>
      </c>
      <c r="L17" s="67">
        <v>70000</v>
      </c>
      <c r="M17" s="67" t="s">
        <v>521</v>
      </c>
      <c r="N17" s="67">
        <v>70000</v>
      </c>
      <c r="O17" s="67">
        <v>20</v>
      </c>
      <c r="P17" s="67">
        <v>70000</v>
      </c>
      <c r="Q17" s="67" t="s">
        <v>522</v>
      </c>
      <c r="R17" s="67">
        <v>20</v>
      </c>
      <c r="S17" s="173"/>
      <c r="T17" s="173"/>
    </row>
    <row r="18" spans="1:20" ht="45">
      <c r="A18" s="171">
        <v>11</v>
      </c>
      <c r="B18" s="172"/>
      <c r="C18" s="174" t="s">
        <v>557</v>
      </c>
      <c r="D18" s="174" t="s">
        <v>558</v>
      </c>
      <c r="E18" s="67" t="s">
        <v>559</v>
      </c>
      <c r="F18" s="67" t="s">
        <v>25</v>
      </c>
      <c r="G18" s="67" t="s">
        <v>13</v>
      </c>
      <c r="H18" s="67" t="s">
        <v>5</v>
      </c>
      <c r="I18" s="67" t="s">
        <v>83</v>
      </c>
      <c r="J18" s="67" t="s">
        <v>560</v>
      </c>
      <c r="K18" s="67">
        <v>100000</v>
      </c>
      <c r="L18" s="67">
        <v>70000</v>
      </c>
      <c r="M18" s="67" t="s">
        <v>521</v>
      </c>
      <c r="N18" s="67">
        <v>70000</v>
      </c>
      <c r="O18" s="67">
        <v>20</v>
      </c>
      <c r="P18" s="67">
        <v>70000</v>
      </c>
      <c r="Q18" s="67" t="s">
        <v>522</v>
      </c>
      <c r="R18" s="67">
        <v>20</v>
      </c>
      <c r="S18" s="173"/>
      <c r="T18" s="173"/>
    </row>
    <row r="19" spans="1:20" ht="75">
      <c r="A19" s="171">
        <v>12</v>
      </c>
      <c r="B19" s="172"/>
      <c r="C19" s="174" t="s">
        <v>561</v>
      </c>
      <c r="D19" s="174" t="s">
        <v>562</v>
      </c>
      <c r="E19" s="67" t="s">
        <v>563</v>
      </c>
      <c r="F19" s="67" t="s">
        <v>25</v>
      </c>
      <c r="G19" s="67" t="s">
        <v>13</v>
      </c>
      <c r="H19" s="67" t="s">
        <v>5</v>
      </c>
      <c r="I19" s="67" t="s">
        <v>83</v>
      </c>
      <c r="J19" s="67" t="s">
        <v>553</v>
      </c>
      <c r="K19" s="67">
        <v>100000</v>
      </c>
      <c r="L19" s="67">
        <v>70000</v>
      </c>
      <c r="M19" s="67" t="s">
        <v>521</v>
      </c>
      <c r="N19" s="67">
        <v>70000</v>
      </c>
      <c r="O19" s="67">
        <v>20</v>
      </c>
      <c r="P19" s="67">
        <v>70000</v>
      </c>
      <c r="Q19" s="67" t="s">
        <v>522</v>
      </c>
      <c r="R19" s="67">
        <v>20</v>
      </c>
      <c r="S19" s="173"/>
      <c r="T19" s="173"/>
    </row>
    <row r="20" spans="1:20" ht="90">
      <c r="A20" s="171">
        <v>13</v>
      </c>
      <c r="B20" s="172"/>
      <c r="C20" s="174" t="s">
        <v>564</v>
      </c>
      <c r="D20" s="174" t="s">
        <v>565</v>
      </c>
      <c r="E20" s="67" t="s">
        <v>566</v>
      </c>
      <c r="F20" s="67" t="s">
        <v>25</v>
      </c>
      <c r="G20" s="67" t="s">
        <v>13</v>
      </c>
      <c r="H20" s="67" t="s">
        <v>5</v>
      </c>
      <c r="I20" s="67" t="s">
        <v>84</v>
      </c>
      <c r="J20" s="67" t="s">
        <v>560</v>
      </c>
      <c r="K20" s="67">
        <v>100000</v>
      </c>
      <c r="L20" s="67">
        <v>70000</v>
      </c>
      <c r="M20" s="67" t="s">
        <v>521</v>
      </c>
      <c r="N20" s="67">
        <v>70000</v>
      </c>
      <c r="O20" s="67">
        <v>20</v>
      </c>
      <c r="P20" s="67">
        <v>70000</v>
      </c>
      <c r="Q20" s="67" t="s">
        <v>522</v>
      </c>
      <c r="R20" s="67">
        <v>20</v>
      </c>
      <c r="S20" s="173"/>
      <c r="T20" s="173"/>
    </row>
    <row r="21" spans="1:20" ht="60">
      <c r="A21" s="171">
        <v>14</v>
      </c>
      <c r="B21" s="172"/>
      <c r="C21" s="175" t="s">
        <v>567</v>
      </c>
      <c r="D21" s="176" t="s">
        <v>568</v>
      </c>
      <c r="E21" s="67" t="s">
        <v>569</v>
      </c>
      <c r="F21" s="67" t="s">
        <v>25</v>
      </c>
      <c r="G21" s="67" t="s">
        <v>13</v>
      </c>
      <c r="H21" s="67" t="s">
        <v>5</v>
      </c>
      <c r="I21" s="67" t="s">
        <v>83</v>
      </c>
      <c r="J21" s="67" t="s">
        <v>570</v>
      </c>
      <c r="K21" s="67">
        <v>50000</v>
      </c>
      <c r="L21" s="67">
        <v>35000</v>
      </c>
      <c r="M21" s="67" t="s">
        <v>571</v>
      </c>
      <c r="N21" s="67">
        <v>35000</v>
      </c>
      <c r="O21" s="67">
        <v>20</v>
      </c>
      <c r="P21" s="67">
        <v>35000</v>
      </c>
      <c r="Q21" s="67" t="s">
        <v>571</v>
      </c>
      <c r="R21" s="67">
        <v>20</v>
      </c>
      <c r="S21" s="173"/>
      <c r="T21" s="173"/>
    </row>
    <row r="22" spans="1:20" ht="60">
      <c r="A22" s="171">
        <v>15</v>
      </c>
      <c r="B22" s="67"/>
      <c r="C22" s="176" t="s">
        <v>572</v>
      </c>
      <c r="D22" s="176" t="s">
        <v>568</v>
      </c>
      <c r="E22" s="67" t="s">
        <v>569</v>
      </c>
      <c r="F22" s="67" t="s">
        <v>25</v>
      </c>
      <c r="G22" s="67" t="s">
        <v>13</v>
      </c>
      <c r="H22" s="67" t="s">
        <v>5</v>
      </c>
      <c r="I22" s="67" t="s">
        <v>83</v>
      </c>
      <c r="J22" s="67" t="s">
        <v>573</v>
      </c>
      <c r="K22" s="67">
        <v>50000</v>
      </c>
      <c r="L22" s="67">
        <v>35000</v>
      </c>
      <c r="M22" s="67" t="s">
        <v>571</v>
      </c>
      <c r="N22" s="67">
        <v>35000</v>
      </c>
      <c r="O22" s="67">
        <v>20</v>
      </c>
      <c r="P22" s="67">
        <v>35000</v>
      </c>
      <c r="Q22" s="67" t="s">
        <v>571</v>
      </c>
      <c r="R22" s="67">
        <v>20</v>
      </c>
      <c r="S22" s="173"/>
      <c r="T22" s="173"/>
    </row>
    <row r="23" spans="1:20" ht="75">
      <c r="A23" s="171">
        <v>16</v>
      </c>
      <c r="B23" s="67"/>
      <c r="C23" s="176" t="s">
        <v>574</v>
      </c>
      <c r="D23" s="176" t="s">
        <v>575</v>
      </c>
      <c r="E23" s="67" t="s">
        <v>576</v>
      </c>
      <c r="F23" s="67" t="s">
        <v>25</v>
      </c>
      <c r="G23" s="67" t="s">
        <v>13</v>
      </c>
      <c r="H23" s="67" t="s">
        <v>5</v>
      </c>
      <c r="I23" s="67" t="s">
        <v>83</v>
      </c>
      <c r="J23" s="67" t="s">
        <v>553</v>
      </c>
      <c r="K23" s="67">
        <v>50000</v>
      </c>
      <c r="L23" s="67">
        <v>35000</v>
      </c>
      <c r="M23" s="67" t="s">
        <v>571</v>
      </c>
      <c r="N23" s="67">
        <v>35000</v>
      </c>
      <c r="O23" s="67">
        <v>20</v>
      </c>
      <c r="P23" s="67">
        <v>35000</v>
      </c>
      <c r="Q23" s="67" t="s">
        <v>571</v>
      </c>
      <c r="R23" s="67">
        <v>20</v>
      </c>
      <c r="S23" s="173"/>
      <c r="T23" s="173"/>
    </row>
    <row r="24" spans="1:20" ht="90">
      <c r="A24" s="171">
        <v>17</v>
      </c>
      <c r="B24" s="67"/>
      <c r="C24" s="177" t="s">
        <v>577</v>
      </c>
      <c r="D24" s="177" t="s">
        <v>578</v>
      </c>
      <c r="E24" s="67" t="s">
        <v>579</v>
      </c>
      <c r="F24" s="67" t="s">
        <v>25</v>
      </c>
      <c r="G24" s="67" t="s">
        <v>13</v>
      </c>
      <c r="H24" s="67" t="s">
        <v>5</v>
      </c>
      <c r="I24" s="67" t="s">
        <v>83</v>
      </c>
      <c r="J24" s="67" t="s">
        <v>520</v>
      </c>
      <c r="K24" s="67">
        <v>50000</v>
      </c>
      <c r="L24" s="67">
        <v>35000</v>
      </c>
      <c r="M24" s="67" t="s">
        <v>580</v>
      </c>
      <c r="N24" s="67">
        <v>35000</v>
      </c>
      <c r="O24" s="67">
        <v>20</v>
      </c>
      <c r="P24" s="67">
        <v>35000</v>
      </c>
      <c r="Q24" s="67" t="s">
        <v>581</v>
      </c>
      <c r="R24" s="67">
        <v>20</v>
      </c>
      <c r="S24" s="173"/>
      <c r="T24" s="173"/>
    </row>
    <row r="25" spans="1:20" ht="75">
      <c r="A25" s="171">
        <v>18</v>
      </c>
      <c r="B25" s="67"/>
      <c r="C25" s="178" t="s">
        <v>582</v>
      </c>
      <c r="D25" s="178" t="s">
        <v>583</v>
      </c>
      <c r="E25" s="67" t="s">
        <v>584</v>
      </c>
      <c r="F25" s="67" t="s">
        <v>25</v>
      </c>
      <c r="G25" s="67" t="s">
        <v>13</v>
      </c>
      <c r="H25" s="67" t="s">
        <v>5</v>
      </c>
      <c r="I25" s="67" t="s">
        <v>84</v>
      </c>
      <c r="J25" s="67" t="s">
        <v>585</v>
      </c>
      <c r="K25" s="67">
        <v>100000</v>
      </c>
      <c r="L25" s="67">
        <v>70000</v>
      </c>
      <c r="M25" s="67" t="s">
        <v>580</v>
      </c>
      <c r="N25" s="67">
        <v>70000</v>
      </c>
      <c r="O25" s="67">
        <v>20</v>
      </c>
      <c r="P25" s="67">
        <v>70000</v>
      </c>
      <c r="Q25" s="67" t="s">
        <v>581</v>
      </c>
      <c r="R25" s="67">
        <v>20</v>
      </c>
      <c r="S25" s="173"/>
      <c r="T25" s="173"/>
    </row>
    <row r="26" spans="1:20" ht="135">
      <c r="A26" s="171">
        <v>19</v>
      </c>
      <c r="B26" s="67"/>
      <c r="C26" s="178" t="s">
        <v>586</v>
      </c>
      <c r="D26" s="178" t="s">
        <v>587</v>
      </c>
      <c r="E26" s="67" t="s">
        <v>588</v>
      </c>
      <c r="F26" s="67" t="s">
        <v>25</v>
      </c>
      <c r="G26" s="67" t="s">
        <v>13</v>
      </c>
      <c r="H26" s="67" t="s">
        <v>20</v>
      </c>
      <c r="I26" s="67" t="s">
        <v>84</v>
      </c>
      <c r="J26" s="67" t="s">
        <v>520</v>
      </c>
      <c r="K26" s="67">
        <v>50000</v>
      </c>
      <c r="L26" s="67">
        <v>35000</v>
      </c>
      <c r="M26" s="67" t="s">
        <v>580</v>
      </c>
      <c r="N26" s="67">
        <v>35000</v>
      </c>
      <c r="O26" s="67">
        <v>20</v>
      </c>
      <c r="P26" s="67">
        <v>35000</v>
      </c>
      <c r="Q26" s="67" t="s">
        <v>581</v>
      </c>
      <c r="R26" s="67">
        <v>20</v>
      </c>
      <c r="S26" s="173"/>
      <c r="T26" s="173"/>
    </row>
    <row r="27" spans="1:20" ht="90">
      <c r="A27" s="171">
        <v>20</v>
      </c>
      <c r="B27" s="67"/>
      <c r="C27" s="178" t="s">
        <v>589</v>
      </c>
      <c r="D27" s="178" t="s">
        <v>590</v>
      </c>
      <c r="E27" s="67" t="s">
        <v>591</v>
      </c>
      <c r="F27" s="67" t="s">
        <v>25</v>
      </c>
      <c r="G27" s="67" t="s">
        <v>13</v>
      </c>
      <c r="H27" s="67" t="s">
        <v>5</v>
      </c>
      <c r="I27" s="67" t="s">
        <v>83</v>
      </c>
      <c r="J27" s="67" t="s">
        <v>520</v>
      </c>
      <c r="K27" s="67">
        <v>50000</v>
      </c>
      <c r="L27" s="67">
        <v>35000</v>
      </c>
      <c r="M27" s="67" t="s">
        <v>580</v>
      </c>
      <c r="N27" s="67">
        <v>35000</v>
      </c>
      <c r="O27" s="67">
        <v>20</v>
      </c>
      <c r="P27" s="67">
        <v>35000</v>
      </c>
      <c r="Q27" s="67" t="s">
        <v>581</v>
      </c>
      <c r="R27" s="67">
        <v>20</v>
      </c>
      <c r="S27" s="173"/>
      <c r="T27" s="173"/>
    </row>
    <row r="28" spans="1:20" ht="90">
      <c r="A28" s="171">
        <v>21</v>
      </c>
      <c r="B28" s="67"/>
      <c r="C28" s="178" t="s">
        <v>592</v>
      </c>
      <c r="D28" s="178" t="s">
        <v>593</v>
      </c>
      <c r="E28" s="67" t="s">
        <v>594</v>
      </c>
      <c r="F28" s="67" t="s">
        <v>25</v>
      </c>
      <c r="G28" s="67" t="s">
        <v>13</v>
      </c>
      <c r="H28" s="67" t="s">
        <v>20</v>
      </c>
      <c r="I28" s="67" t="s">
        <v>84</v>
      </c>
      <c r="J28" s="67" t="s">
        <v>520</v>
      </c>
      <c r="K28" s="67">
        <v>50000</v>
      </c>
      <c r="L28" s="67">
        <v>35000</v>
      </c>
      <c r="M28" s="67" t="s">
        <v>580</v>
      </c>
      <c r="N28" s="67">
        <v>70000</v>
      </c>
      <c r="O28" s="67">
        <v>20</v>
      </c>
      <c r="P28" s="67">
        <v>70000</v>
      </c>
      <c r="Q28" s="67" t="s">
        <v>581</v>
      </c>
      <c r="R28" s="67">
        <v>20</v>
      </c>
      <c r="S28" s="173"/>
      <c r="T28" s="173"/>
    </row>
    <row r="29" spans="1:20" ht="120">
      <c r="A29" s="171">
        <v>22</v>
      </c>
      <c r="B29" s="67"/>
      <c r="C29" s="178" t="s">
        <v>595</v>
      </c>
      <c r="D29" s="178" t="s">
        <v>596</v>
      </c>
      <c r="E29" s="67" t="s">
        <v>597</v>
      </c>
      <c r="F29" s="67" t="s">
        <v>25</v>
      </c>
      <c r="G29" s="67" t="s">
        <v>13</v>
      </c>
      <c r="H29" s="67" t="s">
        <v>5</v>
      </c>
      <c r="I29" s="67" t="s">
        <v>84</v>
      </c>
      <c r="J29" s="67" t="s">
        <v>538</v>
      </c>
      <c r="K29" s="67">
        <v>100000</v>
      </c>
      <c r="L29" s="67">
        <v>70000</v>
      </c>
      <c r="M29" s="67" t="s">
        <v>580</v>
      </c>
      <c r="N29" s="67">
        <v>70000</v>
      </c>
      <c r="O29" s="67">
        <v>20</v>
      </c>
      <c r="P29" s="67">
        <v>70000</v>
      </c>
      <c r="Q29" s="67" t="s">
        <v>581</v>
      </c>
      <c r="R29" s="67">
        <v>20</v>
      </c>
      <c r="S29" s="173"/>
      <c r="T29" s="173"/>
    </row>
    <row r="30" spans="1:20" ht="90">
      <c r="A30" s="171">
        <v>23</v>
      </c>
      <c r="B30" s="67"/>
      <c r="C30" s="178" t="s">
        <v>598</v>
      </c>
      <c r="D30" s="178" t="s">
        <v>599</v>
      </c>
      <c r="E30" s="67" t="s">
        <v>579</v>
      </c>
      <c r="F30" s="67" t="s">
        <v>25</v>
      </c>
      <c r="G30" s="67" t="s">
        <v>13</v>
      </c>
      <c r="H30" s="67" t="s">
        <v>20</v>
      </c>
      <c r="I30" s="67" t="s">
        <v>83</v>
      </c>
      <c r="J30" s="67" t="s">
        <v>520</v>
      </c>
      <c r="K30" s="67">
        <v>50000</v>
      </c>
      <c r="L30" s="67">
        <v>35000</v>
      </c>
      <c r="M30" s="67" t="s">
        <v>580</v>
      </c>
      <c r="N30" s="67">
        <v>35000</v>
      </c>
      <c r="O30" s="67">
        <v>20</v>
      </c>
      <c r="P30" s="67">
        <v>35000</v>
      </c>
      <c r="Q30" s="67" t="s">
        <v>581</v>
      </c>
      <c r="R30" s="67">
        <v>20</v>
      </c>
      <c r="S30" s="173"/>
      <c r="T30" s="173"/>
    </row>
    <row r="31" spans="1:20" ht="90">
      <c r="A31" s="171">
        <v>24</v>
      </c>
      <c r="B31" s="67"/>
      <c r="C31" s="178" t="s">
        <v>600</v>
      </c>
      <c r="D31" s="178" t="s">
        <v>601</v>
      </c>
      <c r="E31" s="67" t="s">
        <v>579</v>
      </c>
      <c r="F31" s="67" t="s">
        <v>25</v>
      </c>
      <c r="G31" s="67" t="s">
        <v>13</v>
      </c>
      <c r="H31" s="67" t="s">
        <v>20</v>
      </c>
      <c r="I31" s="67" t="s">
        <v>83</v>
      </c>
      <c r="J31" s="67" t="s">
        <v>520</v>
      </c>
      <c r="K31" s="67">
        <v>50000</v>
      </c>
      <c r="L31" s="67">
        <v>35000</v>
      </c>
      <c r="M31" s="67" t="s">
        <v>580</v>
      </c>
      <c r="N31" s="67">
        <v>35000</v>
      </c>
      <c r="O31" s="67">
        <v>20</v>
      </c>
      <c r="P31" s="67">
        <v>35000</v>
      </c>
      <c r="Q31" s="67" t="s">
        <v>581</v>
      </c>
      <c r="R31" s="67">
        <v>20</v>
      </c>
      <c r="S31" s="173"/>
      <c r="T31" s="173"/>
    </row>
    <row r="32" spans="1:20" ht="90">
      <c r="A32" s="171">
        <v>25</v>
      </c>
      <c r="B32" s="67"/>
      <c r="C32" s="178" t="s">
        <v>602</v>
      </c>
      <c r="D32" s="178" t="s">
        <v>603</v>
      </c>
      <c r="E32" s="67" t="s">
        <v>604</v>
      </c>
      <c r="F32" s="67" t="s">
        <v>25</v>
      </c>
      <c r="G32" s="67" t="s">
        <v>13</v>
      </c>
      <c r="H32" s="67" t="s">
        <v>5</v>
      </c>
      <c r="I32" s="67" t="s">
        <v>84</v>
      </c>
      <c r="J32" s="67" t="s">
        <v>538</v>
      </c>
      <c r="K32" s="67">
        <v>50000</v>
      </c>
      <c r="L32" s="67">
        <v>35000</v>
      </c>
      <c r="M32" s="67" t="s">
        <v>580</v>
      </c>
      <c r="N32" s="67">
        <v>35000</v>
      </c>
      <c r="O32" s="67">
        <v>20</v>
      </c>
      <c r="P32" s="67">
        <v>35000</v>
      </c>
      <c r="Q32" s="67" t="s">
        <v>581</v>
      </c>
      <c r="R32" s="67">
        <v>20</v>
      </c>
      <c r="S32" s="173"/>
      <c r="T32" s="173"/>
    </row>
    <row r="33" spans="1:20" ht="120">
      <c r="A33" s="171">
        <v>26</v>
      </c>
      <c r="B33" s="12"/>
      <c r="C33" s="179" t="s">
        <v>605</v>
      </c>
      <c r="D33" s="180" t="s">
        <v>606</v>
      </c>
      <c r="E33" s="67" t="s">
        <v>607</v>
      </c>
      <c r="F33" s="54" t="s">
        <v>25</v>
      </c>
      <c r="G33" s="12" t="s">
        <v>4</v>
      </c>
      <c r="H33" s="12" t="s">
        <v>20</v>
      </c>
      <c r="I33" s="12" t="s">
        <v>84</v>
      </c>
      <c r="J33" s="67" t="s">
        <v>538</v>
      </c>
      <c r="K33" s="12">
        <v>50000</v>
      </c>
      <c r="L33" s="12">
        <v>35000</v>
      </c>
      <c r="M33" s="12" t="s">
        <v>608</v>
      </c>
      <c r="N33" s="12">
        <v>35000</v>
      </c>
      <c r="O33" s="12">
        <v>20</v>
      </c>
      <c r="P33" s="12">
        <v>35000</v>
      </c>
      <c r="Q33" s="12" t="s">
        <v>609</v>
      </c>
      <c r="R33" s="12">
        <v>20</v>
      </c>
      <c r="S33" s="173"/>
      <c r="T33" s="173"/>
    </row>
    <row r="34" spans="1:20" ht="120">
      <c r="A34" s="171">
        <v>27</v>
      </c>
      <c r="B34" s="12"/>
      <c r="C34" s="180" t="s">
        <v>610</v>
      </c>
      <c r="D34" s="180" t="s">
        <v>611</v>
      </c>
      <c r="E34" s="67" t="s">
        <v>612</v>
      </c>
      <c r="F34" s="54" t="s">
        <v>25</v>
      </c>
      <c r="G34" s="12" t="s">
        <v>13</v>
      </c>
      <c r="H34" s="12" t="s">
        <v>5</v>
      </c>
      <c r="I34" s="12" t="s">
        <v>84</v>
      </c>
      <c r="J34" s="67" t="s">
        <v>538</v>
      </c>
      <c r="K34" s="12">
        <v>50000</v>
      </c>
      <c r="L34" s="12">
        <v>35000</v>
      </c>
      <c r="M34" s="12" t="s">
        <v>608</v>
      </c>
      <c r="N34" s="12">
        <v>35000</v>
      </c>
      <c r="O34" s="12">
        <v>20</v>
      </c>
      <c r="P34" s="12">
        <v>35000</v>
      </c>
      <c r="Q34" s="12" t="s">
        <v>609</v>
      </c>
      <c r="R34" s="12">
        <v>20</v>
      </c>
      <c r="S34" s="173"/>
      <c r="T34" s="173"/>
    </row>
    <row r="35" spans="1:20" ht="105">
      <c r="A35" s="171">
        <v>28</v>
      </c>
      <c r="B35" s="12"/>
      <c r="C35" s="180" t="s">
        <v>613</v>
      </c>
      <c r="D35" s="180" t="s">
        <v>614</v>
      </c>
      <c r="E35" s="67" t="s">
        <v>615</v>
      </c>
      <c r="F35" s="54" t="s">
        <v>25</v>
      </c>
      <c r="G35" s="76" t="s">
        <v>13</v>
      </c>
      <c r="H35" s="76" t="s">
        <v>5</v>
      </c>
      <c r="I35" s="76" t="s">
        <v>84</v>
      </c>
      <c r="J35" s="76" t="s">
        <v>616</v>
      </c>
      <c r="K35" s="12">
        <v>100000</v>
      </c>
      <c r="L35" s="12">
        <v>70000</v>
      </c>
      <c r="M35" s="12" t="s">
        <v>608</v>
      </c>
      <c r="N35" s="12">
        <v>70000</v>
      </c>
      <c r="O35" s="12">
        <v>20</v>
      </c>
      <c r="P35" s="12">
        <v>70000</v>
      </c>
      <c r="Q35" s="12" t="s">
        <v>609</v>
      </c>
      <c r="R35" s="12">
        <v>20</v>
      </c>
      <c r="S35" s="173"/>
      <c r="T35" s="173"/>
    </row>
    <row r="36" spans="1:20" ht="120">
      <c r="A36" s="171">
        <v>29</v>
      </c>
      <c r="B36" s="12"/>
      <c r="C36" s="180" t="s">
        <v>617</v>
      </c>
      <c r="D36" s="180" t="s">
        <v>618</v>
      </c>
      <c r="E36" s="67" t="s">
        <v>619</v>
      </c>
      <c r="F36" s="54" t="s">
        <v>25</v>
      </c>
      <c r="G36" s="76" t="s">
        <v>13</v>
      </c>
      <c r="H36" s="76" t="s">
        <v>5</v>
      </c>
      <c r="I36" s="76" t="s">
        <v>84</v>
      </c>
      <c r="J36" s="76" t="s">
        <v>616</v>
      </c>
      <c r="K36" s="12">
        <v>100000</v>
      </c>
      <c r="L36" s="12">
        <v>70000</v>
      </c>
      <c r="M36" s="12" t="s">
        <v>608</v>
      </c>
      <c r="N36" s="12">
        <v>70000</v>
      </c>
      <c r="O36" s="12">
        <v>20</v>
      </c>
      <c r="P36" s="12">
        <v>70000</v>
      </c>
      <c r="Q36" s="12" t="s">
        <v>609</v>
      </c>
      <c r="R36" s="12">
        <v>20</v>
      </c>
      <c r="S36" s="173"/>
      <c r="T36" s="173"/>
    </row>
    <row r="37" spans="1:20" ht="90">
      <c r="A37" s="171">
        <v>30</v>
      </c>
      <c r="B37" s="12"/>
      <c r="C37" s="180" t="s">
        <v>620</v>
      </c>
      <c r="D37" s="180" t="s">
        <v>621</v>
      </c>
      <c r="E37" s="67" t="s">
        <v>622</v>
      </c>
      <c r="F37" s="54" t="s">
        <v>25</v>
      </c>
      <c r="G37" s="76" t="s">
        <v>4</v>
      </c>
      <c r="H37" s="76" t="s">
        <v>5</v>
      </c>
      <c r="I37" s="76" t="s">
        <v>84</v>
      </c>
      <c r="J37" s="76" t="s">
        <v>520</v>
      </c>
      <c r="K37" s="12">
        <v>50000</v>
      </c>
      <c r="L37" s="12">
        <v>35000</v>
      </c>
      <c r="M37" s="12" t="s">
        <v>608</v>
      </c>
      <c r="N37" s="12">
        <v>35000</v>
      </c>
      <c r="O37" s="12">
        <v>20</v>
      </c>
      <c r="P37" s="12">
        <v>35000</v>
      </c>
      <c r="Q37" s="12" t="s">
        <v>609</v>
      </c>
      <c r="R37" s="12">
        <v>20</v>
      </c>
      <c r="S37" s="173"/>
      <c r="T37" s="173"/>
    </row>
    <row r="38" spans="1:20" ht="110.25">
      <c r="A38" s="171">
        <v>31</v>
      </c>
      <c r="B38" s="181"/>
      <c r="C38" s="174" t="s">
        <v>623</v>
      </c>
      <c r="D38" s="174" t="s">
        <v>624</v>
      </c>
      <c r="E38" s="182" t="s">
        <v>625</v>
      </c>
      <c r="F38" s="181" t="s">
        <v>25</v>
      </c>
      <c r="G38" s="182" t="s">
        <v>13</v>
      </c>
      <c r="H38" s="183" t="s">
        <v>5</v>
      </c>
      <c r="I38" s="184" t="s">
        <v>84</v>
      </c>
      <c r="J38" s="171" t="s">
        <v>626</v>
      </c>
      <c r="K38" s="181">
        <v>50000</v>
      </c>
      <c r="L38" s="181">
        <v>35000</v>
      </c>
      <c r="M38" s="185" t="s">
        <v>627</v>
      </c>
      <c r="N38" s="181">
        <v>35000</v>
      </c>
      <c r="O38" s="181">
        <v>20</v>
      </c>
      <c r="P38" s="181">
        <v>35000</v>
      </c>
      <c r="Q38" s="186" t="s">
        <v>628</v>
      </c>
      <c r="R38" s="181">
        <v>20</v>
      </c>
      <c r="S38" s="173"/>
      <c r="T38" s="173"/>
    </row>
    <row r="39" spans="1:20" ht="94.5">
      <c r="A39" s="171">
        <v>32</v>
      </c>
      <c r="B39" s="181"/>
      <c r="C39" s="174" t="s">
        <v>629</v>
      </c>
      <c r="D39" s="174" t="s">
        <v>630</v>
      </c>
      <c r="E39" s="182" t="s">
        <v>631</v>
      </c>
      <c r="F39" s="181" t="s">
        <v>25</v>
      </c>
      <c r="G39" s="182" t="s">
        <v>13</v>
      </c>
      <c r="H39" s="183" t="s">
        <v>20</v>
      </c>
      <c r="I39" s="184" t="s">
        <v>83</v>
      </c>
      <c r="J39" s="171" t="s">
        <v>632</v>
      </c>
      <c r="K39" s="181">
        <v>100000</v>
      </c>
      <c r="L39" s="181">
        <v>70000</v>
      </c>
      <c r="M39" s="185" t="s">
        <v>633</v>
      </c>
      <c r="N39" s="181">
        <v>70000</v>
      </c>
      <c r="O39" s="181">
        <v>20</v>
      </c>
      <c r="P39" s="181">
        <v>70000</v>
      </c>
      <c r="Q39" s="186" t="s">
        <v>628</v>
      </c>
      <c r="R39" s="181">
        <v>20</v>
      </c>
      <c r="S39" s="173"/>
      <c r="T39" s="173"/>
    </row>
    <row r="40" spans="1:20" ht="94.5">
      <c r="A40" s="171">
        <v>33</v>
      </c>
      <c r="B40" s="181"/>
      <c r="C40" s="174" t="s">
        <v>634</v>
      </c>
      <c r="D40" s="174" t="s">
        <v>635</v>
      </c>
      <c r="E40" s="182" t="s">
        <v>631</v>
      </c>
      <c r="F40" s="181" t="s">
        <v>25</v>
      </c>
      <c r="G40" s="182" t="s">
        <v>13</v>
      </c>
      <c r="H40" s="183" t="s">
        <v>5</v>
      </c>
      <c r="I40" s="184" t="s">
        <v>83</v>
      </c>
      <c r="J40" s="171" t="s">
        <v>636</v>
      </c>
      <c r="K40" s="181">
        <v>100000</v>
      </c>
      <c r="L40" s="181">
        <v>70000</v>
      </c>
      <c r="M40" s="185"/>
      <c r="N40" s="181">
        <v>70000</v>
      </c>
      <c r="O40" s="181">
        <v>20</v>
      </c>
      <c r="P40" s="181">
        <v>70000</v>
      </c>
      <c r="Q40" s="186" t="s">
        <v>628</v>
      </c>
      <c r="R40" s="181">
        <v>20</v>
      </c>
      <c r="S40" s="173"/>
      <c r="T40" s="173"/>
    </row>
    <row r="41" spans="1:20" ht="126">
      <c r="A41" s="171">
        <v>34</v>
      </c>
      <c r="B41" s="181"/>
      <c r="C41" s="183" t="s">
        <v>637</v>
      </c>
      <c r="D41" s="174" t="s">
        <v>638</v>
      </c>
      <c r="E41" s="174" t="s">
        <v>639</v>
      </c>
      <c r="F41" s="181" t="s">
        <v>25</v>
      </c>
      <c r="G41" s="183" t="s">
        <v>13</v>
      </c>
      <c r="H41" s="174" t="s">
        <v>5</v>
      </c>
      <c r="I41" s="184" t="s">
        <v>83</v>
      </c>
      <c r="J41" s="183" t="s">
        <v>636</v>
      </c>
      <c r="K41" s="181">
        <v>100000</v>
      </c>
      <c r="L41" s="181">
        <v>70000</v>
      </c>
      <c r="M41" s="185"/>
      <c r="N41" s="181">
        <v>70000</v>
      </c>
      <c r="O41" s="181">
        <v>20</v>
      </c>
      <c r="P41" s="181">
        <v>70000</v>
      </c>
      <c r="Q41" s="186" t="s">
        <v>628</v>
      </c>
      <c r="R41" s="181">
        <v>20</v>
      </c>
      <c r="S41" s="173"/>
      <c r="T41" s="173"/>
    </row>
    <row r="42" spans="1:20" ht="126">
      <c r="A42" s="171">
        <v>35</v>
      </c>
      <c r="B42" s="54"/>
      <c r="C42" s="187" t="s">
        <v>532</v>
      </c>
      <c r="D42" s="174" t="s">
        <v>533</v>
      </c>
      <c r="E42" s="172" t="s">
        <v>534</v>
      </c>
      <c r="F42" s="188" t="s">
        <v>25</v>
      </c>
      <c r="G42" s="188" t="s">
        <v>13</v>
      </c>
      <c r="H42" s="188" t="s">
        <v>5</v>
      </c>
      <c r="I42" s="188" t="s">
        <v>84</v>
      </c>
      <c r="J42" s="188" t="s">
        <v>520</v>
      </c>
      <c r="K42" s="172">
        <v>0</v>
      </c>
      <c r="L42" s="157">
        <v>20000</v>
      </c>
      <c r="M42" s="188" t="s">
        <v>521</v>
      </c>
      <c r="N42" s="172">
        <v>70000</v>
      </c>
      <c r="O42" s="172">
        <v>20</v>
      </c>
      <c r="P42" s="172">
        <v>70000</v>
      </c>
      <c r="Q42" s="172" t="s">
        <v>522</v>
      </c>
      <c r="R42" s="172">
        <v>20</v>
      </c>
      <c r="S42" s="173"/>
      <c r="T42" s="173"/>
    </row>
    <row r="43" spans="1:20" ht="31.5">
      <c r="A43" s="171">
        <v>36</v>
      </c>
      <c r="B43" s="54"/>
      <c r="C43" s="174" t="s">
        <v>554</v>
      </c>
      <c r="D43" s="174" t="s">
        <v>555</v>
      </c>
      <c r="E43" s="172" t="s">
        <v>556</v>
      </c>
      <c r="F43" s="172" t="s">
        <v>25</v>
      </c>
      <c r="G43" s="172" t="s">
        <v>13</v>
      </c>
      <c r="H43" s="172" t="s">
        <v>5</v>
      </c>
      <c r="I43" s="172" t="s">
        <v>84</v>
      </c>
      <c r="J43" s="172" t="s">
        <v>520</v>
      </c>
      <c r="K43" s="172">
        <v>0</v>
      </c>
      <c r="L43" s="157">
        <v>20000</v>
      </c>
      <c r="M43" s="172" t="s">
        <v>521</v>
      </c>
      <c r="N43" s="172">
        <v>70000</v>
      </c>
      <c r="O43" s="172">
        <v>20</v>
      </c>
      <c r="P43" s="172">
        <v>70000</v>
      </c>
      <c r="Q43" s="172" t="s">
        <v>522</v>
      </c>
      <c r="R43" s="172">
        <v>20</v>
      </c>
      <c r="S43" s="173"/>
      <c r="T43" s="173"/>
    </row>
    <row r="44" spans="1:20" ht="47.25">
      <c r="A44" s="171">
        <v>37</v>
      </c>
      <c r="B44" s="54"/>
      <c r="C44" s="174" t="s">
        <v>557</v>
      </c>
      <c r="D44" s="174" t="s">
        <v>558</v>
      </c>
      <c r="E44" s="172" t="s">
        <v>559</v>
      </c>
      <c r="F44" s="172" t="s">
        <v>25</v>
      </c>
      <c r="G44" s="172" t="s">
        <v>13</v>
      </c>
      <c r="H44" s="172" t="s">
        <v>5</v>
      </c>
      <c r="I44" s="172" t="s">
        <v>83</v>
      </c>
      <c r="J44" s="172" t="s">
        <v>560</v>
      </c>
      <c r="K44" s="172">
        <v>0</v>
      </c>
      <c r="L44" s="157">
        <v>20000</v>
      </c>
      <c r="M44" s="172" t="s">
        <v>521</v>
      </c>
      <c r="N44" s="172">
        <v>70000</v>
      </c>
      <c r="O44" s="172">
        <v>20</v>
      </c>
      <c r="P44" s="172">
        <v>70000</v>
      </c>
      <c r="Q44" s="172" t="s">
        <v>522</v>
      </c>
      <c r="R44" s="172">
        <v>20</v>
      </c>
      <c r="S44" s="173"/>
      <c r="T44" s="173"/>
    </row>
    <row r="45" spans="1:20" ht="94.5">
      <c r="A45" s="171">
        <v>38</v>
      </c>
      <c r="B45" s="54"/>
      <c r="C45" s="174" t="s">
        <v>564</v>
      </c>
      <c r="D45" s="174" t="s">
        <v>565</v>
      </c>
      <c r="E45" s="172" t="s">
        <v>566</v>
      </c>
      <c r="F45" s="172" t="s">
        <v>25</v>
      </c>
      <c r="G45" s="172" t="s">
        <v>13</v>
      </c>
      <c r="H45" s="172" t="s">
        <v>5</v>
      </c>
      <c r="I45" s="172" t="s">
        <v>84</v>
      </c>
      <c r="J45" s="172" t="s">
        <v>560</v>
      </c>
      <c r="K45" s="172">
        <v>0</v>
      </c>
      <c r="L45" s="157">
        <v>20000</v>
      </c>
      <c r="M45" s="172" t="s">
        <v>521</v>
      </c>
      <c r="N45" s="172">
        <v>70000</v>
      </c>
      <c r="O45" s="172">
        <v>20</v>
      </c>
      <c r="P45" s="172">
        <v>70000</v>
      </c>
      <c r="Q45" s="172" t="s">
        <v>522</v>
      </c>
      <c r="R45" s="172">
        <v>20</v>
      </c>
      <c r="S45" s="173"/>
      <c r="T45" s="173"/>
    </row>
    <row r="46" spans="1:20" ht="25.5">
      <c r="A46" s="171">
        <v>39</v>
      </c>
      <c r="B46" s="54"/>
      <c r="C46" s="189" t="s">
        <v>586</v>
      </c>
      <c r="D46" s="189" t="s">
        <v>587</v>
      </c>
      <c r="E46" s="54" t="s">
        <v>588</v>
      </c>
      <c r="F46" s="54" t="s">
        <v>25</v>
      </c>
      <c r="G46" s="54" t="s">
        <v>13</v>
      </c>
      <c r="H46" s="54" t="s">
        <v>20</v>
      </c>
      <c r="I46" s="54" t="s">
        <v>84</v>
      </c>
      <c r="J46" s="54" t="s">
        <v>520</v>
      </c>
      <c r="K46" s="172">
        <v>0</v>
      </c>
      <c r="L46" s="157">
        <v>10000</v>
      </c>
      <c r="M46" s="54" t="s">
        <v>580</v>
      </c>
      <c r="N46" s="54">
        <v>35000</v>
      </c>
      <c r="O46" s="54">
        <v>20</v>
      </c>
      <c r="P46" s="54">
        <v>35000</v>
      </c>
      <c r="Q46" s="54" t="s">
        <v>581</v>
      </c>
      <c r="R46" s="54">
        <v>20</v>
      </c>
      <c r="S46" s="173"/>
      <c r="T46" s="173"/>
    </row>
    <row r="47" spans="1:20" ht="78.75">
      <c r="A47" s="171">
        <v>40</v>
      </c>
      <c r="B47" s="181"/>
      <c r="C47" s="171" t="s">
        <v>640</v>
      </c>
      <c r="D47" s="171" t="s">
        <v>641</v>
      </c>
      <c r="E47" s="171" t="s">
        <v>642</v>
      </c>
      <c r="F47" s="190" t="s">
        <v>25</v>
      </c>
      <c r="G47" s="171" t="s">
        <v>13</v>
      </c>
      <c r="H47" s="171" t="s">
        <v>5</v>
      </c>
      <c r="I47" s="190" t="s">
        <v>83</v>
      </c>
      <c r="J47" s="190" t="s">
        <v>643</v>
      </c>
      <c r="K47" s="181">
        <v>100000</v>
      </c>
      <c r="L47" s="181">
        <v>70000</v>
      </c>
      <c r="M47" s="181" t="s">
        <v>644</v>
      </c>
      <c r="N47" s="181">
        <v>70000</v>
      </c>
      <c r="O47" s="181">
        <v>20</v>
      </c>
      <c r="P47" s="181">
        <v>70000</v>
      </c>
      <c r="Q47" s="181" t="s">
        <v>645</v>
      </c>
      <c r="R47" s="181">
        <v>20</v>
      </c>
      <c r="S47" s="173"/>
      <c r="T47" s="173"/>
    </row>
    <row r="48" spans="1:20" ht="78.75">
      <c r="A48" s="171">
        <v>41</v>
      </c>
      <c r="B48" s="181"/>
      <c r="C48" s="171" t="s">
        <v>646</v>
      </c>
      <c r="D48" s="171" t="s">
        <v>647</v>
      </c>
      <c r="E48" s="171" t="s">
        <v>648</v>
      </c>
      <c r="F48" s="190" t="s">
        <v>25</v>
      </c>
      <c r="G48" s="171" t="s">
        <v>13</v>
      </c>
      <c r="H48" s="171" t="s">
        <v>5</v>
      </c>
      <c r="I48" s="190" t="s">
        <v>83</v>
      </c>
      <c r="J48" s="190" t="s">
        <v>643</v>
      </c>
      <c r="K48" s="181">
        <v>100000</v>
      </c>
      <c r="L48" s="181">
        <v>70000</v>
      </c>
      <c r="M48" s="181" t="s">
        <v>644</v>
      </c>
      <c r="N48" s="181">
        <v>70000</v>
      </c>
      <c r="O48" s="181">
        <v>20</v>
      </c>
      <c r="P48" s="181">
        <v>70000</v>
      </c>
      <c r="Q48" s="181" t="s">
        <v>645</v>
      </c>
      <c r="R48" s="181">
        <v>20</v>
      </c>
      <c r="S48" s="173"/>
      <c r="T48" s="173"/>
    </row>
    <row r="49" spans="1:20" ht="78.75">
      <c r="A49" s="171">
        <v>42</v>
      </c>
      <c r="B49" s="181"/>
      <c r="C49" s="171" t="s">
        <v>649</v>
      </c>
      <c r="D49" s="171" t="s">
        <v>399</v>
      </c>
      <c r="E49" s="171" t="s">
        <v>650</v>
      </c>
      <c r="F49" s="190" t="s">
        <v>25</v>
      </c>
      <c r="G49" s="171" t="s">
        <v>13</v>
      </c>
      <c r="H49" s="171" t="s">
        <v>5</v>
      </c>
      <c r="I49" s="190" t="s">
        <v>83</v>
      </c>
      <c r="J49" s="190" t="s">
        <v>651</v>
      </c>
      <c r="K49" s="181">
        <v>100000</v>
      </c>
      <c r="L49" s="181">
        <v>70000</v>
      </c>
      <c r="M49" s="181" t="s">
        <v>644</v>
      </c>
      <c r="N49" s="181">
        <v>70000</v>
      </c>
      <c r="O49" s="181">
        <v>20</v>
      </c>
      <c r="P49" s="181">
        <v>70000</v>
      </c>
      <c r="Q49" s="181" t="s">
        <v>645</v>
      </c>
      <c r="R49" s="181">
        <v>20</v>
      </c>
      <c r="S49" s="173"/>
      <c r="T49" s="173"/>
    </row>
    <row r="50" spans="1:20" ht="105">
      <c r="A50" s="171">
        <v>43</v>
      </c>
      <c r="B50" s="191"/>
      <c r="C50" s="191" t="s">
        <v>517</v>
      </c>
      <c r="D50" s="191" t="s">
        <v>518</v>
      </c>
      <c r="E50" s="191" t="s">
        <v>519</v>
      </c>
      <c r="F50" s="191" t="s">
        <v>25</v>
      </c>
      <c r="G50" s="191" t="s">
        <v>13</v>
      </c>
      <c r="H50" s="191" t="s">
        <v>5</v>
      </c>
      <c r="I50" s="191" t="s">
        <v>84</v>
      </c>
      <c r="J50" s="191" t="s">
        <v>520</v>
      </c>
      <c r="K50" s="191">
        <v>0</v>
      </c>
      <c r="L50" s="191">
        <v>20000</v>
      </c>
      <c r="M50" s="192" t="s">
        <v>521</v>
      </c>
      <c r="N50" s="175">
        <v>30000</v>
      </c>
      <c r="O50" s="191">
        <v>20</v>
      </c>
      <c r="P50" s="175">
        <v>30000</v>
      </c>
      <c r="Q50" s="192" t="s">
        <v>652</v>
      </c>
      <c r="R50" s="191">
        <v>20</v>
      </c>
      <c r="S50" s="193" t="s">
        <v>653</v>
      </c>
      <c r="T50" s="193" t="s">
        <v>654</v>
      </c>
    </row>
    <row r="51" spans="1:20" ht="105">
      <c r="A51" s="171">
        <v>44</v>
      </c>
      <c r="B51" s="191"/>
      <c r="C51" s="191" t="s">
        <v>535</v>
      </c>
      <c r="D51" s="191" t="s">
        <v>536</v>
      </c>
      <c r="E51" s="191" t="s">
        <v>537</v>
      </c>
      <c r="F51" s="191" t="s">
        <v>25</v>
      </c>
      <c r="G51" s="191" t="s">
        <v>13</v>
      </c>
      <c r="H51" s="191" t="s">
        <v>5</v>
      </c>
      <c r="I51" s="191" t="s">
        <v>84</v>
      </c>
      <c r="J51" s="191" t="s">
        <v>538</v>
      </c>
      <c r="K51" s="191">
        <v>0</v>
      </c>
      <c r="L51" s="191">
        <v>10000</v>
      </c>
      <c r="M51" s="192" t="s">
        <v>521</v>
      </c>
      <c r="N51" s="175">
        <v>15000</v>
      </c>
      <c r="O51" s="191">
        <v>20</v>
      </c>
      <c r="P51" s="175">
        <v>15000</v>
      </c>
      <c r="Q51" s="192" t="s">
        <v>652</v>
      </c>
      <c r="R51" s="191">
        <v>20</v>
      </c>
      <c r="S51" s="193" t="s">
        <v>655</v>
      </c>
      <c r="T51" s="193" t="s">
        <v>656</v>
      </c>
    </row>
    <row r="52" spans="1:20" ht="120">
      <c r="A52" s="171">
        <v>45</v>
      </c>
      <c r="B52" s="191"/>
      <c r="C52" s="191" t="s">
        <v>539</v>
      </c>
      <c r="D52" s="191" t="s">
        <v>540</v>
      </c>
      <c r="E52" s="191" t="s">
        <v>541</v>
      </c>
      <c r="F52" s="191" t="s">
        <v>25</v>
      </c>
      <c r="G52" s="191" t="s">
        <v>13</v>
      </c>
      <c r="H52" s="191" t="s">
        <v>5</v>
      </c>
      <c r="I52" s="191" t="s">
        <v>84</v>
      </c>
      <c r="J52" s="191" t="s">
        <v>538</v>
      </c>
      <c r="K52" s="191">
        <v>0</v>
      </c>
      <c r="L52" s="191">
        <v>10000</v>
      </c>
      <c r="M52" s="192" t="s">
        <v>521</v>
      </c>
      <c r="N52" s="175">
        <v>15000</v>
      </c>
      <c r="O52" s="191">
        <v>20</v>
      </c>
      <c r="P52" s="175">
        <v>15000</v>
      </c>
      <c r="Q52" s="192" t="s">
        <v>652</v>
      </c>
      <c r="R52" s="191">
        <v>20</v>
      </c>
      <c r="S52" s="193" t="s">
        <v>657</v>
      </c>
      <c r="T52" s="193" t="s">
        <v>658</v>
      </c>
    </row>
    <row r="53" spans="1:20" ht="120">
      <c r="A53" s="171">
        <v>46</v>
      </c>
      <c r="B53" s="191"/>
      <c r="C53" s="191" t="s">
        <v>542</v>
      </c>
      <c r="D53" s="191" t="s">
        <v>543</v>
      </c>
      <c r="E53" s="191" t="s">
        <v>544</v>
      </c>
      <c r="F53" s="191" t="s">
        <v>25</v>
      </c>
      <c r="G53" s="191" t="s">
        <v>13</v>
      </c>
      <c r="H53" s="191" t="s">
        <v>5</v>
      </c>
      <c r="I53" s="191" t="s">
        <v>84</v>
      </c>
      <c r="J53" s="191" t="s">
        <v>545</v>
      </c>
      <c r="K53" s="191">
        <v>0</v>
      </c>
      <c r="L53" s="191">
        <v>10000</v>
      </c>
      <c r="M53" s="192" t="s">
        <v>521</v>
      </c>
      <c r="N53" s="175">
        <v>15000</v>
      </c>
      <c r="O53" s="191">
        <v>20</v>
      </c>
      <c r="P53" s="175">
        <v>15000</v>
      </c>
      <c r="Q53" s="192" t="s">
        <v>652</v>
      </c>
      <c r="R53" s="191">
        <v>20</v>
      </c>
      <c r="S53" s="193" t="s">
        <v>659</v>
      </c>
      <c r="T53" s="193" t="s">
        <v>660</v>
      </c>
    </row>
    <row r="54" spans="1:20" ht="75">
      <c r="A54" s="171">
        <v>47</v>
      </c>
      <c r="B54" s="191"/>
      <c r="C54" s="191" t="s">
        <v>561</v>
      </c>
      <c r="D54" s="191" t="s">
        <v>562</v>
      </c>
      <c r="E54" s="191" t="s">
        <v>563</v>
      </c>
      <c r="F54" s="191" t="s">
        <v>25</v>
      </c>
      <c r="G54" s="191" t="s">
        <v>13</v>
      </c>
      <c r="H54" s="191" t="s">
        <v>5</v>
      </c>
      <c r="I54" s="191" t="s">
        <v>83</v>
      </c>
      <c r="J54" s="191" t="s">
        <v>553</v>
      </c>
      <c r="K54" s="191">
        <v>0</v>
      </c>
      <c r="L54" s="191">
        <v>20000</v>
      </c>
      <c r="M54" s="192" t="s">
        <v>521</v>
      </c>
      <c r="N54" s="175">
        <v>30000</v>
      </c>
      <c r="O54" s="191">
        <v>20</v>
      </c>
      <c r="P54" s="175">
        <v>30000</v>
      </c>
      <c r="Q54" s="192" t="s">
        <v>652</v>
      </c>
      <c r="R54" s="191">
        <v>20</v>
      </c>
      <c r="S54" s="193" t="s">
        <v>661</v>
      </c>
      <c r="T54" s="193" t="s">
        <v>662</v>
      </c>
    </row>
    <row r="55" spans="1:20" ht="90">
      <c r="A55" s="171">
        <v>48</v>
      </c>
      <c r="B55" s="191"/>
      <c r="C55" s="191" t="s">
        <v>602</v>
      </c>
      <c r="D55" s="191" t="s">
        <v>603</v>
      </c>
      <c r="E55" s="191" t="s">
        <v>604</v>
      </c>
      <c r="F55" s="191" t="s">
        <v>25</v>
      </c>
      <c r="G55" s="191" t="s">
        <v>13</v>
      </c>
      <c r="H55" s="191" t="s">
        <v>5</v>
      </c>
      <c r="I55" s="191" t="s">
        <v>84</v>
      </c>
      <c r="J55" s="191" t="s">
        <v>538</v>
      </c>
      <c r="K55" s="191">
        <v>0</v>
      </c>
      <c r="L55" s="191">
        <v>10000</v>
      </c>
      <c r="M55" s="192" t="s">
        <v>521</v>
      </c>
      <c r="N55" s="191">
        <v>15000</v>
      </c>
      <c r="O55" s="191">
        <v>20</v>
      </c>
      <c r="P55" s="191">
        <v>15000</v>
      </c>
      <c r="Q55" s="192" t="s">
        <v>652</v>
      </c>
      <c r="R55" s="191">
        <v>20</v>
      </c>
      <c r="S55" s="193" t="s">
        <v>663</v>
      </c>
      <c r="T55" s="193" t="s">
        <v>664</v>
      </c>
    </row>
    <row r="56" spans="1:20" ht="90">
      <c r="A56" s="171">
        <v>49</v>
      </c>
      <c r="B56" s="191"/>
      <c r="C56" s="191" t="s">
        <v>589</v>
      </c>
      <c r="D56" s="191" t="s">
        <v>590</v>
      </c>
      <c r="E56" s="191" t="s">
        <v>591</v>
      </c>
      <c r="F56" s="191" t="s">
        <v>25</v>
      </c>
      <c r="G56" s="191" t="s">
        <v>13</v>
      </c>
      <c r="H56" s="191" t="s">
        <v>5</v>
      </c>
      <c r="I56" s="191" t="s">
        <v>83</v>
      </c>
      <c r="J56" s="191" t="s">
        <v>520</v>
      </c>
      <c r="K56" s="191">
        <v>0</v>
      </c>
      <c r="L56" s="191">
        <v>10000</v>
      </c>
      <c r="M56" s="192" t="s">
        <v>521</v>
      </c>
      <c r="N56" s="191">
        <v>15000</v>
      </c>
      <c r="O56" s="191">
        <v>20</v>
      </c>
      <c r="P56" s="191">
        <v>15000</v>
      </c>
      <c r="Q56" s="192" t="s">
        <v>652</v>
      </c>
      <c r="R56" s="191">
        <v>20</v>
      </c>
      <c r="S56" s="193" t="s">
        <v>665</v>
      </c>
      <c r="T56" s="193" t="s">
        <v>666</v>
      </c>
    </row>
    <row r="57" spans="1:20" ht="30">
      <c r="A57" s="171">
        <v>50</v>
      </c>
      <c r="B57" s="66"/>
      <c r="C57" s="66" t="s">
        <v>550</v>
      </c>
      <c r="D57" s="66" t="s">
        <v>551</v>
      </c>
      <c r="E57" s="66" t="s">
        <v>552</v>
      </c>
      <c r="F57" s="66" t="s">
        <v>25</v>
      </c>
      <c r="G57" s="66" t="s">
        <v>13</v>
      </c>
      <c r="H57" s="66" t="s">
        <v>5</v>
      </c>
      <c r="I57" s="66" t="s">
        <v>83</v>
      </c>
      <c r="J57" s="66" t="s">
        <v>553</v>
      </c>
      <c r="K57" s="66">
        <v>0</v>
      </c>
      <c r="L57" s="66">
        <v>20000</v>
      </c>
      <c r="M57" s="194" t="s">
        <v>521</v>
      </c>
      <c r="N57" s="66">
        <v>30000</v>
      </c>
      <c r="O57" s="66">
        <v>20</v>
      </c>
      <c r="P57" s="66">
        <v>30000</v>
      </c>
      <c r="Q57" s="194" t="s">
        <v>667</v>
      </c>
      <c r="R57" s="66">
        <v>20</v>
      </c>
      <c r="S57" s="195" t="s">
        <v>668</v>
      </c>
      <c r="T57" s="195" t="s">
        <v>669</v>
      </c>
    </row>
    <row r="58" spans="1:20" ht="90">
      <c r="A58" s="171">
        <v>51</v>
      </c>
      <c r="B58" s="66"/>
      <c r="C58" s="66" t="s">
        <v>592</v>
      </c>
      <c r="D58" s="66" t="s">
        <v>593</v>
      </c>
      <c r="E58" s="66" t="s">
        <v>594</v>
      </c>
      <c r="F58" s="66" t="s">
        <v>25</v>
      </c>
      <c r="G58" s="66" t="s">
        <v>13</v>
      </c>
      <c r="H58" s="66" t="s">
        <v>20</v>
      </c>
      <c r="I58" s="66" t="s">
        <v>84</v>
      </c>
      <c r="J58" s="66" t="s">
        <v>520</v>
      </c>
      <c r="K58" s="66">
        <v>0</v>
      </c>
      <c r="L58" s="66">
        <v>10000</v>
      </c>
      <c r="M58" s="194" t="s">
        <v>580</v>
      </c>
      <c r="N58" s="176">
        <v>15000</v>
      </c>
      <c r="O58" s="66">
        <v>20</v>
      </c>
      <c r="P58" s="176">
        <v>15000</v>
      </c>
      <c r="Q58" s="194" t="s">
        <v>667</v>
      </c>
      <c r="R58" s="66">
        <v>20</v>
      </c>
      <c r="S58" s="195" t="s">
        <v>670</v>
      </c>
      <c r="T58" s="196" t="s">
        <v>671</v>
      </c>
    </row>
    <row r="59" spans="1:20" ht="90">
      <c r="A59" s="171">
        <v>52</v>
      </c>
      <c r="B59" s="66"/>
      <c r="C59" s="66" t="s">
        <v>598</v>
      </c>
      <c r="D59" s="66" t="s">
        <v>599</v>
      </c>
      <c r="E59" s="66" t="s">
        <v>579</v>
      </c>
      <c r="F59" s="66" t="s">
        <v>25</v>
      </c>
      <c r="G59" s="66" t="s">
        <v>13</v>
      </c>
      <c r="H59" s="66" t="s">
        <v>20</v>
      </c>
      <c r="I59" s="66" t="s">
        <v>83</v>
      </c>
      <c r="J59" s="66" t="s">
        <v>520</v>
      </c>
      <c r="K59" s="66">
        <v>0</v>
      </c>
      <c r="L59" s="66">
        <v>10000</v>
      </c>
      <c r="M59" s="194" t="s">
        <v>580</v>
      </c>
      <c r="N59" s="176">
        <v>15000</v>
      </c>
      <c r="O59" s="66">
        <v>20</v>
      </c>
      <c r="P59" s="176">
        <v>15000</v>
      </c>
      <c r="Q59" s="194" t="s">
        <v>667</v>
      </c>
      <c r="R59" s="66">
        <v>20</v>
      </c>
      <c r="S59" s="195" t="s">
        <v>672</v>
      </c>
      <c r="T59" s="196" t="s">
        <v>673</v>
      </c>
    </row>
    <row r="60" spans="1:20" ht="90">
      <c r="A60" s="171">
        <v>53</v>
      </c>
      <c r="B60" s="66"/>
      <c r="C60" s="66" t="s">
        <v>634</v>
      </c>
      <c r="D60" s="66" t="s">
        <v>635</v>
      </c>
      <c r="E60" s="176" t="s">
        <v>631</v>
      </c>
      <c r="F60" s="66" t="s">
        <v>25</v>
      </c>
      <c r="G60" s="176" t="s">
        <v>13</v>
      </c>
      <c r="H60" s="66" t="s">
        <v>5</v>
      </c>
      <c r="I60" s="176" t="s">
        <v>83</v>
      </c>
      <c r="J60" s="66" t="s">
        <v>636</v>
      </c>
      <c r="K60" s="66">
        <v>0</v>
      </c>
      <c r="L60" s="66">
        <v>20000</v>
      </c>
      <c r="M60" s="194" t="s">
        <v>633</v>
      </c>
      <c r="N60" s="176">
        <v>30000</v>
      </c>
      <c r="O60" s="66">
        <v>20</v>
      </c>
      <c r="P60" s="176">
        <v>30000</v>
      </c>
      <c r="Q60" s="194" t="s">
        <v>667</v>
      </c>
      <c r="R60" s="66">
        <v>20</v>
      </c>
      <c r="S60" s="195" t="s">
        <v>674</v>
      </c>
      <c r="T60" s="196" t="s">
        <v>675</v>
      </c>
    </row>
    <row r="61" spans="1:20" ht="75">
      <c r="A61" s="171">
        <v>54</v>
      </c>
      <c r="B61" s="66"/>
      <c r="C61" s="197" t="s">
        <v>582</v>
      </c>
      <c r="D61" s="197" t="s">
        <v>583</v>
      </c>
      <c r="E61" s="197" t="s">
        <v>584</v>
      </c>
      <c r="F61" s="66" t="s">
        <v>25</v>
      </c>
      <c r="G61" s="197" t="s">
        <v>13</v>
      </c>
      <c r="H61" s="197" t="s">
        <v>5</v>
      </c>
      <c r="I61" s="197" t="s">
        <v>84</v>
      </c>
      <c r="J61" s="197" t="s">
        <v>585</v>
      </c>
      <c r="K61" s="66">
        <v>0</v>
      </c>
      <c r="L61" s="198">
        <v>20000</v>
      </c>
      <c r="M61" s="194" t="s">
        <v>580</v>
      </c>
      <c r="N61" s="66">
        <v>30000</v>
      </c>
      <c r="O61" s="66">
        <v>20</v>
      </c>
      <c r="P61" s="66">
        <v>30000</v>
      </c>
      <c r="Q61" s="194" t="s">
        <v>676</v>
      </c>
      <c r="R61" s="66">
        <v>20</v>
      </c>
      <c r="S61" s="199" t="s">
        <v>677</v>
      </c>
      <c r="T61" s="200" t="s">
        <v>678</v>
      </c>
    </row>
    <row r="62" spans="1:20" ht="105">
      <c r="A62" s="171">
        <v>55</v>
      </c>
      <c r="B62" s="66"/>
      <c r="C62" s="197" t="s">
        <v>623</v>
      </c>
      <c r="D62" s="197" t="s">
        <v>624</v>
      </c>
      <c r="E62" s="197" t="s">
        <v>625</v>
      </c>
      <c r="F62" s="66" t="s">
        <v>25</v>
      </c>
      <c r="G62" s="197" t="s">
        <v>13</v>
      </c>
      <c r="H62" s="197" t="s">
        <v>5</v>
      </c>
      <c r="I62" s="197" t="s">
        <v>84</v>
      </c>
      <c r="J62" s="197" t="s">
        <v>626</v>
      </c>
      <c r="K62" s="66">
        <v>0</v>
      </c>
      <c r="L62" s="198">
        <v>10000</v>
      </c>
      <c r="M62" s="194" t="s">
        <v>627</v>
      </c>
      <c r="N62" s="66">
        <v>15000</v>
      </c>
      <c r="O62" s="66">
        <v>20</v>
      </c>
      <c r="P62" s="66">
        <v>15000</v>
      </c>
      <c r="Q62" s="194" t="s">
        <v>676</v>
      </c>
      <c r="R62" s="66">
        <v>20</v>
      </c>
      <c r="S62" s="199" t="s">
        <v>679</v>
      </c>
      <c r="T62" s="200" t="s">
        <v>680</v>
      </c>
    </row>
    <row r="63" spans="1:20" ht="120">
      <c r="A63" s="171">
        <v>56</v>
      </c>
      <c r="B63" s="66"/>
      <c r="C63" s="66" t="s">
        <v>546</v>
      </c>
      <c r="D63" s="66" t="s">
        <v>547</v>
      </c>
      <c r="E63" s="66" t="s">
        <v>548</v>
      </c>
      <c r="F63" s="66" t="s">
        <v>25</v>
      </c>
      <c r="G63" s="66" t="s">
        <v>13</v>
      </c>
      <c r="H63" s="66" t="s">
        <v>5</v>
      </c>
      <c r="I63" s="66" t="s">
        <v>84</v>
      </c>
      <c r="J63" s="66" t="s">
        <v>549</v>
      </c>
      <c r="K63" s="66">
        <v>0</v>
      </c>
      <c r="L63" s="66">
        <v>10000</v>
      </c>
      <c r="M63" s="194" t="s">
        <v>521</v>
      </c>
      <c r="N63" s="66">
        <v>15000</v>
      </c>
      <c r="O63" s="66">
        <v>20</v>
      </c>
      <c r="P63" s="66">
        <v>15000</v>
      </c>
      <c r="Q63" s="194" t="s">
        <v>681</v>
      </c>
      <c r="R63" s="66">
        <v>20</v>
      </c>
      <c r="S63" s="195" t="s">
        <v>682</v>
      </c>
      <c r="T63" s="195" t="s">
        <v>683</v>
      </c>
    </row>
    <row r="64" spans="1:20" ht="60">
      <c r="A64" s="171">
        <v>57</v>
      </c>
      <c r="B64" s="66"/>
      <c r="C64" s="175" t="s">
        <v>567</v>
      </c>
      <c r="D64" s="176" t="s">
        <v>568</v>
      </c>
      <c r="E64" s="66" t="s">
        <v>569</v>
      </c>
      <c r="F64" s="66" t="s">
        <v>25</v>
      </c>
      <c r="G64" s="66" t="s">
        <v>13</v>
      </c>
      <c r="H64" s="66" t="s">
        <v>5</v>
      </c>
      <c r="I64" s="66" t="s">
        <v>83</v>
      </c>
      <c r="J64" s="66" t="s">
        <v>570</v>
      </c>
      <c r="K64" s="66">
        <v>0</v>
      </c>
      <c r="L64" s="66">
        <v>10000</v>
      </c>
      <c r="M64" s="194" t="s">
        <v>684</v>
      </c>
      <c r="N64" s="66">
        <v>15000</v>
      </c>
      <c r="O64" s="66">
        <v>20</v>
      </c>
      <c r="P64" s="66">
        <v>15000</v>
      </c>
      <c r="Q64" s="194" t="s">
        <v>681</v>
      </c>
      <c r="R64" s="66">
        <v>20</v>
      </c>
      <c r="S64" s="195" t="s">
        <v>685</v>
      </c>
      <c r="T64" s="195" t="s">
        <v>686</v>
      </c>
    </row>
    <row r="65" spans="1:20" ht="60">
      <c r="A65" s="171">
        <v>58</v>
      </c>
      <c r="B65" s="66"/>
      <c r="C65" s="176" t="s">
        <v>572</v>
      </c>
      <c r="D65" s="176" t="s">
        <v>568</v>
      </c>
      <c r="E65" s="66" t="s">
        <v>569</v>
      </c>
      <c r="F65" s="66" t="s">
        <v>25</v>
      </c>
      <c r="G65" s="66" t="s">
        <v>13</v>
      </c>
      <c r="H65" s="66" t="s">
        <v>5</v>
      </c>
      <c r="I65" s="66" t="s">
        <v>83</v>
      </c>
      <c r="J65" s="66" t="s">
        <v>573</v>
      </c>
      <c r="K65" s="66">
        <v>0</v>
      </c>
      <c r="L65" s="66">
        <v>10000</v>
      </c>
      <c r="M65" s="194" t="s">
        <v>684</v>
      </c>
      <c r="N65" s="66">
        <v>15000</v>
      </c>
      <c r="O65" s="66">
        <v>20</v>
      </c>
      <c r="P65" s="66">
        <v>15000</v>
      </c>
      <c r="Q65" s="194" t="s">
        <v>681</v>
      </c>
      <c r="R65" s="66">
        <v>20</v>
      </c>
      <c r="S65" s="195" t="s">
        <v>687</v>
      </c>
      <c r="T65" s="195" t="s">
        <v>688</v>
      </c>
    </row>
    <row r="66" spans="1:20" ht="120">
      <c r="A66" s="171">
        <v>59</v>
      </c>
      <c r="B66" s="66"/>
      <c r="C66" s="66" t="s">
        <v>610</v>
      </c>
      <c r="D66" s="66" t="s">
        <v>611</v>
      </c>
      <c r="E66" s="66" t="s">
        <v>612</v>
      </c>
      <c r="F66" s="66" t="s">
        <v>25</v>
      </c>
      <c r="G66" s="66" t="s">
        <v>13</v>
      </c>
      <c r="H66" s="66" t="s">
        <v>5</v>
      </c>
      <c r="I66" s="66" t="s">
        <v>84</v>
      </c>
      <c r="J66" s="66" t="s">
        <v>538</v>
      </c>
      <c r="K66" s="66">
        <v>0</v>
      </c>
      <c r="L66" s="66">
        <v>10000</v>
      </c>
      <c r="M66" s="194" t="s">
        <v>608</v>
      </c>
      <c r="N66" s="66">
        <v>15000</v>
      </c>
      <c r="O66" s="66">
        <v>20</v>
      </c>
      <c r="P66" s="66">
        <v>15000</v>
      </c>
      <c r="Q66" s="194" t="s">
        <v>681</v>
      </c>
      <c r="R66" s="66">
        <v>20</v>
      </c>
      <c r="S66" s="195" t="s">
        <v>689</v>
      </c>
      <c r="T66" s="195" t="s">
        <v>690</v>
      </c>
    </row>
    <row r="67" spans="1:20" ht="90">
      <c r="A67" s="171">
        <v>60</v>
      </c>
      <c r="B67" s="66"/>
      <c r="C67" s="66" t="s">
        <v>620</v>
      </c>
      <c r="D67" s="66" t="s">
        <v>621</v>
      </c>
      <c r="E67" s="66" t="s">
        <v>622</v>
      </c>
      <c r="F67" s="66" t="s">
        <v>25</v>
      </c>
      <c r="G67" s="201" t="s">
        <v>4</v>
      </c>
      <c r="H67" s="201" t="s">
        <v>5</v>
      </c>
      <c r="I67" s="201" t="s">
        <v>84</v>
      </c>
      <c r="J67" s="201" t="s">
        <v>520</v>
      </c>
      <c r="K67" s="66">
        <v>0</v>
      </c>
      <c r="L67" s="66">
        <v>10000</v>
      </c>
      <c r="M67" s="194" t="s">
        <v>608</v>
      </c>
      <c r="N67" s="66">
        <v>15000</v>
      </c>
      <c r="O67" s="66">
        <v>20</v>
      </c>
      <c r="P67" s="66">
        <v>15000</v>
      </c>
      <c r="Q67" s="194" t="s">
        <v>681</v>
      </c>
      <c r="R67" s="66">
        <v>20</v>
      </c>
      <c r="S67" s="195" t="s">
        <v>691</v>
      </c>
      <c r="T67" s="195" t="s">
        <v>692</v>
      </c>
    </row>
    <row r="68" spans="1:20" ht="60">
      <c r="A68" s="171">
        <v>61</v>
      </c>
      <c r="B68" s="66"/>
      <c r="C68" s="66" t="s">
        <v>523</v>
      </c>
      <c r="D68" s="66" t="s">
        <v>524</v>
      </c>
      <c r="E68" s="66" t="s">
        <v>525</v>
      </c>
      <c r="F68" s="66" t="s">
        <v>25</v>
      </c>
      <c r="G68" s="66" t="s">
        <v>13</v>
      </c>
      <c r="H68" s="66" t="s">
        <v>5</v>
      </c>
      <c r="I68" s="66" t="s">
        <v>84</v>
      </c>
      <c r="J68" s="66" t="s">
        <v>520</v>
      </c>
      <c r="K68" s="66">
        <v>0</v>
      </c>
      <c r="L68" s="66">
        <v>10000</v>
      </c>
      <c r="M68" s="194" t="s">
        <v>521</v>
      </c>
      <c r="N68" s="66">
        <v>15000</v>
      </c>
      <c r="O68" s="66">
        <v>20</v>
      </c>
      <c r="P68" s="66">
        <v>15000</v>
      </c>
      <c r="Q68" s="194" t="s">
        <v>681</v>
      </c>
      <c r="R68" s="66">
        <v>20</v>
      </c>
      <c r="S68" s="195" t="s">
        <v>693</v>
      </c>
      <c r="T68" s="195" t="s">
        <v>694</v>
      </c>
    </row>
    <row r="69" spans="1:20" ht="120">
      <c r="A69" s="171">
        <v>62</v>
      </c>
      <c r="B69" s="66"/>
      <c r="C69" s="66" t="s">
        <v>526</v>
      </c>
      <c r="D69" s="66" t="s">
        <v>527</v>
      </c>
      <c r="E69" s="66" t="s">
        <v>528</v>
      </c>
      <c r="F69" s="201" t="s">
        <v>25</v>
      </c>
      <c r="G69" s="201" t="s">
        <v>529</v>
      </c>
      <c r="H69" s="201" t="s">
        <v>5</v>
      </c>
      <c r="I69" s="201" t="s">
        <v>84</v>
      </c>
      <c r="J69" s="201" t="s">
        <v>530</v>
      </c>
      <c r="K69" s="66">
        <v>0</v>
      </c>
      <c r="L69" s="66">
        <v>20000</v>
      </c>
      <c r="M69" s="194" t="s">
        <v>521</v>
      </c>
      <c r="N69" s="66">
        <v>30000</v>
      </c>
      <c r="O69" s="66">
        <v>20</v>
      </c>
      <c r="P69" s="66">
        <v>30000</v>
      </c>
      <c r="Q69" s="194" t="s">
        <v>681</v>
      </c>
      <c r="R69" s="66">
        <v>20</v>
      </c>
      <c r="S69" s="195" t="s">
        <v>695</v>
      </c>
      <c r="T69" s="195" t="s">
        <v>696</v>
      </c>
    </row>
    <row r="70" spans="1:20" ht="90">
      <c r="A70" s="171">
        <v>63</v>
      </c>
      <c r="B70" s="66"/>
      <c r="C70" s="66" t="s">
        <v>600</v>
      </c>
      <c r="D70" s="66" t="s">
        <v>601</v>
      </c>
      <c r="E70" s="66" t="s">
        <v>579</v>
      </c>
      <c r="F70" s="66" t="s">
        <v>25</v>
      </c>
      <c r="G70" s="66" t="s">
        <v>13</v>
      </c>
      <c r="H70" s="66" t="s">
        <v>20</v>
      </c>
      <c r="I70" s="66" t="s">
        <v>83</v>
      </c>
      <c r="J70" s="66" t="s">
        <v>520</v>
      </c>
      <c r="K70" s="66">
        <v>0</v>
      </c>
      <c r="L70" s="66">
        <v>10000</v>
      </c>
      <c r="M70" s="194" t="s">
        <v>580</v>
      </c>
      <c r="N70" s="66">
        <v>15000</v>
      </c>
      <c r="O70" s="66">
        <v>20</v>
      </c>
      <c r="P70" s="66">
        <v>15000</v>
      </c>
      <c r="Q70" s="194" t="s">
        <v>681</v>
      </c>
      <c r="R70" s="66">
        <v>20</v>
      </c>
      <c r="S70" s="195" t="s">
        <v>697</v>
      </c>
      <c r="T70" s="195" t="s">
        <v>698</v>
      </c>
    </row>
    <row r="71" spans="1:20">
      <c r="L71">
        <f>SUM(L8:L70)</f>
        <v>2285000</v>
      </c>
      <c r="N71">
        <f>SUM(N8:N70)</f>
        <v>2680000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1"/>
  <sheetViews>
    <sheetView topLeftCell="A18" workbookViewId="0">
      <selection activeCell="P8" sqref="P8:P20"/>
    </sheetView>
  </sheetViews>
  <sheetFormatPr defaultRowHeight="15"/>
  <sheetData>
    <row r="1" spans="1:21" ht="18.75">
      <c r="A1" s="643" t="s">
        <v>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107"/>
      <c r="T1" s="107"/>
      <c r="U1" s="107"/>
    </row>
    <row r="2" spans="1:21" ht="18.75">
      <c r="A2" s="643" t="s">
        <v>79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107"/>
      <c r="T2" s="107"/>
      <c r="U2" s="107"/>
    </row>
    <row r="3" spans="1:21" ht="18.75">
      <c r="A3" s="643" t="s">
        <v>122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107"/>
      <c r="T3" s="107"/>
      <c r="U3" s="107"/>
    </row>
    <row r="4" spans="1:21" ht="18.75">
      <c r="A4" s="693" t="s">
        <v>287</v>
      </c>
      <c r="B4" s="693"/>
      <c r="C4" s="693"/>
      <c r="D4" s="693"/>
      <c r="E4" s="693"/>
      <c r="F4" s="693"/>
      <c r="G4" s="693"/>
      <c r="H4" s="50"/>
      <c r="I4" s="50"/>
      <c r="J4" s="50"/>
      <c r="K4" s="50"/>
      <c r="L4" s="49"/>
      <c r="M4" s="50"/>
      <c r="N4" s="96"/>
      <c r="O4" s="50"/>
      <c r="P4" s="97"/>
      <c r="Q4" s="158"/>
      <c r="R4" s="99" t="s">
        <v>278</v>
      </c>
      <c r="S4" s="107"/>
      <c r="T4" s="107"/>
      <c r="U4" s="206"/>
    </row>
    <row r="5" spans="1:21">
      <c r="A5" s="100"/>
      <c r="B5" s="112"/>
      <c r="C5" s="101"/>
      <c r="D5" s="100"/>
      <c r="E5" s="100"/>
      <c r="F5" s="159"/>
      <c r="G5" s="159"/>
      <c r="H5" s="159"/>
      <c r="I5" s="159"/>
      <c r="J5" s="100"/>
      <c r="K5" s="100"/>
      <c r="L5" s="100"/>
      <c r="M5" s="100"/>
      <c r="N5" s="102"/>
      <c r="O5" s="159"/>
      <c r="P5" s="102"/>
      <c r="Q5" s="694" t="s">
        <v>279</v>
      </c>
      <c r="R5" s="694"/>
      <c r="S5" s="107"/>
      <c r="T5" s="107"/>
      <c r="U5" s="207"/>
    </row>
    <row r="6" spans="1:21">
      <c r="A6" s="692" t="s">
        <v>280</v>
      </c>
      <c r="B6" s="692"/>
      <c r="C6" s="101"/>
      <c r="D6" s="100"/>
      <c r="E6" s="100"/>
      <c r="F6" s="159"/>
      <c r="G6" s="159"/>
      <c r="H6" s="159"/>
      <c r="I6" s="159"/>
      <c r="J6" s="100"/>
      <c r="K6" s="100"/>
      <c r="L6" s="100"/>
      <c r="M6" s="100"/>
      <c r="N6" s="102"/>
      <c r="O6" s="159"/>
      <c r="P6" s="102"/>
      <c r="Q6" s="159"/>
      <c r="R6" s="100"/>
      <c r="S6" s="107"/>
      <c r="T6" s="107"/>
      <c r="U6" s="207"/>
    </row>
    <row r="7" spans="1:21" ht="63">
      <c r="A7" s="171" t="s">
        <v>124</v>
      </c>
      <c r="B7" s="171" t="s">
        <v>125</v>
      </c>
      <c r="C7" s="183" t="s">
        <v>126</v>
      </c>
      <c r="D7" s="171" t="s">
        <v>127</v>
      </c>
      <c r="E7" s="171" t="s">
        <v>128</v>
      </c>
      <c r="F7" s="171" t="s">
        <v>87</v>
      </c>
      <c r="G7" s="171" t="s">
        <v>129</v>
      </c>
      <c r="H7" s="171" t="s">
        <v>130</v>
      </c>
      <c r="I7" s="171" t="s">
        <v>131</v>
      </c>
      <c r="J7" s="190" t="s">
        <v>281</v>
      </c>
      <c r="K7" s="190" t="s">
        <v>282</v>
      </c>
      <c r="L7" s="190" t="s">
        <v>283</v>
      </c>
      <c r="M7" s="190" t="s">
        <v>284</v>
      </c>
      <c r="N7" s="208" t="s">
        <v>285</v>
      </c>
      <c r="O7" s="190" t="s">
        <v>286</v>
      </c>
      <c r="P7" s="208" t="s">
        <v>136</v>
      </c>
      <c r="Q7" s="190" t="s">
        <v>135</v>
      </c>
      <c r="R7" s="190" t="s">
        <v>137</v>
      </c>
      <c r="S7" s="164" t="s">
        <v>700</v>
      </c>
      <c r="T7" s="209" t="s">
        <v>701</v>
      </c>
      <c r="U7" s="210" t="s">
        <v>133</v>
      </c>
    </row>
    <row r="8" spans="1:21" ht="150">
      <c r="A8" s="171">
        <v>1</v>
      </c>
      <c r="B8" s="67"/>
      <c r="C8" s="180" t="s">
        <v>702</v>
      </c>
      <c r="D8" s="67" t="s">
        <v>703</v>
      </c>
      <c r="E8" s="67" t="s">
        <v>704</v>
      </c>
      <c r="F8" s="67" t="s">
        <v>25</v>
      </c>
      <c r="G8" s="67" t="s">
        <v>13</v>
      </c>
      <c r="H8" s="67" t="s">
        <v>5</v>
      </c>
      <c r="I8" s="67" t="s">
        <v>84</v>
      </c>
      <c r="J8" s="67" t="s">
        <v>705</v>
      </c>
      <c r="K8" s="67" t="s">
        <v>706</v>
      </c>
      <c r="L8" s="67" t="s">
        <v>707</v>
      </c>
      <c r="M8" s="67" t="s">
        <v>708</v>
      </c>
      <c r="N8" s="67">
        <v>150000</v>
      </c>
      <c r="O8" s="67" t="s">
        <v>709</v>
      </c>
      <c r="P8" s="67">
        <v>64000</v>
      </c>
      <c r="Q8" s="67" t="s">
        <v>580</v>
      </c>
      <c r="R8" s="67" t="s">
        <v>505</v>
      </c>
      <c r="S8" s="113"/>
      <c r="T8" s="209"/>
      <c r="U8" s="68">
        <v>64000</v>
      </c>
    </row>
    <row r="9" spans="1:21" ht="135">
      <c r="A9" s="171">
        <v>2</v>
      </c>
      <c r="B9" s="67"/>
      <c r="C9" s="180" t="s">
        <v>710</v>
      </c>
      <c r="D9" s="180" t="s">
        <v>711</v>
      </c>
      <c r="E9" s="67" t="s">
        <v>712</v>
      </c>
      <c r="F9" s="67" t="s">
        <v>25</v>
      </c>
      <c r="G9" s="67" t="s">
        <v>13</v>
      </c>
      <c r="H9" s="67" t="s">
        <v>5</v>
      </c>
      <c r="I9" s="67" t="s">
        <v>84</v>
      </c>
      <c r="J9" s="67" t="s">
        <v>713</v>
      </c>
      <c r="K9" s="67" t="s">
        <v>714</v>
      </c>
      <c r="L9" s="67" t="s">
        <v>15</v>
      </c>
      <c r="M9" s="67" t="s">
        <v>715</v>
      </c>
      <c r="N9" s="67">
        <v>100000</v>
      </c>
      <c r="O9" s="67" t="s">
        <v>709</v>
      </c>
      <c r="P9" s="67">
        <v>50000</v>
      </c>
      <c r="Q9" s="67" t="s">
        <v>580</v>
      </c>
      <c r="R9" s="67" t="s">
        <v>505</v>
      </c>
      <c r="S9" s="113"/>
      <c r="T9" s="209"/>
      <c r="U9" s="68">
        <v>50000</v>
      </c>
    </row>
    <row r="10" spans="1:21" ht="105">
      <c r="A10" s="171">
        <v>3</v>
      </c>
      <c r="B10" s="67"/>
      <c r="C10" s="175" t="s">
        <v>716</v>
      </c>
      <c r="D10" s="175" t="s">
        <v>649</v>
      </c>
      <c r="E10" s="67" t="s">
        <v>717</v>
      </c>
      <c r="F10" s="67" t="s">
        <v>25</v>
      </c>
      <c r="G10" s="67" t="s">
        <v>13</v>
      </c>
      <c r="H10" s="67" t="s">
        <v>5</v>
      </c>
      <c r="I10" s="67" t="s">
        <v>83</v>
      </c>
      <c r="J10" s="67" t="s">
        <v>718</v>
      </c>
      <c r="K10" s="67"/>
      <c r="L10" s="67" t="s">
        <v>15</v>
      </c>
      <c r="M10" s="67" t="s">
        <v>715</v>
      </c>
      <c r="N10" s="67">
        <v>200000</v>
      </c>
      <c r="O10" s="67" t="s">
        <v>571</v>
      </c>
      <c r="P10" s="67">
        <v>100000</v>
      </c>
      <c r="Q10" s="67" t="s">
        <v>571</v>
      </c>
      <c r="R10" s="67" t="s">
        <v>719</v>
      </c>
      <c r="S10" s="113"/>
      <c r="T10" s="209"/>
      <c r="U10" s="68">
        <v>100000</v>
      </c>
    </row>
    <row r="11" spans="1:21" ht="110.25">
      <c r="A11" s="171">
        <v>4</v>
      </c>
      <c r="B11" s="113"/>
      <c r="C11" s="211" t="s">
        <v>720</v>
      </c>
      <c r="D11" s="211" t="s">
        <v>507</v>
      </c>
      <c r="E11" s="172" t="s">
        <v>721</v>
      </c>
      <c r="F11" s="172" t="s">
        <v>25</v>
      </c>
      <c r="G11" s="172" t="s">
        <v>13</v>
      </c>
      <c r="H11" s="172" t="s">
        <v>5</v>
      </c>
      <c r="I11" s="172" t="s">
        <v>83</v>
      </c>
      <c r="J11" s="172" t="s">
        <v>722</v>
      </c>
      <c r="K11" s="172"/>
      <c r="L11" s="172" t="s">
        <v>511</v>
      </c>
      <c r="M11" s="172" t="s">
        <v>723</v>
      </c>
      <c r="N11" s="172">
        <v>150000</v>
      </c>
      <c r="O11" s="172" t="s">
        <v>724</v>
      </c>
      <c r="P11" s="172">
        <v>50000</v>
      </c>
      <c r="Q11" s="172" t="s">
        <v>609</v>
      </c>
      <c r="R11" s="172" t="s">
        <v>505</v>
      </c>
      <c r="S11" s="113"/>
      <c r="T11" s="209"/>
      <c r="U11" s="212">
        <v>50000</v>
      </c>
    </row>
    <row r="12" spans="1:21" ht="126">
      <c r="A12" s="171">
        <v>5</v>
      </c>
      <c r="B12" s="113"/>
      <c r="C12" s="187" t="s">
        <v>725</v>
      </c>
      <c r="D12" s="187" t="s">
        <v>499</v>
      </c>
      <c r="E12" s="172" t="s">
        <v>726</v>
      </c>
      <c r="F12" s="172" t="s">
        <v>25</v>
      </c>
      <c r="G12" s="172" t="s">
        <v>13</v>
      </c>
      <c r="H12" s="172" t="s">
        <v>5</v>
      </c>
      <c r="I12" s="172" t="s">
        <v>83</v>
      </c>
      <c r="J12" s="172" t="s">
        <v>727</v>
      </c>
      <c r="K12" s="172" t="s">
        <v>728</v>
      </c>
      <c r="L12" s="172" t="s">
        <v>15</v>
      </c>
      <c r="M12" s="172" t="s">
        <v>715</v>
      </c>
      <c r="N12" s="172">
        <v>100000</v>
      </c>
      <c r="O12" s="172" t="s">
        <v>729</v>
      </c>
      <c r="P12" s="172">
        <v>50000</v>
      </c>
      <c r="Q12" s="172" t="s">
        <v>609</v>
      </c>
      <c r="R12" s="172" t="s">
        <v>505</v>
      </c>
      <c r="S12" s="113"/>
      <c r="T12" s="209"/>
      <c r="U12" s="212">
        <v>50000</v>
      </c>
    </row>
    <row r="13" spans="1:21" ht="126">
      <c r="A13" s="171">
        <v>6</v>
      </c>
      <c r="B13" s="113"/>
      <c r="C13" s="174" t="s">
        <v>730</v>
      </c>
      <c r="D13" s="174" t="s">
        <v>731</v>
      </c>
      <c r="E13" s="172" t="s">
        <v>732</v>
      </c>
      <c r="F13" s="172" t="s">
        <v>25</v>
      </c>
      <c r="G13" s="172" t="s">
        <v>13</v>
      </c>
      <c r="H13" s="172" t="s">
        <v>5</v>
      </c>
      <c r="I13" s="172" t="s">
        <v>84</v>
      </c>
      <c r="J13" s="172" t="s">
        <v>733</v>
      </c>
      <c r="K13" s="172" t="s">
        <v>734</v>
      </c>
      <c r="L13" s="172" t="s">
        <v>19</v>
      </c>
      <c r="M13" s="172" t="s">
        <v>715</v>
      </c>
      <c r="N13" s="172">
        <v>200000</v>
      </c>
      <c r="O13" s="172" t="s">
        <v>724</v>
      </c>
      <c r="P13" s="172">
        <v>50000</v>
      </c>
      <c r="Q13" s="172" t="s">
        <v>609</v>
      </c>
      <c r="R13" s="172" t="s">
        <v>505</v>
      </c>
      <c r="S13" s="113"/>
      <c r="T13" s="209"/>
      <c r="U13" s="212">
        <v>50000</v>
      </c>
    </row>
    <row r="14" spans="1:21" ht="94.5">
      <c r="A14" s="171">
        <v>7</v>
      </c>
      <c r="B14" s="113"/>
      <c r="C14" s="174" t="s">
        <v>735</v>
      </c>
      <c r="D14" s="174" t="s">
        <v>736</v>
      </c>
      <c r="E14" s="172" t="s">
        <v>737</v>
      </c>
      <c r="F14" s="172" t="s">
        <v>25</v>
      </c>
      <c r="G14" s="172" t="s">
        <v>13</v>
      </c>
      <c r="H14" s="172" t="s">
        <v>5</v>
      </c>
      <c r="I14" s="172" t="s">
        <v>84</v>
      </c>
      <c r="J14" s="172" t="s">
        <v>738</v>
      </c>
      <c r="K14" s="172" t="s">
        <v>739</v>
      </c>
      <c r="L14" s="172" t="s">
        <v>274</v>
      </c>
      <c r="M14" s="172" t="s">
        <v>723</v>
      </c>
      <c r="N14" s="172">
        <v>100000</v>
      </c>
      <c r="O14" s="172" t="s">
        <v>608</v>
      </c>
      <c r="P14" s="172">
        <v>50000</v>
      </c>
      <c r="Q14" s="172" t="s">
        <v>609</v>
      </c>
      <c r="R14" s="172" t="s">
        <v>252</v>
      </c>
      <c r="S14" s="113"/>
      <c r="T14" s="209"/>
      <c r="U14" s="212">
        <v>50000</v>
      </c>
    </row>
    <row r="15" spans="1:21" ht="126">
      <c r="A15" s="171">
        <v>8</v>
      </c>
      <c r="B15" s="113"/>
      <c r="C15" s="172" t="s">
        <v>637</v>
      </c>
      <c r="D15" s="172" t="s">
        <v>740</v>
      </c>
      <c r="E15" s="172" t="s">
        <v>741</v>
      </c>
      <c r="F15" s="172" t="s">
        <v>25</v>
      </c>
      <c r="G15" s="172" t="s">
        <v>13</v>
      </c>
      <c r="H15" s="172" t="s">
        <v>5</v>
      </c>
      <c r="I15" s="172" t="s">
        <v>84</v>
      </c>
      <c r="J15" s="147" t="s">
        <v>492</v>
      </c>
      <c r="K15" s="147" t="s">
        <v>475</v>
      </c>
      <c r="L15" s="172" t="s">
        <v>15</v>
      </c>
      <c r="M15" s="172"/>
      <c r="N15" s="172">
        <v>200000</v>
      </c>
      <c r="O15" s="172" t="s">
        <v>742</v>
      </c>
      <c r="P15" s="172">
        <v>47500</v>
      </c>
      <c r="Q15" s="172" t="s">
        <v>743</v>
      </c>
      <c r="R15" s="172" t="s">
        <v>744</v>
      </c>
      <c r="S15" s="113"/>
      <c r="T15" s="209"/>
      <c r="U15" s="212">
        <v>50000</v>
      </c>
    </row>
    <row r="16" spans="1:21" ht="94.5">
      <c r="A16" s="171">
        <v>9</v>
      </c>
      <c r="B16" s="113"/>
      <c r="C16" s="172" t="s">
        <v>745</v>
      </c>
      <c r="D16" s="172" t="s">
        <v>746</v>
      </c>
      <c r="E16" s="172" t="s">
        <v>747</v>
      </c>
      <c r="F16" s="172" t="s">
        <v>25</v>
      </c>
      <c r="G16" s="172" t="s">
        <v>13</v>
      </c>
      <c r="H16" s="172" t="s">
        <v>5</v>
      </c>
      <c r="I16" s="172" t="s">
        <v>84</v>
      </c>
      <c r="J16" s="172"/>
      <c r="K16" s="172"/>
      <c r="L16" s="172" t="s">
        <v>274</v>
      </c>
      <c r="M16" s="172"/>
      <c r="N16" s="172">
        <v>150000</v>
      </c>
      <c r="O16" s="172" t="s">
        <v>742</v>
      </c>
      <c r="P16" s="172">
        <v>47500</v>
      </c>
      <c r="Q16" s="172" t="s">
        <v>743</v>
      </c>
      <c r="R16" s="172" t="s">
        <v>252</v>
      </c>
      <c r="S16" s="113"/>
      <c r="T16" s="209"/>
      <c r="U16" s="212">
        <v>50000</v>
      </c>
    </row>
    <row r="17" spans="1:21" ht="126">
      <c r="A17" s="171">
        <v>10</v>
      </c>
      <c r="B17" s="113"/>
      <c r="C17" s="172" t="s">
        <v>748</v>
      </c>
      <c r="D17" s="172" t="s">
        <v>513</v>
      </c>
      <c r="E17" s="172" t="s">
        <v>749</v>
      </c>
      <c r="F17" s="172" t="s">
        <v>25</v>
      </c>
      <c r="G17" s="172" t="s">
        <v>13</v>
      </c>
      <c r="H17" s="172" t="s">
        <v>5</v>
      </c>
      <c r="I17" s="172" t="s">
        <v>84</v>
      </c>
      <c r="J17" s="172" t="s">
        <v>750</v>
      </c>
      <c r="K17" s="172"/>
      <c r="L17" s="172" t="s">
        <v>15</v>
      </c>
      <c r="M17" s="172" t="s">
        <v>715</v>
      </c>
      <c r="N17" s="172">
        <v>100000</v>
      </c>
      <c r="O17" s="172" t="s">
        <v>724</v>
      </c>
      <c r="P17" s="172">
        <v>47500</v>
      </c>
      <c r="Q17" s="172" t="s">
        <v>743</v>
      </c>
      <c r="R17" s="172" t="s">
        <v>252</v>
      </c>
      <c r="S17" s="113"/>
      <c r="T17" s="209"/>
      <c r="U17" s="212">
        <v>50000</v>
      </c>
    </row>
    <row r="18" spans="1:21" ht="141.75">
      <c r="A18" s="171">
        <v>11</v>
      </c>
      <c r="B18" s="113"/>
      <c r="C18" s="172" t="s">
        <v>637</v>
      </c>
      <c r="D18" s="172" t="s">
        <v>751</v>
      </c>
      <c r="E18" s="172" t="s">
        <v>752</v>
      </c>
      <c r="F18" s="172" t="s">
        <v>25</v>
      </c>
      <c r="G18" s="172" t="s">
        <v>13</v>
      </c>
      <c r="H18" s="172" t="s">
        <v>5</v>
      </c>
      <c r="I18" s="172" t="s">
        <v>83</v>
      </c>
      <c r="J18" s="172" t="s">
        <v>753</v>
      </c>
      <c r="K18" s="172"/>
      <c r="L18" s="172"/>
      <c r="M18" s="172"/>
      <c r="N18" s="172">
        <v>200000</v>
      </c>
      <c r="O18" s="172" t="s">
        <v>754</v>
      </c>
      <c r="P18" s="172">
        <v>50000</v>
      </c>
      <c r="Q18" s="172" t="s">
        <v>743</v>
      </c>
      <c r="R18" s="172" t="s">
        <v>478</v>
      </c>
      <c r="S18" s="113"/>
      <c r="T18" s="209"/>
      <c r="U18" s="212">
        <v>50000</v>
      </c>
    </row>
    <row r="19" spans="1:21" ht="94.5">
      <c r="A19" s="171">
        <v>12</v>
      </c>
      <c r="B19" s="181"/>
      <c r="C19" s="183" t="s">
        <v>755</v>
      </c>
      <c r="D19" s="174" t="s">
        <v>756</v>
      </c>
      <c r="E19" s="174" t="s">
        <v>757</v>
      </c>
      <c r="F19" s="181" t="s">
        <v>25</v>
      </c>
      <c r="G19" s="174" t="s">
        <v>4</v>
      </c>
      <c r="H19" s="174" t="s">
        <v>5</v>
      </c>
      <c r="I19" s="205" t="s">
        <v>83</v>
      </c>
      <c r="J19" s="174" t="s">
        <v>750</v>
      </c>
      <c r="K19" s="213" t="s">
        <v>758</v>
      </c>
      <c r="L19" s="213" t="s">
        <v>15</v>
      </c>
      <c r="M19" s="213" t="s">
        <v>723</v>
      </c>
      <c r="N19" s="181">
        <v>120000</v>
      </c>
      <c r="O19" s="213" t="s">
        <v>627</v>
      </c>
      <c r="P19" s="181">
        <v>60000</v>
      </c>
      <c r="Q19" s="213" t="s">
        <v>759</v>
      </c>
      <c r="R19" s="181" t="s">
        <v>505</v>
      </c>
      <c r="S19" s="113"/>
      <c r="T19" s="209"/>
      <c r="U19" s="214">
        <v>60000</v>
      </c>
    </row>
    <row r="20" spans="1:21" ht="94.5">
      <c r="A20" s="171">
        <v>13</v>
      </c>
      <c r="B20" s="181"/>
      <c r="C20" s="183" t="s">
        <v>760</v>
      </c>
      <c r="D20" s="174" t="s">
        <v>761</v>
      </c>
      <c r="E20" s="174" t="s">
        <v>757</v>
      </c>
      <c r="F20" s="181" t="s">
        <v>25</v>
      </c>
      <c r="G20" s="174" t="s">
        <v>4</v>
      </c>
      <c r="H20" s="174" t="s">
        <v>5</v>
      </c>
      <c r="I20" s="205" t="s">
        <v>83</v>
      </c>
      <c r="J20" s="174" t="s">
        <v>750</v>
      </c>
      <c r="K20" s="213" t="s">
        <v>758</v>
      </c>
      <c r="L20" s="213" t="s">
        <v>15</v>
      </c>
      <c r="M20" s="213" t="s">
        <v>723</v>
      </c>
      <c r="N20" s="181">
        <v>120000</v>
      </c>
      <c r="O20" s="213" t="s">
        <v>627</v>
      </c>
      <c r="P20" s="181">
        <v>60000</v>
      </c>
      <c r="Q20" s="213" t="s">
        <v>759</v>
      </c>
      <c r="R20" s="181" t="s">
        <v>505</v>
      </c>
      <c r="S20" s="113"/>
      <c r="T20" s="209"/>
      <c r="U20" s="214">
        <v>60000</v>
      </c>
    </row>
    <row r="21" spans="1:21">
      <c r="P21">
        <f>SUM(P8:P20)</f>
        <v>726500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82"/>
  <sheetViews>
    <sheetView workbookViewId="0">
      <selection activeCell="N50" sqref="N8:N50"/>
    </sheetView>
  </sheetViews>
  <sheetFormatPr defaultRowHeight="15"/>
  <sheetData>
    <row r="1" spans="1:21" ht="18.75">
      <c r="A1" s="643" t="s">
        <v>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215"/>
      <c r="T1" s="215"/>
    </row>
    <row r="2" spans="1:21" ht="18.75">
      <c r="A2" s="643" t="s">
        <v>79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215"/>
      <c r="T2" s="215"/>
    </row>
    <row r="3" spans="1:21" ht="18.75">
      <c r="A3" s="643" t="s">
        <v>122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215"/>
      <c r="T3" s="215"/>
    </row>
    <row r="4" spans="1:21" ht="18.75">
      <c r="A4" s="693" t="s">
        <v>699</v>
      </c>
      <c r="B4" s="693"/>
      <c r="C4" s="693"/>
      <c r="D4" s="693"/>
      <c r="E4" s="693"/>
      <c r="F4" s="693"/>
      <c r="G4" s="693"/>
      <c r="H4" s="202"/>
      <c r="I4" s="202"/>
      <c r="J4" s="216"/>
      <c r="K4" s="96"/>
      <c r="L4" s="104"/>
      <c r="M4" s="217"/>
      <c r="N4" s="96"/>
      <c r="O4" s="49"/>
      <c r="P4" s="98"/>
      <c r="Q4" s="218"/>
      <c r="R4" s="99" t="s">
        <v>278</v>
      </c>
      <c r="S4" s="215"/>
      <c r="T4" s="215"/>
    </row>
    <row r="5" spans="1:21" ht="15.75">
      <c r="A5" s="102"/>
      <c r="B5" s="107"/>
      <c r="C5" s="107"/>
      <c r="D5" s="107"/>
      <c r="E5" s="8"/>
      <c r="F5" s="203"/>
      <c r="G5" s="203"/>
      <c r="H5" s="203"/>
      <c r="I5" s="203"/>
      <c r="J5" s="8"/>
      <c r="K5" s="102"/>
      <c r="L5" s="102"/>
      <c r="M5" s="219"/>
      <c r="N5" s="102"/>
      <c r="O5" s="107"/>
      <c r="P5" s="107"/>
      <c r="Q5" s="697" t="s">
        <v>288</v>
      </c>
      <c r="R5" s="697"/>
      <c r="S5" s="215"/>
      <c r="T5" s="215"/>
    </row>
    <row r="6" spans="1:21" ht="15.75">
      <c r="A6" s="692" t="s">
        <v>280</v>
      </c>
      <c r="B6" s="692"/>
      <c r="C6" s="692"/>
      <c r="D6" s="107"/>
      <c r="E6" s="8"/>
      <c r="F6" s="203"/>
      <c r="G6" s="203"/>
      <c r="H6" s="203"/>
      <c r="I6" s="203"/>
      <c r="J6" s="8"/>
      <c r="K6" s="102"/>
      <c r="L6" s="102"/>
      <c r="M6" s="219"/>
      <c r="N6" s="102"/>
      <c r="O6" s="107"/>
      <c r="P6" s="696" t="s">
        <v>289</v>
      </c>
      <c r="Q6" s="696"/>
      <c r="R6" s="696"/>
      <c r="S6" s="215"/>
      <c r="T6" s="215"/>
    </row>
    <row r="7" spans="1:21" ht="63">
      <c r="A7" s="220" t="s">
        <v>124</v>
      </c>
      <c r="B7" s="211" t="s">
        <v>125</v>
      </c>
      <c r="C7" s="211" t="s">
        <v>126</v>
      </c>
      <c r="D7" s="211" t="s">
        <v>127</v>
      </c>
      <c r="E7" s="211" t="s">
        <v>128</v>
      </c>
      <c r="F7" s="211" t="s">
        <v>87</v>
      </c>
      <c r="G7" s="211" t="s">
        <v>129</v>
      </c>
      <c r="H7" s="211" t="s">
        <v>130</v>
      </c>
      <c r="I7" s="211" t="s">
        <v>131</v>
      </c>
      <c r="J7" s="211" t="s">
        <v>132</v>
      </c>
      <c r="K7" s="211" t="s">
        <v>133</v>
      </c>
      <c r="L7" s="210" t="s">
        <v>762</v>
      </c>
      <c r="M7" s="211" t="s">
        <v>135</v>
      </c>
      <c r="N7" s="211" t="s">
        <v>136</v>
      </c>
      <c r="O7" s="211" t="s">
        <v>137</v>
      </c>
      <c r="P7" s="211" t="s">
        <v>136</v>
      </c>
      <c r="Q7" s="211" t="s">
        <v>135</v>
      </c>
      <c r="R7" s="211" t="s">
        <v>137</v>
      </c>
      <c r="S7" s="221" t="s">
        <v>700</v>
      </c>
      <c r="T7" s="221" t="s">
        <v>701</v>
      </c>
      <c r="U7" s="222" t="s">
        <v>763</v>
      </c>
    </row>
    <row r="8" spans="1:21" ht="94.5">
      <c r="A8" s="183">
        <v>1</v>
      </c>
      <c r="B8" s="183"/>
      <c r="C8" s="211" t="s">
        <v>764</v>
      </c>
      <c r="D8" s="183" t="s">
        <v>765</v>
      </c>
      <c r="E8" s="184" t="s">
        <v>766</v>
      </c>
      <c r="F8" s="183" t="s">
        <v>25</v>
      </c>
      <c r="G8" s="184" t="s">
        <v>13</v>
      </c>
      <c r="H8" s="183" t="s">
        <v>20</v>
      </c>
      <c r="I8" s="184" t="s">
        <v>84</v>
      </c>
      <c r="J8" s="183" t="s">
        <v>767</v>
      </c>
      <c r="K8" s="183">
        <v>50000</v>
      </c>
      <c r="L8" s="183">
        <v>31500</v>
      </c>
      <c r="M8" s="223" t="s">
        <v>652</v>
      </c>
      <c r="N8" s="184">
        <v>35000</v>
      </c>
      <c r="O8" s="183">
        <v>20</v>
      </c>
      <c r="P8" s="184">
        <v>35000</v>
      </c>
      <c r="Q8" s="66" t="s">
        <v>768</v>
      </c>
      <c r="R8" s="224">
        <v>20</v>
      </c>
      <c r="S8" s="225" t="s">
        <v>769</v>
      </c>
      <c r="T8" s="225" t="s">
        <v>770</v>
      </c>
      <c r="U8" s="173"/>
    </row>
    <row r="9" spans="1:21" ht="63">
      <c r="A9" s="183">
        <v>2</v>
      </c>
      <c r="B9" s="183"/>
      <c r="C9" s="211" t="s">
        <v>771</v>
      </c>
      <c r="D9" s="183" t="s">
        <v>772</v>
      </c>
      <c r="E9" s="184" t="s">
        <v>773</v>
      </c>
      <c r="F9" s="183" t="s">
        <v>25</v>
      </c>
      <c r="G9" s="184" t="s">
        <v>13</v>
      </c>
      <c r="H9" s="183" t="s">
        <v>5</v>
      </c>
      <c r="I9" s="184" t="s">
        <v>84</v>
      </c>
      <c r="J9" s="183" t="s">
        <v>767</v>
      </c>
      <c r="K9" s="183">
        <v>50000</v>
      </c>
      <c r="L9" s="183">
        <v>31500</v>
      </c>
      <c r="M9" s="223" t="s">
        <v>652</v>
      </c>
      <c r="N9" s="184">
        <v>35000</v>
      </c>
      <c r="O9" s="183">
        <v>20</v>
      </c>
      <c r="P9" s="184">
        <v>35000</v>
      </c>
      <c r="Q9" s="66" t="s">
        <v>768</v>
      </c>
      <c r="R9" s="224">
        <v>20</v>
      </c>
      <c r="S9" s="225" t="s">
        <v>774</v>
      </c>
      <c r="T9" s="225" t="s">
        <v>775</v>
      </c>
      <c r="U9" s="173"/>
    </row>
    <row r="10" spans="1:21" ht="126">
      <c r="A10" s="183">
        <v>3</v>
      </c>
      <c r="B10" s="183"/>
      <c r="C10" s="211" t="s">
        <v>776</v>
      </c>
      <c r="D10" s="183" t="s">
        <v>777</v>
      </c>
      <c r="E10" s="184" t="s">
        <v>778</v>
      </c>
      <c r="F10" s="183" t="s">
        <v>25</v>
      </c>
      <c r="G10" s="184" t="s">
        <v>4</v>
      </c>
      <c r="H10" s="183" t="s">
        <v>5</v>
      </c>
      <c r="I10" s="184" t="s">
        <v>84</v>
      </c>
      <c r="J10" s="183" t="s">
        <v>767</v>
      </c>
      <c r="K10" s="183">
        <v>50000</v>
      </c>
      <c r="L10" s="183">
        <v>31500</v>
      </c>
      <c r="M10" s="223" t="s">
        <v>652</v>
      </c>
      <c r="N10" s="184">
        <v>35000</v>
      </c>
      <c r="O10" s="183">
        <v>20</v>
      </c>
      <c r="P10" s="184">
        <v>35000</v>
      </c>
      <c r="Q10" s="66" t="s">
        <v>768</v>
      </c>
      <c r="R10" s="224">
        <v>20</v>
      </c>
      <c r="S10" s="225" t="s">
        <v>779</v>
      </c>
      <c r="T10" s="225" t="s">
        <v>780</v>
      </c>
      <c r="U10" s="173"/>
    </row>
    <row r="11" spans="1:21" ht="126">
      <c r="A11" s="183">
        <v>4</v>
      </c>
      <c r="B11" s="183"/>
      <c r="C11" s="211" t="s">
        <v>781</v>
      </c>
      <c r="D11" s="183" t="s">
        <v>782</v>
      </c>
      <c r="E11" s="184" t="s">
        <v>778</v>
      </c>
      <c r="F11" s="183" t="s">
        <v>25</v>
      </c>
      <c r="G11" s="184" t="s">
        <v>4</v>
      </c>
      <c r="H11" s="183" t="s">
        <v>5</v>
      </c>
      <c r="I11" s="184" t="s">
        <v>84</v>
      </c>
      <c r="J11" s="183" t="s">
        <v>767</v>
      </c>
      <c r="K11" s="183">
        <v>50000</v>
      </c>
      <c r="L11" s="183">
        <v>31500</v>
      </c>
      <c r="M11" s="223" t="s">
        <v>652</v>
      </c>
      <c r="N11" s="184">
        <v>35000</v>
      </c>
      <c r="O11" s="183">
        <v>20</v>
      </c>
      <c r="P11" s="184">
        <v>35000</v>
      </c>
      <c r="Q11" s="66" t="s">
        <v>768</v>
      </c>
      <c r="R11" s="224">
        <v>20</v>
      </c>
      <c r="S11" s="225" t="s">
        <v>783</v>
      </c>
      <c r="T11" s="225" t="s">
        <v>784</v>
      </c>
      <c r="U11" s="173"/>
    </row>
    <row r="12" spans="1:21" ht="63">
      <c r="A12" s="183">
        <v>5</v>
      </c>
      <c r="B12" s="183"/>
      <c r="C12" s="211" t="s">
        <v>785</v>
      </c>
      <c r="D12" s="183" t="s">
        <v>517</v>
      </c>
      <c r="E12" s="184" t="s">
        <v>786</v>
      </c>
      <c r="F12" s="183" t="s">
        <v>25</v>
      </c>
      <c r="G12" s="184" t="s">
        <v>13</v>
      </c>
      <c r="H12" s="183" t="s">
        <v>20</v>
      </c>
      <c r="I12" s="183" t="s">
        <v>83</v>
      </c>
      <c r="J12" s="183" t="s">
        <v>787</v>
      </c>
      <c r="K12" s="183">
        <v>100000</v>
      </c>
      <c r="L12" s="183">
        <v>63000</v>
      </c>
      <c r="M12" s="223" t="s">
        <v>652</v>
      </c>
      <c r="N12" s="184">
        <v>70000</v>
      </c>
      <c r="O12" s="183">
        <v>20</v>
      </c>
      <c r="P12" s="184">
        <v>70000</v>
      </c>
      <c r="Q12" s="66" t="s">
        <v>768</v>
      </c>
      <c r="R12" s="224">
        <v>20</v>
      </c>
      <c r="S12" s="225" t="s">
        <v>788</v>
      </c>
      <c r="T12" s="225" t="s">
        <v>789</v>
      </c>
      <c r="U12" s="173"/>
    </row>
    <row r="13" spans="1:21" ht="63">
      <c r="A13" s="183">
        <v>6</v>
      </c>
      <c r="B13" s="183"/>
      <c r="C13" s="211" t="s">
        <v>790</v>
      </c>
      <c r="D13" s="183" t="s">
        <v>791</v>
      </c>
      <c r="E13" s="184" t="s">
        <v>792</v>
      </c>
      <c r="F13" s="183" t="s">
        <v>25</v>
      </c>
      <c r="G13" s="184" t="s">
        <v>13</v>
      </c>
      <c r="H13" s="183" t="s">
        <v>20</v>
      </c>
      <c r="I13" s="183" t="s">
        <v>83</v>
      </c>
      <c r="J13" s="183" t="s">
        <v>793</v>
      </c>
      <c r="K13" s="183">
        <v>50000</v>
      </c>
      <c r="L13" s="183">
        <v>31500</v>
      </c>
      <c r="M13" s="223" t="s">
        <v>652</v>
      </c>
      <c r="N13" s="184">
        <v>35000</v>
      </c>
      <c r="O13" s="183">
        <v>20</v>
      </c>
      <c r="P13" s="184">
        <v>35000</v>
      </c>
      <c r="Q13" s="66" t="s">
        <v>768</v>
      </c>
      <c r="R13" s="224">
        <v>20</v>
      </c>
      <c r="S13" s="225" t="s">
        <v>794</v>
      </c>
      <c r="T13" s="225" t="s">
        <v>795</v>
      </c>
      <c r="U13" s="173"/>
    </row>
    <row r="14" spans="1:21" ht="63">
      <c r="A14" s="183">
        <v>7</v>
      </c>
      <c r="B14" s="183"/>
      <c r="C14" s="211" t="s">
        <v>600</v>
      </c>
      <c r="D14" s="183" t="s">
        <v>796</v>
      </c>
      <c r="E14" s="184" t="s">
        <v>786</v>
      </c>
      <c r="F14" s="183" t="s">
        <v>25</v>
      </c>
      <c r="G14" s="184" t="s">
        <v>13</v>
      </c>
      <c r="H14" s="183" t="s">
        <v>20</v>
      </c>
      <c r="I14" s="183" t="s">
        <v>83</v>
      </c>
      <c r="J14" s="183" t="s">
        <v>797</v>
      </c>
      <c r="K14" s="183">
        <v>100000</v>
      </c>
      <c r="L14" s="183">
        <v>63000</v>
      </c>
      <c r="M14" s="223" t="s">
        <v>652</v>
      </c>
      <c r="N14" s="184">
        <v>70000</v>
      </c>
      <c r="O14" s="183">
        <v>20</v>
      </c>
      <c r="P14" s="184">
        <v>70000</v>
      </c>
      <c r="Q14" s="66" t="s">
        <v>768</v>
      </c>
      <c r="R14" s="224">
        <v>20</v>
      </c>
      <c r="S14" s="225" t="s">
        <v>798</v>
      </c>
      <c r="T14" s="225" t="s">
        <v>799</v>
      </c>
      <c r="U14" s="173"/>
    </row>
    <row r="15" spans="1:21" ht="94.5">
      <c r="A15" s="183">
        <v>8</v>
      </c>
      <c r="B15" s="183"/>
      <c r="C15" s="211" t="s">
        <v>629</v>
      </c>
      <c r="D15" s="183" t="s">
        <v>800</v>
      </c>
      <c r="E15" s="184" t="s">
        <v>801</v>
      </c>
      <c r="F15" s="183" t="s">
        <v>25</v>
      </c>
      <c r="G15" s="184" t="s">
        <v>13</v>
      </c>
      <c r="H15" s="183" t="s">
        <v>20</v>
      </c>
      <c r="I15" s="183" t="s">
        <v>83</v>
      </c>
      <c r="J15" s="183" t="s">
        <v>797</v>
      </c>
      <c r="K15" s="183">
        <v>50000</v>
      </c>
      <c r="L15" s="183">
        <v>31500</v>
      </c>
      <c r="M15" s="223" t="s">
        <v>652</v>
      </c>
      <c r="N15" s="184">
        <v>35000</v>
      </c>
      <c r="O15" s="183">
        <v>20</v>
      </c>
      <c r="P15" s="184">
        <v>35000</v>
      </c>
      <c r="Q15" s="66" t="s">
        <v>768</v>
      </c>
      <c r="R15" s="224">
        <v>20</v>
      </c>
      <c r="S15" s="225" t="s">
        <v>802</v>
      </c>
      <c r="T15" s="225" t="s">
        <v>803</v>
      </c>
      <c r="U15" s="173"/>
    </row>
    <row r="16" spans="1:21" ht="63">
      <c r="A16" s="183">
        <v>9</v>
      </c>
      <c r="B16" s="183"/>
      <c r="C16" s="211" t="s">
        <v>804</v>
      </c>
      <c r="D16" s="183" t="s">
        <v>805</v>
      </c>
      <c r="E16" s="184" t="s">
        <v>786</v>
      </c>
      <c r="F16" s="183" t="s">
        <v>25</v>
      </c>
      <c r="G16" s="184" t="s">
        <v>13</v>
      </c>
      <c r="H16" s="183" t="s">
        <v>20</v>
      </c>
      <c r="I16" s="183" t="s">
        <v>83</v>
      </c>
      <c r="J16" s="183" t="s">
        <v>793</v>
      </c>
      <c r="K16" s="183">
        <v>100000</v>
      </c>
      <c r="L16" s="183">
        <v>63000</v>
      </c>
      <c r="M16" s="223" t="s">
        <v>652</v>
      </c>
      <c r="N16" s="184">
        <v>70000</v>
      </c>
      <c r="O16" s="183">
        <v>20</v>
      </c>
      <c r="P16" s="184">
        <v>70000</v>
      </c>
      <c r="Q16" s="66" t="s">
        <v>768</v>
      </c>
      <c r="R16" s="224">
        <v>20</v>
      </c>
      <c r="S16" s="225" t="s">
        <v>806</v>
      </c>
      <c r="T16" s="225" t="s">
        <v>807</v>
      </c>
      <c r="U16" s="173"/>
    </row>
    <row r="17" spans="1:21" ht="94.5">
      <c r="A17" s="183">
        <v>10</v>
      </c>
      <c r="B17" s="183"/>
      <c r="C17" s="211" t="s">
        <v>808</v>
      </c>
      <c r="D17" s="183" t="s">
        <v>809</v>
      </c>
      <c r="E17" s="184" t="s">
        <v>810</v>
      </c>
      <c r="F17" s="183" t="s">
        <v>25</v>
      </c>
      <c r="G17" s="184" t="s">
        <v>4</v>
      </c>
      <c r="H17" s="183" t="s">
        <v>20</v>
      </c>
      <c r="I17" s="184" t="s">
        <v>84</v>
      </c>
      <c r="J17" s="183" t="s">
        <v>811</v>
      </c>
      <c r="K17" s="183">
        <v>200000</v>
      </c>
      <c r="L17" s="183">
        <v>126000</v>
      </c>
      <c r="M17" s="223" t="s">
        <v>652</v>
      </c>
      <c r="N17" s="224">
        <v>140000</v>
      </c>
      <c r="O17" s="183">
        <v>20</v>
      </c>
      <c r="P17" s="224">
        <v>140000</v>
      </c>
      <c r="Q17" s="66" t="s">
        <v>768</v>
      </c>
      <c r="R17" s="224">
        <v>20</v>
      </c>
      <c r="S17" s="225" t="s">
        <v>812</v>
      </c>
      <c r="T17" s="225" t="s">
        <v>813</v>
      </c>
      <c r="U17" s="173"/>
    </row>
    <row r="18" spans="1:21" ht="63">
      <c r="A18" s="183">
        <v>11</v>
      </c>
      <c r="B18" s="183"/>
      <c r="C18" s="211" t="s">
        <v>814</v>
      </c>
      <c r="D18" s="183" t="s">
        <v>562</v>
      </c>
      <c r="E18" s="184" t="s">
        <v>815</v>
      </c>
      <c r="F18" s="183" t="s">
        <v>25</v>
      </c>
      <c r="G18" s="184" t="s">
        <v>13</v>
      </c>
      <c r="H18" s="183" t="s">
        <v>20</v>
      </c>
      <c r="I18" s="184" t="s">
        <v>84</v>
      </c>
      <c r="J18" s="183" t="s">
        <v>787</v>
      </c>
      <c r="K18" s="183">
        <v>100000</v>
      </c>
      <c r="L18" s="183">
        <v>63000</v>
      </c>
      <c r="M18" s="223" t="s">
        <v>652</v>
      </c>
      <c r="N18" s="184">
        <v>70000</v>
      </c>
      <c r="O18" s="183">
        <v>20</v>
      </c>
      <c r="P18" s="184">
        <v>70000</v>
      </c>
      <c r="Q18" s="66" t="s">
        <v>768</v>
      </c>
      <c r="R18" s="224">
        <v>20</v>
      </c>
      <c r="S18" s="225" t="s">
        <v>816</v>
      </c>
      <c r="T18" s="225" t="s">
        <v>817</v>
      </c>
      <c r="U18" s="173"/>
    </row>
    <row r="19" spans="1:21" ht="94.5">
      <c r="A19" s="183">
        <v>12</v>
      </c>
      <c r="B19" s="183"/>
      <c r="C19" s="211" t="s">
        <v>736</v>
      </c>
      <c r="D19" s="183" t="s">
        <v>818</v>
      </c>
      <c r="E19" s="184" t="s">
        <v>819</v>
      </c>
      <c r="F19" s="183" t="s">
        <v>25</v>
      </c>
      <c r="G19" s="184" t="s">
        <v>13</v>
      </c>
      <c r="H19" s="183" t="s">
        <v>5</v>
      </c>
      <c r="I19" s="183" t="s">
        <v>83</v>
      </c>
      <c r="J19" s="183" t="s">
        <v>767</v>
      </c>
      <c r="K19" s="183">
        <v>50000</v>
      </c>
      <c r="L19" s="183">
        <v>31500</v>
      </c>
      <c r="M19" s="223" t="s">
        <v>652</v>
      </c>
      <c r="N19" s="184">
        <v>35000</v>
      </c>
      <c r="O19" s="183">
        <v>20</v>
      </c>
      <c r="P19" s="184">
        <v>35000</v>
      </c>
      <c r="Q19" s="66" t="s">
        <v>768</v>
      </c>
      <c r="R19" s="224">
        <v>20</v>
      </c>
      <c r="S19" s="225" t="s">
        <v>820</v>
      </c>
      <c r="T19" s="225" t="s">
        <v>821</v>
      </c>
      <c r="U19" s="173"/>
    </row>
    <row r="20" spans="1:21" ht="141.75">
      <c r="A20" s="183">
        <v>13</v>
      </c>
      <c r="B20" s="183"/>
      <c r="C20" s="211" t="s">
        <v>822</v>
      </c>
      <c r="D20" s="183" t="s">
        <v>823</v>
      </c>
      <c r="E20" s="184" t="s">
        <v>824</v>
      </c>
      <c r="F20" s="183" t="s">
        <v>25</v>
      </c>
      <c r="G20" s="184" t="s">
        <v>4</v>
      </c>
      <c r="H20" s="183" t="s">
        <v>20</v>
      </c>
      <c r="I20" s="184" t="s">
        <v>84</v>
      </c>
      <c r="J20" s="183" t="s">
        <v>825</v>
      </c>
      <c r="K20" s="183">
        <v>50000</v>
      </c>
      <c r="L20" s="183">
        <v>31500</v>
      </c>
      <c r="M20" s="223" t="s">
        <v>652</v>
      </c>
      <c r="N20" s="184">
        <v>35000</v>
      </c>
      <c r="O20" s="183">
        <v>20</v>
      </c>
      <c r="P20" s="184">
        <v>35000</v>
      </c>
      <c r="Q20" s="66" t="s">
        <v>768</v>
      </c>
      <c r="R20" s="224">
        <v>20</v>
      </c>
      <c r="S20" s="225" t="s">
        <v>826</v>
      </c>
      <c r="T20" s="225" t="s">
        <v>827</v>
      </c>
      <c r="U20" s="173"/>
    </row>
    <row r="21" spans="1:21" ht="94.5">
      <c r="A21" s="183">
        <v>14</v>
      </c>
      <c r="B21" s="183"/>
      <c r="C21" s="211" t="s">
        <v>637</v>
      </c>
      <c r="D21" s="183" t="s">
        <v>828</v>
      </c>
      <c r="E21" s="184" t="s">
        <v>829</v>
      </c>
      <c r="F21" s="183" t="s">
        <v>25</v>
      </c>
      <c r="G21" s="184" t="s">
        <v>13</v>
      </c>
      <c r="H21" s="183" t="s">
        <v>5</v>
      </c>
      <c r="I21" s="183" t="s">
        <v>83</v>
      </c>
      <c r="J21" s="183" t="s">
        <v>797</v>
      </c>
      <c r="K21" s="183">
        <v>100000</v>
      </c>
      <c r="L21" s="183">
        <v>63000</v>
      </c>
      <c r="M21" s="223" t="s">
        <v>652</v>
      </c>
      <c r="N21" s="224">
        <v>70000</v>
      </c>
      <c r="O21" s="183">
        <v>20</v>
      </c>
      <c r="P21" s="224">
        <v>70000</v>
      </c>
      <c r="Q21" s="66" t="s">
        <v>768</v>
      </c>
      <c r="R21" s="224">
        <v>20</v>
      </c>
      <c r="S21" s="225" t="s">
        <v>830</v>
      </c>
      <c r="T21" s="225" t="s">
        <v>831</v>
      </c>
      <c r="U21" s="173"/>
    </row>
    <row r="22" spans="1:21" ht="78.75">
      <c r="A22" s="183">
        <v>15</v>
      </c>
      <c r="B22" s="183"/>
      <c r="C22" s="211" t="s">
        <v>832</v>
      </c>
      <c r="D22" s="183" t="s">
        <v>833</v>
      </c>
      <c r="E22" s="184" t="s">
        <v>834</v>
      </c>
      <c r="F22" s="183" t="s">
        <v>25</v>
      </c>
      <c r="G22" s="184" t="s">
        <v>13</v>
      </c>
      <c r="H22" s="183" t="s">
        <v>20</v>
      </c>
      <c r="I22" s="183" t="s">
        <v>83</v>
      </c>
      <c r="J22" s="183" t="s">
        <v>787</v>
      </c>
      <c r="K22" s="183">
        <v>50000</v>
      </c>
      <c r="L22" s="183">
        <v>31500</v>
      </c>
      <c r="M22" s="223" t="s">
        <v>652</v>
      </c>
      <c r="N22" s="224">
        <v>35000</v>
      </c>
      <c r="O22" s="183">
        <v>20</v>
      </c>
      <c r="P22" s="224">
        <v>35000</v>
      </c>
      <c r="Q22" s="66" t="s">
        <v>768</v>
      </c>
      <c r="R22" s="224">
        <v>20</v>
      </c>
      <c r="S22" s="225" t="s">
        <v>835</v>
      </c>
      <c r="T22" s="225" t="s">
        <v>836</v>
      </c>
      <c r="U22" s="173"/>
    </row>
    <row r="23" spans="1:21" ht="78.75">
      <c r="A23" s="183">
        <v>16</v>
      </c>
      <c r="B23" s="183"/>
      <c r="C23" s="211" t="s">
        <v>837</v>
      </c>
      <c r="D23" s="183" t="s">
        <v>736</v>
      </c>
      <c r="E23" s="184" t="s">
        <v>834</v>
      </c>
      <c r="F23" s="183" t="s">
        <v>25</v>
      </c>
      <c r="G23" s="184" t="s">
        <v>13</v>
      </c>
      <c r="H23" s="183" t="s">
        <v>5</v>
      </c>
      <c r="I23" s="183" t="s">
        <v>83</v>
      </c>
      <c r="J23" s="183" t="s">
        <v>797</v>
      </c>
      <c r="K23" s="183">
        <v>100000</v>
      </c>
      <c r="L23" s="183">
        <v>63000</v>
      </c>
      <c r="M23" s="223" t="s">
        <v>652</v>
      </c>
      <c r="N23" s="224">
        <v>70000</v>
      </c>
      <c r="O23" s="183">
        <v>20</v>
      </c>
      <c r="P23" s="224">
        <v>70000</v>
      </c>
      <c r="Q23" s="66" t="s">
        <v>768</v>
      </c>
      <c r="R23" s="224">
        <v>20</v>
      </c>
      <c r="S23" s="225" t="s">
        <v>838</v>
      </c>
      <c r="T23" s="225" t="s">
        <v>839</v>
      </c>
      <c r="U23" s="173"/>
    </row>
    <row r="24" spans="1:21" ht="94.5">
      <c r="A24" s="183">
        <v>17</v>
      </c>
      <c r="B24" s="183"/>
      <c r="C24" s="211" t="s">
        <v>840</v>
      </c>
      <c r="D24" s="183" t="s">
        <v>641</v>
      </c>
      <c r="E24" s="184" t="s">
        <v>841</v>
      </c>
      <c r="F24" s="183" t="s">
        <v>25</v>
      </c>
      <c r="G24" s="184" t="s">
        <v>13</v>
      </c>
      <c r="H24" s="183" t="s">
        <v>20</v>
      </c>
      <c r="I24" s="184" t="s">
        <v>84</v>
      </c>
      <c r="J24" s="183"/>
      <c r="K24" s="183">
        <v>50000</v>
      </c>
      <c r="L24" s="183">
        <v>31500</v>
      </c>
      <c r="M24" s="223" t="s">
        <v>652</v>
      </c>
      <c r="N24" s="224">
        <v>35000</v>
      </c>
      <c r="O24" s="183">
        <v>20</v>
      </c>
      <c r="P24" s="224">
        <v>35000</v>
      </c>
      <c r="Q24" s="66" t="s">
        <v>768</v>
      </c>
      <c r="R24" s="224">
        <v>20</v>
      </c>
      <c r="S24" s="225" t="s">
        <v>842</v>
      </c>
      <c r="T24" s="225" t="s">
        <v>843</v>
      </c>
      <c r="U24" s="173"/>
    </row>
    <row r="25" spans="1:21" ht="126">
      <c r="A25" s="183">
        <v>18</v>
      </c>
      <c r="B25" s="183"/>
      <c r="C25" s="211" t="s">
        <v>844</v>
      </c>
      <c r="D25" s="183" t="s">
        <v>845</v>
      </c>
      <c r="E25" s="184" t="s">
        <v>846</v>
      </c>
      <c r="F25" s="183" t="s">
        <v>25</v>
      </c>
      <c r="G25" s="184" t="s">
        <v>4</v>
      </c>
      <c r="H25" s="183" t="s">
        <v>5</v>
      </c>
      <c r="I25" s="184" t="s">
        <v>84</v>
      </c>
      <c r="J25" s="183"/>
      <c r="K25" s="183">
        <v>50000</v>
      </c>
      <c r="L25" s="183">
        <v>31500</v>
      </c>
      <c r="M25" s="223" t="s">
        <v>652</v>
      </c>
      <c r="N25" s="224">
        <v>35000</v>
      </c>
      <c r="O25" s="183">
        <v>20</v>
      </c>
      <c r="P25" s="224">
        <v>35000</v>
      </c>
      <c r="Q25" s="66" t="s">
        <v>768</v>
      </c>
      <c r="R25" s="224">
        <v>20</v>
      </c>
      <c r="S25" s="225" t="s">
        <v>847</v>
      </c>
      <c r="T25" s="225" t="s">
        <v>848</v>
      </c>
      <c r="U25" s="173"/>
    </row>
    <row r="26" spans="1:21" ht="63">
      <c r="A26" s="183">
        <v>19</v>
      </c>
      <c r="B26" s="183"/>
      <c r="C26" s="211" t="s">
        <v>849</v>
      </c>
      <c r="D26" s="183" t="s">
        <v>850</v>
      </c>
      <c r="E26" s="184" t="s">
        <v>851</v>
      </c>
      <c r="F26" s="183" t="s">
        <v>25</v>
      </c>
      <c r="G26" s="184" t="s">
        <v>13</v>
      </c>
      <c r="H26" s="183" t="s">
        <v>20</v>
      </c>
      <c r="I26" s="183" t="s">
        <v>83</v>
      </c>
      <c r="J26" s="183"/>
      <c r="K26" s="183">
        <v>100000</v>
      </c>
      <c r="L26" s="183">
        <v>63000</v>
      </c>
      <c r="M26" s="223" t="s">
        <v>652</v>
      </c>
      <c r="N26" s="224">
        <v>70000</v>
      </c>
      <c r="O26" s="183">
        <v>20</v>
      </c>
      <c r="P26" s="224">
        <v>70000</v>
      </c>
      <c r="Q26" s="66" t="s">
        <v>768</v>
      </c>
      <c r="R26" s="224">
        <v>20</v>
      </c>
      <c r="S26" s="225" t="s">
        <v>852</v>
      </c>
      <c r="T26" s="225" t="s">
        <v>853</v>
      </c>
      <c r="U26" s="173"/>
    </row>
    <row r="27" spans="1:21" ht="76.5">
      <c r="A27" s="183">
        <v>20</v>
      </c>
      <c r="B27" s="12"/>
      <c r="C27" s="75" t="s">
        <v>808</v>
      </c>
      <c r="D27" s="32" t="s">
        <v>809</v>
      </c>
      <c r="E27" s="238" t="s">
        <v>880</v>
      </c>
      <c r="F27" s="12" t="s">
        <v>25</v>
      </c>
      <c r="G27" s="239" t="s">
        <v>4</v>
      </c>
      <c r="H27" s="66" t="s">
        <v>20</v>
      </c>
      <c r="I27" s="68" t="s">
        <v>84</v>
      </c>
      <c r="J27" s="32" t="s">
        <v>811</v>
      </c>
      <c r="K27" s="12">
        <v>0</v>
      </c>
      <c r="L27" s="12">
        <v>30000</v>
      </c>
      <c r="M27" s="233" t="s">
        <v>861</v>
      </c>
      <c r="N27" s="12">
        <v>60000</v>
      </c>
      <c r="O27" s="12">
        <v>20</v>
      </c>
      <c r="P27" s="12">
        <v>60000</v>
      </c>
      <c r="Q27" s="185" t="s">
        <v>881</v>
      </c>
      <c r="R27" s="12">
        <v>20</v>
      </c>
      <c r="S27" s="240" t="s">
        <v>812</v>
      </c>
      <c r="T27" s="241" t="s">
        <v>813</v>
      </c>
      <c r="U27" s="237" t="s">
        <v>882</v>
      </c>
    </row>
    <row r="28" spans="1:21" ht="75">
      <c r="A28" s="183">
        <v>21</v>
      </c>
      <c r="B28" s="12"/>
      <c r="C28" s="32" t="s">
        <v>1292</v>
      </c>
      <c r="D28" s="32" t="s">
        <v>1293</v>
      </c>
      <c r="E28" s="32" t="s">
        <v>1294</v>
      </c>
      <c r="F28" s="12" t="s">
        <v>25</v>
      </c>
      <c r="G28" s="75" t="s">
        <v>1295</v>
      </c>
      <c r="H28" s="32" t="s">
        <v>5</v>
      </c>
      <c r="I28" s="512" t="s">
        <v>83</v>
      </c>
      <c r="J28" s="32" t="s">
        <v>797</v>
      </c>
      <c r="K28" s="12">
        <v>50000</v>
      </c>
      <c r="L28" s="12">
        <v>31500</v>
      </c>
      <c r="M28" s="12" t="s">
        <v>1296</v>
      </c>
      <c r="N28" s="32">
        <v>35000</v>
      </c>
      <c r="O28" s="12">
        <v>20</v>
      </c>
      <c r="P28" s="32">
        <v>35000</v>
      </c>
      <c r="Q28" s="12" t="s">
        <v>1297</v>
      </c>
      <c r="R28" s="12">
        <v>20</v>
      </c>
      <c r="S28" s="241" t="s">
        <v>1298</v>
      </c>
      <c r="T28" s="241" t="s">
        <v>1299</v>
      </c>
      <c r="U28" s="241" t="s">
        <v>1300</v>
      </c>
    </row>
    <row r="29" spans="1:21" ht="60">
      <c r="A29" s="183">
        <v>22</v>
      </c>
      <c r="B29" s="12"/>
      <c r="C29" s="32" t="s">
        <v>1301</v>
      </c>
      <c r="D29" s="32" t="s">
        <v>1302</v>
      </c>
      <c r="E29" s="32" t="s">
        <v>1303</v>
      </c>
      <c r="F29" s="12" t="s">
        <v>25</v>
      </c>
      <c r="G29" s="75" t="s">
        <v>1295</v>
      </c>
      <c r="H29" s="75" t="s">
        <v>20</v>
      </c>
      <c r="I29" s="32" t="s">
        <v>1304</v>
      </c>
      <c r="J29" s="32" t="s">
        <v>797</v>
      </c>
      <c r="K29" s="12">
        <v>50000</v>
      </c>
      <c r="L29" s="12">
        <v>31500</v>
      </c>
      <c r="M29" s="12" t="s">
        <v>1296</v>
      </c>
      <c r="N29" s="32">
        <v>35000</v>
      </c>
      <c r="O29" s="12">
        <v>20</v>
      </c>
      <c r="P29" s="32">
        <v>35000</v>
      </c>
      <c r="Q29" s="12" t="s">
        <v>1297</v>
      </c>
      <c r="R29" s="12">
        <v>20</v>
      </c>
      <c r="S29" s="241" t="s">
        <v>1305</v>
      </c>
      <c r="T29" s="241" t="s">
        <v>1306</v>
      </c>
      <c r="U29" s="241" t="s">
        <v>1307</v>
      </c>
    </row>
    <row r="30" spans="1:21" ht="90">
      <c r="A30" s="183">
        <v>23</v>
      </c>
      <c r="B30" s="12"/>
      <c r="C30" s="32" t="s">
        <v>1308</v>
      </c>
      <c r="D30" s="32" t="s">
        <v>1309</v>
      </c>
      <c r="E30" s="32" t="s">
        <v>1310</v>
      </c>
      <c r="F30" s="12" t="s">
        <v>25</v>
      </c>
      <c r="G30" s="75" t="s">
        <v>1295</v>
      </c>
      <c r="H30" s="75" t="s">
        <v>20</v>
      </c>
      <c r="I30" s="512" t="s">
        <v>83</v>
      </c>
      <c r="J30" s="32" t="s">
        <v>797</v>
      </c>
      <c r="K30" s="12">
        <v>50000</v>
      </c>
      <c r="L30" s="12">
        <v>31500</v>
      </c>
      <c r="M30" s="12" t="s">
        <v>1296</v>
      </c>
      <c r="N30" s="75">
        <v>35000</v>
      </c>
      <c r="O30" s="12">
        <v>20</v>
      </c>
      <c r="P30" s="75">
        <v>35000</v>
      </c>
      <c r="Q30" s="12" t="s">
        <v>1297</v>
      </c>
      <c r="R30" s="12">
        <v>20</v>
      </c>
      <c r="S30" s="241" t="s">
        <v>1311</v>
      </c>
      <c r="T30" s="241" t="s">
        <v>1312</v>
      </c>
      <c r="U30" s="240" t="s">
        <v>1313</v>
      </c>
    </row>
    <row r="31" spans="1:21" ht="90">
      <c r="A31" s="183">
        <v>24</v>
      </c>
      <c r="B31" s="12"/>
      <c r="C31" s="32" t="s">
        <v>1314</v>
      </c>
      <c r="D31" s="32" t="s">
        <v>1293</v>
      </c>
      <c r="E31" s="32" t="s">
        <v>1310</v>
      </c>
      <c r="F31" s="12" t="s">
        <v>25</v>
      </c>
      <c r="G31" s="75" t="s">
        <v>1295</v>
      </c>
      <c r="H31" s="32" t="s">
        <v>5</v>
      </c>
      <c r="I31" s="512" t="s">
        <v>83</v>
      </c>
      <c r="J31" s="32" t="s">
        <v>797</v>
      </c>
      <c r="K31" s="12">
        <v>50000</v>
      </c>
      <c r="L31" s="12">
        <v>31500</v>
      </c>
      <c r="M31" s="12" t="s">
        <v>1296</v>
      </c>
      <c r="N31" s="75">
        <v>35000</v>
      </c>
      <c r="O31" s="12">
        <v>20</v>
      </c>
      <c r="P31" s="75">
        <v>35000</v>
      </c>
      <c r="Q31" s="12" t="s">
        <v>1297</v>
      </c>
      <c r="R31" s="12">
        <v>20</v>
      </c>
      <c r="S31" s="241" t="s">
        <v>1315</v>
      </c>
      <c r="T31" s="241" t="s">
        <v>1316</v>
      </c>
      <c r="U31" s="241" t="s">
        <v>1317</v>
      </c>
    </row>
    <row r="32" spans="1:21" ht="105">
      <c r="A32" s="183">
        <v>25</v>
      </c>
      <c r="B32" s="12"/>
      <c r="C32" s="32" t="s">
        <v>1318</v>
      </c>
      <c r="D32" s="32" t="s">
        <v>1319</v>
      </c>
      <c r="E32" s="32" t="s">
        <v>1320</v>
      </c>
      <c r="F32" s="12" t="s">
        <v>25</v>
      </c>
      <c r="G32" s="75" t="s">
        <v>1295</v>
      </c>
      <c r="H32" s="75" t="s">
        <v>20</v>
      </c>
      <c r="I32" s="512" t="s">
        <v>83</v>
      </c>
      <c r="J32" s="32" t="s">
        <v>797</v>
      </c>
      <c r="K32" s="12">
        <v>100000</v>
      </c>
      <c r="L32" s="12">
        <v>63000</v>
      </c>
      <c r="M32" s="12" t="s">
        <v>1296</v>
      </c>
      <c r="N32" s="75">
        <v>70000</v>
      </c>
      <c r="O32" s="12">
        <v>20</v>
      </c>
      <c r="P32" s="75">
        <v>70000</v>
      </c>
      <c r="Q32" s="12" t="s">
        <v>1297</v>
      </c>
      <c r="R32" s="12">
        <v>20</v>
      </c>
      <c r="S32" s="241" t="s">
        <v>1321</v>
      </c>
      <c r="T32" s="241" t="s">
        <v>1322</v>
      </c>
      <c r="U32" s="241" t="s">
        <v>1323</v>
      </c>
    </row>
    <row r="33" spans="1:21" ht="90">
      <c r="A33" s="183">
        <v>26</v>
      </c>
      <c r="B33" s="12"/>
      <c r="C33" s="32" t="s">
        <v>1324</v>
      </c>
      <c r="D33" s="32" t="s">
        <v>1325</v>
      </c>
      <c r="E33" s="32" t="s">
        <v>1310</v>
      </c>
      <c r="F33" s="12" t="s">
        <v>25</v>
      </c>
      <c r="G33" s="75" t="s">
        <v>1295</v>
      </c>
      <c r="H33" s="75" t="s">
        <v>20</v>
      </c>
      <c r="I33" s="512" t="s">
        <v>83</v>
      </c>
      <c r="J33" s="32" t="s">
        <v>787</v>
      </c>
      <c r="K33" s="12">
        <v>80000</v>
      </c>
      <c r="L33" s="12">
        <v>50400</v>
      </c>
      <c r="M33" s="12" t="s">
        <v>1296</v>
      </c>
      <c r="N33" s="75">
        <v>56000</v>
      </c>
      <c r="O33" s="12">
        <v>20</v>
      </c>
      <c r="P33" s="75">
        <v>56000</v>
      </c>
      <c r="Q33" s="12" t="s">
        <v>1297</v>
      </c>
      <c r="R33" s="12">
        <v>20</v>
      </c>
      <c r="S33" s="241" t="s">
        <v>1326</v>
      </c>
      <c r="T33" s="241" t="s">
        <v>1327</v>
      </c>
      <c r="U33" s="241" t="s">
        <v>1328</v>
      </c>
    </row>
    <row r="34" spans="1:21" ht="90">
      <c r="A34" s="183">
        <v>27</v>
      </c>
      <c r="B34" s="12"/>
      <c r="C34" s="32" t="s">
        <v>1329</v>
      </c>
      <c r="D34" s="32" t="s">
        <v>1330</v>
      </c>
      <c r="E34" s="32" t="s">
        <v>1310</v>
      </c>
      <c r="F34" s="12" t="s">
        <v>25</v>
      </c>
      <c r="G34" s="75" t="s">
        <v>1295</v>
      </c>
      <c r="H34" s="75" t="s">
        <v>20</v>
      </c>
      <c r="I34" s="512" t="s">
        <v>83</v>
      </c>
      <c r="J34" s="32" t="s">
        <v>797</v>
      </c>
      <c r="K34" s="12">
        <v>50000</v>
      </c>
      <c r="L34" s="12">
        <v>31500</v>
      </c>
      <c r="M34" s="12" t="s">
        <v>1296</v>
      </c>
      <c r="N34" s="75">
        <v>35000</v>
      </c>
      <c r="O34" s="12">
        <v>20</v>
      </c>
      <c r="P34" s="75">
        <v>35000</v>
      </c>
      <c r="Q34" s="12" t="s">
        <v>1297</v>
      </c>
      <c r="R34" s="12">
        <v>20</v>
      </c>
      <c r="S34" s="241" t="s">
        <v>1331</v>
      </c>
      <c r="T34" s="241" t="s">
        <v>1332</v>
      </c>
      <c r="U34" s="241" t="s">
        <v>1333</v>
      </c>
    </row>
    <row r="35" spans="1:21" ht="90">
      <c r="A35" s="183">
        <v>28</v>
      </c>
      <c r="B35" s="12"/>
      <c r="C35" s="32" t="s">
        <v>1334</v>
      </c>
      <c r="D35" s="32" t="s">
        <v>1335</v>
      </c>
      <c r="E35" s="32" t="s">
        <v>1336</v>
      </c>
      <c r="F35" s="12" t="s">
        <v>25</v>
      </c>
      <c r="G35" s="75" t="s">
        <v>1295</v>
      </c>
      <c r="H35" s="32" t="s">
        <v>5</v>
      </c>
      <c r="I35" s="512" t="s">
        <v>83</v>
      </c>
      <c r="J35" s="32" t="s">
        <v>797</v>
      </c>
      <c r="K35" s="12">
        <v>50000</v>
      </c>
      <c r="L35" s="12">
        <v>31500</v>
      </c>
      <c r="M35" s="12" t="s">
        <v>1296</v>
      </c>
      <c r="N35" s="75">
        <v>35000</v>
      </c>
      <c r="O35" s="12">
        <v>20</v>
      </c>
      <c r="P35" s="75">
        <v>35000</v>
      </c>
      <c r="Q35" s="12" t="s">
        <v>1297</v>
      </c>
      <c r="R35" s="12">
        <v>20</v>
      </c>
      <c r="S35" s="241" t="s">
        <v>1337</v>
      </c>
      <c r="T35" s="241" t="s">
        <v>1338</v>
      </c>
      <c r="U35" s="241" t="s">
        <v>1339</v>
      </c>
    </row>
    <row r="36" spans="1:21" ht="90">
      <c r="A36" s="183">
        <v>29</v>
      </c>
      <c r="B36" s="12"/>
      <c r="C36" s="32" t="s">
        <v>1340</v>
      </c>
      <c r="D36" s="32" t="s">
        <v>1341</v>
      </c>
      <c r="E36" s="32" t="s">
        <v>1342</v>
      </c>
      <c r="F36" s="12" t="s">
        <v>25</v>
      </c>
      <c r="G36" s="75" t="s">
        <v>1295</v>
      </c>
      <c r="H36" s="75" t="s">
        <v>20</v>
      </c>
      <c r="I36" s="32" t="s">
        <v>1304</v>
      </c>
      <c r="J36" s="32" t="s">
        <v>767</v>
      </c>
      <c r="K36" s="12">
        <v>100000</v>
      </c>
      <c r="L36" s="12">
        <v>63000</v>
      </c>
      <c r="M36" s="12" t="s">
        <v>1296</v>
      </c>
      <c r="N36" s="75">
        <v>70000</v>
      </c>
      <c r="O36" s="12">
        <v>20</v>
      </c>
      <c r="P36" s="75">
        <v>70000</v>
      </c>
      <c r="Q36" s="12" t="s">
        <v>1297</v>
      </c>
      <c r="R36" s="12">
        <v>20</v>
      </c>
      <c r="S36" s="241" t="s">
        <v>1343</v>
      </c>
      <c r="T36" s="241" t="s">
        <v>1344</v>
      </c>
      <c r="U36" s="241" t="s">
        <v>1345</v>
      </c>
    </row>
    <row r="37" spans="1:21" ht="90">
      <c r="A37" s="183">
        <v>30</v>
      </c>
      <c r="B37" s="12"/>
      <c r="C37" s="32" t="s">
        <v>1341</v>
      </c>
      <c r="D37" s="32" t="s">
        <v>1346</v>
      </c>
      <c r="E37" s="32" t="s">
        <v>1347</v>
      </c>
      <c r="F37" s="12" t="s">
        <v>25</v>
      </c>
      <c r="G37" s="75" t="s">
        <v>1295</v>
      </c>
      <c r="H37" s="32" t="s">
        <v>5</v>
      </c>
      <c r="I37" s="512" t="s">
        <v>83</v>
      </c>
      <c r="J37" s="32" t="s">
        <v>797</v>
      </c>
      <c r="K37" s="12">
        <v>100000</v>
      </c>
      <c r="L37" s="12">
        <v>63000</v>
      </c>
      <c r="M37" s="12" t="s">
        <v>1296</v>
      </c>
      <c r="N37" s="75">
        <v>70000</v>
      </c>
      <c r="O37" s="12">
        <v>20</v>
      </c>
      <c r="P37" s="75">
        <v>70000</v>
      </c>
      <c r="Q37" s="12" t="s">
        <v>1297</v>
      </c>
      <c r="R37" s="12">
        <v>20</v>
      </c>
      <c r="S37" s="241" t="s">
        <v>1348</v>
      </c>
      <c r="T37" s="241" t="s">
        <v>1349</v>
      </c>
      <c r="U37" s="241" t="s">
        <v>1350</v>
      </c>
    </row>
    <row r="38" spans="1:21" ht="75">
      <c r="A38" s="183">
        <v>31</v>
      </c>
      <c r="B38" s="12"/>
      <c r="C38" s="32" t="s">
        <v>1351</v>
      </c>
      <c r="D38" s="32" t="s">
        <v>1352</v>
      </c>
      <c r="E38" s="32" t="s">
        <v>1353</v>
      </c>
      <c r="F38" s="12" t="s">
        <v>25</v>
      </c>
      <c r="G38" s="75" t="s">
        <v>1295</v>
      </c>
      <c r="H38" s="32" t="s">
        <v>5</v>
      </c>
      <c r="I38" s="32" t="s">
        <v>1304</v>
      </c>
      <c r="J38" s="32" t="s">
        <v>1354</v>
      </c>
      <c r="K38" s="12">
        <v>50000</v>
      </c>
      <c r="L38" s="12">
        <v>31500</v>
      </c>
      <c r="M38" s="12" t="s">
        <v>1296</v>
      </c>
      <c r="N38" s="75">
        <v>35000</v>
      </c>
      <c r="O38" s="12">
        <v>20</v>
      </c>
      <c r="P38" s="75">
        <v>35000</v>
      </c>
      <c r="Q38" s="12" t="s">
        <v>1297</v>
      </c>
      <c r="R38" s="12">
        <v>20</v>
      </c>
      <c r="S38" s="241" t="s">
        <v>1355</v>
      </c>
      <c r="T38" s="241" t="s">
        <v>1356</v>
      </c>
      <c r="U38" s="240" t="s">
        <v>1357</v>
      </c>
    </row>
    <row r="39" spans="1:21" ht="60">
      <c r="A39" s="183">
        <v>32</v>
      </c>
      <c r="B39" s="12"/>
      <c r="C39" s="32" t="s">
        <v>1358</v>
      </c>
      <c r="D39" s="32" t="s">
        <v>1359</v>
      </c>
      <c r="E39" s="32" t="s">
        <v>1360</v>
      </c>
      <c r="F39" s="12" t="s">
        <v>25</v>
      </c>
      <c r="G39" s="75" t="s">
        <v>1295</v>
      </c>
      <c r="H39" s="32" t="s">
        <v>5</v>
      </c>
      <c r="I39" s="32" t="s">
        <v>1304</v>
      </c>
      <c r="J39" s="32" t="s">
        <v>797</v>
      </c>
      <c r="K39" s="12">
        <v>50000</v>
      </c>
      <c r="L39" s="12">
        <v>31500</v>
      </c>
      <c r="M39" s="12" t="s">
        <v>1296</v>
      </c>
      <c r="N39" s="75">
        <v>35000</v>
      </c>
      <c r="O39" s="12">
        <v>20</v>
      </c>
      <c r="P39" s="75">
        <v>35000</v>
      </c>
      <c r="Q39" s="12" t="s">
        <v>1297</v>
      </c>
      <c r="R39" s="12">
        <v>20</v>
      </c>
      <c r="S39" s="241" t="s">
        <v>1361</v>
      </c>
      <c r="T39" s="241" t="s">
        <v>1362</v>
      </c>
      <c r="U39" s="241" t="s">
        <v>1363</v>
      </c>
    </row>
    <row r="40" spans="1:21" ht="60">
      <c r="A40" s="183">
        <v>33</v>
      </c>
      <c r="B40" s="12"/>
      <c r="C40" s="32" t="s">
        <v>1364</v>
      </c>
      <c r="D40" s="32" t="s">
        <v>1365</v>
      </c>
      <c r="E40" s="32" t="s">
        <v>1360</v>
      </c>
      <c r="F40" s="12" t="s">
        <v>25</v>
      </c>
      <c r="G40" s="75" t="s">
        <v>1295</v>
      </c>
      <c r="H40" s="32" t="s">
        <v>5</v>
      </c>
      <c r="I40" s="32" t="s">
        <v>1304</v>
      </c>
      <c r="J40" s="32" t="s">
        <v>797</v>
      </c>
      <c r="K40" s="12">
        <v>50000</v>
      </c>
      <c r="L40" s="12">
        <v>31500</v>
      </c>
      <c r="M40" s="12" t="s">
        <v>1296</v>
      </c>
      <c r="N40" s="75">
        <v>35000</v>
      </c>
      <c r="O40" s="12">
        <v>20</v>
      </c>
      <c r="P40" s="75">
        <v>35000</v>
      </c>
      <c r="Q40" s="12" t="s">
        <v>1297</v>
      </c>
      <c r="R40" s="12">
        <v>20</v>
      </c>
      <c r="S40" s="241" t="s">
        <v>1366</v>
      </c>
      <c r="T40" s="241" t="s">
        <v>1367</v>
      </c>
      <c r="U40" s="241" t="s">
        <v>1368</v>
      </c>
    </row>
    <row r="41" spans="1:21" ht="75">
      <c r="A41" s="183">
        <v>34</v>
      </c>
      <c r="B41" s="12"/>
      <c r="C41" s="32" t="s">
        <v>1369</v>
      </c>
      <c r="D41" s="32" t="s">
        <v>1370</v>
      </c>
      <c r="E41" s="32" t="s">
        <v>1371</v>
      </c>
      <c r="F41" s="12" t="s">
        <v>25</v>
      </c>
      <c r="G41" s="75" t="s">
        <v>1295</v>
      </c>
      <c r="H41" s="75" t="s">
        <v>20</v>
      </c>
      <c r="I41" s="512" t="s">
        <v>83</v>
      </c>
      <c r="J41" s="32" t="s">
        <v>797</v>
      </c>
      <c r="K41" s="12">
        <v>200000</v>
      </c>
      <c r="L41" s="12">
        <v>126000</v>
      </c>
      <c r="M41" s="12" t="s">
        <v>1296</v>
      </c>
      <c r="N41" s="75">
        <v>140000</v>
      </c>
      <c r="O41" s="12">
        <v>20</v>
      </c>
      <c r="P41" s="75">
        <v>140000</v>
      </c>
      <c r="Q41" s="12" t="s">
        <v>1297</v>
      </c>
      <c r="R41" s="12">
        <v>20</v>
      </c>
      <c r="S41" s="241" t="s">
        <v>1372</v>
      </c>
      <c r="T41" s="241" t="s">
        <v>1373</v>
      </c>
      <c r="U41" s="241" t="s">
        <v>1374</v>
      </c>
    </row>
    <row r="42" spans="1:21" ht="75">
      <c r="A42" s="183">
        <v>35</v>
      </c>
      <c r="B42" s="12"/>
      <c r="C42" s="32" t="s">
        <v>1375</v>
      </c>
      <c r="D42" s="32" t="s">
        <v>1376</v>
      </c>
      <c r="E42" s="32" t="s">
        <v>1377</v>
      </c>
      <c r="F42" s="12" t="s">
        <v>25</v>
      </c>
      <c r="G42" s="75" t="s">
        <v>1295</v>
      </c>
      <c r="H42" s="32" t="s">
        <v>5</v>
      </c>
      <c r="I42" s="512" t="s">
        <v>83</v>
      </c>
      <c r="J42" s="32" t="s">
        <v>797</v>
      </c>
      <c r="K42" s="12">
        <v>100000</v>
      </c>
      <c r="L42" s="12">
        <v>63000</v>
      </c>
      <c r="M42" s="12" t="s">
        <v>1296</v>
      </c>
      <c r="N42" s="75">
        <v>70000</v>
      </c>
      <c r="O42" s="12">
        <v>20</v>
      </c>
      <c r="P42" s="75">
        <v>70000</v>
      </c>
      <c r="Q42" s="12" t="s">
        <v>1297</v>
      </c>
      <c r="R42" s="12">
        <v>20</v>
      </c>
      <c r="S42" s="241" t="s">
        <v>1378</v>
      </c>
      <c r="T42" s="241" t="s">
        <v>1379</v>
      </c>
      <c r="U42" s="241">
        <v>504425645</v>
      </c>
    </row>
    <row r="43" spans="1:21" ht="75">
      <c r="A43" s="183">
        <v>36</v>
      </c>
      <c r="B43" s="12"/>
      <c r="C43" s="32" t="s">
        <v>1380</v>
      </c>
      <c r="D43" s="32" t="s">
        <v>1381</v>
      </c>
      <c r="E43" s="32" t="s">
        <v>1382</v>
      </c>
      <c r="F43" s="12" t="s">
        <v>25</v>
      </c>
      <c r="G43" s="75" t="s">
        <v>1295</v>
      </c>
      <c r="H43" s="75" t="s">
        <v>20</v>
      </c>
      <c r="I43" s="512" t="s">
        <v>83</v>
      </c>
      <c r="J43" s="32" t="s">
        <v>797</v>
      </c>
      <c r="K43" s="12">
        <v>200000</v>
      </c>
      <c r="L43" s="12">
        <v>126000</v>
      </c>
      <c r="M43" s="12" t="s">
        <v>1296</v>
      </c>
      <c r="N43" s="75">
        <v>140000</v>
      </c>
      <c r="O43" s="12">
        <v>20</v>
      </c>
      <c r="P43" s="75">
        <v>140000</v>
      </c>
      <c r="Q43" s="12" t="s">
        <v>1297</v>
      </c>
      <c r="R43" s="12">
        <v>20</v>
      </c>
      <c r="S43" s="241" t="s">
        <v>1383</v>
      </c>
      <c r="T43" s="241" t="s">
        <v>1384</v>
      </c>
      <c r="U43" s="241" t="s">
        <v>1385</v>
      </c>
    </row>
    <row r="44" spans="1:21" ht="120">
      <c r="A44" s="183">
        <v>37</v>
      </c>
      <c r="B44" s="12"/>
      <c r="C44" s="32" t="s">
        <v>1386</v>
      </c>
      <c r="D44" s="32" t="s">
        <v>1387</v>
      </c>
      <c r="E44" s="32" t="s">
        <v>1388</v>
      </c>
      <c r="F44" s="12" t="s">
        <v>25</v>
      </c>
      <c r="G44" s="75" t="s">
        <v>1389</v>
      </c>
      <c r="H44" s="32" t="s">
        <v>5</v>
      </c>
      <c r="I44" s="512" t="s">
        <v>83</v>
      </c>
      <c r="J44" s="32" t="s">
        <v>553</v>
      </c>
      <c r="K44" s="12">
        <v>300000</v>
      </c>
      <c r="L44" s="12">
        <v>189000</v>
      </c>
      <c r="M44" s="12" t="s">
        <v>1296</v>
      </c>
      <c r="N44" s="75">
        <v>210000</v>
      </c>
      <c r="O44" s="12">
        <v>20</v>
      </c>
      <c r="P44" s="75">
        <v>210000</v>
      </c>
      <c r="Q44" s="12" t="s">
        <v>1297</v>
      </c>
      <c r="R44" s="12">
        <v>20</v>
      </c>
      <c r="S44" s="241" t="s">
        <v>1390</v>
      </c>
      <c r="T44" s="241" t="s">
        <v>1391</v>
      </c>
      <c r="U44" s="241" t="s">
        <v>1392</v>
      </c>
    </row>
    <row r="45" spans="1:21" ht="105">
      <c r="A45" s="183">
        <v>38</v>
      </c>
      <c r="B45" s="12"/>
      <c r="C45" s="32" t="s">
        <v>1393</v>
      </c>
      <c r="D45" s="32" t="s">
        <v>1394</v>
      </c>
      <c r="E45" s="32" t="s">
        <v>1395</v>
      </c>
      <c r="F45" s="12" t="s">
        <v>25</v>
      </c>
      <c r="G45" s="75" t="s">
        <v>483</v>
      </c>
      <c r="H45" s="32" t="s">
        <v>5</v>
      </c>
      <c r="I45" s="32" t="s">
        <v>1304</v>
      </c>
      <c r="J45" s="32" t="s">
        <v>1396</v>
      </c>
      <c r="K45" s="12">
        <v>50000</v>
      </c>
      <c r="L45" s="12">
        <v>31500</v>
      </c>
      <c r="M45" s="12" t="s">
        <v>1296</v>
      </c>
      <c r="N45" s="75">
        <v>35000</v>
      </c>
      <c r="O45" s="12">
        <v>20</v>
      </c>
      <c r="P45" s="75">
        <v>35000</v>
      </c>
      <c r="Q45" s="12" t="s">
        <v>1297</v>
      </c>
      <c r="R45" s="12">
        <v>20</v>
      </c>
      <c r="S45" s="241" t="s">
        <v>1397</v>
      </c>
      <c r="T45" s="241" t="s">
        <v>1398</v>
      </c>
      <c r="U45" s="241" t="s">
        <v>1399</v>
      </c>
    </row>
    <row r="46" spans="1:21" ht="75">
      <c r="A46" s="183">
        <v>39</v>
      </c>
      <c r="B46" s="12"/>
      <c r="C46" s="32" t="s">
        <v>1309</v>
      </c>
      <c r="D46" s="32" t="s">
        <v>1400</v>
      </c>
      <c r="E46" s="32" t="s">
        <v>1401</v>
      </c>
      <c r="F46" s="12" t="s">
        <v>25</v>
      </c>
      <c r="G46" s="75" t="s">
        <v>1295</v>
      </c>
      <c r="H46" s="32" t="s">
        <v>5</v>
      </c>
      <c r="I46" s="32" t="s">
        <v>1304</v>
      </c>
      <c r="J46" s="32" t="s">
        <v>1402</v>
      </c>
      <c r="K46" s="12">
        <v>300000</v>
      </c>
      <c r="L46" s="12">
        <v>189000</v>
      </c>
      <c r="M46" s="12" t="s">
        <v>1296</v>
      </c>
      <c r="N46" s="75">
        <v>210000</v>
      </c>
      <c r="O46" s="12">
        <v>20</v>
      </c>
      <c r="P46" s="75">
        <v>210000</v>
      </c>
      <c r="Q46" s="12" t="s">
        <v>1297</v>
      </c>
      <c r="R46" s="12">
        <v>20</v>
      </c>
      <c r="S46" s="241" t="s">
        <v>1403</v>
      </c>
      <c r="T46" s="241" t="s">
        <v>1404</v>
      </c>
      <c r="U46" s="241" t="s">
        <v>1405</v>
      </c>
    </row>
    <row r="47" spans="1:21" ht="120">
      <c r="A47" s="183">
        <v>40</v>
      </c>
      <c r="B47" s="12"/>
      <c r="C47" s="32" t="s">
        <v>1406</v>
      </c>
      <c r="D47" s="32" t="s">
        <v>1407</v>
      </c>
      <c r="E47" s="32" t="s">
        <v>1408</v>
      </c>
      <c r="F47" s="12" t="s">
        <v>25</v>
      </c>
      <c r="G47" s="75" t="s">
        <v>483</v>
      </c>
      <c r="H47" s="32" t="s">
        <v>5</v>
      </c>
      <c r="I47" s="32" t="s">
        <v>1304</v>
      </c>
      <c r="J47" s="32" t="s">
        <v>797</v>
      </c>
      <c r="K47" s="12">
        <v>100000</v>
      </c>
      <c r="L47" s="12">
        <v>63000</v>
      </c>
      <c r="M47" s="12" t="s">
        <v>1296</v>
      </c>
      <c r="N47" s="75">
        <v>70000</v>
      </c>
      <c r="O47" s="12">
        <v>20</v>
      </c>
      <c r="P47" s="75">
        <v>70000</v>
      </c>
      <c r="Q47" s="12" t="s">
        <v>1297</v>
      </c>
      <c r="R47" s="12">
        <v>20</v>
      </c>
      <c r="S47" s="241" t="s">
        <v>1409</v>
      </c>
      <c r="T47" s="241" t="s">
        <v>1410</v>
      </c>
      <c r="U47" s="241" t="s">
        <v>1411</v>
      </c>
    </row>
    <row r="48" spans="1:21" ht="75">
      <c r="A48" s="183">
        <v>41</v>
      </c>
      <c r="B48" s="12"/>
      <c r="C48" s="32" t="s">
        <v>1412</v>
      </c>
      <c r="D48" s="32" t="s">
        <v>1293</v>
      </c>
      <c r="E48" s="32" t="s">
        <v>1413</v>
      </c>
      <c r="F48" s="12" t="s">
        <v>25</v>
      </c>
      <c r="G48" s="75" t="s">
        <v>1295</v>
      </c>
      <c r="H48" s="32" t="s">
        <v>5</v>
      </c>
      <c r="I48" s="512" t="s">
        <v>83</v>
      </c>
      <c r="J48" s="32" t="s">
        <v>1414</v>
      </c>
      <c r="K48" s="12">
        <v>300000</v>
      </c>
      <c r="L48" s="12">
        <v>189000</v>
      </c>
      <c r="M48" s="12" t="s">
        <v>1296</v>
      </c>
      <c r="N48" s="75">
        <v>210000</v>
      </c>
      <c r="O48" s="12">
        <v>20</v>
      </c>
      <c r="P48" s="75">
        <v>210000</v>
      </c>
      <c r="Q48" s="12" t="s">
        <v>1297</v>
      </c>
      <c r="R48" s="12">
        <v>20</v>
      </c>
      <c r="S48" s="241" t="s">
        <v>1415</v>
      </c>
      <c r="T48" s="241" t="s">
        <v>1416</v>
      </c>
      <c r="U48" s="241">
        <v>504424619</v>
      </c>
    </row>
    <row r="49" spans="1:21" ht="90">
      <c r="A49" s="183">
        <v>42</v>
      </c>
      <c r="B49" s="12"/>
      <c r="C49" s="32" t="s">
        <v>1417</v>
      </c>
      <c r="D49" s="32" t="s">
        <v>1418</v>
      </c>
      <c r="E49" s="32" t="s">
        <v>1419</v>
      </c>
      <c r="F49" s="12" t="s">
        <v>25</v>
      </c>
      <c r="G49" s="75" t="s">
        <v>1295</v>
      </c>
      <c r="H49" s="32" t="s">
        <v>5</v>
      </c>
      <c r="I49" s="32" t="s">
        <v>1304</v>
      </c>
      <c r="J49" s="32" t="s">
        <v>1420</v>
      </c>
      <c r="K49" s="12">
        <v>400000</v>
      </c>
      <c r="L49" s="12">
        <v>252000</v>
      </c>
      <c r="M49" s="12" t="s">
        <v>1296</v>
      </c>
      <c r="N49" s="75">
        <v>280000</v>
      </c>
      <c r="O49" s="12">
        <v>20</v>
      </c>
      <c r="P49" s="75">
        <v>280000</v>
      </c>
      <c r="Q49" s="12" t="s">
        <v>1297</v>
      </c>
      <c r="R49" s="12">
        <v>20</v>
      </c>
      <c r="S49" s="241" t="s">
        <v>1421</v>
      </c>
      <c r="T49" s="241" t="s">
        <v>1422</v>
      </c>
      <c r="U49" s="241" t="s">
        <v>1423</v>
      </c>
    </row>
    <row r="50" spans="1:21" ht="60">
      <c r="A50" s="183">
        <v>43</v>
      </c>
      <c r="B50" s="12"/>
      <c r="C50" s="32" t="s">
        <v>1424</v>
      </c>
      <c r="D50" s="32" t="s">
        <v>1425</v>
      </c>
      <c r="E50" s="32" t="s">
        <v>1360</v>
      </c>
      <c r="F50" s="12" t="s">
        <v>25</v>
      </c>
      <c r="G50" s="75" t="s">
        <v>1295</v>
      </c>
      <c r="H50" s="75" t="s">
        <v>20</v>
      </c>
      <c r="I50" s="512" t="s">
        <v>83</v>
      </c>
      <c r="J50" s="32" t="s">
        <v>797</v>
      </c>
      <c r="K50" s="12">
        <v>50000</v>
      </c>
      <c r="L50" s="12">
        <v>31500</v>
      </c>
      <c r="M50" s="12" t="s">
        <v>1296</v>
      </c>
      <c r="N50" s="75">
        <v>35000</v>
      </c>
      <c r="O50" s="12">
        <v>20</v>
      </c>
      <c r="P50" s="75">
        <v>35000</v>
      </c>
      <c r="Q50" s="12" t="s">
        <v>1297</v>
      </c>
      <c r="R50" s="12">
        <v>20</v>
      </c>
      <c r="S50" s="241" t="s">
        <v>1426</v>
      </c>
      <c r="T50" s="241" t="s">
        <v>1427</v>
      </c>
      <c r="U50" s="241" t="s">
        <v>1428</v>
      </c>
    </row>
    <row r="51" spans="1:21" ht="60">
      <c r="A51" s="183">
        <v>44</v>
      </c>
      <c r="B51" s="12"/>
      <c r="C51" s="32" t="s">
        <v>1429</v>
      </c>
      <c r="D51" s="32" t="s">
        <v>547</v>
      </c>
      <c r="E51" s="509" t="s">
        <v>1430</v>
      </c>
      <c r="F51" s="12" t="s">
        <v>25</v>
      </c>
      <c r="G51" s="509" t="s">
        <v>13</v>
      </c>
      <c r="H51" s="32" t="s">
        <v>5</v>
      </c>
      <c r="I51" s="512" t="s">
        <v>83</v>
      </c>
      <c r="J51" s="32" t="s">
        <v>797</v>
      </c>
      <c r="K51" s="12">
        <v>50000</v>
      </c>
      <c r="L51" s="12">
        <v>31500</v>
      </c>
      <c r="M51" s="93" t="s">
        <v>1296</v>
      </c>
      <c r="N51" s="32">
        <v>35000</v>
      </c>
      <c r="O51" s="12">
        <v>20</v>
      </c>
      <c r="P51" s="32">
        <v>35000</v>
      </c>
      <c r="Q51" s="12" t="s">
        <v>1431</v>
      </c>
      <c r="R51" s="12">
        <v>20</v>
      </c>
      <c r="S51" s="241" t="s">
        <v>1432</v>
      </c>
      <c r="T51" s="241" t="s">
        <v>1433</v>
      </c>
      <c r="U51" s="241" t="s">
        <v>1434</v>
      </c>
    </row>
    <row r="52" spans="1:21" ht="90">
      <c r="A52" s="183">
        <v>45</v>
      </c>
      <c r="B52" s="12"/>
      <c r="C52" s="32" t="s">
        <v>307</v>
      </c>
      <c r="D52" s="32" t="s">
        <v>1435</v>
      </c>
      <c r="E52" s="509" t="s">
        <v>1436</v>
      </c>
      <c r="F52" s="12" t="s">
        <v>25</v>
      </c>
      <c r="G52" s="509" t="s">
        <v>13</v>
      </c>
      <c r="H52" s="32" t="s">
        <v>5</v>
      </c>
      <c r="I52" s="512" t="s">
        <v>83</v>
      </c>
      <c r="J52" s="32" t="s">
        <v>797</v>
      </c>
      <c r="K52" s="12">
        <v>50000</v>
      </c>
      <c r="L52" s="12">
        <v>31500</v>
      </c>
      <c r="M52" s="93" t="s">
        <v>1296</v>
      </c>
      <c r="N52" s="32">
        <v>35000</v>
      </c>
      <c r="O52" s="12">
        <v>20</v>
      </c>
      <c r="P52" s="32">
        <v>35000</v>
      </c>
      <c r="Q52" s="12" t="s">
        <v>1431</v>
      </c>
      <c r="R52" s="12">
        <v>20</v>
      </c>
      <c r="S52" s="241" t="s">
        <v>1437</v>
      </c>
      <c r="T52" s="241" t="s">
        <v>1438</v>
      </c>
      <c r="U52" s="241" t="s">
        <v>1439</v>
      </c>
    </row>
    <row r="53" spans="1:21" ht="90">
      <c r="A53" s="183">
        <v>46</v>
      </c>
      <c r="B53" s="12"/>
      <c r="C53" s="32" t="s">
        <v>1440</v>
      </c>
      <c r="D53" s="32" t="s">
        <v>1441</v>
      </c>
      <c r="E53" s="509" t="s">
        <v>1442</v>
      </c>
      <c r="F53" s="12" t="s">
        <v>25</v>
      </c>
      <c r="G53" s="509" t="s">
        <v>13</v>
      </c>
      <c r="H53" s="32" t="s">
        <v>5</v>
      </c>
      <c r="I53" s="512" t="s">
        <v>83</v>
      </c>
      <c r="J53" s="32" t="s">
        <v>1443</v>
      </c>
      <c r="K53" s="12">
        <v>50000</v>
      </c>
      <c r="L53" s="12">
        <v>31500</v>
      </c>
      <c r="M53" s="93" t="s">
        <v>1296</v>
      </c>
      <c r="N53" s="32">
        <v>35000</v>
      </c>
      <c r="O53" s="12">
        <v>20</v>
      </c>
      <c r="P53" s="32">
        <v>35000</v>
      </c>
      <c r="Q53" s="12" t="s">
        <v>1431</v>
      </c>
      <c r="R53" s="12">
        <v>20</v>
      </c>
      <c r="S53" s="241" t="s">
        <v>1444</v>
      </c>
      <c r="T53" s="241" t="s">
        <v>1445</v>
      </c>
      <c r="U53" s="241" t="s">
        <v>1446</v>
      </c>
    </row>
    <row r="54" spans="1:21" ht="120">
      <c r="A54" s="183">
        <v>47</v>
      </c>
      <c r="B54" s="12"/>
      <c r="C54" s="32" t="s">
        <v>1447</v>
      </c>
      <c r="D54" s="32" t="s">
        <v>1448</v>
      </c>
      <c r="E54" s="509" t="s">
        <v>1449</v>
      </c>
      <c r="F54" s="12" t="s">
        <v>25</v>
      </c>
      <c r="G54" s="509" t="s">
        <v>13</v>
      </c>
      <c r="H54" s="32" t="s">
        <v>5</v>
      </c>
      <c r="I54" s="32" t="s">
        <v>1304</v>
      </c>
      <c r="J54" s="32" t="s">
        <v>1443</v>
      </c>
      <c r="K54" s="12">
        <v>100000</v>
      </c>
      <c r="L54" s="12">
        <v>63000</v>
      </c>
      <c r="M54" s="93" t="s">
        <v>1296</v>
      </c>
      <c r="N54" s="32">
        <v>70000</v>
      </c>
      <c r="O54" s="12">
        <v>20</v>
      </c>
      <c r="P54" s="32">
        <v>70000</v>
      </c>
      <c r="Q54" s="12" t="s">
        <v>1431</v>
      </c>
      <c r="R54" s="12">
        <v>20</v>
      </c>
      <c r="S54" s="241" t="s">
        <v>1450</v>
      </c>
      <c r="T54" s="241" t="s">
        <v>1451</v>
      </c>
      <c r="U54" s="241" t="s">
        <v>1452</v>
      </c>
    </row>
    <row r="55" spans="1:21" ht="75">
      <c r="A55" s="183">
        <v>48</v>
      </c>
      <c r="B55" s="12"/>
      <c r="C55" s="93" t="s">
        <v>518</v>
      </c>
      <c r="D55" s="32" t="s">
        <v>568</v>
      </c>
      <c r="E55" s="509" t="s">
        <v>1453</v>
      </c>
      <c r="F55" s="12" t="s">
        <v>25</v>
      </c>
      <c r="G55" s="509" t="s">
        <v>13</v>
      </c>
      <c r="H55" s="32" t="s">
        <v>5</v>
      </c>
      <c r="I55" s="32" t="s">
        <v>1304</v>
      </c>
      <c r="J55" s="32" t="s">
        <v>1414</v>
      </c>
      <c r="K55" s="12">
        <v>300000</v>
      </c>
      <c r="L55" s="12">
        <v>189000</v>
      </c>
      <c r="M55" s="93" t="s">
        <v>1296</v>
      </c>
      <c r="N55" s="32">
        <v>210000</v>
      </c>
      <c r="O55" s="12">
        <v>20</v>
      </c>
      <c r="P55" s="32">
        <v>210000</v>
      </c>
      <c r="Q55" s="12" t="s">
        <v>1431</v>
      </c>
      <c r="R55" s="12">
        <v>20</v>
      </c>
      <c r="S55" s="241" t="s">
        <v>1454</v>
      </c>
      <c r="T55" s="241" t="s">
        <v>1455</v>
      </c>
      <c r="U55" s="241" t="s">
        <v>1456</v>
      </c>
    </row>
    <row r="56" spans="1:21" ht="75">
      <c r="A56" s="183">
        <v>49</v>
      </c>
      <c r="B56" s="12"/>
      <c r="C56" s="32" t="s">
        <v>1457</v>
      </c>
      <c r="D56" s="32" t="s">
        <v>1458</v>
      </c>
      <c r="E56" s="509" t="s">
        <v>1459</v>
      </c>
      <c r="F56" s="12" t="s">
        <v>25</v>
      </c>
      <c r="G56" s="509" t="s">
        <v>13</v>
      </c>
      <c r="H56" s="32" t="s">
        <v>5</v>
      </c>
      <c r="I56" s="512" t="s">
        <v>83</v>
      </c>
      <c r="J56" s="32" t="s">
        <v>1443</v>
      </c>
      <c r="K56" s="12">
        <v>100000</v>
      </c>
      <c r="L56" s="12">
        <v>63000</v>
      </c>
      <c r="M56" s="93" t="s">
        <v>1296</v>
      </c>
      <c r="N56" s="32">
        <v>70000</v>
      </c>
      <c r="O56" s="12">
        <v>20</v>
      </c>
      <c r="P56" s="32">
        <v>70000</v>
      </c>
      <c r="Q56" s="12" t="s">
        <v>1431</v>
      </c>
      <c r="R56" s="12">
        <v>20</v>
      </c>
      <c r="S56" s="241" t="s">
        <v>1460</v>
      </c>
      <c r="T56" s="241" t="s">
        <v>1461</v>
      </c>
      <c r="U56" s="241" t="s">
        <v>1462</v>
      </c>
    </row>
    <row r="57" spans="1:21" ht="90">
      <c r="A57" s="183">
        <v>50</v>
      </c>
      <c r="B57" s="12"/>
      <c r="C57" s="32" t="s">
        <v>1463</v>
      </c>
      <c r="D57" s="32" t="s">
        <v>1464</v>
      </c>
      <c r="E57" s="509" t="s">
        <v>1465</v>
      </c>
      <c r="F57" s="12" t="s">
        <v>25</v>
      </c>
      <c r="G57" s="509" t="s">
        <v>13</v>
      </c>
      <c r="H57" s="75" t="s">
        <v>20</v>
      </c>
      <c r="I57" s="512" t="s">
        <v>83</v>
      </c>
      <c r="J57" s="32" t="s">
        <v>1354</v>
      </c>
      <c r="K57" s="12">
        <v>50000</v>
      </c>
      <c r="L57" s="12">
        <v>31500</v>
      </c>
      <c r="M57" s="93" t="s">
        <v>1296</v>
      </c>
      <c r="N57" s="32">
        <v>35000</v>
      </c>
      <c r="O57" s="12">
        <v>20</v>
      </c>
      <c r="P57" s="32">
        <v>35000</v>
      </c>
      <c r="Q57" s="12" t="s">
        <v>1431</v>
      </c>
      <c r="R57" s="12">
        <v>20</v>
      </c>
      <c r="S57" s="241" t="s">
        <v>1466</v>
      </c>
      <c r="T57" s="241" t="s">
        <v>1467</v>
      </c>
      <c r="U57" s="241" t="s">
        <v>1468</v>
      </c>
    </row>
    <row r="58" spans="1:21" ht="75">
      <c r="A58" s="183">
        <v>51</v>
      </c>
      <c r="B58" s="12"/>
      <c r="C58" s="32" t="s">
        <v>593</v>
      </c>
      <c r="D58" s="32" t="s">
        <v>1469</v>
      </c>
      <c r="E58" s="509" t="s">
        <v>1470</v>
      </c>
      <c r="F58" s="12" t="s">
        <v>25</v>
      </c>
      <c r="G58" s="509" t="s">
        <v>13</v>
      </c>
      <c r="H58" s="32" t="s">
        <v>5</v>
      </c>
      <c r="I58" s="512" t="s">
        <v>83</v>
      </c>
      <c r="J58" s="32" t="s">
        <v>797</v>
      </c>
      <c r="K58" s="12">
        <v>50000</v>
      </c>
      <c r="L58" s="12">
        <v>31500</v>
      </c>
      <c r="M58" s="93" t="s">
        <v>1296</v>
      </c>
      <c r="N58" s="32">
        <v>35000</v>
      </c>
      <c r="O58" s="12">
        <v>20</v>
      </c>
      <c r="P58" s="32">
        <v>35000</v>
      </c>
      <c r="Q58" s="12" t="s">
        <v>1431</v>
      </c>
      <c r="R58" s="12">
        <v>20</v>
      </c>
      <c r="S58" s="241" t="s">
        <v>1471</v>
      </c>
      <c r="T58" s="241" t="s">
        <v>1472</v>
      </c>
      <c r="U58" s="240" t="s">
        <v>1473</v>
      </c>
    </row>
    <row r="59" spans="1:21" ht="60">
      <c r="A59" s="183">
        <v>52</v>
      </c>
      <c r="B59" s="12"/>
      <c r="C59" s="32" t="s">
        <v>1474</v>
      </c>
      <c r="D59" s="32" t="s">
        <v>1475</v>
      </c>
      <c r="E59" s="509" t="s">
        <v>1476</v>
      </c>
      <c r="F59" s="12" t="s">
        <v>25</v>
      </c>
      <c r="G59" s="509" t="s">
        <v>13</v>
      </c>
      <c r="H59" s="75" t="s">
        <v>20</v>
      </c>
      <c r="I59" s="512" t="s">
        <v>83</v>
      </c>
      <c r="J59" s="32" t="s">
        <v>797</v>
      </c>
      <c r="K59" s="12">
        <v>50000</v>
      </c>
      <c r="L59" s="12">
        <v>31500</v>
      </c>
      <c r="M59" s="93" t="s">
        <v>1296</v>
      </c>
      <c r="N59" s="32">
        <v>35000</v>
      </c>
      <c r="O59" s="12">
        <v>20</v>
      </c>
      <c r="P59" s="32">
        <v>35000</v>
      </c>
      <c r="Q59" s="12" t="s">
        <v>1431</v>
      </c>
      <c r="R59" s="12">
        <v>20</v>
      </c>
      <c r="S59" s="241" t="s">
        <v>1477</v>
      </c>
      <c r="T59" s="241" t="s">
        <v>1478</v>
      </c>
      <c r="U59" s="241" t="s">
        <v>1479</v>
      </c>
    </row>
    <row r="60" spans="1:21" ht="60">
      <c r="A60" s="183">
        <v>53</v>
      </c>
      <c r="B60" s="12"/>
      <c r="C60" s="32" t="s">
        <v>1480</v>
      </c>
      <c r="D60" s="32" t="s">
        <v>1481</v>
      </c>
      <c r="E60" s="509" t="s">
        <v>1482</v>
      </c>
      <c r="F60" s="12" t="s">
        <v>25</v>
      </c>
      <c r="G60" s="509" t="s">
        <v>13</v>
      </c>
      <c r="H60" s="75" t="s">
        <v>20</v>
      </c>
      <c r="I60" s="512" t="s">
        <v>83</v>
      </c>
      <c r="J60" s="32" t="s">
        <v>797</v>
      </c>
      <c r="K60" s="12">
        <v>50000</v>
      </c>
      <c r="L60" s="12">
        <v>31500</v>
      </c>
      <c r="M60" s="93" t="s">
        <v>1296</v>
      </c>
      <c r="N60" s="32">
        <v>35000</v>
      </c>
      <c r="O60" s="12">
        <v>20</v>
      </c>
      <c r="P60" s="32">
        <v>35000</v>
      </c>
      <c r="Q60" s="12" t="s">
        <v>1431</v>
      </c>
      <c r="R60" s="12">
        <v>20</v>
      </c>
      <c r="S60" s="241" t="s">
        <v>1483</v>
      </c>
      <c r="T60" s="241" t="s">
        <v>1484</v>
      </c>
      <c r="U60" s="241" t="s">
        <v>1485</v>
      </c>
    </row>
    <row r="61" spans="1:21" ht="75">
      <c r="A61" s="183">
        <v>54</v>
      </c>
      <c r="B61" s="12"/>
      <c r="C61" s="32" t="s">
        <v>464</v>
      </c>
      <c r="D61" s="32" t="s">
        <v>1486</v>
      </c>
      <c r="E61" s="509" t="s">
        <v>1487</v>
      </c>
      <c r="F61" s="12" t="s">
        <v>25</v>
      </c>
      <c r="G61" s="509" t="s">
        <v>13</v>
      </c>
      <c r="H61" s="32" t="s">
        <v>5</v>
      </c>
      <c r="I61" s="512" t="s">
        <v>83</v>
      </c>
      <c r="J61" s="32" t="s">
        <v>1443</v>
      </c>
      <c r="K61" s="12">
        <v>100000</v>
      </c>
      <c r="L61" s="12">
        <v>63000</v>
      </c>
      <c r="M61" s="93" t="s">
        <v>1296</v>
      </c>
      <c r="N61" s="32">
        <v>70000</v>
      </c>
      <c r="O61" s="12">
        <v>20</v>
      </c>
      <c r="P61" s="32">
        <v>70000</v>
      </c>
      <c r="Q61" s="12" t="s">
        <v>1431</v>
      </c>
      <c r="R61" s="12">
        <v>20</v>
      </c>
      <c r="S61" s="241" t="s">
        <v>1488</v>
      </c>
      <c r="T61" s="241" t="s">
        <v>1489</v>
      </c>
      <c r="U61" s="241" t="s">
        <v>1490</v>
      </c>
    </row>
    <row r="62" spans="1:21" ht="75">
      <c r="A62" s="183">
        <v>55</v>
      </c>
      <c r="B62" s="12"/>
      <c r="C62" s="32" t="s">
        <v>387</v>
      </c>
      <c r="D62" s="32" t="s">
        <v>731</v>
      </c>
      <c r="E62" s="509" t="s">
        <v>1487</v>
      </c>
      <c r="F62" s="12" t="s">
        <v>25</v>
      </c>
      <c r="G62" s="509" t="s">
        <v>13</v>
      </c>
      <c r="H62" s="32" t="s">
        <v>5</v>
      </c>
      <c r="I62" s="512" t="s">
        <v>83</v>
      </c>
      <c r="J62" s="32" t="s">
        <v>1414</v>
      </c>
      <c r="K62" s="12">
        <v>50000</v>
      </c>
      <c r="L62" s="12">
        <v>31500</v>
      </c>
      <c r="M62" s="93" t="s">
        <v>1296</v>
      </c>
      <c r="N62" s="32">
        <v>35000</v>
      </c>
      <c r="O62" s="12">
        <v>20</v>
      </c>
      <c r="P62" s="32">
        <v>35000</v>
      </c>
      <c r="Q62" s="12" t="s">
        <v>1431</v>
      </c>
      <c r="R62" s="12">
        <v>20</v>
      </c>
      <c r="S62" s="241" t="s">
        <v>1491</v>
      </c>
      <c r="T62" s="241" t="s">
        <v>1492</v>
      </c>
      <c r="U62" s="241" t="s">
        <v>1493</v>
      </c>
    </row>
    <row r="63" spans="1:21" ht="60">
      <c r="A63" s="183">
        <v>56</v>
      </c>
      <c r="B63" s="12"/>
      <c r="C63" s="32" t="s">
        <v>837</v>
      </c>
      <c r="D63" s="32" t="s">
        <v>593</v>
      </c>
      <c r="E63" s="509" t="s">
        <v>1494</v>
      </c>
      <c r="F63" s="12" t="s">
        <v>25</v>
      </c>
      <c r="G63" s="509" t="s">
        <v>13</v>
      </c>
      <c r="H63" s="32" t="s">
        <v>5</v>
      </c>
      <c r="I63" s="512" t="s">
        <v>83</v>
      </c>
      <c r="J63" s="32" t="s">
        <v>1495</v>
      </c>
      <c r="K63" s="12">
        <v>100000</v>
      </c>
      <c r="L63" s="12">
        <v>63000</v>
      </c>
      <c r="M63" s="93" t="s">
        <v>1296</v>
      </c>
      <c r="N63" s="32">
        <v>70000</v>
      </c>
      <c r="O63" s="12">
        <v>20</v>
      </c>
      <c r="P63" s="32">
        <v>70000</v>
      </c>
      <c r="Q63" s="12" t="s">
        <v>1431</v>
      </c>
      <c r="R63" s="12">
        <v>20</v>
      </c>
      <c r="S63" s="241" t="s">
        <v>1496</v>
      </c>
      <c r="T63" s="241" t="s">
        <v>1497</v>
      </c>
      <c r="U63" s="241" t="s">
        <v>1498</v>
      </c>
    </row>
    <row r="64" spans="1:21" ht="51">
      <c r="A64" s="183">
        <v>57</v>
      </c>
      <c r="B64" s="513"/>
      <c r="C64" s="514" t="s">
        <v>1507</v>
      </c>
      <c r="D64" s="514" t="s">
        <v>1508</v>
      </c>
      <c r="E64" s="515" t="s">
        <v>1509</v>
      </c>
      <c r="F64" s="514" t="s">
        <v>25</v>
      </c>
      <c r="G64" s="516" t="s">
        <v>4</v>
      </c>
      <c r="H64" s="32" t="s">
        <v>5</v>
      </c>
      <c r="I64" s="66" t="s">
        <v>83</v>
      </c>
      <c r="J64" s="514" t="s">
        <v>797</v>
      </c>
      <c r="K64" s="145">
        <v>50000</v>
      </c>
      <c r="L64" s="513">
        <v>31500</v>
      </c>
      <c r="M64" s="513" t="s">
        <v>1431</v>
      </c>
      <c r="N64" s="514">
        <v>35000</v>
      </c>
      <c r="O64" s="513">
        <v>20</v>
      </c>
      <c r="P64" s="514">
        <v>35000</v>
      </c>
      <c r="Q64" s="513" t="s">
        <v>1510</v>
      </c>
      <c r="R64" s="513">
        <v>20</v>
      </c>
      <c r="S64" s="517" t="s">
        <v>1511</v>
      </c>
      <c r="T64" s="517" t="s">
        <v>1512</v>
      </c>
      <c r="U64" s="518" t="s">
        <v>1513</v>
      </c>
    </row>
    <row r="65" spans="1:21" ht="102">
      <c r="A65" s="183">
        <v>58</v>
      </c>
      <c r="B65" s="513"/>
      <c r="C65" s="514" t="s">
        <v>1514</v>
      </c>
      <c r="D65" s="514" t="s">
        <v>1515</v>
      </c>
      <c r="E65" s="515" t="s">
        <v>1516</v>
      </c>
      <c r="F65" s="514" t="s">
        <v>25</v>
      </c>
      <c r="G65" s="75" t="s">
        <v>13</v>
      </c>
      <c r="H65" s="32" t="s">
        <v>5</v>
      </c>
      <c r="I65" s="32" t="s">
        <v>84</v>
      </c>
      <c r="J65" s="514" t="s">
        <v>825</v>
      </c>
      <c r="K65" s="519">
        <v>200000</v>
      </c>
      <c r="L65" s="513">
        <v>126000</v>
      </c>
      <c r="M65" s="513" t="s">
        <v>1431</v>
      </c>
      <c r="N65" s="514">
        <v>140000</v>
      </c>
      <c r="O65" s="513">
        <v>20</v>
      </c>
      <c r="P65" s="514">
        <v>140000</v>
      </c>
      <c r="Q65" s="513" t="s">
        <v>1510</v>
      </c>
      <c r="R65" s="513">
        <v>20</v>
      </c>
      <c r="S65" s="517" t="s">
        <v>1517</v>
      </c>
      <c r="T65" s="517" t="s">
        <v>1518</v>
      </c>
      <c r="U65" s="518" t="s">
        <v>1519</v>
      </c>
    </row>
    <row r="66" spans="1:21" ht="38.25">
      <c r="A66" s="183">
        <v>59</v>
      </c>
      <c r="B66" s="513"/>
      <c r="C66" s="514" t="s">
        <v>1520</v>
      </c>
      <c r="D66" s="514" t="s">
        <v>1521</v>
      </c>
      <c r="E66" s="515" t="s">
        <v>1522</v>
      </c>
      <c r="F66" s="514" t="s">
        <v>25</v>
      </c>
      <c r="G66" s="75" t="s">
        <v>13</v>
      </c>
      <c r="H66" s="32" t="s">
        <v>5</v>
      </c>
      <c r="I66" s="32" t="s">
        <v>84</v>
      </c>
      <c r="J66" s="514" t="s">
        <v>1523</v>
      </c>
      <c r="K66" s="519">
        <v>50000</v>
      </c>
      <c r="L66" s="513">
        <v>31500</v>
      </c>
      <c r="M66" s="513" t="s">
        <v>1431</v>
      </c>
      <c r="N66" s="514">
        <v>35000</v>
      </c>
      <c r="O66" s="513">
        <v>20</v>
      </c>
      <c r="P66" s="514">
        <v>35000</v>
      </c>
      <c r="Q66" s="513" t="s">
        <v>1510</v>
      </c>
      <c r="R66" s="513">
        <v>20</v>
      </c>
      <c r="S66" s="517" t="s">
        <v>1524</v>
      </c>
      <c r="T66" s="517" t="s">
        <v>1525</v>
      </c>
      <c r="U66" s="518" t="s">
        <v>1526</v>
      </c>
    </row>
    <row r="67" spans="1:21" ht="76.5">
      <c r="A67" s="183">
        <v>60</v>
      </c>
      <c r="B67" s="12"/>
      <c r="C67" s="32" t="s">
        <v>1527</v>
      </c>
      <c r="D67" s="32" t="s">
        <v>1528</v>
      </c>
      <c r="E67" s="233" t="s">
        <v>1529</v>
      </c>
      <c r="F67" s="93" t="s">
        <v>25</v>
      </c>
      <c r="G67" s="75" t="s">
        <v>13</v>
      </c>
      <c r="H67" s="32" t="s">
        <v>20</v>
      </c>
      <c r="I67" s="66" t="s">
        <v>83</v>
      </c>
      <c r="J67" s="32" t="s">
        <v>1502</v>
      </c>
      <c r="K67" s="145">
        <v>50000</v>
      </c>
      <c r="L67" s="12">
        <v>31500</v>
      </c>
      <c r="M67" s="12" t="s">
        <v>1431</v>
      </c>
      <c r="N67" s="514">
        <v>35000</v>
      </c>
      <c r="O67" s="520">
        <v>20</v>
      </c>
      <c r="P67" s="514">
        <v>35000</v>
      </c>
      <c r="Q67" s="520" t="s">
        <v>1530</v>
      </c>
      <c r="R67" s="12">
        <v>20</v>
      </c>
      <c r="S67" s="521" t="s">
        <v>1531</v>
      </c>
      <c r="T67" s="522" t="s">
        <v>1532</v>
      </c>
      <c r="U67" s="240" t="s">
        <v>1533</v>
      </c>
    </row>
    <row r="68" spans="1:21" ht="76.5">
      <c r="A68" s="183">
        <v>61</v>
      </c>
      <c r="B68" s="12"/>
      <c r="C68" s="32" t="s">
        <v>1534</v>
      </c>
      <c r="D68" s="32" t="s">
        <v>1365</v>
      </c>
      <c r="E68" s="233" t="s">
        <v>1535</v>
      </c>
      <c r="F68" s="93" t="s">
        <v>25</v>
      </c>
      <c r="G68" s="75" t="s">
        <v>13</v>
      </c>
      <c r="H68" s="32" t="s">
        <v>5</v>
      </c>
      <c r="I68" s="66" t="s">
        <v>83</v>
      </c>
      <c r="J68" s="32" t="s">
        <v>1502</v>
      </c>
      <c r="K68" s="145">
        <v>100000</v>
      </c>
      <c r="L68" s="12">
        <v>63000</v>
      </c>
      <c r="M68" s="12" t="s">
        <v>1431</v>
      </c>
      <c r="N68" s="514">
        <v>70000</v>
      </c>
      <c r="O68" s="520">
        <v>20</v>
      </c>
      <c r="P68" s="514">
        <v>70000</v>
      </c>
      <c r="Q68" s="520" t="s">
        <v>1530</v>
      </c>
      <c r="R68" s="12">
        <v>20</v>
      </c>
      <c r="S68" s="521" t="s">
        <v>1536</v>
      </c>
      <c r="T68" s="522" t="s">
        <v>1537</v>
      </c>
      <c r="U68" s="240" t="s">
        <v>1538</v>
      </c>
    </row>
    <row r="69" spans="1:21" ht="63.75">
      <c r="A69" s="183">
        <v>62</v>
      </c>
      <c r="B69" s="12"/>
      <c r="C69" s="32" t="s">
        <v>1539</v>
      </c>
      <c r="D69" s="32" t="s">
        <v>1540</v>
      </c>
      <c r="E69" s="233" t="s">
        <v>1541</v>
      </c>
      <c r="F69" s="93" t="s">
        <v>25</v>
      </c>
      <c r="G69" s="75" t="s">
        <v>13</v>
      </c>
      <c r="H69" s="32" t="s">
        <v>5</v>
      </c>
      <c r="I69" s="66" t="s">
        <v>83</v>
      </c>
      <c r="J69" s="32" t="s">
        <v>1502</v>
      </c>
      <c r="K69" s="145">
        <v>50000</v>
      </c>
      <c r="L69" s="12">
        <v>31500</v>
      </c>
      <c r="M69" s="12" t="s">
        <v>1431</v>
      </c>
      <c r="N69" s="513">
        <v>35000</v>
      </c>
      <c r="O69" s="520">
        <v>20</v>
      </c>
      <c r="P69" s="513">
        <v>35000</v>
      </c>
      <c r="Q69" s="520" t="s">
        <v>1530</v>
      </c>
      <c r="R69" s="12">
        <v>20</v>
      </c>
      <c r="S69" s="518" t="s">
        <v>1542</v>
      </c>
      <c r="T69" s="522" t="s">
        <v>1543</v>
      </c>
      <c r="U69" s="240" t="s">
        <v>1544</v>
      </c>
    </row>
    <row r="70" spans="1:21" ht="63.75">
      <c r="A70" s="183">
        <v>63</v>
      </c>
      <c r="B70" s="12"/>
      <c r="C70" s="32" t="s">
        <v>1545</v>
      </c>
      <c r="D70" s="32" t="s">
        <v>1546</v>
      </c>
      <c r="E70" s="233" t="s">
        <v>1547</v>
      </c>
      <c r="F70" s="93" t="s">
        <v>25</v>
      </c>
      <c r="G70" s="75" t="s">
        <v>13</v>
      </c>
      <c r="H70" s="32" t="s">
        <v>5</v>
      </c>
      <c r="I70" s="66" t="s">
        <v>83</v>
      </c>
      <c r="J70" s="32" t="s">
        <v>1502</v>
      </c>
      <c r="K70" s="145">
        <v>50000</v>
      </c>
      <c r="L70" s="12">
        <v>31500</v>
      </c>
      <c r="M70" s="12" t="s">
        <v>1431</v>
      </c>
      <c r="N70" s="513">
        <v>35000</v>
      </c>
      <c r="O70" s="520">
        <v>20</v>
      </c>
      <c r="P70" s="513">
        <v>35000</v>
      </c>
      <c r="Q70" s="520" t="s">
        <v>1530</v>
      </c>
      <c r="R70" s="12">
        <v>20</v>
      </c>
      <c r="S70" s="521" t="s">
        <v>1548</v>
      </c>
      <c r="T70" s="522" t="s">
        <v>1549</v>
      </c>
      <c r="U70" s="240" t="s">
        <v>1550</v>
      </c>
    </row>
    <row r="71" spans="1:21" ht="63.75">
      <c r="A71" s="183">
        <v>64</v>
      </c>
      <c r="B71" s="12"/>
      <c r="C71" s="32" t="s">
        <v>1551</v>
      </c>
      <c r="D71" s="32" t="s">
        <v>1309</v>
      </c>
      <c r="E71" s="233" t="s">
        <v>1552</v>
      </c>
      <c r="F71" s="93" t="s">
        <v>25</v>
      </c>
      <c r="G71" s="75" t="s">
        <v>13</v>
      </c>
      <c r="H71" s="32" t="s">
        <v>5</v>
      </c>
      <c r="I71" s="66" t="s">
        <v>83</v>
      </c>
      <c r="J71" s="32" t="s">
        <v>1502</v>
      </c>
      <c r="K71" s="145">
        <v>100000</v>
      </c>
      <c r="L71" s="12">
        <v>63000</v>
      </c>
      <c r="M71" s="12" t="s">
        <v>1431</v>
      </c>
      <c r="N71" s="513">
        <v>70000</v>
      </c>
      <c r="O71" s="520">
        <v>20</v>
      </c>
      <c r="P71" s="513">
        <v>70000</v>
      </c>
      <c r="Q71" s="520" t="s">
        <v>1530</v>
      </c>
      <c r="R71" s="12">
        <v>20</v>
      </c>
      <c r="S71" s="521" t="s">
        <v>1553</v>
      </c>
      <c r="T71" s="522" t="s">
        <v>1554</v>
      </c>
      <c r="U71" s="240" t="s">
        <v>1555</v>
      </c>
    </row>
    <row r="72" spans="1:21" ht="76.5">
      <c r="A72" s="183">
        <v>65</v>
      </c>
      <c r="B72" s="12"/>
      <c r="C72" s="32" t="s">
        <v>1556</v>
      </c>
      <c r="D72" s="32" t="s">
        <v>1557</v>
      </c>
      <c r="E72" s="233" t="s">
        <v>1558</v>
      </c>
      <c r="F72" s="93" t="s">
        <v>25</v>
      </c>
      <c r="G72" s="75" t="s">
        <v>13</v>
      </c>
      <c r="H72" s="32" t="s">
        <v>20</v>
      </c>
      <c r="I72" s="32" t="s">
        <v>84</v>
      </c>
      <c r="J72" s="32" t="s">
        <v>1502</v>
      </c>
      <c r="K72" s="145">
        <v>100000</v>
      </c>
      <c r="L72" s="12">
        <v>63000</v>
      </c>
      <c r="M72" s="12" t="s">
        <v>1431</v>
      </c>
      <c r="N72" s="513">
        <v>70000</v>
      </c>
      <c r="O72" s="520">
        <v>20</v>
      </c>
      <c r="P72" s="513">
        <v>70000</v>
      </c>
      <c r="Q72" s="520" t="s">
        <v>1530</v>
      </c>
      <c r="R72" s="12">
        <v>20</v>
      </c>
      <c r="S72" s="521" t="s">
        <v>1559</v>
      </c>
      <c r="T72" s="522" t="s">
        <v>1560</v>
      </c>
      <c r="U72" s="240" t="s">
        <v>1561</v>
      </c>
    </row>
    <row r="73" spans="1:21" ht="63.75">
      <c r="A73" s="183">
        <v>66</v>
      </c>
      <c r="B73" s="12"/>
      <c r="C73" s="32" t="s">
        <v>1352</v>
      </c>
      <c r="D73" s="32" t="s">
        <v>1562</v>
      </c>
      <c r="E73" s="233" t="s">
        <v>1563</v>
      </c>
      <c r="F73" s="93" t="s">
        <v>25</v>
      </c>
      <c r="G73" s="75" t="s">
        <v>13</v>
      </c>
      <c r="H73" s="32" t="s">
        <v>5</v>
      </c>
      <c r="I73" s="66" t="s">
        <v>83</v>
      </c>
      <c r="J73" s="32" t="s">
        <v>1502</v>
      </c>
      <c r="K73" s="145">
        <v>100000</v>
      </c>
      <c r="L73" s="12">
        <v>63000</v>
      </c>
      <c r="M73" s="12" t="s">
        <v>1431</v>
      </c>
      <c r="N73" s="513">
        <v>70000</v>
      </c>
      <c r="O73" s="520">
        <v>20</v>
      </c>
      <c r="P73" s="513">
        <v>70000</v>
      </c>
      <c r="Q73" s="520" t="s">
        <v>1530</v>
      </c>
      <c r="R73" s="12">
        <v>20</v>
      </c>
      <c r="S73" s="521" t="s">
        <v>1564</v>
      </c>
      <c r="T73" s="522" t="s">
        <v>1565</v>
      </c>
      <c r="U73" s="240" t="s">
        <v>1566</v>
      </c>
    </row>
    <row r="74" spans="1:21" ht="63.75">
      <c r="A74" s="183">
        <v>67</v>
      </c>
      <c r="B74" s="12"/>
      <c r="C74" s="32" t="s">
        <v>1567</v>
      </c>
      <c r="D74" s="32" t="s">
        <v>1568</v>
      </c>
      <c r="E74" s="233" t="s">
        <v>1569</v>
      </c>
      <c r="F74" s="93" t="s">
        <v>25</v>
      </c>
      <c r="G74" s="75" t="s">
        <v>13</v>
      </c>
      <c r="H74" s="32" t="s">
        <v>20</v>
      </c>
      <c r="I74" s="66" t="s">
        <v>83</v>
      </c>
      <c r="J74" s="32" t="s">
        <v>1502</v>
      </c>
      <c r="K74" s="145">
        <v>50000</v>
      </c>
      <c r="L74" s="12">
        <v>31500</v>
      </c>
      <c r="M74" s="12" t="s">
        <v>1431</v>
      </c>
      <c r="N74" s="513">
        <v>35000</v>
      </c>
      <c r="O74" s="520">
        <v>20</v>
      </c>
      <c r="P74" s="513">
        <v>35000</v>
      </c>
      <c r="Q74" s="520" t="s">
        <v>1530</v>
      </c>
      <c r="R74" s="12">
        <v>20</v>
      </c>
      <c r="S74" s="521" t="s">
        <v>1570</v>
      </c>
      <c r="T74" s="522" t="s">
        <v>1571</v>
      </c>
      <c r="U74" s="240" t="s">
        <v>1572</v>
      </c>
    </row>
    <row r="75" spans="1:21" ht="63.75">
      <c r="A75" s="183">
        <v>68</v>
      </c>
      <c r="B75" s="12"/>
      <c r="C75" s="32" t="s">
        <v>1573</v>
      </c>
      <c r="D75" s="32" t="s">
        <v>1574</v>
      </c>
      <c r="E75" s="233" t="s">
        <v>1569</v>
      </c>
      <c r="F75" s="93" t="s">
        <v>25</v>
      </c>
      <c r="G75" s="75" t="s">
        <v>13</v>
      </c>
      <c r="H75" s="32" t="s">
        <v>5</v>
      </c>
      <c r="I75" s="66" t="s">
        <v>83</v>
      </c>
      <c r="J75" s="32" t="s">
        <v>1502</v>
      </c>
      <c r="K75" s="145">
        <v>50000</v>
      </c>
      <c r="L75" s="12">
        <v>31500</v>
      </c>
      <c r="M75" s="12" t="s">
        <v>1431</v>
      </c>
      <c r="N75" s="513">
        <v>35000</v>
      </c>
      <c r="O75" s="520">
        <v>20</v>
      </c>
      <c r="P75" s="513">
        <v>35000</v>
      </c>
      <c r="Q75" s="520" t="s">
        <v>1530</v>
      </c>
      <c r="R75" s="12">
        <v>20</v>
      </c>
      <c r="S75" s="521" t="s">
        <v>1575</v>
      </c>
      <c r="T75" s="522" t="s">
        <v>1576</v>
      </c>
      <c r="U75" s="240" t="s">
        <v>1577</v>
      </c>
    </row>
    <row r="76" spans="1:21" ht="63.75">
      <c r="A76" s="183">
        <v>69</v>
      </c>
      <c r="B76" s="12"/>
      <c r="C76" s="32" t="s">
        <v>1578</v>
      </c>
      <c r="D76" s="32" t="s">
        <v>1579</v>
      </c>
      <c r="E76" s="233" t="s">
        <v>1580</v>
      </c>
      <c r="F76" s="93" t="s">
        <v>25</v>
      </c>
      <c r="G76" s="75" t="s">
        <v>13</v>
      </c>
      <c r="H76" s="32" t="s">
        <v>20</v>
      </c>
      <c r="I76" s="66" t="s">
        <v>83</v>
      </c>
      <c r="J76" s="32" t="s">
        <v>1502</v>
      </c>
      <c r="K76" s="145">
        <v>100000</v>
      </c>
      <c r="L76" s="12">
        <v>63000</v>
      </c>
      <c r="M76" s="12" t="s">
        <v>1431</v>
      </c>
      <c r="N76" s="513">
        <v>70000</v>
      </c>
      <c r="O76" s="520">
        <v>20</v>
      </c>
      <c r="P76" s="513">
        <v>70000</v>
      </c>
      <c r="Q76" s="520" t="s">
        <v>1530</v>
      </c>
      <c r="R76" s="12">
        <v>20</v>
      </c>
      <c r="S76" s="521" t="s">
        <v>1581</v>
      </c>
      <c r="T76" s="522" t="s">
        <v>1582</v>
      </c>
      <c r="U76" s="240" t="s">
        <v>1583</v>
      </c>
    </row>
    <row r="77" spans="1:21" ht="63.75">
      <c r="A77" s="183">
        <v>70</v>
      </c>
      <c r="B77" s="12"/>
      <c r="C77" s="32" t="s">
        <v>1584</v>
      </c>
      <c r="D77" s="32" t="s">
        <v>1585</v>
      </c>
      <c r="E77" s="233" t="s">
        <v>1569</v>
      </c>
      <c r="F77" s="93" t="s">
        <v>25</v>
      </c>
      <c r="G77" s="75" t="s">
        <v>13</v>
      </c>
      <c r="H77" s="32" t="s">
        <v>20</v>
      </c>
      <c r="I77" s="66" t="s">
        <v>83</v>
      </c>
      <c r="J77" s="32" t="s">
        <v>1502</v>
      </c>
      <c r="K77" s="145">
        <v>100000</v>
      </c>
      <c r="L77" s="12">
        <v>63000</v>
      </c>
      <c r="M77" s="12" t="s">
        <v>1431</v>
      </c>
      <c r="N77" s="513">
        <v>70000</v>
      </c>
      <c r="O77" s="520">
        <v>20</v>
      </c>
      <c r="P77" s="513">
        <v>70000</v>
      </c>
      <c r="Q77" s="520" t="s">
        <v>1530</v>
      </c>
      <c r="R77" s="12">
        <v>20</v>
      </c>
      <c r="S77" s="521" t="s">
        <v>1586</v>
      </c>
      <c r="T77" s="522" t="s">
        <v>1587</v>
      </c>
      <c r="U77" s="240" t="s">
        <v>1588</v>
      </c>
    </row>
    <row r="78" spans="1:21" ht="76.5">
      <c r="A78" s="183">
        <v>71</v>
      </c>
      <c r="B78" s="12"/>
      <c r="C78" s="32" t="s">
        <v>1589</v>
      </c>
      <c r="D78" s="32" t="s">
        <v>1590</v>
      </c>
      <c r="E78" s="233" t="s">
        <v>1591</v>
      </c>
      <c r="F78" s="93" t="s">
        <v>25</v>
      </c>
      <c r="G78" s="75" t="s">
        <v>13</v>
      </c>
      <c r="H78" s="32" t="s">
        <v>20</v>
      </c>
      <c r="I78" s="32" t="s">
        <v>84</v>
      </c>
      <c r="J78" s="32" t="s">
        <v>1502</v>
      </c>
      <c r="K78" s="145">
        <v>100000</v>
      </c>
      <c r="L78" s="12">
        <v>63000</v>
      </c>
      <c r="M78" s="12" t="s">
        <v>1431</v>
      </c>
      <c r="N78" s="513">
        <v>70000</v>
      </c>
      <c r="O78" s="520">
        <v>20</v>
      </c>
      <c r="P78" s="513">
        <v>70000</v>
      </c>
      <c r="Q78" s="520" t="s">
        <v>1530</v>
      </c>
      <c r="R78" s="12">
        <v>20</v>
      </c>
      <c r="S78" s="521" t="s">
        <v>1592</v>
      </c>
      <c r="T78" s="522" t="s">
        <v>1593</v>
      </c>
      <c r="U78" s="240" t="s">
        <v>1594</v>
      </c>
    </row>
    <row r="79" spans="1:21" ht="63.75">
      <c r="A79" s="183">
        <v>72</v>
      </c>
      <c r="B79" s="12"/>
      <c r="C79" s="32" t="s">
        <v>1595</v>
      </c>
      <c r="D79" s="32" t="s">
        <v>1381</v>
      </c>
      <c r="E79" s="233" t="s">
        <v>1596</v>
      </c>
      <c r="F79" s="93" t="s">
        <v>25</v>
      </c>
      <c r="G79" s="75" t="s">
        <v>13</v>
      </c>
      <c r="H79" s="32" t="s">
        <v>5</v>
      </c>
      <c r="I79" s="66" t="s">
        <v>83</v>
      </c>
      <c r="J79" s="32" t="s">
        <v>1502</v>
      </c>
      <c r="K79" s="145">
        <v>200000</v>
      </c>
      <c r="L79" s="12">
        <v>126000</v>
      </c>
      <c r="M79" s="12" t="s">
        <v>1431</v>
      </c>
      <c r="N79" s="513">
        <v>140000</v>
      </c>
      <c r="O79" s="520">
        <v>20</v>
      </c>
      <c r="P79" s="513">
        <v>140000</v>
      </c>
      <c r="Q79" s="520" t="s">
        <v>1530</v>
      </c>
      <c r="R79" s="12">
        <v>20</v>
      </c>
      <c r="S79" s="521" t="s">
        <v>1597</v>
      </c>
      <c r="T79" s="522" t="s">
        <v>1598</v>
      </c>
      <c r="U79" s="240" t="s">
        <v>1599</v>
      </c>
    </row>
    <row r="80" spans="1:21" ht="63.75">
      <c r="A80" s="183">
        <v>73</v>
      </c>
      <c r="B80" s="12"/>
      <c r="C80" s="32" t="s">
        <v>1600</v>
      </c>
      <c r="D80" s="32" t="s">
        <v>1601</v>
      </c>
      <c r="E80" s="233" t="s">
        <v>1602</v>
      </c>
      <c r="F80" s="93" t="s">
        <v>25</v>
      </c>
      <c r="G80" s="75" t="s">
        <v>13</v>
      </c>
      <c r="H80" s="32" t="s">
        <v>5</v>
      </c>
      <c r="I80" s="66" t="s">
        <v>83</v>
      </c>
      <c r="J80" s="32" t="s">
        <v>1502</v>
      </c>
      <c r="K80" s="145">
        <v>50000</v>
      </c>
      <c r="L80" s="12">
        <v>31500</v>
      </c>
      <c r="M80" s="12" t="s">
        <v>1431</v>
      </c>
      <c r="N80" s="513">
        <v>35000</v>
      </c>
      <c r="O80" s="520">
        <v>20</v>
      </c>
      <c r="P80" s="513">
        <v>35000</v>
      </c>
      <c r="Q80" s="520" t="s">
        <v>1530</v>
      </c>
      <c r="R80" s="12">
        <v>20</v>
      </c>
      <c r="S80" s="521" t="s">
        <v>1603</v>
      </c>
      <c r="T80" s="522" t="s">
        <v>1604</v>
      </c>
      <c r="U80" s="523" t="s">
        <v>1605</v>
      </c>
    </row>
    <row r="81" spans="1:21" ht="63.75">
      <c r="A81" s="183">
        <v>74</v>
      </c>
      <c r="B81" s="12"/>
      <c r="C81" s="32" t="s">
        <v>1606</v>
      </c>
      <c r="D81" s="32" t="s">
        <v>1607</v>
      </c>
      <c r="E81" s="233" t="s">
        <v>1602</v>
      </c>
      <c r="F81" s="93" t="s">
        <v>25</v>
      </c>
      <c r="G81" s="32" t="s">
        <v>529</v>
      </c>
      <c r="H81" s="32" t="s">
        <v>5</v>
      </c>
      <c r="I81" s="66" t="s">
        <v>83</v>
      </c>
      <c r="J81" s="32" t="s">
        <v>1502</v>
      </c>
      <c r="K81" s="145">
        <v>50000</v>
      </c>
      <c r="L81" s="12">
        <v>31500</v>
      </c>
      <c r="M81" s="12" t="s">
        <v>1431</v>
      </c>
      <c r="N81" s="513">
        <v>35000</v>
      </c>
      <c r="O81" s="520">
        <v>20</v>
      </c>
      <c r="P81" s="513">
        <v>35000</v>
      </c>
      <c r="Q81" s="520" t="s">
        <v>1530</v>
      </c>
      <c r="R81" s="12">
        <v>20</v>
      </c>
      <c r="S81" s="521" t="s">
        <v>1608</v>
      </c>
      <c r="T81" s="522" t="s">
        <v>1609</v>
      </c>
      <c r="U81" s="523" t="s">
        <v>1610</v>
      </c>
    </row>
    <row r="82" spans="1:21" ht="89.25">
      <c r="A82" s="183">
        <v>75</v>
      </c>
      <c r="B82" s="12"/>
      <c r="C82" s="32" t="s">
        <v>1611</v>
      </c>
      <c r="D82" s="32" t="s">
        <v>1612</v>
      </c>
      <c r="E82" s="524" t="s">
        <v>1613</v>
      </c>
      <c r="F82" s="93" t="s">
        <v>25</v>
      </c>
      <c r="G82" s="75" t="s">
        <v>13</v>
      </c>
      <c r="H82" s="32" t="s">
        <v>20</v>
      </c>
      <c r="I82" s="32" t="s">
        <v>84</v>
      </c>
      <c r="J82" s="32" t="s">
        <v>1502</v>
      </c>
      <c r="K82" s="145">
        <v>100000</v>
      </c>
      <c r="L82" s="12">
        <v>63000</v>
      </c>
      <c r="M82" s="93" t="s">
        <v>1431</v>
      </c>
      <c r="N82" s="520">
        <v>70000</v>
      </c>
      <c r="O82" s="520">
        <v>20</v>
      </c>
      <c r="P82" s="520">
        <v>70000</v>
      </c>
      <c r="Q82" s="520" t="s">
        <v>1614</v>
      </c>
      <c r="R82" s="12">
        <v>20</v>
      </c>
      <c r="S82" s="240" t="s">
        <v>1615</v>
      </c>
      <c r="T82" s="241" t="s">
        <v>1616</v>
      </c>
      <c r="U82" s="240" t="s">
        <v>1617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selection activeCell="P13" sqref="P8:P13"/>
    </sheetView>
  </sheetViews>
  <sheetFormatPr defaultRowHeight="15"/>
  <sheetData>
    <row r="1" spans="1:21" ht="18.75">
      <c r="A1" s="643" t="s">
        <v>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1" ht="18.75">
      <c r="A2" s="643" t="s">
        <v>79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</row>
    <row r="3" spans="1:21" ht="18.75">
      <c r="A3" s="643" t="s">
        <v>122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101"/>
      <c r="T3" s="107"/>
    </row>
    <row r="4" spans="1:21" ht="18.75">
      <c r="A4" s="693" t="s">
        <v>699</v>
      </c>
      <c r="B4" s="693"/>
      <c r="C4" s="693"/>
      <c r="D4" s="693"/>
      <c r="E4" s="693"/>
      <c r="F4" s="693"/>
      <c r="G4" s="693"/>
      <c r="H4" s="226"/>
      <c r="I4" s="50"/>
      <c r="J4" s="50"/>
      <c r="K4" s="50"/>
      <c r="L4" s="49"/>
      <c r="M4" s="106"/>
      <c r="N4" s="96"/>
      <c r="O4" s="106"/>
      <c r="P4" s="97"/>
      <c r="Q4" s="52"/>
      <c r="R4" s="99" t="s">
        <v>278</v>
      </c>
      <c r="S4" s="101"/>
      <c r="T4" s="107"/>
    </row>
    <row r="5" spans="1:21">
      <c r="A5" s="100"/>
      <c r="B5" s="112"/>
      <c r="C5" s="101"/>
      <c r="D5" s="100"/>
      <c r="E5" s="101"/>
      <c r="F5" s="227"/>
      <c r="G5" s="159"/>
      <c r="H5" s="227"/>
      <c r="I5" s="159"/>
      <c r="J5" s="100"/>
      <c r="K5" s="100"/>
      <c r="L5" s="100"/>
      <c r="M5" s="112"/>
      <c r="N5" s="102"/>
      <c r="O5" s="112"/>
      <c r="P5" s="102"/>
      <c r="Q5" s="694" t="s">
        <v>279</v>
      </c>
      <c r="R5" s="694"/>
      <c r="S5" s="101"/>
      <c r="T5" s="107"/>
    </row>
    <row r="6" spans="1:21">
      <c r="A6" s="692" t="s">
        <v>280</v>
      </c>
      <c r="B6" s="692"/>
      <c r="C6" s="101"/>
      <c r="D6" s="100"/>
      <c r="E6" s="101"/>
      <c r="F6" s="227"/>
      <c r="G6" s="159"/>
      <c r="H6" s="227"/>
      <c r="I6" s="159"/>
      <c r="J6" s="100"/>
      <c r="K6" s="100"/>
      <c r="L6" s="100"/>
      <c r="M6" s="112"/>
      <c r="N6" s="102"/>
      <c r="O6" s="112"/>
      <c r="P6" s="102"/>
      <c r="Q6" s="112"/>
      <c r="R6" s="100"/>
      <c r="S6" s="101"/>
      <c r="T6" s="107"/>
    </row>
    <row r="7" spans="1:21" ht="63">
      <c r="A7" s="228" t="s">
        <v>124</v>
      </c>
      <c r="B7" s="228" t="s">
        <v>125</v>
      </c>
      <c r="C7" s="211" t="s">
        <v>126</v>
      </c>
      <c r="D7" s="228" t="s">
        <v>127</v>
      </c>
      <c r="E7" s="211" t="s">
        <v>128</v>
      </c>
      <c r="F7" s="211" t="s">
        <v>87</v>
      </c>
      <c r="G7" s="228" t="s">
        <v>129</v>
      </c>
      <c r="H7" s="211" t="s">
        <v>130</v>
      </c>
      <c r="I7" s="228" t="s">
        <v>131</v>
      </c>
      <c r="J7" s="228" t="s">
        <v>281</v>
      </c>
      <c r="K7" s="228" t="s">
        <v>282</v>
      </c>
      <c r="L7" s="228" t="s">
        <v>283</v>
      </c>
      <c r="M7" s="228" t="s">
        <v>284</v>
      </c>
      <c r="N7" s="220" t="s">
        <v>285</v>
      </c>
      <c r="O7" s="228" t="s">
        <v>286</v>
      </c>
      <c r="P7" s="220" t="s">
        <v>136</v>
      </c>
      <c r="Q7" s="228" t="s">
        <v>135</v>
      </c>
      <c r="R7" s="228" t="s">
        <v>137</v>
      </c>
      <c r="S7" s="211" t="s">
        <v>700</v>
      </c>
      <c r="T7" s="212" t="s">
        <v>701</v>
      </c>
      <c r="U7" s="229" t="s">
        <v>763</v>
      </c>
    </row>
    <row r="8" spans="1:21" ht="140.25">
      <c r="A8" s="172">
        <v>1</v>
      </c>
      <c r="B8" s="172"/>
      <c r="C8" s="187" t="s">
        <v>854</v>
      </c>
      <c r="D8" s="174" t="s">
        <v>855</v>
      </c>
      <c r="E8" s="182" t="s">
        <v>856</v>
      </c>
      <c r="F8" s="172" t="s">
        <v>25</v>
      </c>
      <c r="G8" s="182" t="s">
        <v>13</v>
      </c>
      <c r="H8" s="183" t="s">
        <v>5</v>
      </c>
      <c r="I8" s="171" t="s">
        <v>84</v>
      </c>
      <c r="J8" s="114" t="s">
        <v>857</v>
      </c>
      <c r="K8" s="172" t="s">
        <v>858</v>
      </c>
      <c r="L8" s="172" t="s">
        <v>859</v>
      </c>
      <c r="M8" s="172" t="s">
        <v>860</v>
      </c>
      <c r="N8" s="172">
        <v>200000</v>
      </c>
      <c r="O8" s="114" t="s">
        <v>861</v>
      </c>
      <c r="P8" s="205">
        <v>100000</v>
      </c>
      <c r="Q8" s="114" t="s">
        <v>768</v>
      </c>
      <c r="R8" s="172" t="s">
        <v>719</v>
      </c>
      <c r="S8" s="230" t="s">
        <v>862</v>
      </c>
      <c r="T8" s="231" t="s">
        <v>863</v>
      </c>
      <c r="U8" s="173"/>
    </row>
    <row r="9" spans="1:21" ht="191.25">
      <c r="A9" s="171">
        <v>2</v>
      </c>
      <c r="B9" s="172"/>
      <c r="C9" s="187" t="s">
        <v>864</v>
      </c>
      <c r="D9" s="174" t="s">
        <v>865</v>
      </c>
      <c r="E9" s="232" t="s">
        <v>866</v>
      </c>
      <c r="F9" s="172" t="s">
        <v>25</v>
      </c>
      <c r="G9" s="182" t="s">
        <v>13</v>
      </c>
      <c r="H9" s="183" t="s">
        <v>20</v>
      </c>
      <c r="I9" s="171" t="s">
        <v>84</v>
      </c>
      <c r="J9" s="172" t="s">
        <v>867</v>
      </c>
      <c r="K9" s="172" t="s">
        <v>868</v>
      </c>
      <c r="L9" s="172" t="s">
        <v>707</v>
      </c>
      <c r="M9" s="172" t="s">
        <v>869</v>
      </c>
      <c r="N9" s="172">
        <v>400000</v>
      </c>
      <c r="O9" s="114" t="s">
        <v>861</v>
      </c>
      <c r="P9" s="205">
        <v>100000</v>
      </c>
      <c r="Q9" s="114" t="s">
        <v>768</v>
      </c>
      <c r="R9" s="172" t="s">
        <v>719</v>
      </c>
      <c r="S9" s="230" t="s">
        <v>870</v>
      </c>
      <c r="T9" s="231" t="s">
        <v>871</v>
      </c>
      <c r="U9" s="173"/>
    </row>
    <row r="10" spans="1:21" ht="84">
      <c r="A10" s="172">
        <v>3</v>
      </c>
      <c r="B10" s="54"/>
      <c r="C10" s="233" t="s">
        <v>872</v>
      </c>
      <c r="D10" s="233" t="s">
        <v>649</v>
      </c>
      <c r="E10" s="234" t="s">
        <v>873</v>
      </c>
      <c r="F10" s="54" t="s">
        <v>25</v>
      </c>
      <c r="G10" s="235" t="s">
        <v>13</v>
      </c>
      <c r="H10" s="235" t="s">
        <v>5</v>
      </c>
      <c r="I10" s="235" t="s">
        <v>83</v>
      </c>
      <c r="J10" s="236" t="s">
        <v>718</v>
      </c>
      <c r="K10" s="233" t="s">
        <v>874</v>
      </c>
      <c r="L10" s="185" t="s">
        <v>875</v>
      </c>
      <c r="M10" s="185" t="s">
        <v>876</v>
      </c>
      <c r="N10" s="54">
        <v>200000</v>
      </c>
      <c r="O10" s="54" t="s">
        <v>684</v>
      </c>
      <c r="P10" s="54">
        <v>100000</v>
      </c>
      <c r="Q10" s="54" t="s">
        <v>877</v>
      </c>
      <c r="R10" s="54" t="s">
        <v>505</v>
      </c>
      <c r="S10" s="237" t="s">
        <v>878</v>
      </c>
      <c r="T10" s="237" t="s">
        <v>879</v>
      </c>
      <c r="U10" s="235">
        <v>76001000337</v>
      </c>
    </row>
    <row r="11" spans="1:21" ht="75">
      <c r="A11" s="171">
        <v>4</v>
      </c>
      <c r="B11" s="12"/>
      <c r="C11" s="32" t="s">
        <v>1276</v>
      </c>
      <c r="D11" s="32" t="s">
        <v>1277</v>
      </c>
      <c r="E11" s="509" t="s">
        <v>1278</v>
      </c>
      <c r="F11" s="67" t="s">
        <v>25</v>
      </c>
      <c r="G11" s="509" t="s">
        <v>4</v>
      </c>
      <c r="H11" s="510" t="s">
        <v>5</v>
      </c>
      <c r="I11" s="511" t="s">
        <v>84</v>
      </c>
      <c r="J11" s="32" t="s">
        <v>1279</v>
      </c>
      <c r="K11" s="32" t="s">
        <v>1280</v>
      </c>
      <c r="L11" s="32" t="s">
        <v>511</v>
      </c>
      <c r="M11" s="32" t="s">
        <v>1281</v>
      </c>
      <c r="N11" s="12">
        <v>150000</v>
      </c>
      <c r="O11" s="12" t="s">
        <v>724</v>
      </c>
      <c r="P11" s="12">
        <v>50000</v>
      </c>
      <c r="Q11" s="12" t="s">
        <v>1282</v>
      </c>
      <c r="R11" s="12" t="s">
        <v>471</v>
      </c>
      <c r="S11" s="240" t="s">
        <v>1283</v>
      </c>
      <c r="T11" s="241" t="s">
        <v>1284</v>
      </c>
      <c r="U11" s="240" t="s">
        <v>882</v>
      </c>
    </row>
    <row r="12" spans="1:21" ht="127.5">
      <c r="A12" s="172">
        <v>5</v>
      </c>
      <c r="B12" s="12"/>
      <c r="C12" s="32" t="s">
        <v>702</v>
      </c>
      <c r="D12" s="32" t="s">
        <v>1285</v>
      </c>
      <c r="E12" s="509" t="s">
        <v>1286</v>
      </c>
      <c r="F12" s="67" t="s">
        <v>25</v>
      </c>
      <c r="G12" s="509" t="s">
        <v>13</v>
      </c>
      <c r="H12" s="510" t="s">
        <v>5</v>
      </c>
      <c r="I12" s="511" t="s">
        <v>84</v>
      </c>
      <c r="J12" s="233" t="s">
        <v>867</v>
      </c>
      <c r="K12" s="32" t="s">
        <v>1280</v>
      </c>
      <c r="L12" s="32" t="s">
        <v>707</v>
      </c>
      <c r="M12" s="32" t="s">
        <v>1287</v>
      </c>
      <c r="N12" s="12">
        <v>150000</v>
      </c>
      <c r="O12" s="12" t="s">
        <v>709</v>
      </c>
      <c r="P12" s="12">
        <v>64000</v>
      </c>
      <c r="Q12" s="12" t="s">
        <v>1288</v>
      </c>
      <c r="R12" s="12" t="s">
        <v>471</v>
      </c>
      <c r="S12" s="241" t="s">
        <v>1289</v>
      </c>
      <c r="T12" s="241" t="s">
        <v>1290</v>
      </c>
      <c r="U12" s="240" t="s">
        <v>1291</v>
      </c>
    </row>
    <row r="13" spans="1:21" ht="60">
      <c r="A13" s="171">
        <v>6</v>
      </c>
      <c r="B13" s="12"/>
      <c r="C13" s="32" t="s">
        <v>1499</v>
      </c>
      <c r="D13" s="32" t="s">
        <v>731</v>
      </c>
      <c r="E13" s="509" t="s">
        <v>1500</v>
      </c>
      <c r="F13" s="12" t="s">
        <v>1501</v>
      </c>
      <c r="G13" s="509" t="s">
        <v>13</v>
      </c>
      <c r="H13" s="32" t="s">
        <v>5</v>
      </c>
      <c r="I13" s="32" t="s">
        <v>84</v>
      </c>
      <c r="J13" s="32" t="s">
        <v>1502</v>
      </c>
      <c r="K13" s="32" t="s">
        <v>1280</v>
      </c>
      <c r="L13" s="32" t="s">
        <v>251</v>
      </c>
      <c r="M13" s="32" t="s">
        <v>876</v>
      </c>
      <c r="N13" s="12">
        <v>200000</v>
      </c>
      <c r="O13" s="93" t="s">
        <v>1503</v>
      </c>
      <c r="P13" s="12">
        <v>50000</v>
      </c>
      <c r="Q13" s="12" t="s">
        <v>1504</v>
      </c>
      <c r="R13" s="12" t="s">
        <v>478</v>
      </c>
      <c r="S13" s="241" t="s">
        <v>1505</v>
      </c>
      <c r="T13" s="241" t="s">
        <v>1506</v>
      </c>
      <c r="U13" s="240" t="s">
        <v>882</v>
      </c>
    </row>
    <row r="14" spans="1:21" ht="90">
      <c r="A14" s="172">
        <v>7</v>
      </c>
      <c r="B14" s="12"/>
      <c r="C14" s="32" t="s">
        <v>1618</v>
      </c>
      <c r="D14" s="32" t="s">
        <v>1619</v>
      </c>
      <c r="E14" s="509" t="s">
        <v>1620</v>
      </c>
      <c r="F14" s="12" t="s">
        <v>25</v>
      </c>
      <c r="G14" s="509" t="s">
        <v>1621</v>
      </c>
      <c r="H14" s="93" t="s">
        <v>20</v>
      </c>
      <c r="I14" s="93" t="s">
        <v>83</v>
      </c>
      <c r="J14" s="32" t="s">
        <v>1622</v>
      </c>
      <c r="K14" s="32" t="s">
        <v>1623</v>
      </c>
      <c r="L14" s="32" t="s">
        <v>875</v>
      </c>
      <c r="M14" s="32" t="s">
        <v>876</v>
      </c>
      <c r="N14" s="12">
        <v>400000</v>
      </c>
      <c r="O14" s="93" t="s">
        <v>1624</v>
      </c>
      <c r="P14" s="514">
        <v>100000</v>
      </c>
      <c r="Q14" s="93" t="s">
        <v>1625</v>
      </c>
      <c r="R14" s="12" t="s">
        <v>719</v>
      </c>
      <c r="S14" s="241" t="s">
        <v>1626</v>
      </c>
      <c r="T14" s="241" t="s">
        <v>1627</v>
      </c>
      <c r="U14" s="240" t="s">
        <v>1628</v>
      </c>
    </row>
    <row r="15" spans="1:21" ht="90">
      <c r="A15" s="171">
        <v>8</v>
      </c>
      <c r="B15" s="12"/>
      <c r="C15" s="32" t="s">
        <v>1629</v>
      </c>
      <c r="D15" s="32" t="s">
        <v>1630</v>
      </c>
      <c r="E15" s="509" t="s">
        <v>1631</v>
      </c>
      <c r="F15" s="12" t="s">
        <v>25</v>
      </c>
      <c r="G15" s="509" t="s">
        <v>13</v>
      </c>
      <c r="H15" s="93" t="s">
        <v>5</v>
      </c>
      <c r="I15" s="93" t="s">
        <v>84</v>
      </c>
      <c r="J15" s="32" t="s">
        <v>1632</v>
      </c>
      <c r="K15" s="32" t="s">
        <v>1280</v>
      </c>
      <c r="L15" s="32" t="s">
        <v>251</v>
      </c>
      <c r="M15" s="32" t="s">
        <v>876</v>
      </c>
      <c r="N15" s="12">
        <v>200000</v>
      </c>
      <c r="O15" s="93" t="s">
        <v>1624</v>
      </c>
      <c r="P15" s="514">
        <v>50000</v>
      </c>
      <c r="Q15" s="93" t="s">
        <v>1625</v>
      </c>
      <c r="R15" s="12" t="s">
        <v>719</v>
      </c>
      <c r="S15" s="241" t="s">
        <v>1633</v>
      </c>
      <c r="T15" s="241" t="s">
        <v>1634</v>
      </c>
      <c r="U15" s="241" t="s">
        <v>1635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24"/>
  <sheetViews>
    <sheetView topLeftCell="A16" workbookViewId="0">
      <selection activeCell="F24" sqref="F24"/>
    </sheetView>
  </sheetViews>
  <sheetFormatPr defaultRowHeight="15"/>
  <sheetData>
    <row r="1" spans="1:131" ht="26.25">
      <c r="A1" s="571" t="s">
        <v>883</v>
      </c>
      <c r="B1" s="571"/>
      <c r="C1" s="571"/>
      <c r="D1" s="571"/>
      <c r="E1" s="571"/>
      <c r="F1" s="571"/>
      <c r="G1" s="571"/>
      <c r="H1" s="571"/>
      <c r="I1" s="571"/>
      <c r="J1" s="275"/>
      <c r="K1" s="275"/>
      <c r="L1" s="275"/>
      <c r="M1" s="275"/>
      <c r="N1" s="275"/>
      <c r="O1" s="275"/>
      <c r="P1" s="276"/>
      <c r="Q1" s="275"/>
      <c r="R1" s="275"/>
      <c r="S1" s="275"/>
      <c r="T1" s="275"/>
      <c r="U1" s="277"/>
      <c r="V1" s="277"/>
      <c r="W1" s="277"/>
      <c r="X1" s="277"/>
      <c r="Y1" s="277"/>
      <c r="Z1" s="277"/>
      <c r="AA1" s="277"/>
      <c r="AB1" s="277"/>
      <c r="AC1" s="277"/>
      <c r="AD1" s="278"/>
      <c r="AE1" s="277"/>
      <c r="AF1" s="277"/>
      <c r="AG1" s="277"/>
      <c r="AH1" s="277"/>
      <c r="AI1" s="277"/>
      <c r="AJ1" s="277"/>
      <c r="AK1" s="277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572" t="s">
        <v>884</v>
      </c>
      <c r="CY1" s="573"/>
      <c r="CZ1" s="559"/>
      <c r="DA1" s="559"/>
      <c r="DB1" s="559"/>
      <c r="DC1" s="559"/>
      <c r="DD1" s="559"/>
      <c r="DE1" s="559"/>
      <c r="DF1" s="559"/>
      <c r="DG1" s="559"/>
      <c r="DH1" s="559"/>
      <c r="DI1" s="559"/>
      <c r="DJ1" s="559"/>
      <c r="DK1" s="559"/>
      <c r="DL1" s="559"/>
      <c r="DM1" s="253"/>
      <c r="DN1" s="253"/>
      <c r="DO1" s="253"/>
      <c r="DP1" s="253"/>
      <c r="DQ1" s="253"/>
      <c r="DR1" s="253"/>
      <c r="DS1" s="254"/>
      <c r="DT1" s="253"/>
      <c r="DU1" s="279"/>
      <c r="DV1" s="254"/>
      <c r="DW1" s="253"/>
      <c r="DX1" s="253"/>
      <c r="DY1" s="253"/>
      <c r="DZ1" s="253"/>
      <c r="EA1" s="253"/>
    </row>
    <row r="2" spans="1:131" ht="19.5" thickBot="1">
      <c r="A2" s="574" t="s">
        <v>925</v>
      </c>
      <c r="B2" s="560"/>
      <c r="C2" s="560"/>
      <c r="D2" s="560"/>
      <c r="E2" s="560"/>
      <c r="F2" s="560"/>
      <c r="G2" s="560"/>
      <c r="H2" s="560"/>
      <c r="I2" s="560"/>
      <c r="J2" s="280"/>
      <c r="K2" s="280"/>
      <c r="L2" s="280"/>
      <c r="M2" s="280"/>
      <c r="N2" s="280"/>
      <c r="O2" s="280"/>
      <c r="P2" s="281"/>
      <c r="Q2" s="280"/>
      <c r="R2" s="280"/>
      <c r="S2" s="280"/>
      <c r="T2" s="280"/>
      <c r="U2" s="282"/>
      <c r="V2" s="282"/>
      <c r="W2" s="282"/>
      <c r="X2" s="282"/>
      <c r="Y2" s="282"/>
      <c r="Z2" s="282"/>
      <c r="AA2" s="282"/>
      <c r="AB2" s="282"/>
      <c r="AC2" s="282"/>
      <c r="AD2" s="245"/>
      <c r="AE2" s="282"/>
      <c r="AF2" s="282"/>
      <c r="AG2" s="282"/>
      <c r="AH2" s="282"/>
      <c r="AI2" s="282"/>
      <c r="AJ2" s="282"/>
      <c r="AK2" s="282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83"/>
      <c r="CY2" s="284"/>
      <c r="CZ2" s="246"/>
      <c r="DA2" s="246"/>
      <c r="DB2" s="285" t="s">
        <v>926</v>
      </c>
      <c r="DC2" s="285"/>
      <c r="DD2" s="246"/>
      <c r="DE2" s="246"/>
      <c r="DF2" s="246"/>
      <c r="DG2" s="246"/>
      <c r="DH2" s="246"/>
      <c r="DI2" s="246"/>
      <c r="DJ2" s="246"/>
      <c r="DK2" s="246"/>
      <c r="DL2" s="246"/>
      <c r="DM2" s="253"/>
      <c r="DN2" s="253"/>
      <c r="DO2" s="253"/>
      <c r="DP2" s="253"/>
      <c r="DQ2" s="253"/>
      <c r="DR2" s="253"/>
      <c r="DS2" s="254"/>
      <c r="DT2" s="253"/>
      <c r="DU2" s="279"/>
      <c r="DV2" s="254"/>
      <c r="DW2" s="253"/>
      <c r="DX2" s="253"/>
      <c r="DY2" s="253"/>
      <c r="DZ2" s="253"/>
      <c r="EA2" s="253"/>
    </row>
    <row r="3" spans="1:131" ht="16.5" thickBot="1">
      <c r="A3" s="575" t="s">
        <v>886</v>
      </c>
      <c r="B3" s="576" t="s">
        <v>886</v>
      </c>
      <c r="C3" s="563" t="s">
        <v>927</v>
      </c>
      <c r="D3" s="547" t="s">
        <v>887</v>
      </c>
      <c r="E3" s="563" t="s">
        <v>888</v>
      </c>
      <c r="F3" s="563" t="s">
        <v>928</v>
      </c>
      <c r="G3" s="563" t="s">
        <v>892</v>
      </c>
      <c r="H3" s="579" t="s">
        <v>929</v>
      </c>
      <c r="I3" s="579" t="s">
        <v>930</v>
      </c>
      <c r="J3" s="579" t="s">
        <v>931</v>
      </c>
      <c r="K3" s="563" t="s">
        <v>932</v>
      </c>
      <c r="L3" s="581" t="s">
        <v>891</v>
      </c>
      <c r="M3" s="568" t="s">
        <v>892</v>
      </c>
      <c r="N3" s="547" t="s">
        <v>933</v>
      </c>
      <c r="O3" s="547" t="s">
        <v>894</v>
      </c>
      <c r="P3" s="550" t="s">
        <v>934</v>
      </c>
      <c r="Q3" s="553" t="s">
        <v>896</v>
      </c>
      <c r="R3" s="554"/>
      <c r="S3" s="555"/>
      <c r="T3" s="547" t="s">
        <v>897</v>
      </c>
      <c r="U3" s="545" t="s">
        <v>898</v>
      </c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86"/>
      <c r="CY3" s="256"/>
      <c r="DS3" s="256"/>
      <c r="DU3" s="286"/>
      <c r="DV3" s="256"/>
    </row>
    <row r="4" spans="1:131" ht="26.25" thickBot="1">
      <c r="A4" s="575"/>
      <c r="B4" s="577"/>
      <c r="C4" s="578"/>
      <c r="D4" s="548"/>
      <c r="E4" s="578"/>
      <c r="F4" s="578"/>
      <c r="G4" s="578"/>
      <c r="H4" s="580"/>
      <c r="I4" s="580"/>
      <c r="J4" s="580"/>
      <c r="K4" s="578"/>
      <c r="L4" s="582"/>
      <c r="M4" s="569"/>
      <c r="N4" s="548"/>
      <c r="O4" s="548"/>
      <c r="P4" s="551"/>
      <c r="Q4" s="556"/>
      <c r="R4" s="557"/>
      <c r="S4" s="558"/>
      <c r="T4" s="548"/>
      <c r="U4" s="540" t="s">
        <v>257</v>
      </c>
      <c r="V4" s="540"/>
      <c r="W4" s="540"/>
      <c r="X4" s="540"/>
      <c r="Y4" s="540"/>
      <c r="Z4" s="540" t="s">
        <v>252</v>
      </c>
      <c r="AA4" s="540"/>
      <c r="AB4" s="540"/>
      <c r="AC4" s="540"/>
      <c r="AD4" s="540" t="s">
        <v>744</v>
      </c>
      <c r="AE4" s="540"/>
      <c r="AF4" s="540"/>
      <c r="AG4" s="540"/>
      <c r="AH4" s="540" t="s">
        <v>899</v>
      </c>
      <c r="AI4" s="540"/>
      <c r="AJ4" s="540"/>
      <c r="AK4" s="541"/>
      <c r="AL4" s="540" t="s">
        <v>900</v>
      </c>
      <c r="AM4" s="540"/>
      <c r="AN4" s="540"/>
      <c r="AO4" s="541"/>
      <c r="AP4" s="540" t="s">
        <v>901</v>
      </c>
      <c r="AQ4" s="540"/>
      <c r="AR4" s="540"/>
      <c r="AS4" s="541"/>
      <c r="AT4" s="540" t="s">
        <v>902</v>
      </c>
      <c r="AU4" s="540"/>
      <c r="AV4" s="540"/>
      <c r="AW4" s="541"/>
      <c r="AX4" s="540" t="s">
        <v>903</v>
      </c>
      <c r="AY4" s="540"/>
      <c r="AZ4" s="540"/>
      <c r="BA4" s="541"/>
      <c r="BB4" s="540" t="s">
        <v>904</v>
      </c>
      <c r="BC4" s="540"/>
      <c r="BD4" s="540"/>
      <c r="BE4" s="541"/>
      <c r="BF4" s="540" t="s">
        <v>905</v>
      </c>
      <c r="BG4" s="540"/>
      <c r="BH4" s="540"/>
      <c r="BI4" s="541"/>
      <c r="BJ4" s="540" t="s">
        <v>906</v>
      </c>
      <c r="BK4" s="540"/>
      <c r="BL4" s="540"/>
      <c r="BM4" s="541"/>
      <c r="BN4" s="540" t="s">
        <v>907</v>
      </c>
      <c r="BO4" s="540"/>
      <c r="BP4" s="540"/>
      <c r="BQ4" s="541"/>
      <c r="BR4" s="540" t="s">
        <v>908</v>
      </c>
      <c r="BS4" s="540"/>
      <c r="BT4" s="540"/>
      <c r="BU4" s="541"/>
      <c r="BV4" s="540" t="s">
        <v>909</v>
      </c>
      <c r="BW4" s="540"/>
      <c r="BX4" s="540"/>
      <c r="BY4" s="541"/>
      <c r="BZ4" s="540" t="s">
        <v>910</v>
      </c>
      <c r="CA4" s="540"/>
      <c r="CB4" s="540"/>
      <c r="CC4" s="541"/>
      <c r="CD4" s="540" t="s">
        <v>911</v>
      </c>
      <c r="CE4" s="540"/>
      <c r="CF4" s="540"/>
      <c r="CG4" s="541"/>
      <c r="CH4" s="540" t="s">
        <v>912</v>
      </c>
      <c r="CI4" s="540"/>
      <c r="CJ4" s="540"/>
      <c r="CK4" s="541"/>
      <c r="CL4" s="540" t="s">
        <v>913</v>
      </c>
      <c r="CM4" s="540"/>
      <c r="CN4" s="540"/>
      <c r="CO4" s="541"/>
      <c r="CP4" s="540" t="s">
        <v>914</v>
      </c>
      <c r="CQ4" s="540"/>
      <c r="CR4" s="540"/>
      <c r="CS4" s="541"/>
      <c r="CT4" s="540" t="s">
        <v>915</v>
      </c>
      <c r="CU4" s="540"/>
      <c r="CV4" s="540"/>
      <c r="CW4" s="541"/>
      <c r="CX4" s="542" t="s">
        <v>916</v>
      </c>
      <c r="CY4" s="543"/>
      <c r="CZ4" s="543"/>
      <c r="DA4" s="544"/>
      <c r="DB4" s="584" t="s">
        <v>935</v>
      </c>
      <c r="DC4" s="543"/>
      <c r="DD4" s="543"/>
      <c r="DE4" s="543"/>
      <c r="DF4" s="543"/>
      <c r="DG4" s="543"/>
      <c r="DH4" s="543"/>
      <c r="DI4" s="543"/>
      <c r="DJ4" s="543"/>
      <c r="DK4" s="543"/>
      <c r="DL4" s="543"/>
      <c r="DM4" s="585"/>
      <c r="DN4" s="287"/>
      <c r="DO4" s="287"/>
      <c r="DP4" s="583" t="s">
        <v>936</v>
      </c>
      <c r="DQ4" s="583"/>
      <c r="DR4" s="583"/>
      <c r="DS4" s="288"/>
      <c r="DT4" s="287"/>
      <c r="DU4" s="289" t="s">
        <v>937</v>
      </c>
      <c r="DV4" s="290"/>
      <c r="DW4" s="290"/>
      <c r="DX4" s="290"/>
      <c r="DY4" s="290"/>
      <c r="DZ4" s="290"/>
      <c r="EA4" s="290"/>
    </row>
    <row r="5" spans="1:131" ht="26.25" thickBot="1">
      <c r="A5" s="575"/>
      <c r="B5" s="577"/>
      <c r="C5" s="578"/>
      <c r="D5" s="549"/>
      <c r="E5" s="578"/>
      <c r="F5" s="578"/>
      <c r="G5" s="578"/>
      <c r="H5" s="580"/>
      <c r="I5" s="580"/>
      <c r="J5" s="580"/>
      <c r="K5" s="578"/>
      <c r="L5" s="582"/>
      <c r="M5" s="570"/>
      <c r="N5" s="549"/>
      <c r="O5" s="549"/>
      <c r="P5" s="552"/>
      <c r="Q5" s="259" t="s">
        <v>917</v>
      </c>
      <c r="R5" s="260" t="s">
        <v>918</v>
      </c>
      <c r="S5" s="260" t="s">
        <v>919</v>
      </c>
      <c r="T5" s="549"/>
      <c r="U5" s="261" t="s">
        <v>920</v>
      </c>
      <c r="V5" s="261" t="s">
        <v>921</v>
      </c>
      <c r="W5" s="262" t="s">
        <v>918</v>
      </c>
      <c r="X5" s="262" t="s">
        <v>919</v>
      </c>
      <c r="Y5" s="260" t="s">
        <v>917</v>
      </c>
      <c r="Z5" s="261" t="s">
        <v>921</v>
      </c>
      <c r="AA5" s="262" t="s">
        <v>922</v>
      </c>
      <c r="AB5" s="262" t="s">
        <v>919</v>
      </c>
      <c r="AC5" s="260" t="s">
        <v>917</v>
      </c>
      <c r="AD5" s="261" t="s">
        <v>921</v>
      </c>
      <c r="AE5" s="262" t="s">
        <v>922</v>
      </c>
      <c r="AF5" s="262" t="s">
        <v>919</v>
      </c>
      <c r="AG5" s="260" t="s">
        <v>917</v>
      </c>
      <c r="AH5" s="261" t="s">
        <v>921</v>
      </c>
      <c r="AI5" s="262" t="s">
        <v>922</v>
      </c>
      <c r="AJ5" s="262" t="s">
        <v>919</v>
      </c>
      <c r="AK5" s="263" t="s">
        <v>917</v>
      </c>
      <c r="AL5" s="261" t="s">
        <v>921</v>
      </c>
      <c r="AM5" s="262" t="s">
        <v>922</v>
      </c>
      <c r="AN5" s="262" t="s">
        <v>919</v>
      </c>
      <c r="AO5" s="263" t="s">
        <v>917</v>
      </c>
      <c r="AP5" s="261" t="s">
        <v>921</v>
      </c>
      <c r="AQ5" s="262" t="s">
        <v>922</v>
      </c>
      <c r="AR5" s="262" t="s">
        <v>919</v>
      </c>
      <c r="AS5" s="263" t="s">
        <v>917</v>
      </c>
      <c r="AT5" s="261" t="s">
        <v>921</v>
      </c>
      <c r="AU5" s="262" t="s">
        <v>922</v>
      </c>
      <c r="AV5" s="262" t="s">
        <v>919</v>
      </c>
      <c r="AW5" s="263" t="s">
        <v>917</v>
      </c>
      <c r="AX5" s="261" t="s">
        <v>921</v>
      </c>
      <c r="AY5" s="262" t="s">
        <v>922</v>
      </c>
      <c r="AZ5" s="262" t="s">
        <v>919</v>
      </c>
      <c r="BA5" s="263" t="s">
        <v>917</v>
      </c>
      <c r="BB5" s="261" t="s">
        <v>921</v>
      </c>
      <c r="BC5" s="262" t="s">
        <v>922</v>
      </c>
      <c r="BD5" s="262" t="s">
        <v>919</v>
      </c>
      <c r="BE5" s="263" t="s">
        <v>917</v>
      </c>
      <c r="BF5" s="261" t="s">
        <v>921</v>
      </c>
      <c r="BG5" s="262" t="s">
        <v>922</v>
      </c>
      <c r="BH5" s="262" t="s">
        <v>919</v>
      </c>
      <c r="BI5" s="263" t="s">
        <v>917</v>
      </c>
      <c r="BJ5" s="261" t="s">
        <v>921</v>
      </c>
      <c r="BK5" s="262" t="s">
        <v>922</v>
      </c>
      <c r="BL5" s="262" t="s">
        <v>919</v>
      </c>
      <c r="BM5" s="263" t="s">
        <v>917</v>
      </c>
      <c r="BN5" s="261" t="s">
        <v>921</v>
      </c>
      <c r="BO5" s="262" t="s">
        <v>922</v>
      </c>
      <c r="BP5" s="262" t="s">
        <v>919</v>
      </c>
      <c r="BQ5" s="263" t="s">
        <v>917</v>
      </c>
      <c r="BR5" s="261" t="s">
        <v>921</v>
      </c>
      <c r="BS5" s="262" t="s">
        <v>922</v>
      </c>
      <c r="BT5" s="262" t="s">
        <v>919</v>
      </c>
      <c r="BU5" s="263" t="s">
        <v>917</v>
      </c>
      <c r="BV5" s="261" t="s">
        <v>921</v>
      </c>
      <c r="BW5" s="262" t="s">
        <v>922</v>
      </c>
      <c r="BX5" s="262" t="s">
        <v>919</v>
      </c>
      <c r="BY5" s="263" t="s">
        <v>917</v>
      </c>
      <c r="BZ5" s="261" t="s">
        <v>921</v>
      </c>
      <c r="CA5" s="262" t="s">
        <v>922</v>
      </c>
      <c r="CB5" s="262" t="s">
        <v>919</v>
      </c>
      <c r="CC5" s="263" t="s">
        <v>917</v>
      </c>
      <c r="CD5" s="261" t="s">
        <v>921</v>
      </c>
      <c r="CE5" s="262" t="s">
        <v>922</v>
      </c>
      <c r="CF5" s="262" t="s">
        <v>919</v>
      </c>
      <c r="CG5" s="263" t="s">
        <v>917</v>
      </c>
      <c r="CH5" s="261" t="s">
        <v>921</v>
      </c>
      <c r="CI5" s="262" t="s">
        <v>922</v>
      </c>
      <c r="CJ5" s="262" t="s">
        <v>919</v>
      </c>
      <c r="CK5" s="263" t="s">
        <v>917</v>
      </c>
      <c r="CL5" s="261" t="s">
        <v>921</v>
      </c>
      <c r="CM5" s="262" t="s">
        <v>922</v>
      </c>
      <c r="CN5" s="262" t="s">
        <v>919</v>
      </c>
      <c r="CO5" s="263" t="s">
        <v>917</v>
      </c>
      <c r="CP5" s="261" t="s">
        <v>921</v>
      </c>
      <c r="CQ5" s="262" t="s">
        <v>922</v>
      </c>
      <c r="CR5" s="262" t="s">
        <v>919</v>
      </c>
      <c r="CS5" s="263" t="s">
        <v>917</v>
      </c>
      <c r="CT5" s="261" t="s">
        <v>921</v>
      </c>
      <c r="CU5" s="262" t="s">
        <v>922</v>
      </c>
      <c r="CV5" s="262" t="s">
        <v>919</v>
      </c>
      <c r="CW5" s="264" t="s">
        <v>917</v>
      </c>
      <c r="CX5" s="291" t="s">
        <v>5</v>
      </c>
      <c r="CY5" s="267" t="s">
        <v>923</v>
      </c>
      <c r="CZ5" s="267" t="s">
        <v>20</v>
      </c>
      <c r="DA5" s="267" t="s">
        <v>923</v>
      </c>
      <c r="DB5" s="292" t="s">
        <v>938</v>
      </c>
      <c r="DC5" s="267" t="s">
        <v>923</v>
      </c>
      <c r="DD5" s="292" t="s">
        <v>939</v>
      </c>
      <c r="DE5" s="267" t="s">
        <v>923</v>
      </c>
      <c r="DF5" s="292" t="s">
        <v>940</v>
      </c>
      <c r="DG5" s="267" t="s">
        <v>923</v>
      </c>
      <c r="DH5" s="292" t="s">
        <v>941</v>
      </c>
      <c r="DI5" s="267" t="s">
        <v>923</v>
      </c>
      <c r="DJ5" s="292" t="s">
        <v>942</v>
      </c>
      <c r="DK5" s="267" t="s">
        <v>923</v>
      </c>
      <c r="DL5" s="292" t="s">
        <v>943</v>
      </c>
      <c r="DM5" s="293" t="s">
        <v>923</v>
      </c>
      <c r="DN5" s="294" t="s">
        <v>944</v>
      </c>
      <c r="DO5" s="294" t="s">
        <v>944</v>
      </c>
      <c r="DP5" s="107" t="s">
        <v>945</v>
      </c>
      <c r="DQ5" s="107"/>
      <c r="DR5" s="107" t="s">
        <v>946</v>
      </c>
      <c r="DS5" s="295"/>
      <c r="DT5" s="107"/>
      <c r="DU5" s="296" t="s">
        <v>4</v>
      </c>
      <c r="DV5" s="297" t="s">
        <v>947</v>
      </c>
      <c r="DW5" s="297" t="s">
        <v>948</v>
      </c>
      <c r="DX5" s="297" t="s">
        <v>947</v>
      </c>
      <c r="DY5" s="297" t="s">
        <v>949</v>
      </c>
      <c r="DZ5" s="297" t="s">
        <v>950</v>
      </c>
      <c r="EA5" s="297" t="s">
        <v>951</v>
      </c>
    </row>
    <row r="6" spans="1:131">
      <c r="A6" s="575"/>
      <c r="B6" s="298">
        <v>1</v>
      </c>
      <c r="C6" s="299">
        <v>2</v>
      </c>
      <c r="D6" s="299"/>
      <c r="E6" s="299">
        <v>3</v>
      </c>
      <c r="F6" s="300">
        <v>4</v>
      </c>
      <c r="G6" s="300">
        <v>5</v>
      </c>
      <c r="H6" s="300">
        <v>6</v>
      </c>
      <c r="I6" s="300">
        <v>7</v>
      </c>
      <c r="J6" s="300">
        <v>8</v>
      </c>
      <c r="K6" s="300">
        <v>9</v>
      </c>
      <c r="L6" s="301">
        <v>10</v>
      </c>
      <c r="M6" s="302">
        <v>7</v>
      </c>
      <c r="N6" s="300">
        <v>8</v>
      </c>
      <c r="O6" s="300"/>
      <c r="P6" s="303">
        <v>9</v>
      </c>
      <c r="Q6" s="300">
        <v>10</v>
      </c>
      <c r="R6" s="300"/>
      <c r="S6" s="300"/>
      <c r="T6" s="300">
        <v>11</v>
      </c>
      <c r="U6" s="300">
        <v>6</v>
      </c>
      <c r="V6" s="300">
        <v>7</v>
      </c>
      <c r="W6" s="300">
        <v>8</v>
      </c>
      <c r="X6" s="300">
        <v>9</v>
      </c>
      <c r="Y6" s="300">
        <v>10</v>
      </c>
      <c r="Z6" s="300">
        <v>11</v>
      </c>
      <c r="AA6" s="300">
        <v>12</v>
      </c>
      <c r="AB6" s="300">
        <v>13</v>
      </c>
      <c r="AC6" s="300">
        <v>14</v>
      </c>
      <c r="AD6" s="300">
        <v>15</v>
      </c>
      <c r="AE6" s="300">
        <v>16</v>
      </c>
      <c r="AF6" s="300">
        <v>17</v>
      </c>
      <c r="AG6" s="300">
        <v>18</v>
      </c>
      <c r="AH6" s="300">
        <v>19</v>
      </c>
      <c r="AI6" s="300">
        <v>20</v>
      </c>
      <c r="AJ6" s="300">
        <v>21</v>
      </c>
      <c r="AK6" s="301">
        <v>22</v>
      </c>
      <c r="AL6" s="300">
        <v>19</v>
      </c>
      <c r="AM6" s="300">
        <v>20</v>
      </c>
      <c r="AN6" s="300">
        <v>21</v>
      </c>
      <c r="AO6" s="301">
        <v>22</v>
      </c>
      <c r="AP6" s="300">
        <v>19</v>
      </c>
      <c r="AQ6" s="300">
        <v>20</v>
      </c>
      <c r="AR6" s="300">
        <v>21</v>
      </c>
      <c r="AS6" s="301">
        <v>22</v>
      </c>
      <c r="AT6" s="300">
        <v>19</v>
      </c>
      <c r="AU6" s="300">
        <v>20</v>
      </c>
      <c r="AV6" s="300">
        <v>21</v>
      </c>
      <c r="AW6" s="301">
        <v>22</v>
      </c>
      <c r="AX6" s="300">
        <v>19</v>
      </c>
      <c r="AY6" s="300">
        <v>20</v>
      </c>
      <c r="AZ6" s="300">
        <v>21</v>
      </c>
      <c r="BA6" s="301">
        <v>22</v>
      </c>
      <c r="BB6" s="300">
        <v>19</v>
      </c>
      <c r="BC6" s="300">
        <v>20</v>
      </c>
      <c r="BD6" s="300">
        <v>21</v>
      </c>
      <c r="BE6" s="301">
        <v>22</v>
      </c>
      <c r="BF6" s="300">
        <v>19</v>
      </c>
      <c r="BG6" s="300">
        <v>20</v>
      </c>
      <c r="BH6" s="300">
        <v>21</v>
      </c>
      <c r="BI6" s="301">
        <v>22</v>
      </c>
      <c r="BJ6" s="300">
        <v>19</v>
      </c>
      <c r="BK6" s="300">
        <v>20</v>
      </c>
      <c r="BL6" s="300">
        <v>21</v>
      </c>
      <c r="BM6" s="301">
        <v>22</v>
      </c>
      <c r="BN6" s="300">
        <v>19</v>
      </c>
      <c r="BO6" s="300">
        <v>20</v>
      </c>
      <c r="BP6" s="300">
        <v>21</v>
      </c>
      <c r="BQ6" s="301">
        <v>22</v>
      </c>
      <c r="BR6" s="300">
        <v>19</v>
      </c>
      <c r="BS6" s="300">
        <v>20</v>
      </c>
      <c r="BT6" s="300">
        <v>21</v>
      </c>
      <c r="BU6" s="301">
        <v>22</v>
      </c>
      <c r="BV6" s="300">
        <v>19</v>
      </c>
      <c r="BW6" s="300">
        <v>20</v>
      </c>
      <c r="BX6" s="300">
        <v>21</v>
      </c>
      <c r="BY6" s="301">
        <v>22</v>
      </c>
      <c r="BZ6" s="300">
        <v>19</v>
      </c>
      <c r="CA6" s="300">
        <v>20</v>
      </c>
      <c r="CB6" s="300">
        <v>21</v>
      </c>
      <c r="CC6" s="301">
        <v>22</v>
      </c>
      <c r="CD6" s="300">
        <v>19</v>
      </c>
      <c r="CE6" s="300">
        <v>20</v>
      </c>
      <c r="CF6" s="300">
        <v>21</v>
      </c>
      <c r="CG6" s="301">
        <v>22</v>
      </c>
      <c r="CH6" s="300">
        <v>19</v>
      </c>
      <c r="CI6" s="300">
        <v>20</v>
      </c>
      <c r="CJ6" s="300">
        <v>21</v>
      </c>
      <c r="CK6" s="301">
        <v>22</v>
      </c>
      <c r="CL6" s="300">
        <v>19</v>
      </c>
      <c r="CM6" s="300">
        <v>20</v>
      </c>
      <c r="CN6" s="300">
        <v>21</v>
      </c>
      <c r="CO6" s="301">
        <v>22</v>
      </c>
      <c r="CP6" s="300">
        <v>19</v>
      </c>
      <c r="CQ6" s="300">
        <v>20</v>
      </c>
      <c r="CR6" s="300">
        <v>21</v>
      </c>
      <c r="CS6" s="301">
        <v>22</v>
      </c>
      <c r="CT6" s="300">
        <v>19</v>
      </c>
      <c r="CU6" s="300">
        <v>20</v>
      </c>
      <c r="CV6" s="300">
        <v>21</v>
      </c>
      <c r="CW6" s="304">
        <v>22</v>
      </c>
      <c r="CX6" s="305">
        <v>8</v>
      </c>
      <c r="CY6" s="306">
        <v>9</v>
      </c>
      <c r="CZ6" s="306">
        <v>10</v>
      </c>
      <c r="DA6" s="306">
        <v>11</v>
      </c>
      <c r="DB6" s="306">
        <v>12</v>
      </c>
      <c r="DC6" s="306">
        <v>13</v>
      </c>
      <c r="DD6" s="306">
        <v>14</v>
      </c>
      <c r="DE6" s="306">
        <v>15</v>
      </c>
      <c r="DF6" s="306">
        <v>16</v>
      </c>
      <c r="DG6" s="306">
        <v>17</v>
      </c>
      <c r="DH6" s="306">
        <v>18</v>
      </c>
      <c r="DI6" s="306">
        <v>19</v>
      </c>
      <c r="DJ6" s="306">
        <v>20</v>
      </c>
      <c r="DK6" s="306">
        <v>21</v>
      </c>
      <c r="DL6" s="306">
        <v>22</v>
      </c>
      <c r="DM6" s="307">
        <v>23</v>
      </c>
      <c r="DS6" s="256"/>
      <c r="DU6" s="286"/>
      <c r="DV6" s="256"/>
    </row>
    <row r="7" spans="1:131" ht="63">
      <c r="A7" s="308"/>
      <c r="B7" s="309"/>
      <c r="C7" s="310" t="s">
        <v>952</v>
      </c>
      <c r="D7" s="311"/>
      <c r="E7" s="312"/>
      <c r="F7" s="313"/>
      <c r="G7" s="313"/>
      <c r="H7" s="314"/>
      <c r="I7" s="315"/>
      <c r="J7" s="314"/>
      <c r="K7" s="313"/>
      <c r="L7" s="316"/>
      <c r="M7" s="317"/>
      <c r="N7" s="313"/>
      <c r="O7" s="313"/>
      <c r="P7" s="318" t="s">
        <v>953</v>
      </c>
      <c r="Q7" s="315"/>
      <c r="R7" s="315"/>
      <c r="S7" s="315"/>
      <c r="T7" s="314" t="s">
        <v>953</v>
      </c>
      <c r="U7" s="313"/>
      <c r="V7" s="313"/>
      <c r="W7" s="313"/>
      <c r="X7" s="313"/>
      <c r="Y7" s="319"/>
      <c r="Z7" s="313"/>
      <c r="AA7" s="313"/>
      <c r="AB7" s="313"/>
      <c r="AC7" s="319"/>
      <c r="AD7" s="313"/>
      <c r="AE7" s="313"/>
      <c r="AF7" s="313"/>
      <c r="AG7" s="319"/>
      <c r="AH7" s="313"/>
      <c r="AI7" s="313"/>
      <c r="AJ7" s="313"/>
      <c r="AK7" s="320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2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23"/>
      <c r="DN7" s="321"/>
      <c r="DO7" s="321"/>
      <c r="DS7" s="256"/>
      <c r="DU7" s="286"/>
      <c r="DV7" s="256"/>
    </row>
    <row r="8" spans="1:131" ht="51">
      <c r="A8" s="324">
        <v>1</v>
      </c>
      <c r="B8" s="325">
        <v>1</v>
      </c>
      <c r="C8" s="326" t="s">
        <v>954</v>
      </c>
      <c r="D8" s="326" t="s">
        <v>955</v>
      </c>
      <c r="E8" s="326" t="s">
        <v>956</v>
      </c>
      <c r="F8" s="315">
        <v>42500</v>
      </c>
      <c r="G8" s="315" t="s">
        <v>957</v>
      </c>
      <c r="H8" s="314">
        <f t="shared" ref="H8:H19" si="0">SUM(100/85*F8)-F8</f>
        <v>7500</v>
      </c>
      <c r="I8" s="315">
        <v>5</v>
      </c>
      <c r="J8" s="314">
        <f t="shared" ref="J8:J19" si="1">SUM((L8-F8/20))</f>
        <v>334.6875</v>
      </c>
      <c r="K8" s="315">
        <v>20</v>
      </c>
      <c r="L8" s="316">
        <f t="shared" ref="L8:L18" si="2">SUM((F8*6*21)/(8*20*100))+(F8/20)</f>
        <v>2459.6875</v>
      </c>
      <c r="M8" s="327" t="s">
        <v>957</v>
      </c>
      <c r="N8" s="315">
        <v>20</v>
      </c>
      <c r="O8" s="314">
        <f t="shared" ref="O8:O19" si="3">SUM(N8*J8)</f>
        <v>6693.75</v>
      </c>
      <c r="P8" s="318">
        <f t="shared" ref="P8:P19" si="4">SUM(N8*L8)</f>
        <v>49193.75</v>
      </c>
      <c r="Q8" s="315">
        <f t="shared" ref="Q8:Q19" si="5">SUM(R8:S8)</f>
        <v>2460</v>
      </c>
      <c r="R8" s="315">
        <f t="shared" ref="R8:S19" si="6">SUM(W8,AA8,AE8,AI8,AM8,AQ8,AU8,AY8,BC8,BG8,BK8,BO8,BS8,BW8,CA8,CE8,CI8,CM8,CQ8,CU8)</f>
        <v>2125</v>
      </c>
      <c r="S8" s="315">
        <f t="shared" si="6"/>
        <v>335</v>
      </c>
      <c r="T8" s="314">
        <f t="shared" ref="T8:T18" si="7">SUM(P8-Q8)</f>
        <v>46733.75</v>
      </c>
      <c r="U8" s="315" t="s">
        <v>958</v>
      </c>
      <c r="V8" s="328" t="s">
        <v>959</v>
      </c>
      <c r="W8" s="315">
        <v>2125</v>
      </c>
      <c r="X8" s="315">
        <v>335</v>
      </c>
      <c r="Y8" s="329">
        <f t="shared" ref="Y8:Y18" si="8">SUM(W8:X8)</f>
        <v>2460</v>
      </c>
      <c r="Z8" s="328"/>
      <c r="AA8" s="315"/>
      <c r="AB8" s="315"/>
      <c r="AC8" s="329"/>
      <c r="AD8" s="328"/>
      <c r="AE8" s="315"/>
      <c r="AF8" s="315"/>
      <c r="AG8" s="329">
        <f t="shared" ref="AG8:AG18" si="9">SUM(AE8:AF8)</f>
        <v>0</v>
      </c>
      <c r="AH8" s="328"/>
      <c r="AI8" s="315"/>
      <c r="AJ8" s="315"/>
      <c r="AK8" s="330">
        <f t="shared" ref="AK8:AK18" si="10">SUM(AI8:AJ8)</f>
        <v>0</v>
      </c>
      <c r="AL8" s="331"/>
      <c r="AM8" s="331"/>
      <c r="AN8" s="331"/>
      <c r="AO8" s="329">
        <f>SUM(AM8:AN8)</f>
        <v>0</v>
      </c>
      <c r="AP8" s="331"/>
      <c r="AQ8" s="331"/>
      <c r="AR8" s="331"/>
      <c r="AS8" s="329">
        <f>SUM(AQ8:AR8)</f>
        <v>0</v>
      </c>
      <c r="AT8" s="331"/>
      <c r="AU8" s="331"/>
      <c r="AV8" s="331"/>
      <c r="AW8" s="331">
        <f t="shared" ref="AW8:AW19" si="11">SUM(AU8:AV8)</f>
        <v>0</v>
      </c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2"/>
      <c r="CY8" s="315"/>
      <c r="CZ8" s="315">
        <v>1</v>
      </c>
      <c r="DA8" s="315">
        <v>42500</v>
      </c>
      <c r="DB8" s="315">
        <v>1</v>
      </c>
      <c r="DC8" s="315">
        <v>42500</v>
      </c>
      <c r="DD8" s="315"/>
      <c r="DE8" s="315"/>
      <c r="DF8" s="315"/>
      <c r="DG8" s="315"/>
      <c r="DH8" s="315"/>
      <c r="DI8" s="315"/>
      <c r="DJ8" s="315"/>
      <c r="DK8" s="315"/>
      <c r="DL8" s="315"/>
      <c r="DM8" s="333"/>
      <c r="DN8" s="334">
        <f t="shared" ref="DN8:DO20" si="12">SUM(DL8,DJ8,DH8,DF8,DD8,DB8)</f>
        <v>1</v>
      </c>
      <c r="DO8" s="334">
        <f t="shared" si="12"/>
        <v>42500</v>
      </c>
      <c r="DP8" s="107">
        <v>1</v>
      </c>
      <c r="DQ8" s="107">
        <v>42500</v>
      </c>
      <c r="DR8" s="107"/>
      <c r="DS8" s="295"/>
      <c r="DT8" s="107"/>
      <c r="DU8" s="335">
        <v>1</v>
      </c>
      <c r="DV8" s="295"/>
      <c r="DW8" s="107"/>
      <c r="DX8" s="107"/>
      <c r="DY8" s="107"/>
      <c r="DZ8" s="107"/>
      <c r="EA8" s="107"/>
    </row>
    <row r="9" spans="1:131" ht="51">
      <c r="A9" s="324">
        <v>2</v>
      </c>
      <c r="B9" s="325">
        <v>2</v>
      </c>
      <c r="C9" s="326" t="s">
        <v>960</v>
      </c>
      <c r="D9" s="326" t="s">
        <v>961</v>
      </c>
      <c r="E9" s="326" t="s">
        <v>956</v>
      </c>
      <c r="F9" s="315">
        <v>42500</v>
      </c>
      <c r="G9" s="315" t="s">
        <v>962</v>
      </c>
      <c r="H9" s="314">
        <f t="shared" si="0"/>
        <v>7500</v>
      </c>
      <c r="I9" s="315">
        <v>5</v>
      </c>
      <c r="J9" s="314">
        <f t="shared" si="1"/>
        <v>334.6875</v>
      </c>
      <c r="K9" s="315">
        <v>20</v>
      </c>
      <c r="L9" s="316">
        <f t="shared" si="2"/>
        <v>2459.6875</v>
      </c>
      <c r="M9" s="327" t="s">
        <v>962</v>
      </c>
      <c r="N9" s="315">
        <v>20</v>
      </c>
      <c r="O9" s="314">
        <f t="shared" si="3"/>
        <v>6693.75</v>
      </c>
      <c r="P9" s="318">
        <f t="shared" si="4"/>
        <v>49193.75</v>
      </c>
      <c r="Q9" s="315">
        <f t="shared" si="5"/>
        <v>7380</v>
      </c>
      <c r="R9" s="315">
        <f t="shared" si="6"/>
        <v>6375</v>
      </c>
      <c r="S9" s="315">
        <f t="shared" si="6"/>
        <v>1005</v>
      </c>
      <c r="T9" s="314">
        <f t="shared" si="7"/>
        <v>41813.75</v>
      </c>
      <c r="U9" s="315" t="s">
        <v>958</v>
      </c>
      <c r="V9" s="328" t="s">
        <v>959</v>
      </c>
      <c r="W9" s="315">
        <v>2125</v>
      </c>
      <c r="X9" s="315">
        <v>335</v>
      </c>
      <c r="Y9" s="329">
        <f t="shared" si="8"/>
        <v>2460</v>
      </c>
      <c r="Z9" s="328" t="s">
        <v>963</v>
      </c>
      <c r="AA9" s="315">
        <v>2125</v>
      </c>
      <c r="AB9" s="315">
        <v>335</v>
      </c>
      <c r="AC9" s="329">
        <f t="shared" ref="AC9:AC19" si="13">SUM(AA9:AB9)</f>
        <v>2460</v>
      </c>
      <c r="AD9" s="328" t="s">
        <v>964</v>
      </c>
      <c r="AE9" s="315">
        <v>2125</v>
      </c>
      <c r="AF9" s="315">
        <v>335</v>
      </c>
      <c r="AG9" s="329">
        <f t="shared" si="9"/>
        <v>2460</v>
      </c>
      <c r="AH9" s="328"/>
      <c r="AI9" s="315"/>
      <c r="AJ9" s="315"/>
      <c r="AK9" s="330">
        <f t="shared" si="10"/>
        <v>0</v>
      </c>
      <c r="AL9" s="331"/>
      <c r="AM9" s="331"/>
      <c r="AN9" s="331"/>
      <c r="AO9" s="329">
        <f>SUM(AM9:AN9)</f>
        <v>0</v>
      </c>
      <c r="AP9" s="331"/>
      <c r="AQ9" s="331"/>
      <c r="AR9" s="331"/>
      <c r="AS9" s="329">
        <f>SUM(AQ9:AR9)</f>
        <v>0</v>
      </c>
      <c r="AT9" s="331"/>
      <c r="AU9" s="331"/>
      <c r="AV9" s="331"/>
      <c r="AW9" s="331">
        <f t="shared" si="11"/>
        <v>0</v>
      </c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2" t="s">
        <v>953</v>
      </c>
      <c r="CY9" s="315"/>
      <c r="CZ9" s="315">
        <v>1</v>
      </c>
      <c r="DA9" s="315">
        <v>42500</v>
      </c>
      <c r="DB9" s="315">
        <v>1</v>
      </c>
      <c r="DC9" s="315">
        <v>42500</v>
      </c>
      <c r="DD9" s="315"/>
      <c r="DE9" s="315"/>
      <c r="DF9" s="315"/>
      <c r="DG9" s="315"/>
      <c r="DH9" s="315"/>
      <c r="DI9" s="315"/>
      <c r="DJ9" s="315"/>
      <c r="DK9" s="315"/>
      <c r="DL9" s="315"/>
      <c r="DM9" s="333"/>
      <c r="DN9" s="334">
        <f t="shared" si="12"/>
        <v>1</v>
      </c>
      <c r="DO9" s="334">
        <f t="shared" si="12"/>
        <v>42500</v>
      </c>
      <c r="DP9" s="107">
        <v>1</v>
      </c>
      <c r="DQ9" s="107">
        <v>42500</v>
      </c>
      <c r="DR9" s="107"/>
      <c r="DS9" s="295"/>
      <c r="DT9" s="107"/>
      <c r="DU9" s="335">
        <v>1</v>
      </c>
      <c r="DV9" s="295"/>
      <c r="DW9" s="107"/>
      <c r="DX9" s="107"/>
      <c r="DY9" s="107"/>
      <c r="DZ9" s="107"/>
      <c r="EA9" s="107"/>
    </row>
    <row r="10" spans="1:131" ht="51">
      <c r="A10" s="324">
        <v>3</v>
      </c>
      <c r="B10" s="325">
        <v>3</v>
      </c>
      <c r="C10" s="326" t="s">
        <v>965</v>
      </c>
      <c r="D10" s="326" t="s">
        <v>966</v>
      </c>
      <c r="E10" s="326" t="s">
        <v>956</v>
      </c>
      <c r="F10" s="315">
        <v>42500</v>
      </c>
      <c r="G10" s="315" t="s">
        <v>967</v>
      </c>
      <c r="H10" s="314">
        <f t="shared" si="0"/>
        <v>7500</v>
      </c>
      <c r="I10" s="315">
        <v>5</v>
      </c>
      <c r="J10" s="314">
        <f t="shared" si="1"/>
        <v>334.6875</v>
      </c>
      <c r="K10" s="315">
        <v>20</v>
      </c>
      <c r="L10" s="316">
        <f t="shared" si="2"/>
        <v>2459.6875</v>
      </c>
      <c r="M10" s="327" t="s">
        <v>967</v>
      </c>
      <c r="N10" s="315">
        <v>20</v>
      </c>
      <c r="O10" s="314">
        <f t="shared" si="3"/>
        <v>6693.75</v>
      </c>
      <c r="P10" s="318">
        <f t="shared" si="4"/>
        <v>49193.75</v>
      </c>
      <c r="Q10" s="315">
        <f t="shared" si="5"/>
        <v>51581</v>
      </c>
      <c r="R10" s="315">
        <f t="shared" si="6"/>
        <v>42500</v>
      </c>
      <c r="S10" s="315">
        <f t="shared" si="6"/>
        <v>9081</v>
      </c>
      <c r="T10" s="314">
        <f t="shared" si="7"/>
        <v>-2387.25</v>
      </c>
      <c r="U10" s="315" t="s">
        <v>958</v>
      </c>
      <c r="V10" s="328" t="s">
        <v>959</v>
      </c>
      <c r="W10" s="315">
        <v>2125</v>
      </c>
      <c r="X10" s="315">
        <v>335</v>
      </c>
      <c r="Y10" s="329">
        <f t="shared" si="8"/>
        <v>2460</v>
      </c>
      <c r="Z10" s="328" t="s">
        <v>963</v>
      </c>
      <c r="AA10" s="315">
        <v>2125</v>
      </c>
      <c r="AB10" s="315">
        <v>335</v>
      </c>
      <c r="AC10" s="329">
        <f t="shared" si="13"/>
        <v>2460</v>
      </c>
      <c r="AD10" s="328" t="s">
        <v>968</v>
      </c>
      <c r="AE10" s="315">
        <v>38250</v>
      </c>
      <c r="AF10" s="315">
        <v>8411</v>
      </c>
      <c r="AG10" s="329">
        <f t="shared" si="9"/>
        <v>46661</v>
      </c>
      <c r="AH10" s="328"/>
      <c r="AI10" s="315"/>
      <c r="AJ10" s="315"/>
      <c r="AK10" s="330">
        <f t="shared" si="10"/>
        <v>0</v>
      </c>
      <c r="AL10" s="331"/>
      <c r="AM10" s="331"/>
      <c r="AN10" s="331"/>
      <c r="AO10" s="329">
        <f>SUM(AM10:AN10)</f>
        <v>0</v>
      </c>
      <c r="AP10" s="331"/>
      <c r="AQ10" s="331"/>
      <c r="AR10" s="331"/>
      <c r="AS10" s="329">
        <f>SUM(AQ10:AR10)</f>
        <v>0</v>
      </c>
      <c r="AT10" s="331"/>
      <c r="AU10" s="331"/>
      <c r="AV10" s="331"/>
      <c r="AW10" s="331">
        <f t="shared" si="11"/>
        <v>0</v>
      </c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2">
        <v>1</v>
      </c>
      <c r="CY10" s="315">
        <v>42500</v>
      </c>
      <c r="CZ10" s="315"/>
      <c r="DA10" s="315"/>
      <c r="DB10" s="315">
        <v>1</v>
      </c>
      <c r="DC10" s="315">
        <v>42500</v>
      </c>
      <c r="DD10" s="315"/>
      <c r="DE10" s="315"/>
      <c r="DF10" s="315"/>
      <c r="DG10" s="315"/>
      <c r="DH10" s="315"/>
      <c r="DI10" s="315"/>
      <c r="DJ10" s="315"/>
      <c r="DK10" s="315"/>
      <c r="DL10" s="315"/>
      <c r="DM10" s="333"/>
      <c r="DN10" s="334">
        <f t="shared" si="12"/>
        <v>1</v>
      </c>
      <c r="DO10" s="334">
        <f t="shared" si="12"/>
        <v>42500</v>
      </c>
      <c r="DP10" s="107">
        <v>1</v>
      </c>
      <c r="DQ10" s="107">
        <v>42500</v>
      </c>
      <c r="DR10" s="107"/>
      <c r="DS10" s="295"/>
      <c r="DT10" s="107"/>
      <c r="DU10" s="335">
        <v>1</v>
      </c>
      <c r="DV10" s="295"/>
      <c r="DW10" s="107"/>
      <c r="DX10" s="107"/>
      <c r="DY10" s="107"/>
      <c r="DZ10" s="107"/>
      <c r="EA10" s="107"/>
    </row>
    <row r="11" spans="1:131" ht="51">
      <c r="A11" s="324">
        <v>4</v>
      </c>
      <c r="B11" s="325">
        <v>4</v>
      </c>
      <c r="C11" s="326" t="s">
        <v>969</v>
      </c>
      <c r="D11" s="326" t="s">
        <v>961</v>
      </c>
      <c r="E11" s="326" t="s">
        <v>956</v>
      </c>
      <c r="F11" s="315">
        <v>42500</v>
      </c>
      <c r="G11" s="315" t="s">
        <v>970</v>
      </c>
      <c r="H11" s="314">
        <f t="shared" si="0"/>
        <v>7500</v>
      </c>
      <c r="I11" s="315">
        <v>5</v>
      </c>
      <c r="J11" s="314">
        <f t="shared" si="1"/>
        <v>334.6875</v>
      </c>
      <c r="K11" s="315">
        <v>20</v>
      </c>
      <c r="L11" s="316">
        <f t="shared" si="2"/>
        <v>2459.6875</v>
      </c>
      <c r="M11" s="327" t="s">
        <v>970</v>
      </c>
      <c r="N11" s="315">
        <v>20</v>
      </c>
      <c r="O11" s="314">
        <f t="shared" si="3"/>
        <v>6693.75</v>
      </c>
      <c r="P11" s="318">
        <f t="shared" si="4"/>
        <v>49193.75</v>
      </c>
      <c r="Q11" s="315">
        <f t="shared" si="5"/>
        <v>7380</v>
      </c>
      <c r="R11" s="315">
        <f t="shared" si="6"/>
        <v>6375</v>
      </c>
      <c r="S11" s="315">
        <f t="shared" si="6"/>
        <v>1005</v>
      </c>
      <c r="T11" s="314">
        <f t="shared" si="7"/>
        <v>41813.75</v>
      </c>
      <c r="U11" s="315" t="s">
        <v>958</v>
      </c>
      <c r="V11" s="328" t="s">
        <v>959</v>
      </c>
      <c r="W11" s="315">
        <v>2125</v>
      </c>
      <c r="X11" s="315">
        <v>335</v>
      </c>
      <c r="Y11" s="329">
        <f t="shared" si="8"/>
        <v>2460</v>
      </c>
      <c r="Z11" s="328" t="s">
        <v>963</v>
      </c>
      <c r="AA11" s="315">
        <v>2125</v>
      </c>
      <c r="AB11" s="315">
        <v>335</v>
      </c>
      <c r="AC11" s="329">
        <f t="shared" si="13"/>
        <v>2460</v>
      </c>
      <c r="AD11" s="328" t="s">
        <v>964</v>
      </c>
      <c r="AE11" s="315">
        <v>2125</v>
      </c>
      <c r="AF11" s="315">
        <v>335</v>
      </c>
      <c r="AG11" s="329">
        <f t="shared" si="9"/>
        <v>2460</v>
      </c>
      <c r="AH11" s="328"/>
      <c r="AI11" s="315"/>
      <c r="AJ11" s="315"/>
      <c r="AK11" s="330">
        <f t="shared" si="10"/>
        <v>0</v>
      </c>
      <c r="AL11" s="331"/>
      <c r="AM11" s="331"/>
      <c r="AN11" s="331"/>
      <c r="AO11" s="329">
        <f>SUM(AM11:AN11)</f>
        <v>0</v>
      </c>
      <c r="AP11" s="331"/>
      <c r="AQ11" s="331"/>
      <c r="AR11" s="331"/>
      <c r="AS11" s="329">
        <f>SUM(AQ11:AR11)</f>
        <v>0</v>
      </c>
      <c r="AT11" s="331"/>
      <c r="AU11" s="331"/>
      <c r="AV11" s="331"/>
      <c r="AW11" s="331">
        <f t="shared" si="11"/>
        <v>0</v>
      </c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2"/>
      <c r="CY11" s="315"/>
      <c r="CZ11" s="315">
        <v>1</v>
      </c>
      <c r="DA11" s="315">
        <v>42500</v>
      </c>
      <c r="DB11" s="315">
        <v>1</v>
      </c>
      <c r="DC11" s="315">
        <v>42500</v>
      </c>
      <c r="DD11" s="315"/>
      <c r="DE11" s="315"/>
      <c r="DF11" s="315"/>
      <c r="DG11" s="315"/>
      <c r="DH11" s="315"/>
      <c r="DI11" s="315"/>
      <c r="DJ11" s="315"/>
      <c r="DK11" s="315"/>
      <c r="DL11" s="315"/>
      <c r="DM11" s="333"/>
      <c r="DN11" s="334">
        <f t="shared" si="12"/>
        <v>1</v>
      </c>
      <c r="DO11" s="334">
        <f t="shared" si="12"/>
        <v>42500</v>
      </c>
      <c r="DP11" s="107">
        <v>1</v>
      </c>
      <c r="DQ11" s="107">
        <v>42500</v>
      </c>
      <c r="DR11" s="107"/>
      <c r="DS11" s="295"/>
      <c r="DT11" s="107"/>
      <c r="DU11" s="335">
        <v>1</v>
      </c>
      <c r="DV11" s="295"/>
      <c r="DW11" s="107"/>
      <c r="DX11" s="107"/>
      <c r="DY11" s="107"/>
      <c r="DZ11" s="107"/>
      <c r="EA11" s="107"/>
    </row>
    <row r="12" spans="1:131" ht="51">
      <c r="A12" s="324">
        <v>5</v>
      </c>
      <c r="B12" s="325">
        <v>5</v>
      </c>
      <c r="C12" s="326" t="s">
        <v>971</v>
      </c>
      <c r="D12" s="326" t="s">
        <v>972</v>
      </c>
      <c r="E12" s="326" t="s">
        <v>956</v>
      </c>
      <c r="F12" s="315">
        <v>42500</v>
      </c>
      <c r="G12" s="315" t="s">
        <v>973</v>
      </c>
      <c r="H12" s="314">
        <f t="shared" si="0"/>
        <v>7500</v>
      </c>
      <c r="I12" s="315">
        <v>5</v>
      </c>
      <c r="J12" s="314">
        <f t="shared" si="1"/>
        <v>334.6875</v>
      </c>
      <c r="K12" s="315">
        <v>20</v>
      </c>
      <c r="L12" s="316">
        <f t="shared" si="2"/>
        <v>2459.6875</v>
      </c>
      <c r="M12" s="327" t="s">
        <v>973</v>
      </c>
      <c r="N12" s="315">
        <v>20</v>
      </c>
      <c r="O12" s="314">
        <f t="shared" si="3"/>
        <v>6693.75</v>
      </c>
      <c r="P12" s="318">
        <f t="shared" si="4"/>
        <v>49193.75</v>
      </c>
      <c r="Q12" s="315">
        <f t="shared" si="5"/>
        <v>4920</v>
      </c>
      <c r="R12" s="315">
        <f t="shared" si="6"/>
        <v>4250</v>
      </c>
      <c r="S12" s="315">
        <f t="shared" si="6"/>
        <v>670</v>
      </c>
      <c r="T12" s="314">
        <f t="shared" si="7"/>
        <v>44273.75</v>
      </c>
      <c r="U12" s="315" t="s">
        <v>958</v>
      </c>
      <c r="V12" s="328" t="s">
        <v>959</v>
      </c>
      <c r="W12" s="315">
        <v>2125</v>
      </c>
      <c r="X12" s="315">
        <v>335</v>
      </c>
      <c r="Y12" s="329">
        <f t="shared" si="8"/>
        <v>2460</v>
      </c>
      <c r="Z12" s="328" t="s">
        <v>963</v>
      </c>
      <c r="AA12" s="315">
        <v>2125</v>
      </c>
      <c r="AB12" s="315">
        <v>335</v>
      </c>
      <c r="AC12" s="329">
        <f t="shared" si="13"/>
        <v>2460</v>
      </c>
      <c r="AD12" s="328"/>
      <c r="AE12" s="315"/>
      <c r="AF12" s="315"/>
      <c r="AG12" s="329">
        <f t="shared" si="9"/>
        <v>0</v>
      </c>
      <c r="AH12" s="328"/>
      <c r="AI12" s="315"/>
      <c r="AJ12" s="315"/>
      <c r="AK12" s="330">
        <f t="shared" si="10"/>
        <v>0</v>
      </c>
      <c r="AL12" s="331"/>
      <c r="AM12" s="331"/>
      <c r="AN12" s="331"/>
      <c r="AO12" s="329">
        <f>SUM(AM12:AN12)</f>
        <v>0</v>
      </c>
      <c r="AP12" s="331"/>
      <c r="AQ12" s="331"/>
      <c r="AR12" s="331"/>
      <c r="AS12" s="329">
        <f>SUM(AQ12:AR12)</f>
        <v>0</v>
      </c>
      <c r="AT12" s="331"/>
      <c r="AU12" s="331"/>
      <c r="AV12" s="331"/>
      <c r="AW12" s="331">
        <f t="shared" si="11"/>
        <v>0</v>
      </c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2">
        <v>1</v>
      </c>
      <c r="CY12" s="315">
        <v>42500</v>
      </c>
      <c r="CZ12" s="315"/>
      <c r="DA12" s="315"/>
      <c r="DB12" s="315">
        <v>1</v>
      </c>
      <c r="DC12" s="315">
        <v>42500</v>
      </c>
      <c r="DD12" s="315"/>
      <c r="DE12" s="315"/>
      <c r="DF12" s="315"/>
      <c r="DG12" s="315"/>
      <c r="DH12" s="315"/>
      <c r="DI12" s="315"/>
      <c r="DJ12" s="315"/>
      <c r="DK12" s="315"/>
      <c r="DL12" s="315"/>
      <c r="DM12" s="333"/>
      <c r="DN12" s="334">
        <f t="shared" si="12"/>
        <v>1</v>
      </c>
      <c r="DO12" s="334">
        <f t="shared" si="12"/>
        <v>42500</v>
      </c>
      <c r="DP12" s="107">
        <v>1</v>
      </c>
      <c r="DQ12" s="107">
        <v>42500</v>
      </c>
      <c r="DR12" s="107"/>
      <c r="DS12" s="295"/>
      <c r="DT12" s="107"/>
      <c r="DU12" s="335">
        <v>1</v>
      </c>
      <c r="DV12" s="295"/>
      <c r="DW12" s="107"/>
      <c r="DX12" s="107"/>
      <c r="DY12" s="107"/>
      <c r="DZ12" s="107"/>
      <c r="EA12" s="107"/>
    </row>
    <row r="13" spans="1:131" ht="51">
      <c r="A13" s="324">
        <v>6</v>
      </c>
      <c r="B13" s="325">
        <v>6</v>
      </c>
      <c r="C13" s="326" t="s">
        <v>974</v>
      </c>
      <c r="D13" s="326" t="s">
        <v>961</v>
      </c>
      <c r="E13" s="326" t="s">
        <v>956</v>
      </c>
      <c r="F13" s="315">
        <v>42500</v>
      </c>
      <c r="G13" s="315" t="s">
        <v>975</v>
      </c>
      <c r="H13" s="314">
        <f t="shared" si="0"/>
        <v>7500</v>
      </c>
      <c r="I13" s="315">
        <v>5</v>
      </c>
      <c r="J13" s="314">
        <f t="shared" si="1"/>
        <v>334.6875</v>
      </c>
      <c r="K13" s="315">
        <v>20</v>
      </c>
      <c r="L13" s="316">
        <f t="shared" si="2"/>
        <v>2459.6875</v>
      </c>
      <c r="M13" s="327" t="s">
        <v>975</v>
      </c>
      <c r="N13" s="315">
        <v>20</v>
      </c>
      <c r="O13" s="314">
        <f t="shared" si="3"/>
        <v>6693.75</v>
      </c>
      <c r="P13" s="318">
        <f t="shared" si="4"/>
        <v>49193.75</v>
      </c>
      <c r="Q13" s="315">
        <f t="shared" si="5"/>
        <v>34440</v>
      </c>
      <c r="R13" s="315">
        <f t="shared" si="6"/>
        <v>29750</v>
      </c>
      <c r="S13" s="315">
        <f t="shared" si="6"/>
        <v>4690</v>
      </c>
      <c r="T13" s="314">
        <f t="shared" si="7"/>
        <v>14753.75</v>
      </c>
      <c r="U13" s="315" t="s">
        <v>958</v>
      </c>
      <c r="V13" s="328" t="s">
        <v>959</v>
      </c>
      <c r="W13" s="315">
        <v>2125</v>
      </c>
      <c r="X13" s="315">
        <v>335</v>
      </c>
      <c r="Y13" s="329">
        <f t="shared" si="8"/>
        <v>2460</v>
      </c>
      <c r="Z13" s="328" t="s">
        <v>963</v>
      </c>
      <c r="AA13" s="315">
        <v>2125</v>
      </c>
      <c r="AB13" s="315">
        <v>335</v>
      </c>
      <c r="AC13" s="329">
        <f t="shared" si="13"/>
        <v>2460</v>
      </c>
      <c r="AD13" s="328" t="s">
        <v>963</v>
      </c>
      <c r="AE13" s="315">
        <v>2125</v>
      </c>
      <c r="AF13" s="315">
        <v>335</v>
      </c>
      <c r="AG13" s="329">
        <f t="shared" si="9"/>
        <v>2460</v>
      </c>
      <c r="AH13" s="328" t="s">
        <v>963</v>
      </c>
      <c r="AI13" s="315">
        <v>2125</v>
      </c>
      <c r="AJ13" s="315">
        <v>335</v>
      </c>
      <c r="AK13" s="329">
        <f t="shared" si="10"/>
        <v>2460</v>
      </c>
      <c r="AL13" s="336" t="s">
        <v>964</v>
      </c>
      <c r="AM13" s="331">
        <v>2125</v>
      </c>
      <c r="AN13" s="331">
        <v>335</v>
      </c>
      <c r="AO13" s="329">
        <f t="shared" ref="AO13:AO19" si="14">SUM(AM13:AN13)</f>
        <v>2460</v>
      </c>
      <c r="AP13" s="336" t="s">
        <v>964</v>
      </c>
      <c r="AQ13" s="331">
        <v>2125</v>
      </c>
      <c r="AR13" s="331">
        <v>335</v>
      </c>
      <c r="AS13" s="329">
        <f t="shared" ref="AS13:AS19" si="15">SUM(AQ13:AR13)</f>
        <v>2460</v>
      </c>
      <c r="AT13" s="336" t="s">
        <v>976</v>
      </c>
      <c r="AU13" s="331">
        <v>4250</v>
      </c>
      <c r="AV13" s="331">
        <v>670</v>
      </c>
      <c r="AW13" s="331">
        <f t="shared" si="11"/>
        <v>4920</v>
      </c>
      <c r="AX13" s="336" t="s">
        <v>968</v>
      </c>
      <c r="AY13" s="331">
        <v>8500</v>
      </c>
      <c r="AZ13" s="331">
        <v>1340</v>
      </c>
      <c r="BA13" s="331">
        <f t="shared" ref="BA13:BA19" si="16">SUM(AY13:AZ13)</f>
        <v>9840</v>
      </c>
      <c r="BB13" s="337">
        <v>39511</v>
      </c>
      <c r="BC13" s="331">
        <v>4250</v>
      </c>
      <c r="BD13" s="331">
        <v>670</v>
      </c>
      <c r="BE13" s="331">
        <f t="shared" ref="BE13:BE19" si="17">SUM(BC13:BD13)</f>
        <v>4920</v>
      </c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2">
        <v>1</v>
      </c>
      <c r="CY13" s="315">
        <v>42500</v>
      </c>
      <c r="CZ13" s="315"/>
      <c r="DA13" s="315"/>
      <c r="DB13" s="315">
        <v>1</v>
      </c>
      <c r="DC13" s="315">
        <v>42500</v>
      </c>
      <c r="DD13" s="315"/>
      <c r="DE13" s="315"/>
      <c r="DF13" s="315"/>
      <c r="DG13" s="315"/>
      <c r="DH13" s="315"/>
      <c r="DI13" s="315"/>
      <c r="DJ13" s="315"/>
      <c r="DK13" s="315"/>
      <c r="DL13" s="315"/>
      <c r="DM13" s="333"/>
      <c r="DN13" s="334">
        <f t="shared" si="12"/>
        <v>1</v>
      </c>
      <c r="DO13" s="334">
        <f t="shared" si="12"/>
        <v>42500</v>
      </c>
      <c r="DP13" s="107">
        <v>1</v>
      </c>
      <c r="DQ13" s="107">
        <v>42500</v>
      </c>
      <c r="DR13" s="107"/>
      <c r="DS13" s="295"/>
      <c r="DT13" s="107"/>
      <c r="DU13" s="335">
        <v>1</v>
      </c>
      <c r="DV13" s="295"/>
      <c r="DW13" s="107"/>
      <c r="DX13" s="107"/>
      <c r="DY13" s="107"/>
      <c r="DZ13" s="107"/>
      <c r="EA13" s="107"/>
    </row>
    <row r="14" spans="1:131" ht="51">
      <c r="A14" s="324">
        <v>7</v>
      </c>
      <c r="B14" s="325">
        <v>7</v>
      </c>
      <c r="C14" s="326" t="s">
        <v>977</v>
      </c>
      <c r="D14" s="326" t="s">
        <v>961</v>
      </c>
      <c r="E14" s="326" t="s">
        <v>956</v>
      </c>
      <c r="F14" s="315">
        <v>42500</v>
      </c>
      <c r="G14" s="315" t="s">
        <v>978</v>
      </c>
      <c r="H14" s="314">
        <f t="shared" si="0"/>
        <v>7500</v>
      </c>
      <c r="I14" s="315">
        <v>5</v>
      </c>
      <c r="J14" s="314">
        <f t="shared" si="1"/>
        <v>334.6875</v>
      </c>
      <c r="K14" s="315">
        <v>20</v>
      </c>
      <c r="L14" s="316">
        <f t="shared" si="2"/>
        <v>2459.6875</v>
      </c>
      <c r="M14" s="327" t="s">
        <v>978</v>
      </c>
      <c r="N14" s="315">
        <v>20</v>
      </c>
      <c r="O14" s="314">
        <f t="shared" si="3"/>
        <v>6693.75</v>
      </c>
      <c r="P14" s="318">
        <f t="shared" si="4"/>
        <v>49193.75</v>
      </c>
      <c r="Q14" s="315">
        <f t="shared" si="5"/>
        <v>9840</v>
      </c>
      <c r="R14" s="315">
        <f t="shared" si="6"/>
        <v>8500</v>
      </c>
      <c r="S14" s="315">
        <f t="shared" si="6"/>
        <v>1340</v>
      </c>
      <c r="T14" s="314">
        <f t="shared" si="7"/>
        <v>39353.75</v>
      </c>
      <c r="U14" s="315" t="s">
        <v>958</v>
      </c>
      <c r="V14" s="328" t="s">
        <v>959</v>
      </c>
      <c r="W14" s="315">
        <v>2125</v>
      </c>
      <c r="X14" s="315">
        <v>335</v>
      </c>
      <c r="Y14" s="329">
        <f t="shared" si="8"/>
        <v>2460</v>
      </c>
      <c r="Z14" s="328" t="s">
        <v>963</v>
      </c>
      <c r="AA14" s="315">
        <v>2125</v>
      </c>
      <c r="AB14" s="315">
        <v>335</v>
      </c>
      <c r="AC14" s="329">
        <f t="shared" si="13"/>
        <v>2460</v>
      </c>
      <c r="AD14" s="328" t="s">
        <v>963</v>
      </c>
      <c r="AE14" s="315">
        <v>2125</v>
      </c>
      <c r="AF14" s="315">
        <v>335</v>
      </c>
      <c r="AG14" s="329">
        <f>SUM(AE14:AF14)</f>
        <v>2460</v>
      </c>
      <c r="AH14" s="328" t="s">
        <v>963</v>
      </c>
      <c r="AI14" s="315">
        <v>2125</v>
      </c>
      <c r="AJ14" s="315">
        <v>335</v>
      </c>
      <c r="AK14" s="329">
        <f>SUM(AI14:AJ14)</f>
        <v>2460</v>
      </c>
      <c r="AL14" s="331"/>
      <c r="AM14" s="331"/>
      <c r="AN14" s="331"/>
      <c r="AO14" s="329">
        <f t="shared" si="14"/>
        <v>0</v>
      </c>
      <c r="AP14" s="331"/>
      <c r="AQ14" s="331"/>
      <c r="AR14" s="331"/>
      <c r="AS14" s="329">
        <f t="shared" si="15"/>
        <v>0</v>
      </c>
      <c r="AT14" s="331"/>
      <c r="AU14" s="331"/>
      <c r="AV14" s="331"/>
      <c r="AW14" s="331">
        <f t="shared" si="11"/>
        <v>0</v>
      </c>
      <c r="AX14" s="331"/>
      <c r="AY14" s="331"/>
      <c r="AZ14" s="331"/>
      <c r="BA14" s="331">
        <f t="shared" si="16"/>
        <v>0</v>
      </c>
      <c r="BB14" s="331"/>
      <c r="BC14" s="331"/>
      <c r="BD14" s="331"/>
      <c r="BE14" s="331">
        <f t="shared" si="17"/>
        <v>0</v>
      </c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2">
        <v>1</v>
      </c>
      <c r="CY14" s="315">
        <v>42500</v>
      </c>
      <c r="CZ14" s="315"/>
      <c r="DA14" s="315"/>
      <c r="DB14" s="315">
        <v>1</v>
      </c>
      <c r="DC14" s="315">
        <v>42500</v>
      </c>
      <c r="DD14" s="315"/>
      <c r="DE14" s="315"/>
      <c r="DF14" s="315"/>
      <c r="DG14" s="315"/>
      <c r="DH14" s="315"/>
      <c r="DI14" s="315"/>
      <c r="DJ14" s="315"/>
      <c r="DK14" s="315"/>
      <c r="DL14" s="315"/>
      <c r="DM14" s="333"/>
      <c r="DN14" s="334">
        <f t="shared" si="12"/>
        <v>1</v>
      </c>
      <c r="DO14" s="334">
        <f t="shared" si="12"/>
        <v>42500</v>
      </c>
      <c r="DP14" s="107">
        <v>1</v>
      </c>
      <c r="DQ14" s="107">
        <v>42500</v>
      </c>
      <c r="DR14" s="107"/>
      <c r="DS14" s="295"/>
      <c r="DT14" s="107"/>
      <c r="DU14" s="335">
        <v>1</v>
      </c>
      <c r="DV14" s="295"/>
      <c r="DW14" s="107"/>
      <c r="DX14" s="107"/>
      <c r="DY14" s="107"/>
      <c r="DZ14" s="107"/>
      <c r="EA14" s="107"/>
    </row>
    <row r="15" spans="1:131" ht="51">
      <c r="A15" s="324">
        <v>8</v>
      </c>
      <c r="B15" s="325">
        <v>8</v>
      </c>
      <c r="C15" s="326" t="s">
        <v>979</v>
      </c>
      <c r="D15" s="326" t="s">
        <v>961</v>
      </c>
      <c r="E15" s="326" t="s">
        <v>956</v>
      </c>
      <c r="F15" s="315">
        <v>42500</v>
      </c>
      <c r="G15" s="315" t="s">
        <v>980</v>
      </c>
      <c r="H15" s="314">
        <f t="shared" si="0"/>
        <v>7500</v>
      </c>
      <c r="I15" s="315">
        <v>5</v>
      </c>
      <c r="J15" s="314">
        <f t="shared" si="1"/>
        <v>334.6875</v>
      </c>
      <c r="K15" s="315">
        <v>20</v>
      </c>
      <c r="L15" s="316">
        <f t="shared" si="2"/>
        <v>2459.6875</v>
      </c>
      <c r="M15" s="327" t="s">
        <v>980</v>
      </c>
      <c r="N15" s="315">
        <v>20</v>
      </c>
      <c r="O15" s="314">
        <f t="shared" si="3"/>
        <v>6693.75</v>
      </c>
      <c r="P15" s="318">
        <f t="shared" si="4"/>
        <v>49193.75</v>
      </c>
      <c r="Q15" s="315">
        <f t="shared" si="5"/>
        <v>4920</v>
      </c>
      <c r="R15" s="315">
        <f t="shared" si="6"/>
        <v>4250</v>
      </c>
      <c r="S15" s="315">
        <f t="shared" si="6"/>
        <v>670</v>
      </c>
      <c r="T15" s="314">
        <f t="shared" si="7"/>
        <v>44273.75</v>
      </c>
      <c r="U15" s="315" t="s">
        <v>958</v>
      </c>
      <c r="V15" s="328" t="s">
        <v>959</v>
      </c>
      <c r="W15" s="315">
        <v>2125</v>
      </c>
      <c r="X15" s="315">
        <v>335</v>
      </c>
      <c r="Y15" s="329">
        <f t="shared" si="8"/>
        <v>2460</v>
      </c>
      <c r="Z15" s="328" t="s">
        <v>963</v>
      </c>
      <c r="AA15" s="315">
        <v>2125</v>
      </c>
      <c r="AB15" s="315">
        <v>335</v>
      </c>
      <c r="AC15" s="329">
        <f t="shared" si="13"/>
        <v>2460</v>
      </c>
      <c r="AD15" s="328"/>
      <c r="AE15" s="315"/>
      <c r="AF15" s="315"/>
      <c r="AG15" s="329">
        <f t="shared" si="9"/>
        <v>0</v>
      </c>
      <c r="AH15" s="328"/>
      <c r="AI15" s="315"/>
      <c r="AJ15" s="315"/>
      <c r="AK15" s="330">
        <f t="shared" si="10"/>
        <v>0</v>
      </c>
      <c r="AL15" s="331"/>
      <c r="AM15" s="331"/>
      <c r="AN15" s="331"/>
      <c r="AO15" s="329">
        <f t="shared" si="14"/>
        <v>0</v>
      </c>
      <c r="AP15" s="331"/>
      <c r="AQ15" s="331"/>
      <c r="AR15" s="331"/>
      <c r="AS15" s="329">
        <f t="shared" si="15"/>
        <v>0</v>
      </c>
      <c r="AT15" s="331"/>
      <c r="AU15" s="331"/>
      <c r="AV15" s="331"/>
      <c r="AW15" s="331">
        <f t="shared" si="11"/>
        <v>0</v>
      </c>
      <c r="AX15" s="331"/>
      <c r="AY15" s="331"/>
      <c r="AZ15" s="331"/>
      <c r="BA15" s="331">
        <f t="shared" si="16"/>
        <v>0</v>
      </c>
      <c r="BB15" s="331"/>
      <c r="BC15" s="331"/>
      <c r="BD15" s="331"/>
      <c r="BE15" s="331">
        <f t="shared" si="17"/>
        <v>0</v>
      </c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2">
        <v>1</v>
      </c>
      <c r="CY15" s="315">
        <v>42500</v>
      </c>
      <c r="CZ15" s="315"/>
      <c r="DA15" s="315"/>
      <c r="DB15" s="315">
        <v>1</v>
      </c>
      <c r="DC15" s="315">
        <v>42500</v>
      </c>
      <c r="DD15" s="315"/>
      <c r="DE15" s="315"/>
      <c r="DF15" s="315"/>
      <c r="DG15" s="315"/>
      <c r="DH15" s="315"/>
      <c r="DI15" s="315"/>
      <c r="DJ15" s="315"/>
      <c r="DK15" s="315"/>
      <c r="DL15" s="315"/>
      <c r="DM15" s="333"/>
      <c r="DN15" s="334">
        <f t="shared" si="12"/>
        <v>1</v>
      </c>
      <c r="DO15" s="334">
        <f t="shared" si="12"/>
        <v>42500</v>
      </c>
      <c r="DP15" s="107">
        <v>1</v>
      </c>
      <c r="DQ15" s="107">
        <v>42500</v>
      </c>
      <c r="DR15" s="107"/>
      <c r="DS15" s="295"/>
      <c r="DT15" s="107"/>
      <c r="DU15" s="335">
        <v>1</v>
      </c>
      <c r="DV15" s="295"/>
      <c r="DW15" s="107"/>
      <c r="DX15" s="107"/>
      <c r="DY15" s="107"/>
      <c r="DZ15" s="107"/>
      <c r="EA15" s="107"/>
    </row>
    <row r="16" spans="1:131" ht="51">
      <c r="A16" s="324">
        <v>9</v>
      </c>
      <c r="B16" s="325">
        <v>9</v>
      </c>
      <c r="C16" s="326" t="s">
        <v>981</v>
      </c>
      <c r="D16" s="326" t="s">
        <v>982</v>
      </c>
      <c r="E16" s="326" t="s">
        <v>956</v>
      </c>
      <c r="F16" s="315">
        <v>42500</v>
      </c>
      <c r="G16" s="315" t="s">
        <v>983</v>
      </c>
      <c r="H16" s="314">
        <f t="shared" si="0"/>
        <v>7500</v>
      </c>
      <c r="I16" s="315">
        <v>5</v>
      </c>
      <c r="J16" s="314">
        <f t="shared" si="1"/>
        <v>334.6875</v>
      </c>
      <c r="K16" s="315">
        <v>20</v>
      </c>
      <c r="L16" s="316">
        <f t="shared" si="2"/>
        <v>2459.6875</v>
      </c>
      <c r="M16" s="327" t="s">
        <v>983</v>
      </c>
      <c r="N16" s="315">
        <v>20</v>
      </c>
      <c r="O16" s="314">
        <f t="shared" si="3"/>
        <v>6693.75</v>
      </c>
      <c r="P16" s="318">
        <f t="shared" si="4"/>
        <v>49193.75</v>
      </c>
      <c r="Q16" s="315">
        <f t="shared" si="5"/>
        <v>9840</v>
      </c>
      <c r="R16" s="315">
        <f t="shared" si="6"/>
        <v>8500</v>
      </c>
      <c r="S16" s="315">
        <f t="shared" si="6"/>
        <v>1340</v>
      </c>
      <c r="T16" s="314">
        <f t="shared" si="7"/>
        <v>39353.75</v>
      </c>
      <c r="U16" s="315" t="s">
        <v>958</v>
      </c>
      <c r="V16" s="328" t="s">
        <v>959</v>
      </c>
      <c r="W16" s="315">
        <v>2125</v>
      </c>
      <c r="X16" s="315">
        <v>335</v>
      </c>
      <c r="Y16" s="329">
        <f t="shared" si="8"/>
        <v>2460</v>
      </c>
      <c r="Z16" s="328" t="s">
        <v>963</v>
      </c>
      <c r="AA16" s="315">
        <v>2125</v>
      </c>
      <c r="AB16" s="315">
        <v>335</v>
      </c>
      <c r="AC16" s="329">
        <f t="shared" si="13"/>
        <v>2460</v>
      </c>
      <c r="AD16" s="328" t="s">
        <v>963</v>
      </c>
      <c r="AE16" s="315">
        <v>2125</v>
      </c>
      <c r="AF16" s="315">
        <v>335</v>
      </c>
      <c r="AG16" s="329">
        <f t="shared" si="9"/>
        <v>2460</v>
      </c>
      <c r="AH16" s="328" t="s">
        <v>976</v>
      </c>
      <c r="AI16" s="315">
        <v>2125</v>
      </c>
      <c r="AJ16" s="315">
        <v>335</v>
      </c>
      <c r="AK16" s="330">
        <f t="shared" si="10"/>
        <v>2460</v>
      </c>
      <c r="AL16" s="331"/>
      <c r="AM16" s="331"/>
      <c r="AN16" s="331"/>
      <c r="AO16" s="329">
        <f t="shared" si="14"/>
        <v>0</v>
      </c>
      <c r="AP16" s="331"/>
      <c r="AQ16" s="331"/>
      <c r="AR16" s="331"/>
      <c r="AS16" s="329">
        <f t="shared" si="15"/>
        <v>0</v>
      </c>
      <c r="AT16" s="331"/>
      <c r="AU16" s="331"/>
      <c r="AV16" s="331"/>
      <c r="AW16" s="331">
        <f t="shared" si="11"/>
        <v>0</v>
      </c>
      <c r="AX16" s="331"/>
      <c r="AY16" s="331"/>
      <c r="AZ16" s="331"/>
      <c r="BA16" s="331">
        <f t="shared" si="16"/>
        <v>0</v>
      </c>
      <c r="BB16" s="331"/>
      <c r="BC16" s="331"/>
      <c r="BD16" s="331"/>
      <c r="BE16" s="331">
        <f t="shared" si="17"/>
        <v>0</v>
      </c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2">
        <v>1</v>
      </c>
      <c r="CY16" s="315">
        <v>42500</v>
      </c>
      <c r="CZ16" s="315"/>
      <c r="DA16" s="315"/>
      <c r="DB16" s="315">
        <v>1</v>
      </c>
      <c r="DC16" s="315">
        <v>42500</v>
      </c>
      <c r="DD16" s="315"/>
      <c r="DE16" s="315"/>
      <c r="DF16" s="315"/>
      <c r="DG16" s="315"/>
      <c r="DH16" s="315"/>
      <c r="DI16" s="315"/>
      <c r="DJ16" s="315"/>
      <c r="DK16" s="315"/>
      <c r="DL16" s="315"/>
      <c r="DM16" s="333"/>
      <c r="DN16" s="334">
        <f t="shared" si="12"/>
        <v>1</v>
      </c>
      <c r="DO16" s="334">
        <f t="shared" si="12"/>
        <v>42500</v>
      </c>
      <c r="DP16" s="107">
        <v>1</v>
      </c>
      <c r="DQ16" s="107">
        <v>42500</v>
      </c>
      <c r="DR16" s="107"/>
      <c r="DS16" s="295"/>
      <c r="DT16" s="107"/>
      <c r="DU16" s="335">
        <v>1</v>
      </c>
      <c r="DV16" s="295"/>
      <c r="DW16" s="107"/>
      <c r="DX16" s="107"/>
      <c r="DY16" s="107"/>
      <c r="DZ16" s="107"/>
      <c r="EA16" s="107"/>
    </row>
    <row r="17" spans="1:131" ht="51">
      <c r="A17" s="324">
        <v>10</v>
      </c>
      <c r="B17" s="325">
        <v>10</v>
      </c>
      <c r="C17" s="326" t="s">
        <v>984</v>
      </c>
      <c r="D17" s="326" t="s">
        <v>985</v>
      </c>
      <c r="E17" s="326" t="s">
        <v>956</v>
      </c>
      <c r="F17" s="315">
        <v>42500</v>
      </c>
      <c r="G17" s="315" t="s">
        <v>986</v>
      </c>
      <c r="H17" s="314">
        <f t="shared" si="0"/>
        <v>7500</v>
      </c>
      <c r="I17" s="315">
        <v>5</v>
      </c>
      <c r="J17" s="314">
        <f t="shared" si="1"/>
        <v>334.6875</v>
      </c>
      <c r="K17" s="315">
        <v>20</v>
      </c>
      <c r="L17" s="316">
        <f t="shared" si="2"/>
        <v>2459.6875</v>
      </c>
      <c r="M17" s="327" t="s">
        <v>986</v>
      </c>
      <c r="N17" s="315">
        <v>20</v>
      </c>
      <c r="O17" s="314">
        <f t="shared" si="3"/>
        <v>6693.75</v>
      </c>
      <c r="P17" s="318">
        <f t="shared" si="4"/>
        <v>49193.75</v>
      </c>
      <c r="Q17" s="315">
        <f t="shared" si="5"/>
        <v>4920</v>
      </c>
      <c r="R17" s="315">
        <f t="shared" si="6"/>
        <v>4250</v>
      </c>
      <c r="S17" s="315">
        <f t="shared" si="6"/>
        <v>670</v>
      </c>
      <c r="T17" s="314">
        <f t="shared" si="7"/>
        <v>44273.75</v>
      </c>
      <c r="U17" s="315" t="s">
        <v>958</v>
      </c>
      <c r="V17" s="328" t="s">
        <v>959</v>
      </c>
      <c r="W17" s="315">
        <v>2125</v>
      </c>
      <c r="X17" s="315">
        <v>335</v>
      </c>
      <c r="Y17" s="329">
        <f t="shared" si="8"/>
        <v>2460</v>
      </c>
      <c r="Z17" s="328" t="s">
        <v>963</v>
      </c>
      <c r="AA17" s="315">
        <v>2125</v>
      </c>
      <c r="AB17" s="315">
        <v>335</v>
      </c>
      <c r="AC17" s="329">
        <f t="shared" si="13"/>
        <v>2460</v>
      </c>
      <c r="AD17" s="328"/>
      <c r="AE17" s="315"/>
      <c r="AF17" s="315"/>
      <c r="AG17" s="329">
        <f t="shared" si="9"/>
        <v>0</v>
      </c>
      <c r="AH17" s="328"/>
      <c r="AI17" s="315"/>
      <c r="AJ17" s="315"/>
      <c r="AK17" s="330">
        <f t="shared" si="10"/>
        <v>0</v>
      </c>
      <c r="AL17" s="331"/>
      <c r="AM17" s="331"/>
      <c r="AN17" s="331"/>
      <c r="AO17" s="329">
        <f t="shared" si="14"/>
        <v>0</v>
      </c>
      <c r="AP17" s="331"/>
      <c r="AQ17" s="331"/>
      <c r="AR17" s="331"/>
      <c r="AS17" s="329">
        <f t="shared" si="15"/>
        <v>0</v>
      </c>
      <c r="AT17" s="331"/>
      <c r="AU17" s="331"/>
      <c r="AV17" s="331"/>
      <c r="AW17" s="331">
        <f t="shared" si="11"/>
        <v>0</v>
      </c>
      <c r="AX17" s="331"/>
      <c r="AY17" s="331"/>
      <c r="AZ17" s="331"/>
      <c r="BA17" s="331">
        <f t="shared" si="16"/>
        <v>0</v>
      </c>
      <c r="BB17" s="331"/>
      <c r="BC17" s="331"/>
      <c r="BD17" s="331"/>
      <c r="BE17" s="331">
        <f t="shared" si="17"/>
        <v>0</v>
      </c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2">
        <v>1</v>
      </c>
      <c r="CY17" s="315">
        <v>42500</v>
      </c>
      <c r="CZ17" s="315"/>
      <c r="DA17" s="315"/>
      <c r="DB17" s="315">
        <v>1</v>
      </c>
      <c r="DC17" s="315">
        <v>42500</v>
      </c>
      <c r="DD17" s="315"/>
      <c r="DE17" s="315"/>
      <c r="DF17" s="315"/>
      <c r="DG17" s="315"/>
      <c r="DH17" s="315"/>
      <c r="DI17" s="315"/>
      <c r="DJ17" s="315"/>
      <c r="DK17" s="315"/>
      <c r="DL17" s="315"/>
      <c r="DM17" s="333"/>
      <c r="DN17" s="334">
        <f t="shared" si="12"/>
        <v>1</v>
      </c>
      <c r="DO17" s="334">
        <f t="shared" si="12"/>
        <v>42500</v>
      </c>
      <c r="DP17" s="107">
        <v>1</v>
      </c>
      <c r="DQ17" s="107">
        <v>42500</v>
      </c>
      <c r="DR17" s="107"/>
      <c r="DS17" s="295"/>
      <c r="DT17" s="107"/>
      <c r="DU17" s="335">
        <v>1</v>
      </c>
      <c r="DV17" s="295"/>
      <c r="DW17" s="107"/>
      <c r="DX17" s="107"/>
      <c r="DY17" s="107"/>
      <c r="DZ17" s="107"/>
      <c r="EA17" s="107"/>
    </row>
    <row r="18" spans="1:131" ht="51">
      <c r="A18" s="324">
        <v>11</v>
      </c>
      <c r="B18" s="325">
        <v>11</v>
      </c>
      <c r="C18" s="326" t="s">
        <v>987</v>
      </c>
      <c r="D18" s="326" t="s">
        <v>988</v>
      </c>
      <c r="E18" s="326" t="s">
        <v>989</v>
      </c>
      <c r="F18" s="315">
        <v>42500</v>
      </c>
      <c r="G18" s="315" t="s">
        <v>990</v>
      </c>
      <c r="H18" s="314">
        <f t="shared" si="0"/>
        <v>7500</v>
      </c>
      <c r="I18" s="315">
        <v>5</v>
      </c>
      <c r="J18" s="314">
        <f t="shared" si="1"/>
        <v>334.6875</v>
      </c>
      <c r="K18" s="315">
        <v>20</v>
      </c>
      <c r="L18" s="316">
        <f t="shared" si="2"/>
        <v>2459.6875</v>
      </c>
      <c r="M18" s="327" t="s">
        <v>990</v>
      </c>
      <c r="N18" s="315">
        <v>20</v>
      </c>
      <c r="O18" s="314">
        <f t="shared" si="3"/>
        <v>6693.75</v>
      </c>
      <c r="P18" s="318">
        <f t="shared" si="4"/>
        <v>49193.75</v>
      </c>
      <c r="Q18" s="315">
        <f t="shared" si="5"/>
        <v>31980</v>
      </c>
      <c r="R18" s="315">
        <f t="shared" si="6"/>
        <v>27625</v>
      </c>
      <c r="S18" s="315">
        <f t="shared" si="6"/>
        <v>4355</v>
      </c>
      <c r="T18" s="314">
        <f t="shared" si="7"/>
        <v>17213.75</v>
      </c>
      <c r="U18" s="315" t="s">
        <v>958</v>
      </c>
      <c r="V18" s="328" t="s">
        <v>959</v>
      </c>
      <c r="W18" s="315">
        <v>2125</v>
      </c>
      <c r="X18" s="315">
        <v>335</v>
      </c>
      <c r="Y18" s="329">
        <f t="shared" si="8"/>
        <v>2460</v>
      </c>
      <c r="Z18" s="328" t="s">
        <v>963</v>
      </c>
      <c r="AA18" s="315">
        <v>2125</v>
      </c>
      <c r="AB18" s="315">
        <v>335</v>
      </c>
      <c r="AC18" s="329">
        <f t="shared" si="13"/>
        <v>2460</v>
      </c>
      <c r="AD18" s="328" t="s">
        <v>963</v>
      </c>
      <c r="AE18" s="315">
        <v>2125</v>
      </c>
      <c r="AF18" s="315">
        <v>335</v>
      </c>
      <c r="AG18" s="329">
        <f t="shared" si="9"/>
        <v>2460</v>
      </c>
      <c r="AH18" s="328" t="s">
        <v>963</v>
      </c>
      <c r="AI18" s="315">
        <v>2125</v>
      </c>
      <c r="AJ18" s="315">
        <v>335</v>
      </c>
      <c r="AK18" s="329">
        <f t="shared" si="10"/>
        <v>2460</v>
      </c>
      <c r="AL18" s="336" t="s">
        <v>976</v>
      </c>
      <c r="AM18" s="331">
        <v>4250</v>
      </c>
      <c r="AN18" s="331">
        <v>670</v>
      </c>
      <c r="AO18" s="329">
        <f t="shared" si="14"/>
        <v>4920</v>
      </c>
      <c r="AP18" s="336" t="s">
        <v>968</v>
      </c>
      <c r="AQ18" s="331">
        <v>8500</v>
      </c>
      <c r="AR18" s="331">
        <v>1340</v>
      </c>
      <c r="AS18" s="329">
        <f t="shared" si="15"/>
        <v>9840</v>
      </c>
      <c r="AT18" s="337">
        <v>39511</v>
      </c>
      <c r="AU18" s="331">
        <v>6375</v>
      </c>
      <c r="AV18" s="331">
        <v>1005</v>
      </c>
      <c r="AW18" s="331">
        <f t="shared" si="11"/>
        <v>7380</v>
      </c>
      <c r="AX18" s="331"/>
      <c r="AY18" s="331"/>
      <c r="AZ18" s="331"/>
      <c r="BA18" s="331">
        <f t="shared" si="16"/>
        <v>0</v>
      </c>
      <c r="BB18" s="331"/>
      <c r="BC18" s="331"/>
      <c r="BD18" s="331"/>
      <c r="BE18" s="331">
        <f t="shared" si="17"/>
        <v>0</v>
      </c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2">
        <v>1</v>
      </c>
      <c r="CY18" s="315">
        <v>42500</v>
      </c>
      <c r="CZ18" s="315"/>
      <c r="DA18" s="315"/>
      <c r="DB18" s="315"/>
      <c r="DC18" s="315"/>
      <c r="DD18" s="315">
        <v>1</v>
      </c>
      <c r="DE18" s="315">
        <v>42500</v>
      </c>
      <c r="DF18" s="315"/>
      <c r="DG18" s="315"/>
      <c r="DH18" s="315"/>
      <c r="DI18" s="315"/>
      <c r="DJ18" s="315"/>
      <c r="DK18" s="315"/>
      <c r="DL18" s="315"/>
      <c r="DM18" s="333"/>
      <c r="DN18" s="334">
        <f t="shared" si="12"/>
        <v>1</v>
      </c>
      <c r="DO18" s="334">
        <f t="shared" si="12"/>
        <v>42500</v>
      </c>
      <c r="DP18" s="107">
        <v>1</v>
      </c>
      <c r="DQ18" s="107">
        <v>42500</v>
      </c>
      <c r="DR18" s="107"/>
      <c r="DS18" s="295"/>
      <c r="DT18" s="107"/>
      <c r="DU18" s="335">
        <v>1</v>
      </c>
      <c r="DV18" s="295"/>
      <c r="DW18" s="107"/>
      <c r="DX18" s="107"/>
      <c r="DY18" s="107"/>
      <c r="DZ18" s="107"/>
      <c r="EA18" s="107"/>
    </row>
    <row r="19" spans="1:131" ht="51">
      <c r="A19" s="324">
        <v>12</v>
      </c>
      <c r="B19" s="325">
        <v>12</v>
      </c>
      <c r="C19" s="326" t="s">
        <v>991</v>
      </c>
      <c r="D19" s="326" t="s">
        <v>992</v>
      </c>
      <c r="E19" s="326" t="s">
        <v>993</v>
      </c>
      <c r="F19" s="315">
        <v>25500</v>
      </c>
      <c r="G19" s="315" t="s">
        <v>994</v>
      </c>
      <c r="H19" s="314">
        <f t="shared" si="0"/>
        <v>4500</v>
      </c>
      <c r="I19" s="315">
        <v>5</v>
      </c>
      <c r="J19" s="314">
        <f t="shared" si="1"/>
        <v>200.8125</v>
      </c>
      <c r="K19" s="315">
        <v>20</v>
      </c>
      <c r="L19" s="316">
        <f>SUM((F19*6*21)/(8*20*100))+(F19/20)</f>
        <v>1475.8125</v>
      </c>
      <c r="M19" s="327" t="s">
        <v>994</v>
      </c>
      <c r="N19" s="315">
        <v>20</v>
      </c>
      <c r="O19" s="314">
        <f t="shared" si="3"/>
        <v>4016.25</v>
      </c>
      <c r="P19" s="318">
        <f t="shared" si="4"/>
        <v>29516.25</v>
      </c>
      <c r="Q19" s="315">
        <f t="shared" si="5"/>
        <v>15332</v>
      </c>
      <c r="R19" s="315">
        <f t="shared" si="6"/>
        <v>13322</v>
      </c>
      <c r="S19" s="315">
        <f t="shared" si="6"/>
        <v>2010</v>
      </c>
      <c r="T19" s="314">
        <f>SUM(P19-Q19)</f>
        <v>14184.25</v>
      </c>
      <c r="U19" s="315" t="s">
        <v>958</v>
      </c>
      <c r="V19" s="328" t="s">
        <v>959</v>
      </c>
      <c r="W19" s="315">
        <v>1275</v>
      </c>
      <c r="X19" s="315">
        <v>201</v>
      </c>
      <c r="Y19" s="338">
        <f>SUM(W19:X19)</f>
        <v>1476</v>
      </c>
      <c r="Z19" s="328" t="s">
        <v>963</v>
      </c>
      <c r="AA19" s="315">
        <v>1275</v>
      </c>
      <c r="AB19" s="315">
        <v>201</v>
      </c>
      <c r="AC19" s="338">
        <f t="shared" si="13"/>
        <v>1476</v>
      </c>
      <c r="AD19" s="328" t="s">
        <v>963</v>
      </c>
      <c r="AE19" s="315">
        <v>1275</v>
      </c>
      <c r="AF19" s="315">
        <v>201</v>
      </c>
      <c r="AG19" s="338">
        <f>SUM(AE19:AF19)</f>
        <v>1476</v>
      </c>
      <c r="AH19" s="328" t="s">
        <v>963</v>
      </c>
      <c r="AI19" s="315">
        <v>1275</v>
      </c>
      <c r="AJ19" s="315">
        <v>201</v>
      </c>
      <c r="AK19" s="338">
        <f>SUM(AI19:AJ19)</f>
        <v>1476</v>
      </c>
      <c r="AL19" s="336" t="s">
        <v>976</v>
      </c>
      <c r="AM19" s="331">
        <v>2550</v>
      </c>
      <c r="AN19" s="331">
        <v>402</v>
      </c>
      <c r="AO19" s="329">
        <f t="shared" si="14"/>
        <v>2952</v>
      </c>
      <c r="AP19" s="336" t="s">
        <v>968</v>
      </c>
      <c r="AQ19" s="331">
        <v>3873</v>
      </c>
      <c r="AR19" s="331">
        <v>603</v>
      </c>
      <c r="AS19" s="329">
        <f t="shared" si="15"/>
        <v>4476</v>
      </c>
      <c r="AT19" s="337">
        <v>39511</v>
      </c>
      <c r="AU19" s="331">
        <v>1799</v>
      </c>
      <c r="AV19" s="331">
        <v>201</v>
      </c>
      <c r="AW19" s="331">
        <f t="shared" si="11"/>
        <v>2000</v>
      </c>
      <c r="AX19" s="331"/>
      <c r="AY19" s="331"/>
      <c r="AZ19" s="331"/>
      <c r="BA19" s="331">
        <f t="shared" si="16"/>
        <v>0</v>
      </c>
      <c r="BB19" s="331"/>
      <c r="BC19" s="331"/>
      <c r="BD19" s="331"/>
      <c r="BE19" s="331">
        <f t="shared" si="17"/>
        <v>0</v>
      </c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2">
        <v>1</v>
      </c>
      <c r="CY19" s="315">
        <v>25500</v>
      </c>
      <c r="CZ19" s="315"/>
      <c r="DA19" s="315"/>
      <c r="DB19" s="315"/>
      <c r="DC19" s="315"/>
      <c r="DD19" s="315">
        <v>1</v>
      </c>
      <c r="DE19" s="315">
        <v>25500</v>
      </c>
      <c r="DF19" s="315"/>
      <c r="DG19" s="315"/>
      <c r="DH19" s="315"/>
      <c r="DI19" s="315"/>
      <c r="DJ19" s="315"/>
      <c r="DK19" s="315"/>
      <c r="DL19" s="315"/>
      <c r="DM19" s="333"/>
      <c r="DN19" s="334">
        <f t="shared" si="12"/>
        <v>1</v>
      </c>
      <c r="DO19" s="334">
        <f t="shared" si="12"/>
        <v>25500</v>
      </c>
      <c r="DP19" s="339">
        <v>1</v>
      </c>
      <c r="DQ19" s="339">
        <v>25500</v>
      </c>
      <c r="DR19" s="339"/>
      <c r="DS19" s="340"/>
      <c r="DT19" s="339"/>
      <c r="DU19" s="341">
        <v>1</v>
      </c>
      <c r="DV19" s="340"/>
      <c r="DW19" s="339"/>
      <c r="DX19" s="339"/>
      <c r="DY19" s="339"/>
      <c r="DZ19" s="339"/>
      <c r="EA19" s="339"/>
    </row>
    <row r="20" spans="1:131">
      <c r="A20" s="308"/>
      <c r="B20" s="342"/>
      <c r="C20" s="311" t="s">
        <v>917</v>
      </c>
      <c r="D20" s="311"/>
      <c r="E20" s="312"/>
      <c r="F20" s="343">
        <f>SUM(F8:F19)</f>
        <v>493000</v>
      </c>
      <c r="G20" s="344"/>
      <c r="H20" s="343">
        <f>SUM(H8:H19)</f>
        <v>87000</v>
      </c>
      <c r="I20" s="314"/>
      <c r="J20" s="343">
        <f>SUM(J8:J19)</f>
        <v>3882.375</v>
      </c>
      <c r="K20" s="344"/>
      <c r="L20" s="343">
        <f>SUM(L8:L19)</f>
        <v>28532.375</v>
      </c>
      <c r="M20" s="317"/>
      <c r="N20" s="343">
        <f t="shared" ref="N20:CA20" si="18">SUM(N8:N19)</f>
        <v>240</v>
      </c>
      <c r="O20" s="343">
        <f t="shared" si="18"/>
        <v>77647.5</v>
      </c>
      <c r="P20" s="343">
        <f t="shared" si="18"/>
        <v>570647.5</v>
      </c>
      <c r="Q20" s="345">
        <f t="shared" si="18"/>
        <v>184993</v>
      </c>
      <c r="R20" s="345">
        <f t="shared" si="18"/>
        <v>157822</v>
      </c>
      <c r="S20" s="345">
        <f t="shared" si="18"/>
        <v>27171</v>
      </c>
      <c r="T20" s="345">
        <f t="shared" si="18"/>
        <v>385654.5</v>
      </c>
      <c r="U20" s="345">
        <f t="shared" si="18"/>
        <v>0</v>
      </c>
      <c r="V20" s="345">
        <f t="shared" si="18"/>
        <v>0</v>
      </c>
      <c r="W20" s="345">
        <f t="shared" si="18"/>
        <v>24650</v>
      </c>
      <c r="X20" s="345">
        <f t="shared" si="18"/>
        <v>3886</v>
      </c>
      <c r="Y20" s="345">
        <f t="shared" si="18"/>
        <v>28536</v>
      </c>
      <c r="Z20" s="345">
        <f t="shared" si="18"/>
        <v>0</v>
      </c>
      <c r="AA20" s="345">
        <f t="shared" si="18"/>
        <v>22525</v>
      </c>
      <c r="AB20" s="345">
        <f t="shared" si="18"/>
        <v>3551</v>
      </c>
      <c r="AC20" s="345">
        <f t="shared" si="18"/>
        <v>26076</v>
      </c>
      <c r="AD20" s="345">
        <f t="shared" si="18"/>
        <v>0</v>
      </c>
      <c r="AE20" s="345">
        <f t="shared" si="18"/>
        <v>52275</v>
      </c>
      <c r="AF20" s="345">
        <f t="shared" si="18"/>
        <v>10622</v>
      </c>
      <c r="AG20" s="345">
        <f t="shared" si="18"/>
        <v>62897</v>
      </c>
      <c r="AH20" s="345">
        <f t="shared" si="18"/>
        <v>0</v>
      </c>
      <c r="AI20" s="345">
        <f t="shared" si="18"/>
        <v>9775</v>
      </c>
      <c r="AJ20" s="345">
        <f t="shared" si="18"/>
        <v>1541</v>
      </c>
      <c r="AK20" s="345">
        <f t="shared" si="18"/>
        <v>11316</v>
      </c>
      <c r="AL20" s="345">
        <f t="shared" si="18"/>
        <v>0</v>
      </c>
      <c r="AM20" s="345">
        <f t="shared" si="18"/>
        <v>8925</v>
      </c>
      <c r="AN20" s="345">
        <f t="shared" si="18"/>
        <v>1407</v>
      </c>
      <c r="AO20" s="345">
        <f t="shared" si="18"/>
        <v>10332</v>
      </c>
      <c r="AP20" s="345">
        <f t="shared" si="18"/>
        <v>0</v>
      </c>
      <c r="AQ20" s="345">
        <f t="shared" si="18"/>
        <v>14498</v>
      </c>
      <c r="AR20" s="345">
        <f t="shared" si="18"/>
        <v>2278</v>
      </c>
      <c r="AS20" s="345">
        <f t="shared" si="18"/>
        <v>16776</v>
      </c>
      <c r="AT20" s="345">
        <f t="shared" si="18"/>
        <v>79022</v>
      </c>
      <c r="AU20" s="345">
        <f t="shared" si="18"/>
        <v>12424</v>
      </c>
      <c r="AV20" s="345">
        <f t="shared" si="18"/>
        <v>1876</v>
      </c>
      <c r="AW20" s="345">
        <f t="shared" si="18"/>
        <v>14300</v>
      </c>
      <c r="AX20" s="345">
        <f t="shared" si="18"/>
        <v>0</v>
      </c>
      <c r="AY20" s="345">
        <f t="shared" si="18"/>
        <v>8500</v>
      </c>
      <c r="AZ20" s="345">
        <f t="shared" si="18"/>
        <v>1340</v>
      </c>
      <c r="BA20" s="345">
        <f t="shared" si="18"/>
        <v>9840</v>
      </c>
      <c r="BB20" s="345">
        <f t="shared" si="18"/>
        <v>39511</v>
      </c>
      <c r="BC20" s="345">
        <f t="shared" si="18"/>
        <v>4250</v>
      </c>
      <c r="BD20" s="345">
        <f t="shared" si="18"/>
        <v>670</v>
      </c>
      <c r="BE20" s="345">
        <f t="shared" si="18"/>
        <v>4920</v>
      </c>
      <c r="BF20" s="345">
        <f t="shared" si="18"/>
        <v>0</v>
      </c>
      <c r="BG20" s="345">
        <f t="shared" si="18"/>
        <v>0</v>
      </c>
      <c r="BH20" s="345">
        <f t="shared" si="18"/>
        <v>0</v>
      </c>
      <c r="BI20" s="345">
        <f t="shared" si="18"/>
        <v>0</v>
      </c>
      <c r="BJ20" s="345">
        <f t="shared" si="18"/>
        <v>0</v>
      </c>
      <c r="BK20" s="345">
        <f t="shared" si="18"/>
        <v>0</v>
      </c>
      <c r="BL20" s="345">
        <f t="shared" si="18"/>
        <v>0</v>
      </c>
      <c r="BM20" s="345">
        <f t="shared" si="18"/>
        <v>0</v>
      </c>
      <c r="BN20" s="345">
        <f t="shared" si="18"/>
        <v>0</v>
      </c>
      <c r="BO20" s="345">
        <f t="shared" si="18"/>
        <v>0</v>
      </c>
      <c r="BP20" s="345">
        <f t="shared" si="18"/>
        <v>0</v>
      </c>
      <c r="BQ20" s="345">
        <f t="shared" si="18"/>
        <v>0</v>
      </c>
      <c r="BR20" s="345">
        <f t="shared" si="18"/>
        <v>0</v>
      </c>
      <c r="BS20" s="345">
        <f t="shared" si="18"/>
        <v>0</v>
      </c>
      <c r="BT20" s="345">
        <f t="shared" si="18"/>
        <v>0</v>
      </c>
      <c r="BU20" s="345">
        <f t="shared" si="18"/>
        <v>0</v>
      </c>
      <c r="BV20" s="345">
        <f t="shared" si="18"/>
        <v>0</v>
      </c>
      <c r="BW20" s="345">
        <f t="shared" si="18"/>
        <v>0</v>
      </c>
      <c r="BX20" s="345">
        <f t="shared" si="18"/>
        <v>0</v>
      </c>
      <c r="BY20" s="345">
        <f t="shared" si="18"/>
        <v>0</v>
      </c>
      <c r="BZ20" s="345">
        <f t="shared" si="18"/>
        <v>0</v>
      </c>
      <c r="CA20" s="345">
        <f t="shared" si="18"/>
        <v>0</v>
      </c>
      <c r="CB20" s="345">
        <f t="shared" ref="CB20:DM20" si="19">SUM(CB8:CB19)</f>
        <v>0</v>
      </c>
      <c r="CC20" s="345">
        <f t="shared" si="19"/>
        <v>0</v>
      </c>
      <c r="CD20" s="345">
        <f t="shared" si="19"/>
        <v>0</v>
      </c>
      <c r="CE20" s="345">
        <f t="shared" si="19"/>
        <v>0</v>
      </c>
      <c r="CF20" s="345">
        <f t="shared" si="19"/>
        <v>0</v>
      </c>
      <c r="CG20" s="345">
        <f t="shared" si="19"/>
        <v>0</v>
      </c>
      <c r="CH20" s="345">
        <f t="shared" si="19"/>
        <v>0</v>
      </c>
      <c r="CI20" s="345">
        <f t="shared" si="19"/>
        <v>0</v>
      </c>
      <c r="CJ20" s="345">
        <f t="shared" si="19"/>
        <v>0</v>
      </c>
      <c r="CK20" s="345">
        <f t="shared" si="19"/>
        <v>0</v>
      </c>
      <c r="CL20" s="345">
        <f t="shared" si="19"/>
        <v>0</v>
      </c>
      <c r="CM20" s="345">
        <f t="shared" si="19"/>
        <v>0</v>
      </c>
      <c r="CN20" s="345">
        <f t="shared" si="19"/>
        <v>0</v>
      </c>
      <c r="CO20" s="345">
        <f t="shared" si="19"/>
        <v>0</v>
      </c>
      <c r="CP20" s="345">
        <f t="shared" si="19"/>
        <v>0</v>
      </c>
      <c r="CQ20" s="345">
        <f t="shared" si="19"/>
        <v>0</v>
      </c>
      <c r="CR20" s="345">
        <f t="shared" si="19"/>
        <v>0</v>
      </c>
      <c r="CS20" s="345">
        <f t="shared" si="19"/>
        <v>0</v>
      </c>
      <c r="CT20" s="345">
        <f t="shared" si="19"/>
        <v>0</v>
      </c>
      <c r="CU20" s="345">
        <f t="shared" si="19"/>
        <v>0</v>
      </c>
      <c r="CV20" s="345">
        <f t="shared" si="19"/>
        <v>0</v>
      </c>
      <c r="CW20" s="345">
        <f t="shared" si="19"/>
        <v>0</v>
      </c>
      <c r="CX20" s="345">
        <f t="shared" si="19"/>
        <v>9</v>
      </c>
      <c r="CY20" s="345">
        <f t="shared" si="19"/>
        <v>365500</v>
      </c>
      <c r="CZ20" s="345">
        <f t="shared" si="19"/>
        <v>3</v>
      </c>
      <c r="DA20" s="345">
        <f t="shared" si="19"/>
        <v>127500</v>
      </c>
      <c r="DB20" s="345">
        <f t="shared" si="19"/>
        <v>10</v>
      </c>
      <c r="DC20" s="345">
        <f t="shared" si="19"/>
        <v>425000</v>
      </c>
      <c r="DD20" s="345">
        <f t="shared" si="19"/>
        <v>2</v>
      </c>
      <c r="DE20" s="345">
        <f t="shared" si="19"/>
        <v>68000</v>
      </c>
      <c r="DF20" s="345">
        <f t="shared" si="19"/>
        <v>0</v>
      </c>
      <c r="DG20" s="345">
        <f t="shared" si="19"/>
        <v>0</v>
      </c>
      <c r="DH20" s="345">
        <f t="shared" si="19"/>
        <v>0</v>
      </c>
      <c r="DI20" s="345">
        <f t="shared" si="19"/>
        <v>0</v>
      </c>
      <c r="DJ20" s="345">
        <f t="shared" si="19"/>
        <v>0</v>
      </c>
      <c r="DK20" s="345">
        <f t="shared" si="19"/>
        <v>0</v>
      </c>
      <c r="DL20" s="345">
        <f t="shared" si="19"/>
        <v>0</v>
      </c>
      <c r="DM20" s="345">
        <f t="shared" si="19"/>
        <v>0</v>
      </c>
      <c r="DN20" s="334">
        <f t="shared" si="12"/>
        <v>12</v>
      </c>
      <c r="DO20" s="334">
        <f t="shared" si="12"/>
        <v>493000</v>
      </c>
      <c r="DP20" s="343">
        <f>SUM(DP8:DP19)</f>
        <v>12</v>
      </c>
      <c r="DQ20" s="343">
        <f>SUM(DQ8:DQ19)</f>
        <v>493000</v>
      </c>
      <c r="DR20" s="346">
        <f>SUM(DR8:DR19)</f>
        <v>0</v>
      </c>
      <c r="DS20" s="347">
        <f>SUM(DS8:DS19)</f>
        <v>0</v>
      </c>
      <c r="DU20" s="286"/>
      <c r="DV20" s="256"/>
    </row>
    <row r="22" spans="1:131">
      <c r="F22">
        <f>F20/85*100</f>
        <v>580000</v>
      </c>
    </row>
    <row r="23" spans="1:131">
      <c r="F23">
        <f>F22*0.1</f>
        <v>58000</v>
      </c>
    </row>
    <row r="24" spans="1:131">
      <c r="F24" s="170">
        <f>F23+F20</f>
        <v>551000</v>
      </c>
    </row>
  </sheetData>
  <mergeCells count="45">
    <mergeCell ref="DP4:DR4"/>
    <mergeCell ref="CH4:CK4"/>
    <mergeCell ref="CL4:CO4"/>
    <mergeCell ref="CP4:CS4"/>
    <mergeCell ref="CT4:CW4"/>
    <mergeCell ref="CX4:DA4"/>
    <mergeCell ref="DB4:DM4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N3:N5"/>
    <mergeCell ref="O3:O5"/>
    <mergeCell ref="P3:P5"/>
    <mergeCell ref="Q3:S4"/>
    <mergeCell ref="T3:T5"/>
    <mergeCell ref="U3:AK3"/>
    <mergeCell ref="U4:Y4"/>
    <mergeCell ref="Z4:AC4"/>
    <mergeCell ref="AD4:AG4"/>
    <mergeCell ref="AH4:AK4"/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11"/>
  <sheetViews>
    <sheetView topLeftCell="A29" workbookViewId="0">
      <selection activeCell="A8" sqref="A8:A30"/>
    </sheetView>
  </sheetViews>
  <sheetFormatPr defaultRowHeight="15"/>
  <sheetData>
    <row r="1" spans="1:21" ht="18.75">
      <c r="A1" s="643" t="s">
        <v>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215"/>
      <c r="T1" s="215"/>
    </row>
    <row r="2" spans="1:21" ht="18.75">
      <c r="A2" s="643" t="s">
        <v>79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215"/>
      <c r="T2" s="215"/>
    </row>
    <row r="3" spans="1:21" ht="18.75">
      <c r="A3" s="643" t="s">
        <v>122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215"/>
      <c r="T3" s="215"/>
    </row>
    <row r="4" spans="1:21" ht="18.75">
      <c r="A4" s="693" t="s">
        <v>699</v>
      </c>
      <c r="B4" s="693"/>
      <c r="C4" s="693"/>
      <c r="D4" s="693"/>
      <c r="E4" s="693"/>
      <c r="F4" s="693"/>
      <c r="G4" s="693"/>
      <c r="H4" s="202"/>
      <c r="I4" s="202"/>
      <c r="J4" s="216"/>
      <c r="K4" s="96"/>
      <c r="L4" s="104"/>
      <c r="M4" s="217"/>
      <c r="N4" s="96"/>
      <c r="O4" s="505"/>
      <c r="P4" s="98"/>
      <c r="Q4" s="218"/>
      <c r="R4" s="99" t="s">
        <v>278</v>
      </c>
      <c r="S4" s="215"/>
      <c r="T4" s="215"/>
    </row>
    <row r="5" spans="1:21" ht="15.75">
      <c r="A5" s="102"/>
      <c r="B5" s="107"/>
      <c r="C5" s="107"/>
      <c r="D5" s="107"/>
      <c r="E5" s="8"/>
      <c r="F5" s="203"/>
      <c r="G5" s="203"/>
      <c r="H5" s="203"/>
      <c r="I5" s="203"/>
      <c r="J5" s="8"/>
      <c r="K5" s="102"/>
      <c r="L5" s="102"/>
      <c r="M5" s="219"/>
      <c r="N5" s="102"/>
      <c r="O5" s="107"/>
      <c r="P5" s="107"/>
      <c r="Q5" s="697" t="s">
        <v>288</v>
      </c>
      <c r="R5" s="697"/>
      <c r="S5" s="215"/>
      <c r="T5" s="215"/>
    </row>
    <row r="6" spans="1:21" ht="15.75">
      <c r="A6" s="692" t="s">
        <v>280</v>
      </c>
      <c r="B6" s="692"/>
      <c r="C6" s="692"/>
      <c r="D6" s="107"/>
      <c r="E6" s="8"/>
      <c r="F6" s="203"/>
      <c r="G6" s="203"/>
      <c r="H6" s="203"/>
      <c r="I6" s="203"/>
      <c r="J6" s="8"/>
      <c r="K6" s="102"/>
      <c r="L6" s="102"/>
      <c r="M6" s="219"/>
      <c r="N6" s="102"/>
      <c r="O6" s="107"/>
      <c r="P6" s="696" t="s">
        <v>289</v>
      </c>
      <c r="Q6" s="696"/>
      <c r="R6" s="696"/>
      <c r="S6" s="215"/>
      <c r="T6" s="215"/>
    </row>
    <row r="7" spans="1:21" ht="63">
      <c r="A7" s="220" t="s">
        <v>124</v>
      </c>
      <c r="B7" s="211" t="s">
        <v>125</v>
      </c>
      <c r="C7" s="211" t="s">
        <v>126</v>
      </c>
      <c r="D7" s="211" t="s">
        <v>127</v>
      </c>
      <c r="E7" s="211" t="s">
        <v>128</v>
      </c>
      <c r="F7" s="211" t="s">
        <v>87</v>
      </c>
      <c r="G7" s="211" t="s">
        <v>129</v>
      </c>
      <c r="H7" s="211" t="s">
        <v>130</v>
      </c>
      <c r="I7" s="211" t="s">
        <v>131</v>
      </c>
      <c r="J7" s="211" t="s">
        <v>132</v>
      </c>
      <c r="K7" s="211" t="s">
        <v>133</v>
      </c>
      <c r="L7" s="210" t="s">
        <v>762</v>
      </c>
      <c r="M7" s="211" t="s">
        <v>135</v>
      </c>
      <c r="N7" s="211" t="s">
        <v>136</v>
      </c>
      <c r="O7" s="211" t="s">
        <v>137</v>
      </c>
      <c r="P7" s="211" t="s">
        <v>136</v>
      </c>
      <c r="Q7" s="211" t="s">
        <v>135</v>
      </c>
      <c r="R7" s="211" t="s">
        <v>137</v>
      </c>
      <c r="S7" s="221" t="s">
        <v>700</v>
      </c>
      <c r="T7" s="221" t="s">
        <v>701</v>
      </c>
      <c r="U7" s="222" t="s">
        <v>763</v>
      </c>
    </row>
    <row r="8" spans="1:21" ht="135">
      <c r="A8" s="12">
        <v>1</v>
      </c>
      <c r="B8" s="75"/>
      <c r="C8" s="32" t="s">
        <v>1636</v>
      </c>
      <c r="D8" s="32" t="s">
        <v>1637</v>
      </c>
      <c r="E8" s="32" t="s">
        <v>1638</v>
      </c>
      <c r="F8" s="32" t="s">
        <v>25</v>
      </c>
      <c r="G8" s="75" t="s">
        <v>483</v>
      </c>
      <c r="H8" s="67" t="s">
        <v>5</v>
      </c>
      <c r="I8" s="67" t="s">
        <v>84</v>
      </c>
      <c r="J8" s="32" t="s">
        <v>797</v>
      </c>
      <c r="K8" s="12">
        <v>150000</v>
      </c>
      <c r="L8" s="12">
        <v>94500</v>
      </c>
      <c r="M8" s="32" t="s">
        <v>1431</v>
      </c>
      <c r="N8" s="32">
        <v>105000</v>
      </c>
      <c r="O8" s="75">
        <v>20</v>
      </c>
      <c r="P8" s="32">
        <v>105000</v>
      </c>
      <c r="Q8" s="75" t="s">
        <v>1639</v>
      </c>
      <c r="R8" s="75">
        <v>20</v>
      </c>
      <c r="S8" s="522" t="s">
        <v>1640</v>
      </c>
      <c r="T8" s="522" t="s">
        <v>1641</v>
      </c>
      <c r="U8" s="240" t="s">
        <v>1642</v>
      </c>
    </row>
    <row r="9" spans="1:21" ht="120">
      <c r="A9" s="12">
        <v>2</v>
      </c>
      <c r="B9" s="75"/>
      <c r="C9" s="32" t="s">
        <v>1643</v>
      </c>
      <c r="D9" s="32" t="s">
        <v>1644</v>
      </c>
      <c r="E9" s="32" t="s">
        <v>1645</v>
      </c>
      <c r="F9" s="32" t="s">
        <v>25</v>
      </c>
      <c r="G9" s="75" t="s">
        <v>1295</v>
      </c>
      <c r="H9" s="67" t="s">
        <v>5</v>
      </c>
      <c r="I9" s="32" t="s">
        <v>83</v>
      </c>
      <c r="J9" s="32" t="s">
        <v>538</v>
      </c>
      <c r="K9" s="12">
        <v>100000</v>
      </c>
      <c r="L9" s="12">
        <v>63000</v>
      </c>
      <c r="M9" s="32" t="s">
        <v>1431</v>
      </c>
      <c r="N9" s="32">
        <v>70000</v>
      </c>
      <c r="O9" s="75">
        <v>20</v>
      </c>
      <c r="P9" s="32">
        <v>70000</v>
      </c>
      <c r="Q9" s="75" t="s">
        <v>1639</v>
      </c>
      <c r="R9" s="75">
        <v>20</v>
      </c>
      <c r="S9" s="522" t="s">
        <v>1646</v>
      </c>
      <c r="T9" s="522" t="s">
        <v>1647</v>
      </c>
      <c r="U9" s="240" t="s">
        <v>1648</v>
      </c>
    </row>
    <row r="10" spans="1:21" ht="90">
      <c r="A10" s="12">
        <v>3</v>
      </c>
      <c r="B10" s="75"/>
      <c r="C10" s="32" t="s">
        <v>1649</v>
      </c>
      <c r="D10" s="32" t="s">
        <v>1650</v>
      </c>
      <c r="E10" s="32" t="s">
        <v>1651</v>
      </c>
      <c r="F10" s="32" t="s">
        <v>25</v>
      </c>
      <c r="G10" s="75" t="s">
        <v>1295</v>
      </c>
      <c r="H10" s="67" t="s">
        <v>5</v>
      </c>
      <c r="I10" s="32" t="s">
        <v>83</v>
      </c>
      <c r="J10" s="32" t="s">
        <v>797</v>
      </c>
      <c r="K10" s="12">
        <v>250000</v>
      </c>
      <c r="L10" s="12">
        <v>157500</v>
      </c>
      <c r="M10" s="32" t="s">
        <v>1431</v>
      </c>
      <c r="N10" s="32">
        <v>175000</v>
      </c>
      <c r="O10" s="75">
        <v>20</v>
      </c>
      <c r="P10" s="32">
        <v>175000</v>
      </c>
      <c r="Q10" s="75" t="s">
        <v>1639</v>
      </c>
      <c r="R10" s="75">
        <v>20</v>
      </c>
      <c r="S10" s="522" t="s">
        <v>1652</v>
      </c>
      <c r="T10" s="522" t="s">
        <v>1653</v>
      </c>
      <c r="U10" s="240" t="s">
        <v>1654</v>
      </c>
    </row>
    <row r="11" spans="1:21" ht="120">
      <c r="A11" s="12">
        <v>4</v>
      </c>
      <c r="B11" s="75"/>
      <c r="C11" s="32" t="s">
        <v>1655</v>
      </c>
      <c r="D11" s="32" t="s">
        <v>1656</v>
      </c>
      <c r="E11" s="32" t="s">
        <v>1657</v>
      </c>
      <c r="F11" s="32" t="s">
        <v>25</v>
      </c>
      <c r="G11" s="75" t="s">
        <v>1295</v>
      </c>
      <c r="H11" s="67" t="s">
        <v>5</v>
      </c>
      <c r="I11" s="67" t="s">
        <v>84</v>
      </c>
      <c r="J11" s="32" t="s">
        <v>797</v>
      </c>
      <c r="K11" s="12">
        <v>50000</v>
      </c>
      <c r="L11" s="12">
        <v>31500</v>
      </c>
      <c r="M11" s="32" t="s">
        <v>1431</v>
      </c>
      <c r="N11" s="32">
        <v>35000</v>
      </c>
      <c r="O11" s="75">
        <v>20</v>
      </c>
      <c r="P11" s="32">
        <v>35000</v>
      </c>
      <c r="Q11" s="75" t="s">
        <v>1639</v>
      </c>
      <c r="R11" s="75">
        <v>20</v>
      </c>
      <c r="S11" s="522" t="s">
        <v>1658</v>
      </c>
      <c r="T11" s="522" t="s">
        <v>1659</v>
      </c>
      <c r="U11" s="240" t="s">
        <v>1660</v>
      </c>
    </row>
    <row r="12" spans="1:21" ht="90">
      <c r="A12" s="12">
        <v>5</v>
      </c>
      <c r="B12" s="75"/>
      <c r="C12" s="32" t="s">
        <v>1661</v>
      </c>
      <c r="D12" s="32" t="s">
        <v>1662</v>
      </c>
      <c r="E12" s="32" t="s">
        <v>1663</v>
      </c>
      <c r="F12" s="32" t="s">
        <v>25</v>
      </c>
      <c r="G12" s="75" t="s">
        <v>1295</v>
      </c>
      <c r="H12" s="67" t="s">
        <v>20</v>
      </c>
      <c r="I12" s="32" t="s">
        <v>83</v>
      </c>
      <c r="J12" s="32" t="s">
        <v>797</v>
      </c>
      <c r="K12" s="12">
        <v>200000</v>
      </c>
      <c r="L12" s="12">
        <v>126000</v>
      </c>
      <c r="M12" s="32" t="s">
        <v>1431</v>
      </c>
      <c r="N12" s="32">
        <v>140000</v>
      </c>
      <c r="O12" s="75">
        <v>20</v>
      </c>
      <c r="P12" s="32">
        <v>140000</v>
      </c>
      <c r="Q12" s="75" t="s">
        <v>1639</v>
      </c>
      <c r="R12" s="75">
        <v>20</v>
      </c>
      <c r="S12" s="522" t="s">
        <v>1664</v>
      </c>
      <c r="T12" s="522" t="s">
        <v>1665</v>
      </c>
      <c r="U12" s="240" t="s">
        <v>1666</v>
      </c>
    </row>
    <row r="13" spans="1:21" ht="75">
      <c r="A13" s="12">
        <v>6</v>
      </c>
      <c r="B13" s="75"/>
      <c r="C13" s="32" t="s">
        <v>1667</v>
      </c>
      <c r="D13" s="32" t="s">
        <v>1668</v>
      </c>
      <c r="E13" s="32" t="s">
        <v>1669</v>
      </c>
      <c r="F13" s="32" t="s">
        <v>25</v>
      </c>
      <c r="G13" s="75" t="s">
        <v>1295</v>
      </c>
      <c r="H13" s="67" t="s">
        <v>20</v>
      </c>
      <c r="I13" s="32" t="s">
        <v>83</v>
      </c>
      <c r="J13" s="32" t="s">
        <v>797</v>
      </c>
      <c r="K13" s="12">
        <v>200000</v>
      </c>
      <c r="L13" s="12">
        <v>126000</v>
      </c>
      <c r="M13" s="32" t="s">
        <v>1431</v>
      </c>
      <c r="N13" s="32">
        <v>140000</v>
      </c>
      <c r="O13" s="75">
        <v>20</v>
      </c>
      <c r="P13" s="32">
        <v>140000</v>
      </c>
      <c r="Q13" s="75" t="s">
        <v>1639</v>
      </c>
      <c r="R13" s="75">
        <v>20</v>
      </c>
      <c r="S13" s="522" t="s">
        <v>1670</v>
      </c>
      <c r="T13" s="522" t="s">
        <v>1671</v>
      </c>
      <c r="U13" s="240" t="s">
        <v>1672</v>
      </c>
    </row>
    <row r="14" spans="1:21" ht="105">
      <c r="A14" s="12">
        <v>7</v>
      </c>
      <c r="B14" s="75"/>
      <c r="C14" s="32" t="s">
        <v>1673</v>
      </c>
      <c r="D14" s="32" t="s">
        <v>1674</v>
      </c>
      <c r="E14" s="32" t="s">
        <v>1675</v>
      </c>
      <c r="F14" s="32" t="s">
        <v>25</v>
      </c>
      <c r="G14" s="75" t="s">
        <v>483</v>
      </c>
      <c r="H14" s="67" t="s">
        <v>5</v>
      </c>
      <c r="I14" s="32" t="s">
        <v>83</v>
      </c>
      <c r="J14" s="32" t="s">
        <v>1676</v>
      </c>
      <c r="K14" s="12">
        <v>50000</v>
      </c>
      <c r="L14" s="12">
        <v>31500</v>
      </c>
      <c r="M14" s="32" t="s">
        <v>1431</v>
      </c>
      <c r="N14" s="32">
        <v>35000</v>
      </c>
      <c r="O14" s="75">
        <v>20</v>
      </c>
      <c r="P14" s="32">
        <v>35000</v>
      </c>
      <c r="Q14" s="75" t="s">
        <v>1639</v>
      </c>
      <c r="R14" s="75">
        <v>20</v>
      </c>
      <c r="S14" s="522" t="s">
        <v>1677</v>
      </c>
      <c r="T14" s="522" t="s">
        <v>1678</v>
      </c>
      <c r="U14" s="240" t="s">
        <v>1679</v>
      </c>
    </row>
    <row r="15" spans="1:21" ht="105">
      <c r="A15" s="12">
        <v>8</v>
      </c>
      <c r="B15" s="75"/>
      <c r="C15" s="32" t="s">
        <v>1680</v>
      </c>
      <c r="D15" s="32" t="s">
        <v>1681</v>
      </c>
      <c r="E15" s="32" t="s">
        <v>1675</v>
      </c>
      <c r="F15" s="32" t="s">
        <v>25</v>
      </c>
      <c r="G15" s="75" t="s">
        <v>483</v>
      </c>
      <c r="H15" s="67" t="s">
        <v>5</v>
      </c>
      <c r="I15" s="32" t="s">
        <v>83</v>
      </c>
      <c r="J15" s="32" t="s">
        <v>1676</v>
      </c>
      <c r="K15" s="12">
        <v>50000</v>
      </c>
      <c r="L15" s="12">
        <v>31500</v>
      </c>
      <c r="M15" s="32" t="s">
        <v>1431</v>
      </c>
      <c r="N15" s="32">
        <v>35000</v>
      </c>
      <c r="O15" s="75">
        <v>20</v>
      </c>
      <c r="P15" s="32">
        <v>35000</v>
      </c>
      <c r="Q15" s="75" t="s">
        <v>1639</v>
      </c>
      <c r="R15" s="75">
        <v>20</v>
      </c>
      <c r="S15" s="522" t="s">
        <v>1682</v>
      </c>
      <c r="T15" s="522" t="s">
        <v>1683</v>
      </c>
      <c r="U15" s="240" t="s">
        <v>1684</v>
      </c>
    </row>
    <row r="16" spans="1:21" ht="90">
      <c r="A16" s="12">
        <v>9</v>
      </c>
      <c r="B16" s="75"/>
      <c r="C16" s="32" t="s">
        <v>1685</v>
      </c>
      <c r="D16" s="32" t="s">
        <v>1686</v>
      </c>
      <c r="E16" s="32" t="s">
        <v>1687</v>
      </c>
      <c r="F16" s="32" t="s">
        <v>25</v>
      </c>
      <c r="G16" s="75" t="s">
        <v>1295</v>
      </c>
      <c r="H16" s="67" t="s">
        <v>5</v>
      </c>
      <c r="I16" s="32" t="s">
        <v>83</v>
      </c>
      <c r="J16" s="32" t="s">
        <v>1688</v>
      </c>
      <c r="K16" s="12">
        <v>50000</v>
      </c>
      <c r="L16" s="12">
        <v>31500</v>
      </c>
      <c r="M16" s="32" t="s">
        <v>1431</v>
      </c>
      <c r="N16" s="32">
        <v>35000</v>
      </c>
      <c r="O16" s="75">
        <v>20</v>
      </c>
      <c r="P16" s="32">
        <v>35000</v>
      </c>
      <c r="Q16" s="75" t="s">
        <v>1639</v>
      </c>
      <c r="R16" s="75">
        <v>20</v>
      </c>
      <c r="S16" s="522" t="s">
        <v>1689</v>
      </c>
      <c r="T16" s="522" t="s">
        <v>1690</v>
      </c>
      <c r="U16" s="240" t="s">
        <v>1691</v>
      </c>
    </row>
    <row r="17" spans="1:21" ht="105">
      <c r="A17" s="12">
        <v>10</v>
      </c>
      <c r="B17" s="75"/>
      <c r="C17" s="32" t="s">
        <v>1692</v>
      </c>
      <c r="D17" s="32" t="s">
        <v>1693</v>
      </c>
      <c r="E17" s="32" t="s">
        <v>1694</v>
      </c>
      <c r="F17" s="32" t="s">
        <v>25</v>
      </c>
      <c r="G17" s="75" t="s">
        <v>483</v>
      </c>
      <c r="H17" s="67" t="s">
        <v>5</v>
      </c>
      <c r="I17" s="67" t="s">
        <v>84</v>
      </c>
      <c r="J17" s="32" t="s">
        <v>1695</v>
      </c>
      <c r="K17" s="12">
        <v>50000</v>
      </c>
      <c r="L17" s="12">
        <v>31500</v>
      </c>
      <c r="M17" s="32" t="s">
        <v>1431</v>
      </c>
      <c r="N17" s="32">
        <v>35000</v>
      </c>
      <c r="O17" s="75">
        <v>20</v>
      </c>
      <c r="P17" s="32">
        <v>35000</v>
      </c>
      <c r="Q17" s="75" t="s">
        <v>1639</v>
      </c>
      <c r="R17" s="75">
        <v>20</v>
      </c>
      <c r="S17" s="522" t="s">
        <v>1696</v>
      </c>
      <c r="T17" s="522" t="s">
        <v>1697</v>
      </c>
      <c r="U17" s="240" t="s">
        <v>1698</v>
      </c>
    </row>
    <row r="18" spans="1:21" ht="105">
      <c r="A18" s="12">
        <v>11</v>
      </c>
      <c r="B18" s="75"/>
      <c r="C18" s="32" t="s">
        <v>1699</v>
      </c>
      <c r="D18" s="32" t="s">
        <v>1700</v>
      </c>
      <c r="E18" s="32" t="s">
        <v>1701</v>
      </c>
      <c r="F18" s="32" t="s">
        <v>25</v>
      </c>
      <c r="G18" s="75" t="s">
        <v>13</v>
      </c>
      <c r="H18" s="67" t="s">
        <v>20</v>
      </c>
      <c r="I18" s="32" t="s">
        <v>83</v>
      </c>
      <c r="J18" s="32" t="s">
        <v>1688</v>
      </c>
      <c r="K18" s="12">
        <v>50000</v>
      </c>
      <c r="L18" s="12">
        <v>31500</v>
      </c>
      <c r="M18" s="32" t="s">
        <v>1431</v>
      </c>
      <c r="N18" s="32">
        <v>35000</v>
      </c>
      <c r="O18" s="75">
        <v>20</v>
      </c>
      <c r="P18" s="32">
        <v>35000</v>
      </c>
      <c r="Q18" s="75" t="s">
        <v>1639</v>
      </c>
      <c r="R18" s="75">
        <v>20</v>
      </c>
      <c r="S18" s="522" t="s">
        <v>1702</v>
      </c>
      <c r="T18" s="522" t="s">
        <v>1703</v>
      </c>
      <c r="U18" s="240" t="s">
        <v>1704</v>
      </c>
    </row>
    <row r="19" spans="1:21" ht="75">
      <c r="A19" s="12">
        <v>12</v>
      </c>
      <c r="B19" s="75"/>
      <c r="C19" s="32" t="s">
        <v>1705</v>
      </c>
      <c r="D19" s="32" t="s">
        <v>1706</v>
      </c>
      <c r="E19" s="32" t="s">
        <v>1707</v>
      </c>
      <c r="F19" s="32" t="s">
        <v>25</v>
      </c>
      <c r="G19" s="75" t="s">
        <v>483</v>
      </c>
      <c r="H19" s="67" t="s">
        <v>5</v>
      </c>
      <c r="I19" s="67" t="s">
        <v>84</v>
      </c>
      <c r="J19" s="32" t="s">
        <v>1502</v>
      </c>
      <c r="K19" s="12">
        <v>200000</v>
      </c>
      <c r="L19" s="12">
        <v>126000</v>
      </c>
      <c r="M19" s="32" t="s">
        <v>1431</v>
      </c>
      <c r="N19" s="32">
        <v>140000</v>
      </c>
      <c r="O19" s="75">
        <v>20</v>
      </c>
      <c r="P19" s="32">
        <v>140000</v>
      </c>
      <c r="Q19" s="75" t="s">
        <v>1639</v>
      </c>
      <c r="R19" s="75">
        <v>20</v>
      </c>
      <c r="S19" s="522" t="s">
        <v>1708</v>
      </c>
      <c r="T19" s="522" t="s">
        <v>1709</v>
      </c>
      <c r="U19" s="240" t="s">
        <v>1710</v>
      </c>
    </row>
    <row r="20" spans="1:21" ht="75">
      <c r="A20" s="12">
        <v>13</v>
      </c>
      <c r="B20" s="75"/>
      <c r="C20" s="32" t="s">
        <v>1711</v>
      </c>
      <c r="D20" s="32" t="s">
        <v>1662</v>
      </c>
      <c r="E20" s="32" t="s">
        <v>1712</v>
      </c>
      <c r="F20" s="32" t="s">
        <v>25</v>
      </c>
      <c r="G20" s="75" t="s">
        <v>1295</v>
      </c>
      <c r="H20" s="67" t="s">
        <v>20</v>
      </c>
      <c r="I20" s="32" t="s">
        <v>83</v>
      </c>
      <c r="J20" s="32" t="s">
        <v>1502</v>
      </c>
      <c r="K20" s="12">
        <v>50000</v>
      </c>
      <c r="L20" s="12">
        <v>31500</v>
      </c>
      <c r="M20" s="32" t="s">
        <v>1431</v>
      </c>
      <c r="N20" s="32">
        <v>35000</v>
      </c>
      <c r="O20" s="75">
        <v>20</v>
      </c>
      <c r="P20" s="32">
        <v>35000</v>
      </c>
      <c r="Q20" s="75" t="s">
        <v>1639</v>
      </c>
      <c r="R20" s="75">
        <v>20</v>
      </c>
      <c r="S20" s="522" t="s">
        <v>1713</v>
      </c>
      <c r="T20" s="522" t="s">
        <v>1714</v>
      </c>
      <c r="U20" s="240" t="s">
        <v>1715</v>
      </c>
    </row>
    <row r="21" spans="1:21" ht="38.25">
      <c r="A21" s="12">
        <v>14</v>
      </c>
      <c r="B21" s="12"/>
      <c r="C21" s="509" t="s">
        <v>1719</v>
      </c>
      <c r="D21" s="516" t="s">
        <v>1720</v>
      </c>
      <c r="E21" s="515" t="s">
        <v>1721</v>
      </c>
      <c r="F21" s="508" t="s">
        <v>25</v>
      </c>
      <c r="G21" s="516" t="s">
        <v>13</v>
      </c>
      <c r="H21" s="525" t="s">
        <v>20</v>
      </c>
      <c r="I21" s="75" t="s">
        <v>83</v>
      </c>
      <c r="J21" s="516" t="s">
        <v>797</v>
      </c>
      <c r="K21" s="12">
        <v>200000</v>
      </c>
      <c r="L21" s="12">
        <v>126000</v>
      </c>
      <c r="M21" s="516" t="s">
        <v>1431</v>
      </c>
      <c r="N21" s="516">
        <v>140000</v>
      </c>
      <c r="O21" s="12">
        <v>20</v>
      </c>
      <c r="P21" s="516">
        <v>140000</v>
      </c>
      <c r="Q21" s="12" t="s">
        <v>1722</v>
      </c>
      <c r="R21" s="12">
        <v>20</v>
      </c>
      <c r="S21" s="526" t="s">
        <v>1723</v>
      </c>
      <c r="T21" s="526" t="s">
        <v>1724</v>
      </c>
      <c r="U21" s="526" t="s">
        <v>1725</v>
      </c>
    </row>
    <row r="22" spans="1:21" ht="102">
      <c r="A22" s="12">
        <v>15</v>
      </c>
      <c r="B22" s="12"/>
      <c r="C22" s="509" t="s">
        <v>637</v>
      </c>
      <c r="D22" s="516" t="s">
        <v>302</v>
      </c>
      <c r="E22" s="515" t="s">
        <v>1726</v>
      </c>
      <c r="F22" s="508" t="s">
        <v>25</v>
      </c>
      <c r="G22" s="516" t="s">
        <v>13</v>
      </c>
      <c r="H22" s="525" t="s">
        <v>5</v>
      </c>
      <c r="I22" s="75" t="s">
        <v>83</v>
      </c>
      <c r="J22" s="516" t="s">
        <v>1727</v>
      </c>
      <c r="K22" s="12">
        <v>200000</v>
      </c>
      <c r="L22" s="12">
        <v>126000</v>
      </c>
      <c r="M22" s="516" t="s">
        <v>1431</v>
      </c>
      <c r="N22" s="516">
        <v>140000</v>
      </c>
      <c r="O22" s="12">
        <v>20</v>
      </c>
      <c r="P22" s="516">
        <v>140000</v>
      </c>
      <c r="Q22" s="12" t="s">
        <v>1722</v>
      </c>
      <c r="R22" s="12">
        <v>20</v>
      </c>
      <c r="S22" s="526" t="s">
        <v>1728</v>
      </c>
      <c r="T22" s="526" t="s">
        <v>1729</v>
      </c>
      <c r="U22" s="526" t="s">
        <v>1730</v>
      </c>
    </row>
    <row r="23" spans="1:21" ht="63.75">
      <c r="A23" s="12">
        <v>16</v>
      </c>
      <c r="B23" s="12"/>
      <c r="C23" s="509" t="s">
        <v>1731</v>
      </c>
      <c r="D23" s="516" t="s">
        <v>1732</v>
      </c>
      <c r="E23" s="515" t="s">
        <v>1733</v>
      </c>
      <c r="F23" s="508" t="s">
        <v>25</v>
      </c>
      <c r="G23" s="516" t="s">
        <v>13</v>
      </c>
      <c r="H23" s="525" t="s">
        <v>5</v>
      </c>
      <c r="I23" s="75" t="s">
        <v>83</v>
      </c>
      <c r="J23" s="516" t="s">
        <v>553</v>
      </c>
      <c r="K23" s="12">
        <v>300000</v>
      </c>
      <c r="L23" s="12">
        <v>189000</v>
      </c>
      <c r="M23" s="516" t="s">
        <v>1431</v>
      </c>
      <c r="N23" s="516">
        <v>210000</v>
      </c>
      <c r="O23" s="12">
        <v>20</v>
      </c>
      <c r="P23" s="516">
        <v>210000</v>
      </c>
      <c r="Q23" s="12" t="s">
        <v>1722</v>
      </c>
      <c r="R23" s="12">
        <v>20</v>
      </c>
      <c r="S23" s="526" t="s">
        <v>1734</v>
      </c>
      <c r="T23" s="526" t="s">
        <v>1735</v>
      </c>
      <c r="U23" s="526" t="s">
        <v>1736</v>
      </c>
    </row>
    <row r="24" spans="1:21" ht="51">
      <c r="A24" s="12">
        <v>17</v>
      </c>
      <c r="B24" s="12"/>
      <c r="C24" s="509" t="s">
        <v>1737</v>
      </c>
      <c r="D24" s="516" t="s">
        <v>1738</v>
      </c>
      <c r="E24" s="515" t="s">
        <v>1739</v>
      </c>
      <c r="F24" s="508" t="s">
        <v>25</v>
      </c>
      <c r="G24" s="516" t="s">
        <v>13</v>
      </c>
      <c r="H24" s="525" t="s">
        <v>5</v>
      </c>
      <c r="I24" s="525" t="s">
        <v>84</v>
      </c>
      <c r="J24" s="516" t="s">
        <v>797</v>
      </c>
      <c r="K24" s="12">
        <v>50000</v>
      </c>
      <c r="L24" s="12">
        <v>31500</v>
      </c>
      <c r="M24" s="516" t="s">
        <v>1296</v>
      </c>
      <c r="N24" s="516">
        <v>35000</v>
      </c>
      <c r="O24" s="12">
        <v>20</v>
      </c>
      <c r="P24" s="516">
        <v>35000</v>
      </c>
      <c r="Q24" s="12">
        <v>24.515999999999998</v>
      </c>
      <c r="R24" s="12">
        <v>20</v>
      </c>
      <c r="S24" s="526" t="s">
        <v>1740</v>
      </c>
      <c r="T24" s="526" t="s">
        <v>1741</v>
      </c>
      <c r="U24" s="526" t="s">
        <v>1742</v>
      </c>
    </row>
    <row r="25" spans="1:21" ht="89.25">
      <c r="A25" s="12">
        <v>18</v>
      </c>
      <c r="B25" s="12"/>
      <c r="C25" s="509" t="s">
        <v>1743</v>
      </c>
      <c r="D25" s="516" t="s">
        <v>1744</v>
      </c>
      <c r="E25" s="515" t="s">
        <v>1745</v>
      </c>
      <c r="F25" s="508" t="s">
        <v>25</v>
      </c>
      <c r="G25" s="516" t="s">
        <v>1746</v>
      </c>
      <c r="H25" s="525" t="s">
        <v>5</v>
      </c>
      <c r="I25" s="525" t="s">
        <v>84</v>
      </c>
      <c r="J25" s="516" t="s">
        <v>1747</v>
      </c>
      <c r="K25" s="12">
        <v>50000</v>
      </c>
      <c r="L25" s="12">
        <v>31500</v>
      </c>
      <c r="M25" s="516" t="s">
        <v>1296</v>
      </c>
      <c r="N25" s="516">
        <v>35000</v>
      </c>
      <c r="O25" s="12">
        <v>20</v>
      </c>
      <c r="P25" s="516">
        <v>35000</v>
      </c>
      <c r="Q25" s="12">
        <v>24.515999999999998</v>
      </c>
      <c r="R25" s="12">
        <v>20</v>
      </c>
      <c r="S25" s="526" t="s">
        <v>1748</v>
      </c>
      <c r="T25" s="526" t="s">
        <v>1749</v>
      </c>
      <c r="U25" s="526" t="s">
        <v>1750</v>
      </c>
    </row>
    <row r="26" spans="1:21" ht="63.75">
      <c r="A26" s="12">
        <v>19</v>
      </c>
      <c r="B26" s="12"/>
      <c r="C26" s="509" t="s">
        <v>1751</v>
      </c>
      <c r="D26" s="516" t="s">
        <v>1752</v>
      </c>
      <c r="E26" s="515" t="s">
        <v>1753</v>
      </c>
      <c r="F26" s="508" t="s">
        <v>25</v>
      </c>
      <c r="G26" s="516" t="s">
        <v>4</v>
      </c>
      <c r="H26" s="525" t="s">
        <v>5</v>
      </c>
      <c r="I26" s="525" t="s">
        <v>84</v>
      </c>
      <c r="J26" s="516" t="s">
        <v>1754</v>
      </c>
      <c r="K26" s="12">
        <v>50000</v>
      </c>
      <c r="L26" s="12">
        <v>31500</v>
      </c>
      <c r="M26" s="516" t="s">
        <v>1296</v>
      </c>
      <c r="N26" s="516">
        <v>35000</v>
      </c>
      <c r="O26" s="12">
        <v>20</v>
      </c>
      <c r="P26" s="516">
        <v>35000</v>
      </c>
      <c r="Q26" s="12">
        <v>24.515999999999998</v>
      </c>
      <c r="R26" s="12">
        <v>20</v>
      </c>
      <c r="S26" s="526" t="s">
        <v>1755</v>
      </c>
      <c r="T26" s="526" t="s">
        <v>1756</v>
      </c>
      <c r="U26" s="526" t="s">
        <v>1757</v>
      </c>
    </row>
    <row r="27" spans="1:21" ht="120">
      <c r="A27" s="12">
        <v>20</v>
      </c>
      <c r="B27" s="12"/>
      <c r="C27" s="509" t="s">
        <v>1590</v>
      </c>
      <c r="D27" s="516" t="s">
        <v>1376</v>
      </c>
      <c r="E27" s="516" t="s">
        <v>1771</v>
      </c>
      <c r="F27" s="12" t="s">
        <v>25</v>
      </c>
      <c r="G27" s="516" t="s">
        <v>13</v>
      </c>
      <c r="H27" s="525" t="s">
        <v>5</v>
      </c>
      <c r="I27" s="525" t="s">
        <v>84</v>
      </c>
      <c r="J27" s="516" t="s">
        <v>553</v>
      </c>
      <c r="K27" s="12">
        <v>100000</v>
      </c>
      <c r="L27" s="12">
        <v>63000</v>
      </c>
      <c r="M27" s="516" t="s">
        <v>1431</v>
      </c>
      <c r="N27" s="12">
        <v>70000</v>
      </c>
      <c r="O27" s="12">
        <v>20</v>
      </c>
      <c r="P27" s="12">
        <v>70000</v>
      </c>
      <c r="Q27" s="12" t="s">
        <v>1772</v>
      </c>
      <c r="R27" s="12">
        <v>20</v>
      </c>
      <c r="S27" s="526" t="s">
        <v>1773</v>
      </c>
      <c r="T27" s="526" t="s">
        <v>1774</v>
      </c>
      <c r="U27" s="526" t="s">
        <v>1775</v>
      </c>
    </row>
    <row r="28" spans="1:21" ht="135">
      <c r="A28" s="12">
        <v>21</v>
      </c>
      <c r="B28" s="67"/>
      <c r="C28" s="32" t="s">
        <v>1776</v>
      </c>
      <c r="D28" s="32" t="s">
        <v>1777</v>
      </c>
      <c r="E28" s="93" t="s">
        <v>1778</v>
      </c>
      <c r="F28" s="93" t="s">
        <v>25</v>
      </c>
      <c r="G28" s="32" t="s">
        <v>1295</v>
      </c>
      <c r="H28" s="241" t="s">
        <v>1779</v>
      </c>
      <c r="I28" s="195" t="s">
        <v>83</v>
      </c>
      <c r="J28" s="32" t="s">
        <v>1780</v>
      </c>
      <c r="K28" s="67">
        <v>50000</v>
      </c>
      <c r="L28" s="67">
        <v>31500</v>
      </c>
      <c r="M28" s="530" t="s">
        <v>1781</v>
      </c>
      <c r="N28" s="32">
        <v>35000</v>
      </c>
      <c r="O28" s="67">
        <v>20</v>
      </c>
      <c r="P28" s="32">
        <v>35000</v>
      </c>
      <c r="Q28" s="530" t="s">
        <v>1782</v>
      </c>
      <c r="R28" s="67">
        <v>20</v>
      </c>
      <c r="S28" s="241" t="s">
        <v>1783</v>
      </c>
      <c r="T28" s="522" t="s">
        <v>1784</v>
      </c>
      <c r="U28" s="522" t="s">
        <v>1785</v>
      </c>
    </row>
    <row r="29" spans="1:21" ht="75">
      <c r="A29" s="12">
        <v>22</v>
      </c>
      <c r="B29" s="67"/>
      <c r="C29" s="32" t="s">
        <v>1578</v>
      </c>
      <c r="D29" s="32" t="s">
        <v>1786</v>
      </c>
      <c r="E29" s="93" t="s">
        <v>1787</v>
      </c>
      <c r="F29" s="93" t="s">
        <v>25</v>
      </c>
      <c r="G29" s="32" t="s">
        <v>1295</v>
      </c>
      <c r="H29" s="241" t="s">
        <v>1788</v>
      </c>
      <c r="I29" s="195" t="s">
        <v>83</v>
      </c>
      <c r="J29" s="32" t="s">
        <v>1780</v>
      </c>
      <c r="K29" s="67">
        <v>100000</v>
      </c>
      <c r="L29" s="67">
        <v>63000</v>
      </c>
      <c r="M29" s="530" t="s">
        <v>1781</v>
      </c>
      <c r="N29" s="32">
        <v>70000</v>
      </c>
      <c r="O29" s="67">
        <v>20</v>
      </c>
      <c r="P29" s="32">
        <v>70000</v>
      </c>
      <c r="Q29" s="530" t="s">
        <v>1782</v>
      </c>
      <c r="R29" s="67">
        <v>20</v>
      </c>
      <c r="S29" s="241" t="s">
        <v>1789</v>
      </c>
      <c r="T29" s="522" t="s">
        <v>1790</v>
      </c>
      <c r="U29" s="241" t="s">
        <v>1791</v>
      </c>
    </row>
    <row r="30" spans="1:21" ht="210">
      <c r="A30" s="12">
        <v>23</v>
      </c>
      <c r="B30" s="67"/>
      <c r="C30" s="32" t="s">
        <v>1792</v>
      </c>
      <c r="D30" s="32" t="s">
        <v>1793</v>
      </c>
      <c r="E30" s="93" t="s">
        <v>1794</v>
      </c>
      <c r="F30" s="93" t="s">
        <v>25</v>
      </c>
      <c r="G30" s="32" t="s">
        <v>1295</v>
      </c>
      <c r="H30" s="241" t="s">
        <v>1779</v>
      </c>
      <c r="I30" s="195" t="s">
        <v>83</v>
      </c>
      <c r="J30" s="32" t="s">
        <v>1780</v>
      </c>
      <c r="K30" s="67">
        <v>50000</v>
      </c>
      <c r="L30" s="67">
        <v>31500</v>
      </c>
      <c r="M30" s="530" t="s">
        <v>1781</v>
      </c>
      <c r="N30" s="32">
        <v>35000</v>
      </c>
      <c r="O30" s="67">
        <v>20</v>
      </c>
      <c r="P30" s="32">
        <v>35000</v>
      </c>
      <c r="Q30" s="530" t="s">
        <v>1782</v>
      </c>
      <c r="R30" s="67">
        <v>20</v>
      </c>
      <c r="S30" s="241" t="s">
        <v>1795</v>
      </c>
      <c r="T30" s="522" t="s">
        <v>1796</v>
      </c>
      <c r="U30" s="241" t="s">
        <v>1797</v>
      </c>
    </row>
    <row r="31" spans="1:21" ht="210">
      <c r="A31" s="12">
        <v>24</v>
      </c>
      <c r="B31" s="67"/>
      <c r="C31" s="32" t="s">
        <v>1364</v>
      </c>
      <c r="D31" s="32" t="s">
        <v>1798</v>
      </c>
      <c r="E31" s="93" t="s">
        <v>1799</v>
      </c>
      <c r="F31" s="93" t="s">
        <v>25</v>
      </c>
      <c r="G31" s="32" t="s">
        <v>1295</v>
      </c>
      <c r="H31" s="32" t="s">
        <v>1779</v>
      </c>
      <c r="I31" s="195" t="s">
        <v>83</v>
      </c>
      <c r="J31" s="32" t="s">
        <v>1780</v>
      </c>
      <c r="K31" s="67">
        <v>200000</v>
      </c>
      <c r="L31" s="67">
        <v>126000</v>
      </c>
      <c r="M31" s="530" t="s">
        <v>1781</v>
      </c>
      <c r="N31" s="32">
        <v>140000</v>
      </c>
      <c r="O31" s="67">
        <v>20</v>
      </c>
      <c r="P31" s="32">
        <v>140000</v>
      </c>
      <c r="Q31" s="530" t="s">
        <v>1782</v>
      </c>
      <c r="R31" s="67">
        <v>20</v>
      </c>
      <c r="S31" s="241" t="s">
        <v>1800</v>
      </c>
      <c r="T31" s="522" t="s">
        <v>1801</v>
      </c>
      <c r="U31" s="241" t="s">
        <v>1802</v>
      </c>
    </row>
    <row r="32" spans="1:21" ht="150">
      <c r="A32" s="12">
        <v>25</v>
      </c>
      <c r="B32" s="67"/>
      <c r="C32" s="32" t="s">
        <v>1803</v>
      </c>
      <c r="D32" s="32" t="s">
        <v>1804</v>
      </c>
      <c r="E32" s="93" t="s">
        <v>1805</v>
      </c>
      <c r="F32" s="93" t="s">
        <v>25</v>
      </c>
      <c r="G32" s="32" t="s">
        <v>1295</v>
      </c>
      <c r="H32" s="32" t="s">
        <v>1779</v>
      </c>
      <c r="I32" s="195" t="s">
        <v>83</v>
      </c>
      <c r="J32" s="32" t="s">
        <v>1780</v>
      </c>
      <c r="K32" s="67">
        <v>200000</v>
      </c>
      <c r="L32" s="67">
        <v>126000</v>
      </c>
      <c r="M32" s="530" t="s">
        <v>1781</v>
      </c>
      <c r="N32" s="32">
        <v>140000</v>
      </c>
      <c r="O32" s="67">
        <v>20</v>
      </c>
      <c r="P32" s="32">
        <v>140000</v>
      </c>
      <c r="Q32" s="530" t="s">
        <v>1782</v>
      </c>
      <c r="R32" s="67">
        <v>20</v>
      </c>
      <c r="S32" s="241" t="s">
        <v>1806</v>
      </c>
      <c r="T32" s="522" t="s">
        <v>1807</v>
      </c>
      <c r="U32" s="241" t="s">
        <v>1808</v>
      </c>
    </row>
    <row r="33" spans="1:21" ht="105">
      <c r="A33" s="12">
        <v>26</v>
      </c>
      <c r="B33" s="67"/>
      <c r="C33" s="32" t="s">
        <v>1809</v>
      </c>
      <c r="D33" s="32" t="s">
        <v>1810</v>
      </c>
      <c r="E33" s="93" t="s">
        <v>1811</v>
      </c>
      <c r="F33" s="93" t="s">
        <v>25</v>
      </c>
      <c r="G33" s="32" t="s">
        <v>1295</v>
      </c>
      <c r="H33" s="32" t="s">
        <v>1788</v>
      </c>
      <c r="I33" s="195" t="s">
        <v>83</v>
      </c>
      <c r="J33" s="32" t="s">
        <v>1780</v>
      </c>
      <c r="K33" s="67">
        <v>50000</v>
      </c>
      <c r="L33" s="67">
        <v>31500</v>
      </c>
      <c r="M33" s="530" t="s">
        <v>1781</v>
      </c>
      <c r="N33" s="32">
        <v>35000</v>
      </c>
      <c r="O33" s="67">
        <v>20</v>
      </c>
      <c r="P33" s="32">
        <v>35000</v>
      </c>
      <c r="Q33" s="530" t="s">
        <v>1782</v>
      </c>
      <c r="R33" s="67">
        <v>20</v>
      </c>
      <c r="S33" s="241" t="s">
        <v>1812</v>
      </c>
      <c r="T33" s="522" t="s">
        <v>1813</v>
      </c>
      <c r="U33" s="522" t="s">
        <v>1814</v>
      </c>
    </row>
    <row r="34" spans="1:21" ht="60">
      <c r="A34" s="12">
        <v>27</v>
      </c>
      <c r="B34" s="67"/>
      <c r="C34" s="32" t="s">
        <v>1815</v>
      </c>
      <c r="D34" s="32" t="s">
        <v>1816</v>
      </c>
      <c r="E34" s="67" t="s">
        <v>1817</v>
      </c>
      <c r="F34" s="93" t="s">
        <v>25</v>
      </c>
      <c r="G34" s="32" t="s">
        <v>1295</v>
      </c>
      <c r="H34" s="32" t="s">
        <v>1779</v>
      </c>
      <c r="I34" s="195" t="s">
        <v>83</v>
      </c>
      <c r="J34" s="32" t="s">
        <v>1780</v>
      </c>
      <c r="K34" s="67">
        <v>100000</v>
      </c>
      <c r="L34" s="67">
        <v>63000</v>
      </c>
      <c r="M34" s="530" t="s">
        <v>1781</v>
      </c>
      <c r="N34" s="32">
        <v>70000</v>
      </c>
      <c r="O34" s="67">
        <v>20</v>
      </c>
      <c r="P34" s="32">
        <v>70000</v>
      </c>
      <c r="Q34" s="530" t="s">
        <v>1782</v>
      </c>
      <c r="R34" s="67">
        <v>20</v>
      </c>
      <c r="S34" s="531" t="s">
        <v>1818</v>
      </c>
      <c r="T34" s="522" t="s">
        <v>1819</v>
      </c>
      <c r="U34" s="241" t="s">
        <v>1820</v>
      </c>
    </row>
    <row r="35" spans="1:21" ht="75">
      <c r="A35" s="12">
        <v>28</v>
      </c>
      <c r="B35" s="67"/>
      <c r="C35" s="32" t="s">
        <v>1821</v>
      </c>
      <c r="D35" s="32" t="s">
        <v>1822</v>
      </c>
      <c r="E35" s="67" t="s">
        <v>1823</v>
      </c>
      <c r="F35" s="93" t="s">
        <v>25</v>
      </c>
      <c r="G35" s="32" t="s">
        <v>1295</v>
      </c>
      <c r="H35" s="32" t="s">
        <v>1779</v>
      </c>
      <c r="I35" s="195" t="s">
        <v>83</v>
      </c>
      <c r="J35" s="32" t="s">
        <v>1780</v>
      </c>
      <c r="K35" s="67">
        <v>100000</v>
      </c>
      <c r="L35" s="67">
        <v>63000</v>
      </c>
      <c r="M35" s="530" t="s">
        <v>1781</v>
      </c>
      <c r="N35" s="32">
        <v>70000</v>
      </c>
      <c r="O35" s="67">
        <v>20</v>
      </c>
      <c r="P35" s="32">
        <v>70000</v>
      </c>
      <c r="Q35" s="530" t="s">
        <v>1782</v>
      </c>
      <c r="R35" s="67">
        <v>20</v>
      </c>
      <c r="S35" s="531" t="s">
        <v>1824</v>
      </c>
      <c r="T35" s="522" t="s">
        <v>1825</v>
      </c>
      <c r="U35" s="241" t="s">
        <v>1826</v>
      </c>
    </row>
    <row r="36" spans="1:21" ht="60">
      <c r="A36" s="12">
        <v>29</v>
      </c>
      <c r="B36" s="67"/>
      <c r="C36" s="32" t="s">
        <v>1776</v>
      </c>
      <c r="D36" s="32" t="s">
        <v>1827</v>
      </c>
      <c r="E36" s="67" t="s">
        <v>1828</v>
      </c>
      <c r="F36" s="93" t="s">
        <v>25</v>
      </c>
      <c r="G36" s="32" t="s">
        <v>1295</v>
      </c>
      <c r="H36" s="241" t="s">
        <v>1779</v>
      </c>
      <c r="I36" s="195" t="s">
        <v>83</v>
      </c>
      <c r="J36" s="32" t="s">
        <v>1780</v>
      </c>
      <c r="K36" s="67">
        <v>50000</v>
      </c>
      <c r="L36" s="67">
        <v>31500</v>
      </c>
      <c r="M36" s="530" t="s">
        <v>1781</v>
      </c>
      <c r="N36" s="32">
        <v>35000</v>
      </c>
      <c r="O36" s="67">
        <v>20</v>
      </c>
      <c r="P36" s="32">
        <v>35000</v>
      </c>
      <c r="Q36" s="530" t="s">
        <v>1782</v>
      </c>
      <c r="R36" s="67">
        <v>20</v>
      </c>
      <c r="S36" s="531" t="s">
        <v>1829</v>
      </c>
      <c r="T36" s="522" t="s">
        <v>1830</v>
      </c>
      <c r="U36" s="241">
        <v>504429824</v>
      </c>
    </row>
    <row r="37" spans="1:21" ht="60">
      <c r="A37" s="12">
        <v>30</v>
      </c>
      <c r="B37" s="67"/>
      <c r="C37" s="93" t="s">
        <v>1601</v>
      </c>
      <c r="D37" s="93" t="s">
        <v>1831</v>
      </c>
      <c r="E37" s="76" t="s">
        <v>1832</v>
      </c>
      <c r="F37" s="93" t="s">
        <v>25</v>
      </c>
      <c r="G37" s="32" t="s">
        <v>1295</v>
      </c>
      <c r="H37" s="241" t="s">
        <v>1779</v>
      </c>
      <c r="I37" s="195" t="s">
        <v>83</v>
      </c>
      <c r="J37" s="32" t="s">
        <v>1780</v>
      </c>
      <c r="K37" s="67">
        <v>50000</v>
      </c>
      <c r="L37" s="67">
        <v>31500</v>
      </c>
      <c r="M37" s="530" t="s">
        <v>1781</v>
      </c>
      <c r="N37" s="32">
        <v>35000</v>
      </c>
      <c r="O37" s="67">
        <v>20</v>
      </c>
      <c r="P37" s="32">
        <v>35000</v>
      </c>
      <c r="Q37" s="530" t="s">
        <v>1782</v>
      </c>
      <c r="R37" s="67">
        <v>20</v>
      </c>
      <c r="S37" s="531" t="s">
        <v>1833</v>
      </c>
      <c r="T37" s="522" t="s">
        <v>1834</v>
      </c>
      <c r="U37" s="241" t="s">
        <v>1835</v>
      </c>
    </row>
    <row r="38" spans="1:21" ht="60">
      <c r="A38" s="12">
        <v>31</v>
      </c>
      <c r="B38" s="67"/>
      <c r="C38" s="93" t="s">
        <v>1836</v>
      </c>
      <c r="D38" s="93" t="s">
        <v>1837</v>
      </c>
      <c r="E38" s="76" t="s">
        <v>1838</v>
      </c>
      <c r="F38" s="93" t="s">
        <v>25</v>
      </c>
      <c r="G38" s="32" t="s">
        <v>1295</v>
      </c>
      <c r="H38" s="241" t="s">
        <v>1779</v>
      </c>
      <c r="I38" s="195" t="s">
        <v>83</v>
      </c>
      <c r="J38" s="32" t="s">
        <v>1780</v>
      </c>
      <c r="K38" s="67">
        <v>200000</v>
      </c>
      <c r="L38" s="67">
        <v>126000</v>
      </c>
      <c r="M38" s="530" t="s">
        <v>1781</v>
      </c>
      <c r="N38" s="32">
        <v>140000</v>
      </c>
      <c r="O38" s="67">
        <v>20</v>
      </c>
      <c r="P38" s="32">
        <v>140000</v>
      </c>
      <c r="Q38" s="530" t="s">
        <v>1782</v>
      </c>
      <c r="R38" s="67">
        <v>20</v>
      </c>
      <c r="S38" s="531" t="s">
        <v>1839</v>
      </c>
      <c r="T38" s="522" t="s">
        <v>1840</v>
      </c>
      <c r="U38" s="522" t="s">
        <v>1841</v>
      </c>
    </row>
    <row r="39" spans="1:21" ht="45">
      <c r="A39" s="12">
        <v>32</v>
      </c>
      <c r="B39" s="67"/>
      <c r="C39" s="32" t="s">
        <v>1842</v>
      </c>
      <c r="D39" s="32" t="s">
        <v>1843</v>
      </c>
      <c r="E39" s="67" t="s">
        <v>1844</v>
      </c>
      <c r="F39" s="93" t="s">
        <v>25</v>
      </c>
      <c r="G39" s="32" t="s">
        <v>1295</v>
      </c>
      <c r="H39" s="32" t="s">
        <v>1779</v>
      </c>
      <c r="I39" s="195" t="s">
        <v>83</v>
      </c>
      <c r="J39" s="32" t="s">
        <v>235</v>
      </c>
      <c r="K39" s="67">
        <v>100000</v>
      </c>
      <c r="L39" s="67">
        <v>63000</v>
      </c>
      <c r="M39" s="530" t="s">
        <v>1781</v>
      </c>
      <c r="N39" s="32">
        <v>70000</v>
      </c>
      <c r="O39" s="67">
        <v>20</v>
      </c>
      <c r="P39" s="32">
        <v>70000</v>
      </c>
      <c r="Q39" s="530" t="s">
        <v>1782</v>
      </c>
      <c r="R39" s="67">
        <v>20</v>
      </c>
      <c r="S39" s="531" t="s">
        <v>1845</v>
      </c>
      <c r="T39" s="522" t="s">
        <v>1846</v>
      </c>
      <c r="U39" s="241" t="s">
        <v>1847</v>
      </c>
    </row>
    <row r="40" spans="1:21" ht="75">
      <c r="A40" s="12">
        <v>33</v>
      </c>
      <c r="B40" s="67"/>
      <c r="C40" s="32" t="s">
        <v>1848</v>
      </c>
      <c r="D40" s="32" t="s">
        <v>1849</v>
      </c>
      <c r="E40" s="67" t="s">
        <v>1850</v>
      </c>
      <c r="F40" s="93" t="s">
        <v>25</v>
      </c>
      <c r="G40" s="32" t="s">
        <v>1851</v>
      </c>
      <c r="H40" s="32" t="s">
        <v>1788</v>
      </c>
      <c r="I40" s="195" t="s">
        <v>83</v>
      </c>
      <c r="J40" s="32" t="s">
        <v>1780</v>
      </c>
      <c r="K40" s="67">
        <v>100000</v>
      </c>
      <c r="L40" s="67">
        <v>63000</v>
      </c>
      <c r="M40" s="530" t="s">
        <v>1781</v>
      </c>
      <c r="N40" s="32">
        <v>70000</v>
      </c>
      <c r="O40" s="67">
        <v>20</v>
      </c>
      <c r="P40" s="32">
        <v>70000</v>
      </c>
      <c r="Q40" s="530" t="s">
        <v>1782</v>
      </c>
      <c r="R40" s="67">
        <v>20</v>
      </c>
      <c r="S40" s="531" t="s">
        <v>1852</v>
      </c>
      <c r="T40" s="522" t="s">
        <v>1853</v>
      </c>
      <c r="U40" s="241" t="s">
        <v>1854</v>
      </c>
    </row>
    <row r="41" spans="1:21" ht="60">
      <c r="A41" s="12">
        <v>34</v>
      </c>
      <c r="B41" s="67"/>
      <c r="C41" s="32" t="s">
        <v>1855</v>
      </c>
      <c r="D41" s="32" t="s">
        <v>1856</v>
      </c>
      <c r="E41" s="67" t="s">
        <v>1828</v>
      </c>
      <c r="F41" s="93" t="s">
        <v>25</v>
      </c>
      <c r="G41" s="32" t="s">
        <v>1295</v>
      </c>
      <c r="H41" s="32" t="s">
        <v>1779</v>
      </c>
      <c r="I41" s="195" t="s">
        <v>83</v>
      </c>
      <c r="J41" s="32" t="s">
        <v>1780</v>
      </c>
      <c r="K41" s="67">
        <v>50000</v>
      </c>
      <c r="L41" s="67">
        <v>31500</v>
      </c>
      <c r="M41" s="530" t="s">
        <v>1781</v>
      </c>
      <c r="N41" s="32">
        <v>35000</v>
      </c>
      <c r="O41" s="67">
        <v>20</v>
      </c>
      <c r="P41" s="32">
        <v>35000</v>
      </c>
      <c r="Q41" s="530" t="s">
        <v>1782</v>
      </c>
      <c r="R41" s="67">
        <v>20</v>
      </c>
      <c r="S41" s="531" t="s">
        <v>1857</v>
      </c>
      <c r="T41" s="522" t="s">
        <v>1858</v>
      </c>
      <c r="U41" s="522" t="s">
        <v>1859</v>
      </c>
    </row>
    <row r="42" spans="1:21" ht="60">
      <c r="A42" s="12">
        <v>35</v>
      </c>
      <c r="B42" s="67"/>
      <c r="C42" s="32" t="s">
        <v>1860</v>
      </c>
      <c r="D42" s="32" t="s">
        <v>1861</v>
      </c>
      <c r="E42" s="67" t="s">
        <v>1828</v>
      </c>
      <c r="F42" s="93" t="s">
        <v>25</v>
      </c>
      <c r="G42" s="32" t="s">
        <v>1295</v>
      </c>
      <c r="H42" s="241" t="s">
        <v>1779</v>
      </c>
      <c r="I42" s="195" t="s">
        <v>83</v>
      </c>
      <c r="J42" s="32" t="s">
        <v>1780</v>
      </c>
      <c r="K42" s="67">
        <v>100000</v>
      </c>
      <c r="L42" s="67">
        <v>63000</v>
      </c>
      <c r="M42" s="530" t="s">
        <v>1781</v>
      </c>
      <c r="N42" s="32">
        <v>70000</v>
      </c>
      <c r="O42" s="67">
        <v>20</v>
      </c>
      <c r="P42" s="32">
        <v>70000</v>
      </c>
      <c r="Q42" s="530" t="s">
        <v>1782</v>
      </c>
      <c r="R42" s="67">
        <v>20</v>
      </c>
      <c r="S42" s="531" t="s">
        <v>1862</v>
      </c>
      <c r="T42" s="522" t="s">
        <v>1863</v>
      </c>
      <c r="U42" s="241" t="s">
        <v>1864</v>
      </c>
    </row>
    <row r="43" spans="1:21" ht="60">
      <c r="A43" s="12">
        <v>36</v>
      </c>
      <c r="B43" s="67"/>
      <c r="C43" s="32" t="s">
        <v>1370</v>
      </c>
      <c r="D43" s="32" t="s">
        <v>1865</v>
      </c>
      <c r="E43" s="67" t="s">
        <v>1866</v>
      </c>
      <c r="F43" s="93" t="s">
        <v>25</v>
      </c>
      <c r="G43" s="32" t="s">
        <v>1295</v>
      </c>
      <c r="H43" s="241" t="s">
        <v>1779</v>
      </c>
      <c r="I43" s="195" t="s">
        <v>83</v>
      </c>
      <c r="J43" s="32" t="s">
        <v>1780</v>
      </c>
      <c r="K43" s="67">
        <v>100000</v>
      </c>
      <c r="L43" s="67">
        <v>63000</v>
      </c>
      <c r="M43" s="530" t="s">
        <v>1781</v>
      </c>
      <c r="N43" s="32">
        <v>70000</v>
      </c>
      <c r="O43" s="67">
        <v>20</v>
      </c>
      <c r="P43" s="32">
        <v>70000</v>
      </c>
      <c r="Q43" s="530" t="s">
        <v>1782</v>
      </c>
      <c r="R43" s="67">
        <v>20</v>
      </c>
      <c r="S43" s="531" t="s">
        <v>1867</v>
      </c>
      <c r="T43" s="522" t="s">
        <v>1868</v>
      </c>
      <c r="U43" s="241" t="s">
        <v>1869</v>
      </c>
    </row>
    <row r="44" spans="1:21" ht="60">
      <c r="A44" s="12">
        <v>37</v>
      </c>
      <c r="B44" s="67"/>
      <c r="C44" s="32" t="s">
        <v>1870</v>
      </c>
      <c r="D44" s="32" t="s">
        <v>1871</v>
      </c>
      <c r="E44" s="67" t="s">
        <v>1872</v>
      </c>
      <c r="F44" s="93" t="s">
        <v>25</v>
      </c>
      <c r="G44" s="32" t="s">
        <v>1295</v>
      </c>
      <c r="H44" s="241" t="s">
        <v>1779</v>
      </c>
      <c r="I44" s="195" t="s">
        <v>83</v>
      </c>
      <c r="J44" s="32" t="s">
        <v>1780</v>
      </c>
      <c r="K44" s="67">
        <v>50000</v>
      </c>
      <c r="L44" s="67">
        <v>31500</v>
      </c>
      <c r="M44" s="530" t="s">
        <v>1781</v>
      </c>
      <c r="N44" s="32">
        <v>35000</v>
      </c>
      <c r="O44" s="67">
        <v>20</v>
      </c>
      <c r="P44" s="32">
        <v>35000</v>
      </c>
      <c r="Q44" s="530" t="s">
        <v>1782</v>
      </c>
      <c r="R44" s="67">
        <v>20</v>
      </c>
      <c r="S44" s="531" t="s">
        <v>1873</v>
      </c>
      <c r="T44" s="522" t="s">
        <v>1874</v>
      </c>
      <c r="U44" s="241" t="s">
        <v>1875</v>
      </c>
    </row>
    <row r="45" spans="1:21" ht="60">
      <c r="A45" s="12">
        <v>38</v>
      </c>
      <c r="B45" s="67"/>
      <c r="C45" s="32" t="s">
        <v>1876</v>
      </c>
      <c r="D45" s="32" t="s">
        <v>1877</v>
      </c>
      <c r="E45" s="67" t="s">
        <v>1832</v>
      </c>
      <c r="F45" s="93" t="s">
        <v>25</v>
      </c>
      <c r="G45" s="32" t="s">
        <v>1295</v>
      </c>
      <c r="H45" s="32" t="s">
        <v>1779</v>
      </c>
      <c r="I45" s="195" t="s">
        <v>83</v>
      </c>
      <c r="J45" s="32" t="s">
        <v>1780</v>
      </c>
      <c r="K45" s="67">
        <v>50000</v>
      </c>
      <c r="L45" s="67">
        <v>31500</v>
      </c>
      <c r="M45" s="530" t="s">
        <v>1781</v>
      </c>
      <c r="N45" s="32">
        <v>35000</v>
      </c>
      <c r="O45" s="67">
        <v>20</v>
      </c>
      <c r="P45" s="32">
        <v>35000</v>
      </c>
      <c r="Q45" s="530" t="s">
        <v>1782</v>
      </c>
      <c r="R45" s="67">
        <v>20</v>
      </c>
      <c r="S45" s="531" t="s">
        <v>1878</v>
      </c>
      <c r="T45" s="522" t="s">
        <v>1879</v>
      </c>
      <c r="U45" s="522" t="s">
        <v>1880</v>
      </c>
    </row>
    <row r="46" spans="1:21" ht="60">
      <c r="A46" s="12">
        <v>39</v>
      </c>
      <c r="B46" s="67"/>
      <c r="C46" s="32" t="s">
        <v>1804</v>
      </c>
      <c r="D46" s="32" t="s">
        <v>1881</v>
      </c>
      <c r="E46" s="67" t="s">
        <v>1882</v>
      </c>
      <c r="F46" s="93" t="s">
        <v>25</v>
      </c>
      <c r="G46" s="32" t="s">
        <v>1295</v>
      </c>
      <c r="H46" s="32" t="s">
        <v>1779</v>
      </c>
      <c r="I46" s="195" t="s">
        <v>83</v>
      </c>
      <c r="J46" s="32" t="s">
        <v>1780</v>
      </c>
      <c r="K46" s="67">
        <v>100000</v>
      </c>
      <c r="L46" s="67">
        <v>63000</v>
      </c>
      <c r="M46" s="530" t="s">
        <v>1781</v>
      </c>
      <c r="N46" s="32">
        <v>70000</v>
      </c>
      <c r="O46" s="67">
        <v>20</v>
      </c>
      <c r="P46" s="32">
        <v>70000</v>
      </c>
      <c r="Q46" s="530" t="s">
        <v>1782</v>
      </c>
      <c r="R46" s="67">
        <v>20</v>
      </c>
      <c r="S46" s="531" t="s">
        <v>1883</v>
      </c>
      <c r="T46" s="522" t="s">
        <v>1884</v>
      </c>
      <c r="U46" s="241" t="s">
        <v>1885</v>
      </c>
    </row>
    <row r="47" spans="1:21" ht="60">
      <c r="A47" s="12">
        <v>40</v>
      </c>
      <c r="B47" s="67"/>
      <c r="C47" s="32" t="s">
        <v>1886</v>
      </c>
      <c r="D47" s="32" t="s">
        <v>1887</v>
      </c>
      <c r="E47" s="67" t="s">
        <v>1888</v>
      </c>
      <c r="F47" s="93" t="s">
        <v>25</v>
      </c>
      <c r="G47" s="532" t="s">
        <v>4</v>
      </c>
      <c r="H47" s="32" t="s">
        <v>1779</v>
      </c>
      <c r="I47" s="241" t="s">
        <v>84</v>
      </c>
      <c r="J47" s="32" t="s">
        <v>1780</v>
      </c>
      <c r="K47" s="67">
        <v>50000</v>
      </c>
      <c r="L47" s="67">
        <v>31500</v>
      </c>
      <c r="M47" s="530" t="s">
        <v>1781</v>
      </c>
      <c r="N47" s="32">
        <v>35000</v>
      </c>
      <c r="O47" s="67">
        <v>20</v>
      </c>
      <c r="P47" s="32">
        <v>35000</v>
      </c>
      <c r="Q47" s="530" t="s">
        <v>1782</v>
      </c>
      <c r="R47" s="67">
        <v>20</v>
      </c>
      <c r="S47" s="531" t="s">
        <v>1889</v>
      </c>
      <c r="T47" s="522" t="s">
        <v>1890</v>
      </c>
      <c r="U47" s="522" t="s">
        <v>1891</v>
      </c>
    </row>
    <row r="48" spans="1:21" ht="75">
      <c r="A48" s="12">
        <v>41</v>
      </c>
      <c r="B48" s="75"/>
      <c r="C48" s="32" t="s">
        <v>1292</v>
      </c>
      <c r="D48" s="32" t="s">
        <v>1293</v>
      </c>
      <c r="E48" s="32" t="s">
        <v>1294</v>
      </c>
      <c r="F48" s="32" t="s">
        <v>25</v>
      </c>
      <c r="G48" s="75" t="s">
        <v>1295</v>
      </c>
      <c r="H48" s="510" t="s">
        <v>5</v>
      </c>
      <c r="I48" s="75" t="s">
        <v>83</v>
      </c>
      <c r="J48" s="32" t="s">
        <v>797</v>
      </c>
      <c r="K48" s="75">
        <v>0</v>
      </c>
      <c r="L48" s="12">
        <v>13500</v>
      </c>
      <c r="M48" s="32" t="s">
        <v>1297</v>
      </c>
      <c r="N48" s="32">
        <v>15000</v>
      </c>
      <c r="O48" s="75">
        <v>20</v>
      </c>
      <c r="P48" s="32">
        <v>15000</v>
      </c>
      <c r="Q48" s="75" t="s">
        <v>1639</v>
      </c>
      <c r="R48" s="75">
        <v>20</v>
      </c>
      <c r="S48" s="241" t="s">
        <v>1298</v>
      </c>
      <c r="T48" s="241" t="s">
        <v>1299</v>
      </c>
      <c r="U48" s="240" t="s">
        <v>1300</v>
      </c>
    </row>
    <row r="49" spans="1:21" ht="60">
      <c r="A49" s="12">
        <v>42</v>
      </c>
      <c r="B49" s="75"/>
      <c r="C49" s="32" t="s">
        <v>1301</v>
      </c>
      <c r="D49" s="32" t="s">
        <v>1302</v>
      </c>
      <c r="E49" s="32" t="s">
        <v>1303</v>
      </c>
      <c r="F49" s="32" t="s">
        <v>25</v>
      </c>
      <c r="G49" s="75" t="s">
        <v>1295</v>
      </c>
      <c r="H49" s="75" t="s">
        <v>20</v>
      </c>
      <c r="I49" s="510" t="s">
        <v>84</v>
      </c>
      <c r="J49" s="32" t="s">
        <v>797</v>
      </c>
      <c r="K49" s="75">
        <v>0</v>
      </c>
      <c r="L49" s="12">
        <v>13500</v>
      </c>
      <c r="M49" s="32" t="s">
        <v>1297</v>
      </c>
      <c r="N49" s="32">
        <v>15000</v>
      </c>
      <c r="O49" s="75">
        <v>20</v>
      </c>
      <c r="P49" s="32">
        <v>15000</v>
      </c>
      <c r="Q49" s="75" t="s">
        <v>1639</v>
      </c>
      <c r="R49" s="75">
        <v>20</v>
      </c>
      <c r="S49" s="241" t="s">
        <v>1305</v>
      </c>
      <c r="T49" s="241" t="s">
        <v>1306</v>
      </c>
      <c r="U49" s="240" t="s">
        <v>1307</v>
      </c>
    </row>
    <row r="50" spans="1:21" ht="90">
      <c r="A50" s="12">
        <v>43</v>
      </c>
      <c r="B50" s="75"/>
      <c r="C50" s="32" t="s">
        <v>1324</v>
      </c>
      <c r="D50" s="32" t="s">
        <v>1325</v>
      </c>
      <c r="E50" s="32" t="s">
        <v>1310</v>
      </c>
      <c r="F50" s="32" t="s">
        <v>25</v>
      </c>
      <c r="G50" s="75" t="s">
        <v>1295</v>
      </c>
      <c r="H50" s="75" t="s">
        <v>20</v>
      </c>
      <c r="I50" s="75" t="s">
        <v>83</v>
      </c>
      <c r="J50" s="32" t="s">
        <v>787</v>
      </c>
      <c r="K50" s="75">
        <v>0</v>
      </c>
      <c r="L50" s="12">
        <v>21600</v>
      </c>
      <c r="M50" s="32" t="s">
        <v>1297</v>
      </c>
      <c r="N50" s="32">
        <v>24000</v>
      </c>
      <c r="O50" s="75">
        <v>20</v>
      </c>
      <c r="P50" s="32">
        <v>24000</v>
      </c>
      <c r="Q50" s="75" t="s">
        <v>1639</v>
      </c>
      <c r="R50" s="75">
        <v>20</v>
      </c>
      <c r="S50" s="241" t="s">
        <v>1326</v>
      </c>
      <c r="T50" s="241" t="s">
        <v>1327</v>
      </c>
      <c r="U50" s="240" t="s">
        <v>1328</v>
      </c>
    </row>
    <row r="51" spans="1:21" ht="90">
      <c r="A51" s="12">
        <v>44</v>
      </c>
      <c r="B51" s="75"/>
      <c r="C51" s="32" t="s">
        <v>1341</v>
      </c>
      <c r="D51" s="32" t="s">
        <v>1346</v>
      </c>
      <c r="E51" s="32" t="s">
        <v>1347</v>
      </c>
      <c r="F51" s="32" t="s">
        <v>25</v>
      </c>
      <c r="G51" s="75" t="s">
        <v>1295</v>
      </c>
      <c r="H51" s="510" t="s">
        <v>5</v>
      </c>
      <c r="I51" s="75" t="s">
        <v>83</v>
      </c>
      <c r="J51" s="32" t="s">
        <v>797</v>
      </c>
      <c r="K51" s="75">
        <v>0</v>
      </c>
      <c r="L51" s="12">
        <v>27000</v>
      </c>
      <c r="M51" s="32" t="s">
        <v>1297</v>
      </c>
      <c r="N51" s="32">
        <v>30000</v>
      </c>
      <c r="O51" s="75">
        <v>20</v>
      </c>
      <c r="P51" s="32">
        <v>30000</v>
      </c>
      <c r="Q51" s="75" t="s">
        <v>1639</v>
      </c>
      <c r="R51" s="75">
        <v>20</v>
      </c>
      <c r="S51" s="241" t="s">
        <v>1348</v>
      </c>
      <c r="T51" s="241" t="s">
        <v>1349</v>
      </c>
      <c r="U51" s="240" t="s">
        <v>1350</v>
      </c>
    </row>
    <row r="52" spans="1:21" ht="90">
      <c r="A52" s="12">
        <v>45</v>
      </c>
      <c r="B52" s="75"/>
      <c r="C52" s="32" t="s">
        <v>1417</v>
      </c>
      <c r="D52" s="32" t="s">
        <v>1418</v>
      </c>
      <c r="E52" s="32" t="s">
        <v>1419</v>
      </c>
      <c r="F52" s="32" t="s">
        <v>25</v>
      </c>
      <c r="G52" s="75" t="s">
        <v>1295</v>
      </c>
      <c r="H52" s="510" t="s">
        <v>5</v>
      </c>
      <c r="I52" s="510" t="s">
        <v>84</v>
      </c>
      <c r="J52" s="32" t="s">
        <v>1420</v>
      </c>
      <c r="K52" s="75">
        <v>0</v>
      </c>
      <c r="L52" s="12">
        <v>108000</v>
      </c>
      <c r="M52" s="32" t="s">
        <v>1297</v>
      </c>
      <c r="N52" s="32">
        <v>120000</v>
      </c>
      <c r="O52" s="75">
        <v>20</v>
      </c>
      <c r="P52" s="32">
        <v>120000</v>
      </c>
      <c r="Q52" s="75" t="s">
        <v>1639</v>
      </c>
      <c r="R52" s="75">
        <v>20</v>
      </c>
      <c r="S52" s="241" t="s">
        <v>1421</v>
      </c>
      <c r="T52" s="241" t="s">
        <v>1422</v>
      </c>
      <c r="U52" s="240" t="s">
        <v>1423</v>
      </c>
    </row>
    <row r="53" spans="1:21" ht="60">
      <c r="A53" s="12">
        <v>46</v>
      </c>
      <c r="B53" s="75"/>
      <c r="C53" s="32" t="s">
        <v>1424</v>
      </c>
      <c r="D53" s="32" t="s">
        <v>1425</v>
      </c>
      <c r="E53" s="32" t="s">
        <v>1360</v>
      </c>
      <c r="F53" s="32" t="s">
        <v>25</v>
      </c>
      <c r="G53" s="75" t="s">
        <v>1295</v>
      </c>
      <c r="H53" s="75" t="s">
        <v>20</v>
      </c>
      <c r="I53" s="75" t="s">
        <v>83</v>
      </c>
      <c r="J53" s="32" t="s">
        <v>797</v>
      </c>
      <c r="K53" s="75">
        <v>0</v>
      </c>
      <c r="L53" s="12">
        <v>13500</v>
      </c>
      <c r="M53" s="32" t="s">
        <v>1297</v>
      </c>
      <c r="N53" s="32">
        <v>15000</v>
      </c>
      <c r="O53" s="75">
        <v>20</v>
      </c>
      <c r="P53" s="32">
        <v>15000</v>
      </c>
      <c r="Q53" s="75" t="s">
        <v>1639</v>
      </c>
      <c r="R53" s="75">
        <v>20</v>
      </c>
      <c r="S53" s="241" t="s">
        <v>1426</v>
      </c>
      <c r="T53" s="241" t="s">
        <v>1427</v>
      </c>
      <c r="U53" s="240" t="s">
        <v>1428</v>
      </c>
    </row>
    <row r="54" spans="1:21" ht="120">
      <c r="A54" s="12">
        <v>47</v>
      </c>
      <c r="B54" s="75"/>
      <c r="C54" s="32" t="s">
        <v>1425</v>
      </c>
      <c r="D54" s="32" t="s">
        <v>1716</v>
      </c>
      <c r="E54" s="509" t="s">
        <v>1449</v>
      </c>
      <c r="F54" s="32" t="s">
        <v>25</v>
      </c>
      <c r="G54" s="509" t="s">
        <v>13</v>
      </c>
      <c r="H54" s="510" t="s">
        <v>5</v>
      </c>
      <c r="I54" s="510" t="s">
        <v>84</v>
      </c>
      <c r="J54" s="32" t="s">
        <v>1443</v>
      </c>
      <c r="K54" s="75">
        <v>0</v>
      </c>
      <c r="L54" s="12">
        <v>27000</v>
      </c>
      <c r="M54" s="32" t="s">
        <v>1297</v>
      </c>
      <c r="N54" s="32">
        <v>30000</v>
      </c>
      <c r="O54" s="75">
        <v>20</v>
      </c>
      <c r="P54" s="32">
        <v>30000</v>
      </c>
      <c r="Q54" s="75" t="s">
        <v>1639</v>
      </c>
      <c r="R54" s="75">
        <v>20</v>
      </c>
      <c r="S54" s="241" t="s">
        <v>1450</v>
      </c>
      <c r="T54" s="241" t="s">
        <v>1451</v>
      </c>
      <c r="U54" s="240" t="s">
        <v>1452</v>
      </c>
    </row>
    <row r="55" spans="1:21" ht="75">
      <c r="A55" s="12">
        <v>48</v>
      </c>
      <c r="B55" s="75"/>
      <c r="C55" s="32" t="s">
        <v>1649</v>
      </c>
      <c r="D55" s="32" t="s">
        <v>1717</v>
      </c>
      <c r="E55" s="509" t="s">
        <v>1470</v>
      </c>
      <c r="F55" s="32" t="s">
        <v>25</v>
      </c>
      <c r="G55" s="509" t="s">
        <v>13</v>
      </c>
      <c r="H55" s="510" t="s">
        <v>5</v>
      </c>
      <c r="I55" s="75" t="s">
        <v>83</v>
      </c>
      <c r="J55" s="32" t="s">
        <v>797</v>
      </c>
      <c r="K55" s="75">
        <v>0</v>
      </c>
      <c r="L55" s="12">
        <v>13500</v>
      </c>
      <c r="M55" s="32" t="s">
        <v>1297</v>
      </c>
      <c r="N55" s="32">
        <v>15000</v>
      </c>
      <c r="O55" s="75">
        <v>20</v>
      </c>
      <c r="P55" s="32">
        <v>15000</v>
      </c>
      <c r="Q55" s="75" t="s">
        <v>1639</v>
      </c>
      <c r="R55" s="75">
        <v>20</v>
      </c>
      <c r="S55" s="241" t="s">
        <v>1471</v>
      </c>
      <c r="T55" s="241" t="s">
        <v>1472</v>
      </c>
      <c r="U55" s="240" t="s">
        <v>1473</v>
      </c>
    </row>
    <row r="56" spans="1:21" ht="51">
      <c r="A56" s="12">
        <v>49</v>
      </c>
      <c r="B56" s="75"/>
      <c r="C56" s="32" t="s">
        <v>1718</v>
      </c>
      <c r="D56" s="32" t="s">
        <v>1649</v>
      </c>
      <c r="E56" s="524" t="s">
        <v>1494</v>
      </c>
      <c r="F56" s="32" t="s">
        <v>25</v>
      </c>
      <c r="G56" s="509" t="s">
        <v>13</v>
      </c>
      <c r="H56" s="510" t="s">
        <v>5</v>
      </c>
      <c r="I56" s="75" t="s">
        <v>83</v>
      </c>
      <c r="J56" s="32" t="s">
        <v>1495</v>
      </c>
      <c r="K56" s="75">
        <v>0</v>
      </c>
      <c r="L56" s="12">
        <v>27000</v>
      </c>
      <c r="M56" s="32" t="s">
        <v>1297</v>
      </c>
      <c r="N56" s="32">
        <v>30000</v>
      </c>
      <c r="O56" s="75">
        <v>20</v>
      </c>
      <c r="P56" s="32">
        <v>30000</v>
      </c>
      <c r="Q56" s="75" t="s">
        <v>1639</v>
      </c>
      <c r="R56" s="75">
        <v>20</v>
      </c>
      <c r="S56" s="241" t="s">
        <v>1496</v>
      </c>
      <c r="T56" s="241" t="s">
        <v>1497</v>
      </c>
      <c r="U56" s="240" t="s">
        <v>1498</v>
      </c>
    </row>
    <row r="57" spans="1:21" ht="76.5">
      <c r="A57" s="12">
        <v>50</v>
      </c>
      <c r="B57" s="67"/>
      <c r="C57" s="32" t="s">
        <v>1393</v>
      </c>
      <c r="D57" s="32" t="s">
        <v>1394</v>
      </c>
      <c r="E57" s="233" t="s">
        <v>1395</v>
      </c>
      <c r="F57" s="508" t="s">
        <v>25</v>
      </c>
      <c r="G57" s="32" t="s">
        <v>483</v>
      </c>
      <c r="H57" s="32" t="s">
        <v>5</v>
      </c>
      <c r="I57" s="32" t="s">
        <v>84</v>
      </c>
      <c r="J57" s="32" t="s">
        <v>1396</v>
      </c>
      <c r="K57" s="67">
        <v>0</v>
      </c>
      <c r="L57" s="67">
        <v>13500</v>
      </c>
      <c r="M57" s="67" t="s">
        <v>1296</v>
      </c>
      <c r="N57" s="527">
        <v>15000</v>
      </c>
      <c r="O57" s="67">
        <v>20</v>
      </c>
      <c r="P57" s="527">
        <v>15000</v>
      </c>
      <c r="Q57" s="67" t="s">
        <v>1722</v>
      </c>
      <c r="R57" s="67">
        <v>20</v>
      </c>
      <c r="S57" s="241" t="s">
        <v>1397</v>
      </c>
      <c r="T57" s="241" t="s">
        <v>1398</v>
      </c>
      <c r="U57" s="241" t="s">
        <v>1399</v>
      </c>
    </row>
    <row r="58" spans="1:21" ht="63.75">
      <c r="A58" s="12">
        <v>51</v>
      </c>
      <c r="B58" s="67"/>
      <c r="C58" s="32" t="s">
        <v>1412</v>
      </c>
      <c r="D58" s="32" t="s">
        <v>1293</v>
      </c>
      <c r="E58" s="233" t="s">
        <v>1413</v>
      </c>
      <c r="F58" s="508" t="s">
        <v>25</v>
      </c>
      <c r="G58" s="32" t="s">
        <v>1295</v>
      </c>
      <c r="H58" s="32" t="s">
        <v>5</v>
      </c>
      <c r="I58" s="32" t="s">
        <v>83</v>
      </c>
      <c r="J58" s="32" t="s">
        <v>1414</v>
      </c>
      <c r="K58" s="67">
        <v>0</v>
      </c>
      <c r="L58" s="67">
        <v>81000</v>
      </c>
      <c r="M58" s="67" t="s">
        <v>1296</v>
      </c>
      <c r="N58" s="527">
        <v>90000</v>
      </c>
      <c r="O58" s="67">
        <v>20</v>
      </c>
      <c r="P58" s="527">
        <v>90000</v>
      </c>
      <c r="Q58" s="67" t="s">
        <v>1722</v>
      </c>
      <c r="R58" s="67">
        <v>20</v>
      </c>
      <c r="S58" s="241" t="s">
        <v>1415</v>
      </c>
      <c r="T58" s="241" t="s">
        <v>1416</v>
      </c>
      <c r="U58" s="241" t="s">
        <v>1758</v>
      </c>
    </row>
    <row r="59" spans="1:21" ht="76.5">
      <c r="A59" s="12">
        <v>52</v>
      </c>
      <c r="B59" s="67"/>
      <c r="C59" s="32" t="s">
        <v>1463</v>
      </c>
      <c r="D59" s="32" t="s">
        <v>1464</v>
      </c>
      <c r="E59" s="524" t="s">
        <v>1465</v>
      </c>
      <c r="F59" s="508" t="s">
        <v>25</v>
      </c>
      <c r="G59" s="509" t="s">
        <v>13</v>
      </c>
      <c r="H59" s="32" t="s">
        <v>20</v>
      </c>
      <c r="I59" s="32" t="s">
        <v>83</v>
      </c>
      <c r="J59" s="32" t="s">
        <v>1354</v>
      </c>
      <c r="K59" s="67">
        <v>0</v>
      </c>
      <c r="L59" s="67">
        <v>13500</v>
      </c>
      <c r="M59" s="67" t="s">
        <v>1296</v>
      </c>
      <c r="N59" s="32">
        <v>15000</v>
      </c>
      <c r="O59" s="67">
        <v>20</v>
      </c>
      <c r="P59" s="32">
        <v>15000</v>
      </c>
      <c r="Q59" s="67" t="s">
        <v>1722</v>
      </c>
      <c r="R59" s="67">
        <v>20</v>
      </c>
      <c r="S59" s="241" t="s">
        <v>1466</v>
      </c>
      <c r="T59" s="241" t="s">
        <v>1467</v>
      </c>
      <c r="U59" s="241" t="s">
        <v>1468</v>
      </c>
    </row>
    <row r="60" spans="1:21" ht="51">
      <c r="A60" s="12">
        <v>53</v>
      </c>
      <c r="B60" s="67"/>
      <c r="C60" s="32" t="s">
        <v>1480</v>
      </c>
      <c r="D60" s="32" t="s">
        <v>1481</v>
      </c>
      <c r="E60" s="524" t="s">
        <v>1482</v>
      </c>
      <c r="F60" s="508" t="s">
        <v>25</v>
      </c>
      <c r="G60" s="509" t="s">
        <v>13</v>
      </c>
      <c r="H60" s="32" t="s">
        <v>20</v>
      </c>
      <c r="I60" s="32" t="s">
        <v>83</v>
      </c>
      <c r="J60" s="32" t="s">
        <v>797</v>
      </c>
      <c r="K60" s="67">
        <v>0</v>
      </c>
      <c r="L60" s="67">
        <v>13500</v>
      </c>
      <c r="M60" s="67" t="s">
        <v>1296</v>
      </c>
      <c r="N60" s="32">
        <v>15000</v>
      </c>
      <c r="O60" s="67">
        <v>20</v>
      </c>
      <c r="P60" s="32">
        <v>15000</v>
      </c>
      <c r="Q60" s="67" t="s">
        <v>1722</v>
      </c>
      <c r="R60" s="67">
        <v>20</v>
      </c>
      <c r="S60" s="241" t="s">
        <v>1483</v>
      </c>
      <c r="T60" s="241" t="s">
        <v>1484</v>
      </c>
      <c r="U60" s="241" t="s">
        <v>1485</v>
      </c>
    </row>
    <row r="61" spans="1:21" ht="76.5">
      <c r="A61" s="12">
        <v>54</v>
      </c>
      <c r="B61" s="67"/>
      <c r="C61" s="32" t="s">
        <v>1534</v>
      </c>
      <c r="D61" s="32" t="s">
        <v>1365</v>
      </c>
      <c r="E61" s="233" t="s">
        <v>1535</v>
      </c>
      <c r="F61" s="508" t="s">
        <v>25</v>
      </c>
      <c r="G61" s="32" t="s">
        <v>1295</v>
      </c>
      <c r="H61" s="32" t="s">
        <v>5</v>
      </c>
      <c r="I61" s="32" t="s">
        <v>83</v>
      </c>
      <c r="J61" s="32" t="s">
        <v>1759</v>
      </c>
      <c r="K61" s="67">
        <v>0</v>
      </c>
      <c r="L61" s="67">
        <v>27000</v>
      </c>
      <c r="M61" s="67" t="s">
        <v>1296</v>
      </c>
      <c r="N61" s="32">
        <v>30000</v>
      </c>
      <c r="O61" s="67">
        <v>20</v>
      </c>
      <c r="P61" s="32">
        <v>30000</v>
      </c>
      <c r="Q61" s="67" t="s">
        <v>1722</v>
      </c>
      <c r="R61" s="67">
        <v>20</v>
      </c>
      <c r="S61" s="528" t="s">
        <v>1536</v>
      </c>
      <c r="T61" s="528" t="s">
        <v>1537</v>
      </c>
      <c r="U61" s="241" t="s">
        <v>1538</v>
      </c>
    </row>
    <row r="62" spans="1:21" ht="63.75">
      <c r="A62" s="12">
        <v>55</v>
      </c>
      <c r="B62" s="67"/>
      <c r="C62" s="32" t="s">
        <v>1539</v>
      </c>
      <c r="D62" s="32" t="s">
        <v>1540</v>
      </c>
      <c r="E62" s="233" t="s">
        <v>1541</v>
      </c>
      <c r="F62" s="508" t="s">
        <v>25</v>
      </c>
      <c r="G62" s="32" t="s">
        <v>1295</v>
      </c>
      <c r="H62" s="32" t="s">
        <v>5</v>
      </c>
      <c r="I62" s="32" t="s">
        <v>83</v>
      </c>
      <c r="J62" s="32" t="s">
        <v>1759</v>
      </c>
      <c r="K62" s="67">
        <v>0</v>
      </c>
      <c r="L62" s="67">
        <v>13500</v>
      </c>
      <c r="M62" s="67" t="s">
        <v>1296</v>
      </c>
      <c r="N62" s="32">
        <v>15000</v>
      </c>
      <c r="O62" s="67">
        <v>20</v>
      </c>
      <c r="P62" s="32">
        <v>15000</v>
      </c>
      <c r="Q62" s="67" t="s">
        <v>1722</v>
      </c>
      <c r="R62" s="67">
        <v>20</v>
      </c>
      <c r="S62" s="241" t="s">
        <v>1542</v>
      </c>
      <c r="T62" s="528" t="s">
        <v>1543</v>
      </c>
      <c r="U62" s="241" t="s">
        <v>1544</v>
      </c>
    </row>
    <row r="63" spans="1:21" ht="63.75">
      <c r="A63" s="12">
        <v>56</v>
      </c>
      <c r="B63" s="67"/>
      <c r="C63" s="32" t="s">
        <v>1545</v>
      </c>
      <c r="D63" s="32" t="s">
        <v>1546</v>
      </c>
      <c r="E63" s="233" t="s">
        <v>1547</v>
      </c>
      <c r="F63" s="508" t="s">
        <v>25</v>
      </c>
      <c r="G63" s="32" t="s">
        <v>1295</v>
      </c>
      <c r="H63" s="32" t="s">
        <v>5</v>
      </c>
      <c r="I63" s="32" t="s">
        <v>83</v>
      </c>
      <c r="J63" s="32" t="s">
        <v>1759</v>
      </c>
      <c r="K63" s="67">
        <v>0</v>
      </c>
      <c r="L63" s="67">
        <v>13500</v>
      </c>
      <c r="M63" s="67" t="s">
        <v>1296</v>
      </c>
      <c r="N63" s="32">
        <v>15000</v>
      </c>
      <c r="O63" s="67">
        <v>20</v>
      </c>
      <c r="P63" s="32">
        <v>15000</v>
      </c>
      <c r="Q63" s="67" t="s">
        <v>1722</v>
      </c>
      <c r="R63" s="67">
        <v>20</v>
      </c>
      <c r="S63" s="528" t="s">
        <v>1548</v>
      </c>
      <c r="T63" s="528" t="s">
        <v>1549</v>
      </c>
      <c r="U63" s="241" t="s">
        <v>1550</v>
      </c>
    </row>
    <row r="64" spans="1:21" ht="63.75">
      <c r="A64" s="12">
        <v>57</v>
      </c>
      <c r="B64" s="67"/>
      <c r="C64" s="32" t="s">
        <v>1352</v>
      </c>
      <c r="D64" s="32" t="s">
        <v>1562</v>
      </c>
      <c r="E64" s="233" t="s">
        <v>1563</v>
      </c>
      <c r="F64" s="508" t="s">
        <v>25</v>
      </c>
      <c r="G64" s="32" t="s">
        <v>1295</v>
      </c>
      <c r="H64" s="32" t="s">
        <v>5</v>
      </c>
      <c r="I64" s="32" t="s">
        <v>83</v>
      </c>
      <c r="J64" s="32" t="s">
        <v>1759</v>
      </c>
      <c r="K64" s="67">
        <v>0</v>
      </c>
      <c r="L64" s="67">
        <v>27000</v>
      </c>
      <c r="M64" s="67" t="s">
        <v>1296</v>
      </c>
      <c r="N64" s="32">
        <v>30000</v>
      </c>
      <c r="O64" s="67">
        <v>20</v>
      </c>
      <c r="P64" s="32">
        <v>30000</v>
      </c>
      <c r="Q64" s="67" t="s">
        <v>1722</v>
      </c>
      <c r="R64" s="67">
        <v>20</v>
      </c>
      <c r="S64" s="528" t="s">
        <v>1564</v>
      </c>
      <c r="T64" s="528" t="s">
        <v>1565</v>
      </c>
      <c r="U64" s="241" t="s">
        <v>1566</v>
      </c>
    </row>
    <row r="65" spans="1:21" ht="76.5">
      <c r="A65" s="12">
        <v>58</v>
      </c>
      <c r="B65" s="67"/>
      <c r="C65" s="32" t="s">
        <v>1589</v>
      </c>
      <c r="D65" s="32" t="s">
        <v>1590</v>
      </c>
      <c r="E65" s="233" t="s">
        <v>1591</v>
      </c>
      <c r="F65" s="508" t="s">
        <v>25</v>
      </c>
      <c r="G65" s="32" t="s">
        <v>1295</v>
      </c>
      <c r="H65" s="32" t="s">
        <v>20</v>
      </c>
      <c r="I65" s="32" t="s">
        <v>84</v>
      </c>
      <c r="J65" s="32" t="s">
        <v>1354</v>
      </c>
      <c r="K65" s="67">
        <v>0</v>
      </c>
      <c r="L65" s="67">
        <v>27000</v>
      </c>
      <c r="M65" s="67" t="s">
        <v>1296</v>
      </c>
      <c r="N65" s="32">
        <v>30000</v>
      </c>
      <c r="O65" s="67">
        <v>20</v>
      </c>
      <c r="P65" s="32">
        <v>30000</v>
      </c>
      <c r="Q65" s="67" t="s">
        <v>1722</v>
      </c>
      <c r="R65" s="67">
        <v>20</v>
      </c>
      <c r="S65" s="528" t="s">
        <v>1592</v>
      </c>
      <c r="T65" s="528" t="s">
        <v>1593</v>
      </c>
      <c r="U65" s="241" t="s">
        <v>1594</v>
      </c>
    </row>
    <row r="66" spans="1:21" ht="102">
      <c r="A66" s="12">
        <v>59</v>
      </c>
      <c r="B66" s="67"/>
      <c r="C66" s="32" t="s">
        <v>1514</v>
      </c>
      <c r="D66" s="32" t="s">
        <v>1515</v>
      </c>
      <c r="E66" s="233" t="s">
        <v>1516</v>
      </c>
      <c r="F66" s="508" t="s">
        <v>25</v>
      </c>
      <c r="G66" s="32" t="s">
        <v>13</v>
      </c>
      <c r="H66" s="32" t="s">
        <v>5</v>
      </c>
      <c r="I66" s="32" t="s">
        <v>84</v>
      </c>
      <c r="J66" s="32" t="s">
        <v>825</v>
      </c>
      <c r="K66" s="67">
        <v>0</v>
      </c>
      <c r="L66" s="67">
        <v>54000</v>
      </c>
      <c r="M66" s="67" t="s">
        <v>1296</v>
      </c>
      <c r="N66" s="32">
        <v>60000</v>
      </c>
      <c r="O66" s="67">
        <v>20</v>
      </c>
      <c r="P66" s="32">
        <v>60000</v>
      </c>
      <c r="Q66" s="67" t="s">
        <v>1722</v>
      </c>
      <c r="R66" s="67">
        <v>20</v>
      </c>
      <c r="S66" s="240" t="s">
        <v>1517</v>
      </c>
      <c r="T66" s="241" t="s">
        <v>1518</v>
      </c>
      <c r="U66" s="241" t="s">
        <v>1519</v>
      </c>
    </row>
    <row r="67" spans="1:21" ht="63.75">
      <c r="A67" s="12">
        <v>60</v>
      </c>
      <c r="B67" s="67"/>
      <c r="C67" s="32" t="s">
        <v>1308</v>
      </c>
      <c r="D67" s="32" t="s">
        <v>1309</v>
      </c>
      <c r="E67" s="233" t="s">
        <v>1310</v>
      </c>
      <c r="F67" s="508" t="s">
        <v>25</v>
      </c>
      <c r="G67" s="32" t="s">
        <v>1295</v>
      </c>
      <c r="H67" s="32" t="s">
        <v>20</v>
      </c>
      <c r="I67" s="32" t="s">
        <v>83</v>
      </c>
      <c r="J67" s="32" t="s">
        <v>797</v>
      </c>
      <c r="K67" s="67">
        <v>0</v>
      </c>
      <c r="L67" s="67">
        <v>13500</v>
      </c>
      <c r="M67" s="67" t="s">
        <v>1296</v>
      </c>
      <c r="N67" s="527">
        <v>15000</v>
      </c>
      <c r="O67" s="67">
        <v>20</v>
      </c>
      <c r="P67" s="527">
        <v>15000</v>
      </c>
      <c r="Q67" s="67" t="s">
        <v>1760</v>
      </c>
      <c r="R67" s="67">
        <v>20</v>
      </c>
      <c r="S67" s="241" t="s">
        <v>1311</v>
      </c>
      <c r="T67" s="241" t="s">
        <v>1312</v>
      </c>
      <c r="U67" s="241" t="s">
        <v>1313</v>
      </c>
    </row>
    <row r="68" spans="1:21" ht="63.75">
      <c r="A68" s="12">
        <v>61</v>
      </c>
      <c r="B68" s="67"/>
      <c r="C68" s="32" t="s">
        <v>1314</v>
      </c>
      <c r="D68" s="32" t="s">
        <v>1293</v>
      </c>
      <c r="E68" s="233" t="s">
        <v>1310</v>
      </c>
      <c r="F68" s="508" t="s">
        <v>25</v>
      </c>
      <c r="G68" s="32" t="s">
        <v>1295</v>
      </c>
      <c r="H68" s="32" t="s">
        <v>5</v>
      </c>
      <c r="I68" s="32" t="s">
        <v>83</v>
      </c>
      <c r="J68" s="32" t="s">
        <v>797</v>
      </c>
      <c r="K68" s="67">
        <v>0</v>
      </c>
      <c r="L68" s="67">
        <v>13500</v>
      </c>
      <c r="M68" s="67" t="s">
        <v>1296</v>
      </c>
      <c r="N68" s="527">
        <v>15000</v>
      </c>
      <c r="O68" s="67">
        <v>20</v>
      </c>
      <c r="P68" s="527">
        <v>15000</v>
      </c>
      <c r="Q68" s="67" t="s">
        <v>1760</v>
      </c>
      <c r="R68" s="67">
        <v>20</v>
      </c>
      <c r="S68" s="241" t="s">
        <v>1315</v>
      </c>
      <c r="T68" s="241" t="s">
        <v>1316</v>
      </c>
      <c r="U68" s="241" t="s">
        <v>1317</v>
      </c>
    </row>
    <row r="69" spans="1:21" ht="76.5">
      <c r="A69" s="12">
        <v>62</v>
      </c>
      <c r="B69" s="67"/>
      <c r="C69" s="32" t="s">
        <v>1318</v>
      </c>
      <c r="D69" s="32" t="s">
        <v>1319</v>
      </c>
      <c r="E69" s="233" t="s">
        <v>1320</v>
      </c>
      <c r="F69" s="508" t="s">
        <v>25</v>
      </c>
      <c r="G69" s="32" t="s">
        <v>1295</v>
      </c>
      <c r="H69" s="32" t="s">
        <v>20</v>
      </c>
      <c r="I69" s="32" t="s">
        <v>83</v>
      </c>
      <c r="J69" s="32" t="s">
        <v>797</v>
      </c>
      <c r="K69" s="67">
        <v>0</v>
      </c>
      <c r="L69" s="67">
        <v>27000</v>
      </c>
      <c r="M69" s="67" t="s">
        <v>1296</v>
      </c>
      <c r="N69" s="32">
        <v>30000</v>
      </c>
      <c r="O69" s="67">
        <v>20</v>
      </c>
      <c r="P69" s="32">
        <v>30000</v>
      </c>
      <c r="Q69" s="67" t="s">
        <v>1760</v>
      </c>
      <c r="R69" s="67">
        <v>20</v>
      </c>
      <c r="S69" s="241" t="s">
        <v>1321</v>
      </c>
      <c r="T69" s="241" t="s">
        <v>1322</v>
      </c>
      <c r="U69" s="241" t="s">
        <v>1323</v>
      </c>
    </row>
    <row r="70" spans="1:21" ht="63.75">
      <c r="A70" s="12">
        <v>63</v>
      </c>
      <c r="B70" s="67"/>
      <c r="C70" s="32" t="s">
        <v>1329</v>
      </c>
      <c r="D70" s="32" t="s">
        <v>1330</v>
      </c>
      <c r="E70" s="233" t="s">
        <v>1310</v>
      </c>
      <c r="F70" s="508" t="s">
        <v>25</v>
      </c>
      <c r="G70" s="32" t="s">
        <v>1295</v>
      </c>
      <c r="H70" s="32" t="s">
        <v>20</v>
      </c>
      <c r="I70" s="32" t="s">
        <v>83</v>
      </c>
      <c r="J70" s="32" t="s">
        <v>797</v>
      </c>
      <c r="K70" s="67">
        <v>0</v>
      </c>
      <c r="L70" s="67">
        <v>13500</v>
      </c>
      <c r="M70" s="67" t="s">
        <v>1296</v>
      </c>
      <c r="N70" s="32">
        <v>15000</v>
      </c>
      <c r="O70" s="67">
        <v>20</v>
      </c>
      <c r="P70" s="32">
        <v>15000</v>
      </c>
      <c r="Q70" s="67" t="s">
        <v>1760</v>
      </c>
      <c r="R70" s="67">
        <v>20</v>
      </c>
      <c r="S70" s="241" t="s">
        <v>1331</v>
      </c>
      <c r="T70" s="241" t="s">
        <v>1332</v>
      </c>
      <c r="U70" s="241" t="s">
        <v>1333</v>
      </c>
    </row>
    <row r="71" spans="1:21" ht="63.75">
      <c r="A71" s="12">
        <v>64</v>
      </c>
      <c r="B71" s="67"/>
      <c r="C71" s="32" t="s">
        <v>1334</v>
      </c>
      <c r="D71" s="32" t="s">
        <v>1335</v>
      </c>
      <c r="E71" s="233" t="s">
        <v>1336</v>
      </c>
      <c r="F71" s="508" t="s">
        <v>25</v>
      </c>
      <c r="G71" s="32" t="s">
        <v>1295</v>
      </c>
      <c r="H71" s="32" t="s">
        <v>5</v>
      </c>
      <c r="I71" s="32" t="s">
        <v>83</v>
      </c>
      <c r="J71" s="32" t="s">
        <v>797</v>
      </c>
      <c r="K71" s="67">
        <v>0</v>
      </c>
      <c r="L71" s="67">
        <v>13500</v>
      </c>
      <c r="M71" s="67" t="s">
        <v>1296</v>
      </c>
      <c r="N71" s="32">
        <v>15000</v>
      </c>
      <c r="O71" s="67">
        <v>20</v>
      </c>
      <c r="P71" s="32">
        <v>15000</v>
      </c>
      <c r="Q71" s="67" t="s">
        <v>1760</v>
      </c>
      <c r="R71" s="67">
        <v>20</v>
      </c>
      <c r="S71" s="241" t="s">
        <v>1337</v>
      </c>
      <c r="T71" s="241" t="s">
        <v>1338</v>
      </c>
      <c r="U71" s="241">
        <v>504358530</v>
      </c>
    </row>
    <row r="72" spans="1:21" ht="76.5">
      <c r="A72" s="12">
        <v>65</v>
      </c>
      <c r="B72" s="67"/>
      <c r="C72" s="32" t="s">
        <v>1340</v>
      </c>
      <c r="D72" s="32" t="s">
        <v>1341</v>
      </c>
      <c r="E72" s="233" t="s">
        <v>1342</v>
      </c>
      <c r="F72" s="508" t="s">
        <v>25</v>
      </c>
      <c r="G72" s="32" t="s">
        <v>1295</v>
      </c>
      <c r="H72" s="32" t="s">
        <v>20</v>
      </c>
      <c r="I72" s="32" t="s">
        <v>84</v>
      </c>
      <c r="J72" s="32" t="s">
        <v>767</v>
      </c>
      <c r="K72" s="67">
        <v>0</v>
      </c>
      <c r="L72" s="67">
        <v>27000</v>
      </c>
      <c r="M72" s="67" t="s">
        <v>1296</v>
      </c>
      <c r="N72" s="32">
        <v>30000</v>
      </c>
      <c r="O72" s="67">
        <v>20</v>
      </c>
      <c r="P72" s="32">
        <v>30000</v>
      </c>
      <c r="Q72" s="67" t="s">
        <v>1760</v>
      </c>
      <c r="R72" s="67">
        <v>20</v>
      </c>
      <c r="S72" s="241" t="s">
        <v>1343</v>
      </c>
      <c r="T72" s="241" t="s">
        <v>1344</v>
      </c>
      <c r="U72" s="241" t="s">
        <v>1345</v>
      </c>
    </row>
    <row r="73" spans="1:21" ht="51">
      <c r="A73" s="12">
        <v>66</v>
      </c>
      <c r="B73" s="67"/>
      <c r="C73" s="32" t="s">
        <v>1358</v>
      </c>
      <c r="D73" s="32" t="s">
        <v>1359</v>
      </c>
      <c r="E73" s="233" t="s">
        <v>1360</v>
      </c>
      <c r="F73" s="508" t="s">
        <v>25</v>
      </c>
      <c r="G73" s="32" t="s">
        <v>1295</v>
      </c>
      <c r="H73" s="32" t="s">
        <v>5</v>
      </c>
      <c r="I73" s="32" t="s">
        <v>84</v>
      </c>
      <c r="J73" s="32" t="s">
        <v>797</v>
      </c>
      <c r="K73" s="67">
        <v>0</v>
      </c>
      <c r="L73" s="67">
        <v>13500</v>
      </c>
      <c r="M73" s="67" t="s">
        <v>1296</v>
      </c>
      <c r="N73" s="32">
        <v>15000</v>
      </c>
      <c r="O73" s="67">
        <v>20</v>
      </c>
      <c r="P73" s="32">
        <v>15000</v>
      </c>
      <c r="Q73" s="67" t="s">
        <v>1760</v>
      </c>
      <c r="R73" s="67">
        <v>20</v>
      </c>
      <c r="S73" s="241" t="s">
        <v>1361</v>
      </c>
      <c r="T73" s="241" t="s">
        <v>1362</v>
      </c>
      <c r="U73" s="241" t="s">
        <v>1363</v>
      </c>
    </row>
    <row r="74" spans="1:21" ht="51">
      <c r="A74" s="12">
        <v>67</v>
      </c>
      <c r="B74" s="67"/>
      <c r="C74" s="32" t="s">
        <v>1364</v>
      </c>
      <c r="D74" s="32" t="s">
        <v>1365</v>
      </c>
      <c r="E74" s="233" t="s">
        <v>1360</v>
      </c>
      <c r="F74" s="508" t="s">
        <v>25</v>
      </c>
      <c r="G74" s="32" t="s">
        <v>1295</v>
      </c>
      <c r="H74" s="32" t="s">
        <v>5</v>
      </c>
      <c r="I74" s="32" t="s">
        <v>84</v>
      </c>
      <c r="J74" s="32" t="s">
        <v>797</v>
      </c>
      <c r="K74" s="67">
        <v>0</v>
      </c>
      <c r="L74" s="67">
        <v>13500</v>
      </c>
      <c r="M74" s="67" t="s">
        <v>1296</v>
      </c>
      <c r="N74" s="32">
        <v>15000</v>
      </c>
      <c r="O74" s="67">
        <v>20</v>
      </c>
      <c r="P74" s="32">
        <v>15000</v>
      </c>
      <c r="Q74" s="67" t="s">
        <v>1760</v>
      </c>
      <c r="R74" s="67">
        <v>20</v>
      </c>
      <c r="S74" s="241" t="s">
        <v>1366</v>
      </c>
      <c r="T74" s="241" t="s">
        <v>1367</v>
      </c>
      <c r="U74" s="241" t="s">
        <v>1368</v>
      </c>
    </row>
    <row r="75" spans="1:21" ht="63.75">
      <c r="A75" s="12">
        <v>68</v>
      </c>
      <c r="B75" s="67"/>
      <c r="C75" s="32" t="s">
        <v>1369</v>
      </c>
      <c r="D75" s="32" t="s">
        <v>1370</v>
      </c>
      <c r="E75" s="233" t="s">
        <v>1371</v>
      </c>
      <c r="F75" s="508" t="s">
        <v>25</v>
      </c>
      <c r="G75" s="32" t="s">
        <v>1295</v>
      </c>
      <c r="H75" s="32" t="s">
        <v>20</v>
      </c>
      <c r="I75" s="32" t="s">
        <v>83</v>
      </c>
      <c r="J75" s="32" t="s">
        <v>797</v>
      </c>
      <c r="K75" s="67">
        <v>0</v>
      </c>
      <c r="L75" s="67">
        <v>54000</v>
      </c>
      <c r="M75" s="67" t="s">
        <v>1296</v>
      </c>
      <c r="N75" s="32">
        <v>60000</v>
      </c>
      <c r="O75" s="67">
        <v>20</v>
      </c>
      <c r="P75" s="32">
        <v>60000</v>
      </c>
      <c r="Q75" s="67" t="s">
        <v>1760</v>
      </c>
      <c r="R75" s="67">
        <v>20</v>
      </c>
      <c r="S75" s="241" t="s">
        <v>1372</v>
      </c>
      <c r="T75" s="241" t="s">
        <v>1373</v>
      </c>
      <c r="U75" s="241" t="s">
        <v>1374</v>
      </c>
    </row>
    <row r="76" spans="1:21" ht="63.75">
      <c r="A76" s="12">
        <v>69</v>
      </c>
      <c r="B76" s="67"/>
      <c r="C76" s="32" t="s">
        <v>1375</v>
      </c>
      <c r="D76" s="32" t="s">
        <v>1376</v>
      </c>
      <c r="E76" s="233" t="s">
        <v>1377</v>
      </c>
      <c r="F76" s="508" t="s">
        <v>25</v>
      </c>
      <c r="G76" s="32" t="s">
        <v>1295</v>
      </c>
      <c r="H76" s="32" t="s">
        <v>5</v>
      </c>
      <c r="I76" s="32" t="s">
        <v>83</v>
      </c>
      <c r="J76" s="32" t="s">
        <v>797</v>
      </c>
      <c r="K76" s="67">
        <v>0</v>
      </c>
      <c r="L76" s="67">
        <v>27000</v>
      </c>
      <c r="M76" s="67" t="s">
        <v>1296</v>
      </c>
      <c r="N76" s="32">
        <v>30000</v>
      </c>
      <c r="O76" s="67">
        <v>20</v>
      </c>
      <c r="P76" s="32">
        <v>30000</v>
      </c>
      <c r="Q76" s="67" t="s">
        <v>1760</v>
      </c>
      <c r="R76" s="67">
        <v>20</v>
      </c>
      <c r="S76" s="241" t="s">
        <v>1378</v>
      </c>
      <c r="T76" s="241" t="s">
        <v>1379</v>
      </c>
      <c r="U76" s="241" t="s">
        <v>1761</v>
      </c>
    </row>
    <row r="77" spans="1:21" ht="63.75">
      <c r="A77" s="12">
        <v>70</v>
      </c>
      <c r="B77" s="67"/>
      <c r="C77" s="32" t="s">
        <v>1380</v>
      </c>
      <c r="D77" s="32" t="s">
        <v>1381</v>
      </c>
      <c r="E77" s="233" t="s">
        <v>1382</v>
      </c>
      <c r="F77" s="508" t="s">
        <v>25</v>
      </c>
      <c r="G77" s="32" t="s">
        <v>1295</v>
      </c>
      <c r="H77" s="32" t="s">
        <v>20</v>
      </c>
      <c r="I77" s="32" t="s">
        <v>83</v>
      </c>
      <c r="J77" s="32" t="s">
        <v>797</v>
      </c>
      <c r="K77" s="67">
        <v>0</v>
      </c>
      <c r="L77" s="67">
        <v>54000</v>
      </c>
      <c r="M77" s="67" t="s">
        <v>1296</v>
      </c>
      <c r="N77" s="32">
        <v>60000</v>
      </c>
      <c r="O77" s="67">
        <v>20</v>
      </c>
      <c r="P77" s="32">
        <v>60000</v>
      </c>
      <c r="Q77" s="67" t="s">
        <v>1760</v>
      </c>
      <c r="R77" s="67">
        <v>20</v>
      </c>
      <c r="S77" s="241" t="s">
        <v>1383</v>
      </c>
      <c r="T77" s="241" t="s">
        <v>1384</v>
      </c>
      <c r="U77" s="241" t="s">
        <v>1385</v>
      </c>
    </row>
    <row r="78" spans="1:21" ht="89.25">
      <c r="A78" s="12">
        <v>71</v>
      </c>
      <c r="B78" s="67"/>
      <c r="C78" s="32" t="s">
        <v>1386</v>
      </c>
      <c r="D78" s="32" t="s">
        <v>1387</v>
      </c>
      <c r="E78" s="233" t="s">
        <v>1388</v>
      </c>
      <c r="F78" s="508" t="s">
        <v>25</v>
      </c>
      <c r="G78" s="32" t="s">
        <v>1389</v>
      </c>
      <c r="H78" s="32" t="s">
        <v>5</v>
      </c>
      <c r="I78" s="32" t="s">
        <v>83</v>
      </c>
      <c r="J78" s="32" t="s">
        <v>553</v>
      </c>
      <c r="K78" s="67">
        <v>0</v>
      </c>
      <c r="L78" s="67">
        <v>81000</v>
      </c>
      <c r="M78" s="67" t="s">
        <v>1296</v>
      </c>
      <c r="N78" s="32">
        <v>90000</v>
      </c>
      <c r="O78" s="67">
        <v>20</v>
      </c>
      <c r="P78" s="32">
        <v>90000</v>
      </c>
      <c r="Q78" s="67" t="s">
        <v>1760</v>
      </c>
      <c r="R78" s="67">
        <v>20</v>
      </c>
      <c r="S78" s="241" t="s">
        <v>1390</v>
      </c>
      <c r="T78" s="241" t="s">
        <v>1391</v>
      </c>
      <c r="U78" s="241" t="s">
        <v>1392</v>
      </c>
    </row>
    <row r="79" spans="1:21" ht="60">
      <c r="A79" s="12">
        <v>72</v>
      </c>
      <c r="B79" s="67"/>
      <c r="C79" s="32" t="s">
        <v>1309</v>
      </c>
      <c r="D79" s="32" t="s">
        <v>1400</v>
      </c>
      <c r="E79" s="233" t="s">
        <v>1401</v>
      </c>
      <c r="F79" s="508" t="s">
        <v>25</v>
      </c>
      <c r="G79" s="32" t="s">
        <v>1295</v>
      </c>
      <c r="H79" s="32" t="s">
        <v>5</v>
      </c>
      <c r="I79" s="32" t="s">
        <v>84</v>
      </c>
      <c r="J79" s="32" t="s">
        <v>1402</v>
      </c>
      <c r="K79" s="67">
        <v>0</v>
      </c>
      <c r="L79" s="67">
        <v>81000</v>
      </c>
      <c r="M79" s="67" t="s">
        <v>1296</v>
      </c>
      <c r="N79" s="32">
        <v>90000</v>
      </c>
      <c r="O79" s="67">
        <v>20</v>
      </c>
      <c r="P79" s="32">
        <v>90000</v>
      </c>
      <c r="Q79" s="67" t="s">
        <v>1760</v>
      </c>
      <c r="R79" s="67">
        <v>20</v>
      </c>
      <c r="S79" s="241" t="s">
        <v>1403</v>
      </c>
      <c r="T79" s="241" t="s">
        <v>1404</v>
      </c>
      <c r="U79" s="241" t="s">
        <v>1405</v>
      </c>
    </row>
    <row r="80" spans="1:21" ht="89.25">
      <c r="A80" s="12">
        <v>73</v>
      </c>
      <c r="B80" s="67"/>
      <c r="C80" s="32" t="s">
        <v>1406</v>
      </c>
      <c r="D80" s="32" t="s">
        <v>1407</v>
      </c>
      <c r="E80" s="233" t="s">
        <v>1408</v>
      </c>
      <c r="F80" s="508" t="s">
        <v>25</v>
      </c>
      <c r="G80" s="32" t="s">
        <v>483</v>
      </c>
      <c r="H80" s="32" t="s">
        <v>5</v>
      </c>
      <c r="I80" s="32" t="s">
        <v>84</v>
      </c>
      <c r="J80" s="32" t="s">
        <v>797</v>
      </c>
      <c r="K80" s="67">
        <v>0</v>
      </c>
      <c r="L80" s="67">
        <v>27000</v>
      </c>
      <c r="M80" s="67" t="s">
        <v>1296</v>
      </c>
      <c r="N80" s="32">
        <v>30000</v>
      </c>
      <c r="O80" s="67">
        <v>20</v>
      </c>
      <c r="P80" s="32">
        <v>30000</v>
      </c>
      <c r="Q80" s="67" t="s">
        <v>1760</v>
      </c>
      <c r="R80" s="67">
        <v>20</v>
      </c>
      <c r="S80" s="241" t="s">
        <v>1409</v>
      </c>
      <c r="T80" s="241" t="s">
        <v>1410</v>
      </c>
      <c r="U80" s="241" t="s">
        <v>1411</v>
      </c>
    </row>
    <row r="81" spans="1:21" ht="76.5">
      <c r="A81" s="12">
        <v>74</v>
      </c>
      <c r="B81" s="67"/>
      <c r="C81" s="32" t="s">
        <v>1762</v>
      </c>
      <c r="D81" s="32" t="s">
        <v>1763</v>
      </c>
      <c r="E81" s="524" t="s">
        <v>1436</v>
      </c>
      <c r="F81" s="508" t="s">
        <v>25</v>
      </c>
      <c r="G81" s="509" t="s">
        <v>13</v>
      </c>
      <c r="H81" s="32" t="s">
        <v>5</v>
      </c>
      <c r="I81" s="32" t="s">
        <v>83</v>
      </c>
      <c r="J81" s="32" t="s">
        <v>797</v>
      </c>
      <c r="K81" s="67">
        <v>0</v>
      </c>
      <c r="L81" s="67">
        <v>13500</v>
      </c>
      <c r="M81" s="67" t="s">
        <v>1296</v>
      </c>
      <c r="N81" s="32">
        <v>15000</v>
      </c>
      <c r="O81" s="67">
        <v>20</v>
      </c>
      <c r="P81" s="32">
        <v>15000</v>
      </c>
      <c r="Q81" s="67" t="s">
        <v>1760</v>
      </c>
      <c r="R81" s="67">
        <v>20</v>
      </c>
      <c r="S81" s="241" t="s">
        <v>1437</v>
      </c>
      <c r="T81" s="241" t="s">
        <v>1438</v>
      </c>
      <c r="U81" s="241" t="s">
        <v>1439</v>
      </c>
    </row>
    <row r="82" spans="1:21" ht="63.75">
      <c r="A82" s="12">
        <v>75</v>
      </c>
      <c r="B82" s="67"/>
      <c r="C82" s="93" t="s">
        <v>1764</v>
      </c>
      <c r="D82" s="32" t="s">
        <v>1765</v>
      </c>
      <c r="E82" s="524" t="s">
        <v>1453</v>
      </c>
      <c r="F82" s="508" t="s">
        <v>25</v>
      </c>
      <c r="G82" s="509" t="s">
        <v>13</v>
      </c>
      <c r="H82" s="32" t="s">
        <v>5</v>
      </c>
      <c r="I82" s="32" t="s">
        <v>84</v>
      </c>
      <c r="J82" s="32" t="s">
        <v>1414</v>
      </c>
      <c r="K82" s="67">
        <v>0</v>
      </c>
      <c r="L82" s="67">
        <v>81000</v>
      </c>
      <c r="M82" s="67" t="s">
        <v>1296</v>
      </c>
      <c r="N82" s="32">
        <v>90000</v>
      </c>
      <c r="O82" s="67">
        <v>20</v>
      </c>
      <c r="P82" s="32">
        <v>90000</v>
      </c>
      <c r="Q82" s="67" t="s">
        <v>1760</v>
      </c>
      <c r="R82" s="67">
        <v>20</v>
      </c>
      <c r="S82" s="241" t="s">
        <v>1454</v>
      </c>
      <c r="T82" s="241" t="s">
        <v>1455</v>
      </c>
      <c r="U82" s="241" t="s">
        <v>1456</v>
      </c>
    </row>
    <row r="83" spans="1:21" ht="51">
      <c r="A83" s="12">
        <v>76</v>
      </c>
      <c r="B83" s="67"/>
      <c r="C83" s="32" t="s">
        <v>1766</v>
      </c>
      <c r="D83" s="32" t="s">
        <v>1767</v>
      </c>
      <c r="E83" s="524" t="s">
        <v>1459</v>
      </c>
      <c r="F83" s="508" t="s">
        <v>25</v>
      </c>
      <c r="G83" s="509" t="s">
        <v>13</v>
      </c>
      <c r="H83" s="32" t="s">
        <v>5</v>
      </c>
      <c r="I83" s="32" t="s">
        <v>83</v>
      </c>
      <c r="J83" s="32" t="s">
        <v>1443</v>
      </c>
      <c r="K83" s="67">
        <v>0</v>
      </c>
      <c r="L83" s="67">
        <v>27000</v>
      </c>
      <c r="M83" s="67" t="s">
        <v>1296</v>
      </c>
      <c r="N83" s="32">
        <v>30000</v>
      </c>
      <c r="O83" s="67">
        <v>20</v>
      </c>
      <c r="P83" s="32">
        <v>30000</v>
      </c>
      <c r="Q83" s="67" t="s">
        <v>1760</v>
      </c>
      <c r="R83" s="67">
        <v>20</v>
      </c>
      <c r="S83" s="241" t="s">
        <v>1460</v>
      </c>
      <c r="T83" s="241" t="s">
        <v>1461</v>
      </c>
      <c r="U83" s="241" t="s">
        <v>1462</v>
      </c>
    </row>
    <row r="84" spans="1:21" ht="51">
      <c r="A84" s="12">
        <v>77</v>
      </c>
      <c r="B84" s="67"/>
      <c r="C84" s="32" t="s">
        <v>1418</v>
      </c>
      <c r="D84" s="32" t="s">
        <v>1768</v>
      </c>
      <c r="E84" s="524" t="s">
        <v>1487</v>
      </c>
      <c r="F84" s="508" t="s">
        <v>25</v>
      </c>
      <c r="G84" s="509" t="s">
        <v>13</v>
      </c>
      <c r="H84" s="32" t="s">
        <v>5</v>
      </c>
      <c r="I84" s="32" t="s">
        <v>83</v>
      </c>
      <c r="J84" s="32" t="s">
        <v>1414</v>
      </c>
      <c r="K84" s="67">
        <v>0</v>
      </c>
      <c r="L84" s="67">
        <v>13500</v>
      </c>
      <c r="M84" s="67" t="s">
        <v>1296</v>
      </c>
      <c r="N84" s="32">
        <v>15000</v>
      </c>
      <c r="O84" s="67">
        <v>20</v>
      </c>
      <c r="P84" s="32">
        <v>15000</v>
      </c>
      <c r="Q84" s="67" t="s">
        <v>1760</v>
      </c>
      <c r="R84" s="67">
        <v>20</v>
      </c>
      <c r="S84" s="241" t="s">
        <v>1491</v>
      </c>
      <c r="T84" s="241" t="s">
        <v>1492</v>
      </c>
      <c r="U84" s="241" t="s">
        <v>1493</v>
      </c>
    </row>
    <row r="85" spans="1:21" ht="63.75">
      <c r="A85" s="12">
        <v>78</v>
      </c>
      <c r="B85" s="67"/>
      <c r="C85" s="32" t="s">
        <v>1595</v>
      </c>
      <c r="D85" s="32" t="s">
        <v>1381</v>
      </c>
      <c r="E85" s="233" t="s">
        <v>1596</v>
      </c>
      <c r="F85" s="508" t="s">
        <v>25</v>
      </c>
      <c r="G85" s="32" t="s">
        <v>1295</v>
      </c>
      <c r="H85" s="32" t="s">
        <v>5</v>
      </c>
      <c r="I85" s="32" t="s">
        <v>83</v>
      </c>
      <c r="J85" s="32" t="s">
        <v>797</v>
      </c>
      <c r="K85" s="67">
        <v>0</v>
      </c>
      <c r="L85" s="67">
        <v>54000</v>
      </c>
      <c r="M85" s="67" t="s">
        <v>1296</v>
      </c>
      <c r="N85" s="32">
        <v>60000</v>
      </c>
      <c r="O85" s="67">
        <v>20</v>
      </c>
      <c r="P85" s="32">
        <v>60000</v>
      </c>
      <c r="Q85" s="67" t="s">
        <v>1760</v>
      </c>
      <c r="R85" s="67">
        <v>20</v>
      </c>
      <c r="S85" s="528" t="s">
        <v>1597</v>
      </c>
      <c r="T85" s="528" t="s">
        <v>1598</v>
      </c>
      <c r="U85" s="241" t="s">
        <v>1599</v>
      </c>
    </row>
    <row r="86" spans="1:21" ht="63.75">
      <c r="A86" s="12">
        <v>79</v>
      </c>
      <c r="B86" s="67"/>
      <c r="C86" s="32" t="s">
        <v>1600</v>
      </c>
      <c r="D86" s="32" t="s">
        <v>1601</v>
      </c>
      <c r="E86" s="233" t="s">
        <v>1602</v>
      </c>
      <c r="F86" s="508" t="s">
        <v>25</v>
      </c>
      <c r="G86" s="32" t="s">
        <v>1295</v>
      </c>
      <c r="H86" s="32" t="s">
        <v>5</v>
      </c>
      <c r="I86" s="32" t="s">
        <v>83</v>
      </c>
      <c r="J86" s="32" t="s">
        <v>1769</v>
      </c>
      <c r="K86" s="67">
        <v>0</v>
      </c>
      <c r="L86" s="67">
        <v>13500</v>
      </c>
      <c r="M86" s="67" t="s">
        <v>1296</v>
      </c>
      <c r="N86" s="32">
        <v>15000</v>
      </c>
      <c r="O86" s="67">
        <v>20</v>
      </c>
      <c r="P86" s="32">
        <v>15000</v>
      </c>
      <c r="Q86" s="67" t="s">
        <v>1760</v>
      </c>
      <c r="R86" s="67">
        <v>20</v>
      </c>
      <c r="S86" s="528" t="s">
        <v>1603</v>
      </c>
      <c r="T86" s="528" t="s">
        <v>1604</v>
      </c>
      <c r="U86" s="529" t="s">
        <v>1605</v>
      </c>
    </row>
    <row r="87" spans="1:21" ht="63.75">
      <c r="A87" s="12">
        <v>80</v>
      </c>
      <c r="B87" s="67"/>
      <c r="C87" s="32" t="s">
        <v>1606</v>
      </c>
      <c r="D87" s="32" t="s">
        <v>1607</v>
      </c>
      <c r="E87" s="233" t="s">
        <v>1602</v>
      </c>
      <c r="F87" s="508" t="s">
        <v>25</v>
      </c>
      <c r="G87" s="32" t="s">
        <v>1770</v>
      </c>
      <c r="H87" s="32" t="s">
        <v>5</v>
      </c>
      <c r="I87" s="32" t="s">
        <v>83</v>
      </c>
      <c r="J87" s="32" t="s">
        <v>797</v>
      </c>
      <c r="K87" s="67">
        <v>0</v>
      </c>
      <c r="L87" s="67">
        <v>13500</v>
      </c>
      <c r="M87" s="67" t="s">
        <v>1296</v>
      </c>
      <c r="N87" s="32">
        <v>15000</v>
      </c>
      <c r="O87" s="67">
        <v>20</v>
      </c>
      <c r="P87" s="32">
        <v>15000</v>
      </c>
      <c r="Q87" s="67" t="s">
        <v>1760</v>
      </c>
      <c r="R87" s="67">
        <v>20</v>
      </c>
      <c r="S87" s="528" t="s">
        <v>1608</v>
      </c>
      <c r="T87" s="528" t="s">
        <v>1609</v>
      </c>
      <c r="U87" s="529" t="s">
        <v>1610</v>
      </c>
    </row>
    <row r="88" spans="1:21" ht="75">
      <c r="A88" s="12">
        <v>81</v>
      </c>
      <c r="B88" s="12"/>
      <c r="C88" s="32" t="s">
        <v>1351</v>
      </c>
      <c r="D88" s="32" t="s">
        <v>1352</v>
      </c>
      <c r="E88" s="32" t="s">
        <v>1353</v>
      </c>
      <c r="F88" s="12" t="s">
        <v>25</v>
      </c>
      <c r="G88" s="75" t="s">
        <v>1295</v>
      </c>
      <c r="H88" s="525" t="s">
        <v>5</v>
      </c>
      <c r="I88" s="525" t="s">
        <v>84</v>
      </c>
      <c r="J88" s="32" t="s">
        <v>1354</v>
      </c>
      <c r="K88" s="12">
        <v>0</v>
      </c>
      <c r="L88" s="12">
        <v>13500</v>
      </c>
      <c r="M88" s="12" t="s">
        <v>1431</v>
      </c>
      <c r="N88" s="516">
        <v>15000</v>
      </c>
      <c r="O88" s="12">
        <v>20</v>
      </c>
      <c r="P88" s="516">
        <v>15000</v>
      </c>
      <c r="Q88" s="12" t="s">
        <v>1772</v>
      </c>
      <c r="R88" s="12">
        <v>20</v>
      </c>
      <c r="S88" s="241" t="s">
        <v>1355</v>
      </c>
      <c r="T88" s="241" t="s">
        <v>1356</v>
      </c>
      <c r="U88" s="240" t="s">
        <v>1357</v>
      </c>
    </row>
    <row r="89" spans="1:21" ht="60">
      <c r="A89" s="12">
        <v>82</v>
      </c>
      <c r="B89" s="12"/>
      <c r="C89" s="32" t="s">
        <v>1892</v>
      </c>
      <c r="D89" s="32" t="s">
        <v>1893</v>
      </c>
      <c r="E89" s="509" t="s">
        <v>1430</v>
      </c>
      <c r="F89" s="12" t="s">
        <v>25</v>
      </c>
      <c r="G89" s="509" t="s">
        <v>13</v>
      </c>
      <c r="H89" s="525" t="s">
        <v>5</v>
      </c>
      <c r="I89" s="163" t="s">
        <v>83</v>
      </c>
      <c r="J89" s="32" t="s">
        <v>797</v>
      </c>
      <c r="K89" s="12">
        <v>0</v>
      </c>
      <c r="L89" s="12">
        <v>13500</v>
      </c>
      <c r="M89" s="12" t="s">
        <v>1431</v>
      </c>
      <c r="N89" s="516">
        <v>15000</v>
      </c>
      <c r="O89" s="12">
        <v>20</v>
      </c>
      <c r="P89" s="516">
        <v>15000</v>
      </c>
      <c r="Q89" s="12" t="s">
        <v>1772</v>
      </c>
      <c r="R89" s="12">
        <v>20</v>
      </c>
      <c r="S89" s="241" t="s">
        <v>1432</v>
      </c>
      <c r="T89" s="241" t="s">
        <v>1433</v>
      </c>
      <c r="U89" s="240" t="s">
        <v>1434</v>
      </c>
    </row>
    <row r="90" spans="1:21" ht="90">
      <c r="A90" s="12">
        <v>83</v>
      </c>
      <c r="B90" s="12"/>
      <c r="C90" s="32" t="s">
        <v>1894</v>
      </c>
      <c r="D90" s="32" t="s">
        <v>1895</v>
      </c>
      <c r="E90" s="509" t="s">
        <v>1442</v>
      </c>
      <c r="F90" s="12" t="s">
        <v>25</v>
      </c>
      <c r="G90" s="509" t="s">
        <v>13</v>
      </c>
      <c r="H90" s="525" t="s">
        <v>5</v>
      </c>
      <c r="I90" s="163" t="s">
        <v>83</v>
      </c>
      <c r="J90" s="32" t="s">
        <v>1443</v>
      </c>
      <c r="K90" s="12">
        <v>0</v>
      </c>
      <c r="L90" s="12">
        <v>13500</v>
      </c>
      <c r="M90" s="12" t="s">
        <v>1431</v>
      </c>
      <c r="N90" s="527">
        <v>15000</v>
      </c>
      <c r="O90" s="12">
        <v>20</v>
      </c>
      <c r="P90" s="527">
        <v>15000</v>
      </c>
      <c r="Q90" s="12" t="s">
        <v>1772</v>
      </c>
      <c r="R90" s="12">
        <v>20</v>
      </c>
      <c r="S90" s="241" t="s">
        <v>1444</v>
      </c>
      <c r="T90" s="241" t="s">
        <v>1445</v>
      </c>
      <c r="U90" s="240" t="s">
        <v>1446</v>
      </c>
    </row>
    <row r="91" spans="1:21" ht="105">
      <c r="A91" s="12">
        <v>84</v>
      </c>
      <c r="B91" s="12"/>
      <c r="C91" s="32" t="s">
        <v>1578</v>
      </c>
      <c r="D91" s="32" t="s">
        <v>1896</v>
      </c>
      <c r="E91" s="509" t="s">
        <v>1613</v>
      </c>
      <c r="F91" s="12" t="s">
        <v>25</v>
      </c>
      <c r="G91" s="509" t="s">
        <v>13</v>
      </c>
      <c r="H91" s="525" t="s">
        <v>20</v>
      </c>
      <c r="I91" s="525" t="s">
        <v>84</v>
      </c>
      <c r="J91" s="525" t="s">
        <v>797</v>
      </c>
      <c r="K91" s="12">
        <v>0</v>
      </c>
      <c r="L91" s="12">
        <v>27000</v>
      </c>
      <c r="M91" s="12" t="s">
        <v>1297</v>
      </c>
      <c r="N91" s="527">
        <v>30000</v>
      </c>
      <c r="O91" s="12">
        <v>20</v>
      </c>
      <c r="P91" s="527">
        <v>30000</v>
      </c>
      <c r="Q91" s="12" t="s">
        <v>1772</v>
      </c>
      <c r="R91" s="12">
        <v>20</v>
      </c>
      <c r="S91" s="240" t="s">
        <v>1615</v>
      </c>
      <c r="T91" s="241" t="s">
        <v>1616</v>
      </c>
      <c r="U91" s="240" t="s">
        <v>1617</v>
      </c>
    </row>
    <row r="92" spans="1:21" ht="75">
      <c r="A92" s="12">
        <v>85</v>
      </c>
      <c r="B92" s="12"/>
      <c r="C92" s="32" t="s">
        <v>1897</v>
      </c>
      <c r="D92" s="32" t="s">
        <v>1898</v>
      </c>
      <c r="E92" s="509" t="s">
        <v>1487</v>
      </c>
      <c r="F92" s="12" t="s">
        <v>25</v>
      </c>
      <c r="G92" s="509" t="s">
        <v>13</v>
      </c>
      <c r="H92" s="525" t="s">
        <v>5</v>
      </c>
      <c r="I92" s="163" t="s">
        <v>83</v>
      </c>
      <c r="J92" s="32" t="s">
        <v>1443</v>
      </c>
      <c r="K92" s="12">
        <v>0</v>
      </c>
      <c r="L92" s="12">
        <v>27000</v>
      </c>
      <c r="M92" s="12" t="s">
        <v>1297</v>
      </c>
      <c r="N92" s="75">
        <v>30000</v>
      </c>
      <c r="O92" s="12">
        <v>20</v>
      </c>
      <c r="P92" s="75">
        <v>30000</v>
      </c>
      <c r="Q92" s="12" t="s">
        <v>1772</v>
      </c>
      <c r="R92" s="12">
        <v>20</v>
      </c>
      <c r="S92" s="241" t="s">
        <v>1488</v>
      </c>
      <c r="T92" s="241" t="s">
        <v>1489</v>
      </c>
      <c r="U92" s="240" t="s">
        <v>1490</v>
      </c>
    </row>
    <row r="93" spans="1:21" ht="75">
      <c r="A93" s="12">
        <v>86</v>
      </c>
      <c r="B93" s="12"/>
      <c r="C93" s="32" t="s">
        <v>1578</v>
      </c>
      <c r="D93" s="32" t="s">
        <v>1579</v>
      </c>
      <c r="E93" s="32" t="s">
        <v>1580</v>
      </c>
      <c r="F93" s="12" t="s">
        <v>25</v>
      </c>
      <c r="G93" s="75" t="s">
        <v>1295</v>
      </c>
      <c r="H93" s="525" t="s">
        <v>20</v>
      </c>
      <c r="I93" s="163" t="s">
        <v>83</v>
      </c>
      <c r="J93" s="32" t="s">
        <v>1443</v>
      </c>
      <c r="K93" s="12">
        <v>0</v>
      </c>
      <c r="L93" s="12">
        <v>27000</v>
      </c>
      <c r="M93" s="12" t="s">
        <v>1297</v>
      </c>
      <c r="N93" s="75">
        <v>30000</v>
      </c>
      <c r="O93" s="12">
        <v>20</v>
      </c>
      <c r="P93" s="75">
        <v>30000</v>
      </c>
      <c r="Q93" s="12" t="s">
        <v>1772</v>
      </c>
      <c r="R93" s="12">
        <v>20</v>
      </c>
      <c r="S93" s="522" t="s">
        <v>1581</v>
      </c>
      <c r="T93" s="522" t="s">
        <v>1582</v>
      </c>
      <c r="U93" s="240" t="s">
        <v>1583</v>
      </c>
    </row>
    <row r="94" spans="1:21" ht="75">
      <c r="A94" s="12">
        <v>87</v>
      </c>
      <c r="B94" s="12"/>
      <c r="C94" s="525" t="s">
        <v>1899</v>
      </c>
      <c r="D94" s="525" t="s">
        <v>1900</v>
      </c>
      <c r="E94" s="525" t="s">
        <v>1509</v>
      </c>
      <c r="F94" s="12" t="s">
        <v>25</v>
      </c>
      <c r="G94" s="525" t="s">
        <v>4</v>
      </c>
      <c r="H94" s="525" t="s">
        <v>5</v>
      </c>
      <c r="I94" s="163" t="s">
        <v>83</v>
      </c>
      <c r="J94" s="525" t="s">
        <v>797</v>
      </c>
      <c r="K94" s="12">
        <v>0</v>
      </c>
      <c r="L94" s="12">
        <v>13500</v>
      </c>
      <c r="M94" s="12" t="s">
        <v>1297</v>
      </c>
      <c r="N94" s="533">
        <v>15000</v>
      </c>
      <c r="O94" s="12">
        <v>20</v>
      </c>
      <c r="P94" s="533">
        <v>15000</v>
      </c>
      <c r="Q94" s="12" t="s">
        <v>1772</v>
      </c>
      <c r="R94" s="12">
        <v>20</v>
      </c>
      <c r="S94" s="534" t="s">
        <v>1511</v>
      </c>
      <c r="T94" s="534" t="s">
        <v>1512</v>
      </c>
      <c r="U94" s="534" t="s">
        <v>1513</v>
      </c>
    </row>
    <row r="95" spans="1:21" ht="75">
      <c r="A95" s="12">
        <v>88</v>
      </c>
      <c r="B95" s="12"/>
      <c r="C95" s="525" t="s">
        <v>1705</v>
      </c>
      <c r="D95" s="525" t="s">
        <v>1706</v>
      </c>
      <c r="E95" s="525" t="s">
        <v>1707</v>
      </c>
      <c r="F95" s="12" t="s">
        <v>25</v>
      </c>
      <c r="G95" s="533" t="s">
        <v>483</v>
      </c>
      <c r="H95" s="525" t="s">
        <v>5</v>
      </c>
      <c r="I95" s="525" t="s">
        <v>84</v>
      </c>
      <c r="J95" s="525" t="s">
        <v>825</v>
      </c>
      <c r="K95" s="12">
        <v>0</v>
      </c>
      <c r="L95" s="12">
        <v>54000</v>
      </c>
      <c r="M95" s="12" t="s">
        <v>1297</v>
      </c>
      <c r="N95" s="533">
        <v>60000</v>
      </c>
      <c r="O95" s="12">
        <v>20</v>
      </c>
      <c r="P95" s="533">
        <v>60000</v>
      </c>
      <c r="Q95" s="12" t="s">
        <v>1772</v>
      </c>
      <c r="R95" s="12">
        <v>20</v>
      </c>
      <c r="S95" s="535" t="s">
        <v>1708</v>
      </c>
      <c r="T95" s="536" t="s">
        <v>1709</v>
      </c>
      <c r="U95" s="534" t="s">
        <v>1710</v>
      </c>
    </row>
    <row r="96" spans="1:21" ht="135">
      <c r="A96" s="12">
        <v>89</v>
      </c>
      <c r="B96" s="12"/>
      <c r="C96" s="525" t="s">
        <v>1636</v>
      </c>
      <c r="D96" s="525" t="s">
        <v>1637</v>
      </c>
      <c r="E96" s="525" t="s">
        <v>1638</v>
      </c>
      <c r="F96" s="12" t="s">
        <v>25</v>
      </c>
      <c r="G96" s="533" t="s">
        <v>483</v>
      </c>
      <c r="H96" s="525" t="s">
        <v>5</v>
      </c>
      <c r="I96" s="525" t="s">
        <v>84</v>
      </c>
      <c r="J96" s="525" t="s">
        <v>797</v>
      </c>
      <c r="K96" s="12">
        <v>0</v>
      </c>
      <c r="L96" s="12">
        <v>40500</v>
      </c>
      <c r="M96" s="12" t="s">
        <v>1297</v>
      </c>
      <c r="N96" s="533">
        <v>45000</v>
      </c>
      <c r="O96" s="12">
        <v>20</v>
      </c>
      <c r="P96" s="533">
        <v>45000</v>
      </c>
      <c r="Q96" s="12" t="s">
        <v>1772</v>
      </c>
      <c r="R96" s="12">
        <v>20</v>
      </c>
      <c r="S96" s="535" t="s">
        <v>1640</v>
      </c>
      <c r="T96" s="536" t="s">
        <v>1641</v>
      </c>
      <c r="U96" s="534" t="s">
        <v>1642</v>
      </c>
    </row>
    <row r="97" spans="1:21" ht="120">
      <c r="A97" s="12">
        <v>90</v>
      </c>
      <c r="B97" s="12"/>
      <c r="C97" s="525" t="s">
        <v>1643</v>
      </c>
      <c r="D97" s="525" t="s">
        <v>1644</v>
      </c>
      <c r="E97" s="525" t="s">
        <v>1645</v>
      </c>
      <c r="F97" s="12" t="s">
        <v>25</v>
      </c>
      <c r="G97" s="533" t="s">
        <v>1295</v>
      </c>
      <c r="H97" s="525" t="s">
        <v>5</v>
      </c>
      <c r="I97" s="163" t="s">
        <v>83</v>
      </c>
      <c r="J97" s="525" t="s">
        <v>538</v>
      </c>
      <c r="K97" s="12">
        <v>0</v>
      </c>
      <c r="L97" s="12">
        <v>27000</v>
      </c>
      <c r="M97" s="12" t="s">
        <v>1297</v>
      </c>
      <c r="N97" s="533">
        <v>30000</v>
      </c>
      <c r="O97" s="12">
        <v>20</v>
      </c>
      <c r="P97" s="533">
        <v>30000</v>
      </c>
      <c r="Q97" s="12" t="s">
        <v>1772</v>
      </c>
      <c r="R97" s="12">
        <v>20</v>
      </c>
      <c r="S97" s="535" t="s">
        <v>1646</v>
      </c>
      <c r="T97" s="536" t="s">
        <v>1647</v>
      </c>
      <c r="U97" s="534" t="s">
        <v>1648</v>
      </c>
    </row>
    <row r="98" spans="1:21" ht="120">
      <c r="A98" s="12">
        <v>91</v>
      </c>
      <c r="B98" s="12"/>
      <c r="C98" s="525" t="s">
        <v>1655</v>
      </c>
      <c r="D98" s="525" t="s">
        <v>1656</v>
      </c>
      <c r="E98" s="525" t="s">
        <v>1657</v>
      </c>
      <c r="F98" s="12" t="s">
        <v>25</v>
      </c>
      <c r="G98" s="533" t="s">
        <v>1295</v>
      </c>
      <c r="H98" s="525" t="s">
        <v>5</v>
      </c>
      <c r="I98" s="525" t="s">
        <v>84</v>
      </c>
      <c r="J98" s="525" t="s">
        <v>797</v>
      </c>
      <c r="K98" s="12">
        <v>0</v>
      </c>
      <c r="L98" s="12">
        <v>13500</v>
      </c>
      <c r="M98" s="12" t="s">
        <v>1614</v>
      </c>
      <c r="N98" s="533">
        <v>15000</v>
      </c>
      <c r="O98" s="12">
        <v>20</v>
      </c>
      <c r="P98" s="533">
        <v>15000</v>
      </c>
      <c r="Q98" s="12" t="s">
        <v>1772</v>
      </c>
      <c r="R98" s="12">
        <v>20</v>
      </c>
      <c r="S98" s="535" t="s">
        <v>1658</v>
      </c>
      <c r="T98" s="536" t="s">
        <v>1659</v>
      </c>
      <c r="U98" s="534" t="s">
        <v>1660</v>
      </c>
    </row>
    <row r="99" spans="1:21" ht="90">
      <c r="A99" s="12">
        <v>92</v>
      </c>
      <c r="B99" s="12"/>
      <c r="C99" s="525" t="s">
        <v>1661</v>
      </c>
      <c r="D99" s="525" t="s">
        <v>1662</v>
      </c>
      <c r="E99" s="525" t="s">
        <v>1663</v>
      </c>
      <c r="F99" s="12" t="s">
        <v>25</v>
      </c>
      <c r="G99" s="533" t="s">
        <v>1295</v>
      </c>
      <c r="H99" s="525" t="s">
        <v>20</v>
      </c>
      <c r="I99" s="163" t="s">
        <v>83</v>
      </c>
      <c r="J99" s="525" t="s">
        <v>797</v>
      </c>
      <c r="K99" s="12">
        <v>0</v>
      </c>
      <c r="L99" s="12">
        <v>54000</v>
      </c>
      <c r="M99" s="12" t="s">
        <v>1614</v>
      </c>
      <c r="N99" s="533">
        <v>60000</v>
      </c>
      <c r="O99" s="12">
        <v>20</v>
      </c>
      <c r="P99" s="533">
        <v>60000</v>
      </c>
      <c r="Q99" s="12" t="s">
        <v>1772</v>
      </c>
      <c r="R99" s="12">
        <v>20</v>
      </c>
      <c r="S99" s="535" t="s">
        <v>1664</v>
      </c>
      <c r="T99" s="536" t="s">
        <v>1665</v>
      </c>
      <c r="U99" s="534" t="s">
        <v>1666</v>
      </c>
    </row>
    <row r="100" spans="1:21" ht="105">
      <c r="A100" s="12">
        <v>93</v>
      </c>
      <c r="B100" s="12"/>
      <c r="C100" s="525" t="s">
        <v>1673</v>
      </c>
      <c r="D100" s="525" t="s">
        <v>1674</v>
      </c>
      <c r="E100" s="525" t="s">
        <v>1675</v>
      </c>
      <c r="F100" s="12" t="s">
        <v>25</v>
      </c>
      <c r="G100" s="533" t="s">
        <v>483</v>
      </c>
      <c r="H100" s="525" t="s">
        <v>5</v>
      </c>
      <c r="I100" s="163" t="s">
        <v>83</v>
      </c>
      <c r="J100" s="525" t="s">
        <v>1676</v>
      </c>
      <c r="K100" s="12">
        <v>0</v>
      </c>
      <c r="L100" s="12">
        <v>13500</v>
      </c>
      <c r="M100" s="12" t="s">
        <v>1614</v>
      </c>
      <c r="N100" s="533">
        <v>15000</v>
      </c>
      <c r="O100" s="12">
        <v>20</v>
      </c>
      <c r="P100" s="533">
        <v>15000</v>
      </c>
      <c r="Q100" s="12" t="s">
        <v>1772</v>
      </c>
      <c r="R100" s="12">
        <v>20</v>
      </c>
      <c r="S100" s="535" t="s">
        <v>1677</v>
      </c>
      <c r="T100" s="536" t="s">
        <v>1678</v>
      </c>
      <c r="U100" s="534" t="s">
        <v>1679</v>
      </c>
    </row>
    <row r="101" spans="1:21" ht="105">
      <c r="A101" s="12">
        <v>94</v>
      </c>
      <c r="B101" s="12"/>
      <c r="C101" s="525" t="s">
        <v>1680</v>
      </c>
      <c r="D101" s="525" t="s">
        <v>1681</v>
      </c>
      <c r="E101" s="525" t="s">
        <v>1675</v>
      </c>
      <c r="F101" s="12" t="s">
        <v>25</v>
      </c>
      <c r="G101" s="533" t="s">
        <v>483</v>
      </c>
      <c r="H101" s="525" t="s">
        <v>5</v>
      </c>
      <c r="I101" s="163" t="s">
        <v>83</v>
      </c>
      <c r="J101" s="525" t="s">
        <v>1676</v>
      </c>
      <c r="K101" s="12">
        <v>0</v>
      </c>
      <c r="L101" s="12">
        <v>13500</v>
      </c>
      <c r="M101" s="12" t="s">
        <v>1614</v>
      </c>
      <c r="N101" s="533">
        <v>15000</v>
      </c>
      <c r="O101" s="12">
        <v>20</v>
      </c>
      <c r="P101" s="533">
        <v>15000</v>
      </c>
      <c r="Q101" s="12" t="s">
        <v>1772</v>
      </c>
      <c r="R101" s="12">
        <v>20</v>
      </c>
      <c r="S101" s="535" t="s">
        <v>1682</v>
      </c>
      <c r="T101" s="536" t="s">
        <v>1683</v>
      </c>
      <c r="U101" s="534" t="s">
        <v>1684</v>
      </c>
    </row>
    <row r="102" spans="1:21" ht="90">
      <c r="A102" s="12">
        <v>95</v>
      </c>
      <c r="B102" s="12"/>
      <c r="C102" s="525" t="s">
        <v>1685</v>
      </c>
      <c r="D102" s="525" t="s">
        <v>1686</v>
      </c>
      <c r="E102" s="525" t="s">
        <v>1687</v>
      </c>
      <c r="F102" s="12" t="s">
        <v>25</v>
      </c>
      <c r="G102" s="533" t="s">
        <v>1295</v>
      </c>
      <c r="H102" s="525" t="s">
        <v>5</v>
      </c>
      <c r="I102" s="163" t="s">
        <v>83</v>
      </c>
      <c r="J102" s="525" t="s">
        <v>1688</v>
      </c>
      <c r="K102" s="12">
        <v>0</v>
      </c>
      <c r="L102" s="12">
        <v>13500</v>
      </c>
      <c r="M102" s="12" t="s">
        <v>1614</v>
      </c>
      <c r="N102" s="533">
        <v>15000</v>
      </c>
      <c r="O102" s="12">
        <v>20</v>
      </c>
      <c r="P102" s="533">
        <v>15000</v>
      </c>
      <c r="Q102" s="12" t="s">
        <v>1772</v>
      </c>
      <c r="R102" s="12">
        <v>20</v>
      </c>
      <c r="S102" s="535" t="s">
        <v>1689</v>
      </c>
      <c r="T102" s="536" t="s">
        <v>1690</v>
      </c>
      <c r="U102" s="534" t="s">
        <v>1691</v>
      </c>
    </row>
    <row r="103" spans="1:21" ht="105">
      <c r="A103" s="12">
        <v>96</v>
      </c>
      <c r="B103" s="12"/>
      <c r="C103" s="525" t="s">
        <v>1692</v>
      </c>
      <c r="D103" s="525" t="s">
        <v>1693</v>
      </c>
      <c r="E103" s="525" t="s">
        <v>1694</v>
      </c>
      <c r="F103" s="12" t="s">
        <v>25</v>
      </c>
      <c r="G103" s="533" t="s">
        <v>483</v>
      </c>
      <c r="H103" s="525" t="s">
        <v>5</v>
      </c>
      <c r="I103" s="525" t="s">
        <v>84</v>
      </c>
      <c r="J103" s="525" t="s">
        <v>1695</v>
      </c>
      <c r="K103" s="12">
        <v>0</v>
      </c>
      <c r="L103" s="12">
        <v>13500</v>
      </c>
      <c r="M103" s="12" t="s">
        <v>1614</v>
      </c>
      <c r="N103" s="533">
        <v>15000</v>
      </c>
      <c r="O103" s="12">
        <v>20</v>
      </c>
      <c r="P103" s="533">
        <v>15000</v>
      </c>
      <c r="Q103" s="12" t="s">
        <v>1772</v>
      </c>
      <c r="R103" s="12">
        <v>20</v>
      </c>
      <c r="S103" s="535" t="s">
        <v>1696</v>
      </c>
      <c r="T103" s="536" t="s">
        <v>1697</v>
      </c>
      <c r="U103" s="534" t="s">
        <v>1698</v>
      </c>
    </row>
    <row r="104" spans="1:21" ht="105">
      <c r="A104" s="12">
        <v>97</v>
      </c>
      <c r="B104" s="12"/>
      <c r="C104" s="525" t="s">
        <v>1699</v>
      </c>
      <c r="D104" s="525" t="s">
        <v>1700</v>
      </c>
      <c r="E104" s="525" t="s">
        <v>1701</v>
      </c>
      <c r="F104" s="12" t="s">
        <v>25</v>
      </c>
      <c r="G104" s="533" t="s">
        <v>13</v>
      </c>
      <c r="H104" s="525" t="s">
        <v>20</v>
      </c>
      <c r="I104" s="163" t="s">
        <v>83</v>
      </c>
      <c r="J104" s="525" t="s">
        <v>1688</v>
      </c>
      <c r="K104" s="12">
        <v>0</v>
      </c>
      <c r="L104" s="12">
        <v>13500</v>
      </c>
      <c r="M104" s="12" t="s">
        <v>1614</v>
      </c>
      <c r="N104" s="533">
        <v>15000</v>
      </c>
      <c r="O104" s="12">
        <v>20</v>
      </c>
      <c r="P104" s="533">
        <v>15000</v>
      </c>
      <c r="Q104" s="12" t="s">
        <v>1772</v>
      </c>
      <c r="R104" s="12">
        <v>20</v>
      </c>
      <c r="S104" s="535" t="s">
        <v>1702</v>
      </c>
      <c r="T104" s="536" t="s">
        <v>1703</v>
      </c>
      <c r="U104" s="534" t="s">
        <v>1704</v>
      </c>
    </row>
    <row r="105" spans="1:21" ht="45">
      <c r="A105" s="12">
        <v>98</v>
      </c>
      <c r="B105" s="12"/>
      <c r="C105" s="32" t="s">
        <v>1901</v>
      </c>
      <c r="D105" s="32" t="s">
        <v>1902</v>
      </c>
      <c r="E105" s="32" t="s">
        <v>1903</v>
      </c>
      <c r="F105" s="93" t="s">
        <v>25</v>
      </c>
      <c r="G105" s="75" t="s">
        <v>1295</v>
      </c>
      <c r="H105" s="532" t="s">
        <v>20</v>
      </c>
      <c r="I105" s="532" t="s">
        <v>83</v>
      </c>
      <c r="J105" s="32" t="s">
        <v>1904</v>
      </c>
      <c r="K105" s="12">
        <v>0</v>
      </c>
      <c r="L105" s="537">
        <v>13500</v>
      </c>
      <c r="M105" s="12" t="s">
        <v>1614</v>
      </c>
      <c r="N105" s="12">
        <v>15000</v>
      </c>
      <c r="O105" s="12">
        <v>20</v>
      </c>
      <c r="P105" s="12">
        <v>15000</v>
      </c>
      <c r="Q105" s="12" t="s">
        <v>1905</v>
      </c>
      <c r="R105" s="12">
        <v>20</v>
      </c>
      <c r="S105" s="241" t="s">
        <v>1477</v>
      </c>
      <c r="T105" s="241" t="s">
        <v>1478</v>
      </c>
      <c r="U105" s="241" t="s">
        <v>1479</v>
      </c>
    </row>
    <row r="106" spans="1:21" ht="60">
      <c r="A106" s="12">
        <v>99</v>
      </c>
      <c r="B106" s="12"/>
      <c r="C106" s="32" t="s">
        <v>1551</v>
      </c>
      <c r="D106" s="32" t="s">
        <v>1309</v>
      </c>
      <c r="E106" s="32" t="s">
        <v>1906</v>
      </c>
      <c r="F106" s="93" t="s">
        <v>25</v>
      </c>
      <c r="G106" s="75" t="s">
        <v>1295</v>
      </c>
      <c r="H106" s="532" t="s">
        <v>5</v>
      </c>
      <c r="I106" s="532" t="s">
        <v>83</v>
      </c>
      <c r="J106" s="75" t="s">
        <v>1907</v>
      </c>
      <c r="K106" s="12">
        <v>0</v>
      </c>
      <c r="L106" s="537">
        <v>27000</v>
      </c>
      <c r="M106" s="12" t="s">
        <v>1614</v>
      </c>
      <c r="N106" s="12">
        <v>30000</v>
      </c>
      <c r="O106" s="12">
        <v>20</v>
      </c>
      <c r="P106" s="12">
        <v>30000</v>
      </c>
      <c r="Q106" s="12" t="s">
        <v>1905</v>
      </c>
      <c r="R106" s="12">
        <v>20</v>
      </c>
      <c r="S106" s="522" t="s">
        <v>1548</v>
      </c>
      <c r="T106" s="241" t="s">
        <v>1908</v>
      </c>
      <c r="U106" s="241" t="s">
        <v>1555</v>
      </c>
    </row>
    <row r="107" spans="1:21" ht="75">
      <c r="A107" s="12">
        <v>100</v>
      </c>
      <c r="B107" s="12"/>
      <c r="C107" s="32" t="s">
        <v>1909</v>
      </c>
      <c r="D107" s="32" t="s">
        <v>1381</v>
      </c>
      <c r="E107" s="32" t="s">
        <v>1910</v>
      </c>
      <c r="F107" s="93" t="s">
        <v>25</v>
      </c>
      <c r="G107" s="75" t="s">
        <v>1295</v>
      </c>
      <c r="H107" s="532" t="s">
        <v>5</v>
      </c>
      <c r="I107" s="532" t="s">
        <v>83</v>
      </c>
      <c r="J107" s="75" t="s">
        <v>1907</v>
      </c>
      <c r="K107" s="12">
        <v>0</v>
      </c>
      <c r="L107" s="537">
        <v>81000</v>
      </c>
      <c r="M107" s="12" t="s">
        <v>1614</v>
      </c>
      <c r="N107" s="12">
        <v>90000</v>
      </c>
      <c r="O107" s="12">
        <v>20</v>
      </c>
      <c r="P107" s="12">
        <v>90000</v>
      </c>
      <c r="Q107" s="12" t="s">
        <v>1905</v>
      </c>
      <c r="R107" s="12">
        <v>20</v>
      </c>
      <c r="S107" s="240" t="s">
        <v>1734</v>
      </c>
      <c r="T107" s="241" t="s">
        <v>1735</v>
      </c>
      <c r="U107" s="241" t="s">
        <v>1911</v>
      </c>
    </row>
    <row r="108" spans="1:21" ht="45">
      <c r="A108" s="12">
        <v>101</v>
      </c>
      <c r="B108" s="12"/>
      <c r="C108" s="32" t="s">
        <v>1912</v>
      </c>
      <c r="D108" s="32" t="s">
        <v>1650</v>
      </c>
      <c r="E108" s="32" t="s">
        <v>1913</v>
      </c>
      <c r="F108" s="93" t="s">
        <v>25</v>
      </c>
      <c r="G108" s="75" t="s">
        <v>1295</v>
      </c>
      <c r="H108" s="532" t="s">
        <v>5</v>
      </c>
      <c r="I108" s="532" t="s">
        <v>83</v>
      </c>
      <c r="J108" s="32" t="s">
        <v>1914</v>
      </c>
      <c r="K108" s="12">
        <v>0</v>
      </c>
      <c r="L108" s="537">
        <v>67500</v>
      </c>
      <c r="M108" s="12" t="s">
        <v>1614</v>
      </c>
      <c r="N108" s="12">
        <v>75000</v>
      </c>
      <c r="O108" s="12">
        <v>20</v>
      </c>
      <c r="P108" s="12">
        <v>75000</v>
      </c>
      <c r="Q108" s="12" t="s">
        <v>1905</v>
      </c>
      <c r="R108" s="12">
        <v>20</v>
      </c>
      <c r="S108" s="240" t="s">
        <v>1652</v>
      </c>
      <c r="T108" s="241" t="s">
        <v>1653</v>
      </c>
      <c r="U108" s="241" t="s">
        <v>1654</v>
      </c>
    </row>
    <row r="109" spans="1:21" ht="60">
      <c r="A109" s="12">
        <v>102</v>
      </c>
      <c r="B109" s="12"/>
      <c r="C109" s="32" t="s">
        <v>1915</v>
      </c>
      <c r="D109" s="32" t="s">
        <v>1916</v>
      </c>
      <c r="E109" s="32" t="s">
        <v>1917</v>
      </c>
      <c r="F109" s="93" t="s">
        <v>25</v>
      </c>
      <c r="G109" s="75" t="s">
        <v>1295</v>
      </c>
      <c r="H109" s="532" t="s">
        <v>20</v>
      </c>
      <c r="I109" s="532" t="s">
        <v>83</v>
      </c>
      <c r="J109" s="32" t="s">
        <v>1904</v>
      </c>
      <c r="K109" s="12">
        <v>0</v>
      </c>
      <c r="L109" s="537">
        <v>54000</v>
      </c>
      <c r="M109" s="12" t="s">
        <v>1614</v>
      </c>
      <c r="N109" s="12">
        <v>60000</v>
      </c>
      <c r="O109" s="12">
        <v>20</v>
      </c>
      <c r="P109" s="12">
        <v>60000</v>
      </c>
      <c r="Q109" s="12" t="s">
        <v>1905</v>
      </c>
      <c r="R109" s="12">
        <v>20</v>
      </c>
      <c r="S109" s="240" t="s">
        <v>1723</v>
      </c>
      <c r="T109" s="241" t="s">
        <v>1724</v>
      </c>
      <c r="U109" s="241" t="s">
        <v>1725</v>
      </c>
    </row>
    <row r="110" spans="1:21" ht="102">
      <c r="A110" s="12">
        <v>103</v>
      </c>
      <c r="B110" s="12"/>
      <c r="C110" s="32" t="s">
        <v>1918</v>
      </c>
      <c r="D110" s="32" t="s">
        <v>302</v>
      </c>
      <c r="E110" s="515" t="s">
        <v>1919</v>
      </c>
      <c r="F110" s="12" t="s">
        <v>25</v>
      </c>
      <c r="G110" s="516" t="s">
        <v>13</v>
      </c>
      <c r="H110" s="516" t="s">
        <v>5</v>
      </c>
      <c r="I110" s="516" t="s">
        <v>83</v>
      </c>
      <c r="J110" s="515" t="s">
        <v>520</v>
      </c>
      <c r="K110" s="12">
        <v>0</v>
      </c>
      <c r="L110" s="12">
        <v>27000</v>
      </c>
      <c r="M110" s="516" t="s">
        <v>1920</v>
      </c>
      <c r="N110" s="75">
        <v>30000</v>
      </c>
      <c r="O110" s="12">
        <v>20</v>
      </c>
      <c r="P110" s="75">
        <v>30000</v>
      </c>
      <c r="Q110" s="12" t="s">
        <v>1921</v>
      </c>
      <c r="R110" s="12">
        <v>20</v>
      </c>
      <c r="S110" s="241" t="s">
        <v>1773</v>
      </c>
      <c r="T110" s="241" t="s">
        <v>1922</v>
      </c>
      <c r="U110" s="241" t="s">
        <v>1775</v>
      </c>
    </row>
    <row r="111" spans="1:21" ht="102">
      <c r="A111" s="12">
        <v>104</v>
      </c>
      <c r="B111" s="12"/>
      <c r="C111" s="509" t="s">
        <v>637</v>
      </c>
      <c r="D111" s="516" t="s">
        <v>302</v>
      </c>
      <c r="E111" s="515" t="s">
        <v>1726</v>
      </c>
      <c r="F111" s="12" t="s">
        <v>25</v>
      </c>
      <c r="G111" s="516" t="s">
        <v>13</v>
      </c>
      <c r="H111" s="516" t="s">
        <v>5</v>
      </c>
      <c r="I111" s="516" t="s">
        <v>83</v>
      </c>
      <c r="J111" s="515" t="s">
        <v>1923</v>
      </c>
      <c r="K111" s="12">
        <v>0</v>
      </c>
      <c r="L111" s="12">
        <v>54000</v>
      </c>
      <c r="M111" s="516" t="s">
        <v>1924</v>
      </c>
      <c r="N111" s="516">
        <v>60000</v>
      </c>
      <c r="O111" s="12">
        <v>20</v>
      </c>
      <c r="P111" s="516">
        <v>60000</v>
      </c>
      <c r="Q111" s="12" t="s">
        <v>1921</v>
      </c>
      <c r="R111" s="12">
        <v>20</v>
      </c>
      <c r="S111" s="526" t="s">
        <v>1728</v>
      </c>
      <c r="T111" s="526" t="s">
        <v>1729</v>
      </c>
      <c r="U111" s="526" t="s">
        <v>1730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selection activeCell="C9" sqref="C9"/>
    </sheetView>
  </sheetViews>
  <sheetFormatPr defaultRowHeight="15"/>
  <sheetData>
    <row r="1" spans="1:21" ht="18.75">
      <c r="A1" s="643" t="s">
        <v>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1" ht="18.75">
      <c r="A2" s="643" t="s">
        <v>79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</row>
    <row r="3" spans="1:21" ht="18.75">
      <c r="A3" s="643" t="s">
        <v>122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101"/>
      <c r="T3" s="107"/>
    </row>
    <row r="4" spans="1:21" ht="18.75">
      <c r="A4" s="693" t="s">
        <v>699</v>
      </c>
      <c r="B4" s="693"/>
      <c r="C4" s="693"/>
      <c r="D4" s="693"/>
      <c r="E4" s="693"/>
      <c r="F4" s="693"/>
      <c r="G4" s="693"/>
      <c r="H4" s="226"/>
      <c r="I4" s="50"/>
      <c r="J4" s="50"/>
      <c r="K4" s="50"/>
      <c r="L4" s="505"/>
      <c r="M4" s="106"/>
      <c r="N4" s="96"/>
      <c r="O4" s="106"/>
      <c r="P4" s="97"/>
      <c r="Q4" s="52"/>
      <c r="R4" s="99" t="s">
        <v>278</v>
      </c>
      <c r="S4" s="101"/>
      <c r="T4" s="107"/>
    </row>
    <row r="5" spans="1:21">
      <c r="A5" s="506"/>
      <c r="B5" s="507"/>
      <c r="C5" s="101"/>
      <c r="D5" s="506"/>
      <c r="E5" s="101"/>
      <c r="F5" s="227"/>
      <c r="G5" s="159"/>
      <c r="H5" s="227"/>
      <c r="I5" s="159"/>
      <c r="J5" s="506"/>
      <c r="K5" s="506"/>
      <c r="L5" s="506"/>
      <c r="M5" s="507"/>
      <c r="N5" s="102"/>
      <c r="O5" s="507"/>
      <c r="P5" s="102"/>
      <c r="Q5" s="694" t="s">
        <v>279</v>
      </c>
      <c r="R5" s="694"/>
      <c r="S5" s="101"/>
      <c r="T5" s="107"/>
    </row>
    <row r="6" spans="1:21">
      <c r="A6" s="692" t="s">
        <v>280</v>
      </c>
      <c r="B6" s="692"/>
      <c r="C6" s="101"/>
      <c r="D6" s="506"/>
      <c r="E6" s="101"/>
      <c r="F6" s="227"/>
      <c r="G6" s="159"/>
      <c r="H6" s="227"/>
      <c r="I6" s="159"/>
      <c r="J6" s="506"/>
      <c r="K6" s="506"/>
      <c r="L6" s="506"/>
      <c r="M6" s="507"/>
      <c r="N6" s="102"/>
      <c r="O6" s="507"/>
      <c r="P6" s="102"/>
      <c r="Q6" s="507"/>
      <c r="R6" s="506"/>
      <c r="S6" s="101"/>
      <c r="T6" s="107"/>
    </row>
    <row r="7" spans="1:21" ht="63">
      <c r="A7" s="228" t="s">
        <v>124</v>
      </c>
      <c r="B7" s="228" t="s">
        <v>125</v>
      </c>
      <c r="C7" s="211" t="s">
        <v>126</v>
      </c>
      <c r="D7" s="228" t="s">
        <v>127</v>
      </c>
      <c r="E7" s="211" t="s">
        <v>128</v>
      </c>
      <c r="F7" s="211" t="s">
        <v>87</v>
      </c>
      <c r="G7" s="228" t="s">
        <v>129</v>
      </c>
      <c r="H7" s="211" t="s">
        <v>130</v>
      </c>
      <c r="I7" s="228" t="s">
        <v>131</v>
      </c>
      <c r="J7" s="228" t="s">
        <v>281</v>
      </c>
      <c r="K7" s="228" t="s">
        <v>282</v>
      </c>
      <c r="L7" s="228" t="s">
        <v>283</v>
      </c>
      <c r="M7" s="228" t="s">
        <v>284</v>
      </c>
      <c r="N7" s="220" t="s">
        <v>285</v>
      </c>
      <c r="O7" s="228" t="s">
        <v>286</v>
      </c>
      <c r="P7" s="220" t="s">
        <v>136</v>
      </c>
      <c r="Q7" s="228" t="s">
        <v>135</v>
      </c>
      <c r="R7" s="228" t="s">
        <v>137</v>
      </c>
      <c r="S7" s="211" t="s">
        <v>700</v>
      </c>
      <c r="T7" s="212" t="s">
        <v>701</v>
      </c>
      <c r="U7" s="229" t="s">
        <v>763</v>
      </c>
    </row>
    <row r="8" spans="1:21" ht="89.25">
      <c r="A8" s="75">
        <v>1</v>
      </c>
      <c r="B8" s="12"/>
      <c r="C8" s="67" t="s">
        <v>1925</v>
      </c>
      <c r="D8" s="67" t="s">
        <v>1926</v>
      </c>
      <c r="E8" s="114" t="s">
        <v>1927</v>
      </c>
      <c r="F8" s="76" t="s">
        <v>25</v>
      </c>
      <c r="G8" s="12" t="s">
        <v>13</v>
      </c>
      <c r="H8" s="513" t="s">
        <v>20</v>
      </c>
      <c r="I8" s="513" t="s">
        <v>83</v>
      </c>
      <c r="J8" s="67" t="s">
        <v>1928</v>
      </c>
      <c r="K8" s="67" t="s">
        <v>1928</v>
      </c>
      <c r="L8" s="67" t="s">
        <v>707</v>
      </c>
      <c r="M8" s="67" t="s">
        <v>1929</v>
      </c>
      <c r="N8" s="12">
        <v>400000</v>
      </c>
      <c r="O8" s="538" t="s">
        <v>861</v>
      </c>
      <c r="P8" s="12">
        <v>100000</v>
      </c>
      <c r="Q8" s="12" t="s">
        <v>1930</v>
      </c>
      <c r="R8" s="12" t="s">
        <v>505</v>
      </c>
      <c r="S8" s="529" t="s">
        <v>1931</v>
      </c>
      <c r="T8" s="529" t="s">
        <v>871</v>
      </c>
      <c r="U8" s="529" t="s">
        <v>1932</v>
      </c>
    </row>
    <row r="9" spans="1:21" ht="90">
      <c r="A9" s="75">
        <v>2</v>
      </c>
      <c r="B9" s="12"/>
      <c r="C9" s="32" t="s">
        <v>1933</v>
      </c>
      <c r="D9" s="32" t="s">
        <v>1934</v>
      </c>
      <c r="E9" s="233" t="s">
        <v>1935</v>
      </c>
      <c r="F9" s="76" t="s">
        <v>25</v>
      </c>
      <c r="G9" s="513" t="s">
        <v>4</v>
      </c>
      <c r="H9" s="513" t="s">
        <v>5</v>
      </c>
      <c r="I9" s="513" t="s">
        <v>83</v>
      </c>
      <c r="J9" s="32" t="s">
        <v>1936</v>
      </c>
      <c r="K9" s="32" t="s">
        <v>1937</v>
      </c>
      <c r="L9" s="32" t="s">
        <v>1938</v>
      </c>
      <c r="M9" s="32" t="s">
        <v>469</v>
      </c>
      <c r="N9" s="12">
        <v>400000</v>
      </c>
      <c r="O9" s="539" t="s">
        <v>1624</v>
      </c>
      <c r="P9" s="12">
        <v>100000</v>
      </c>
      <c r="Q9" s="12" t="s">
        <v>1939</v>
      </c>
      <c r="R9" s="12" t="s">
        <v>505</v>
      </c>
      <c r="S9" s="241" t="s">
        <v>1626</v>
      </c>
      <c r="T9" s="241" t="s">
        <v>1627</v>
      </c>
      <c r="U9" s="241" t="s">
        <v>1628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24"/>
  <sheetViews>
    <sheetView topLeftCell="A21" workbookViewId="0">
      <selection activeCell="A9" sqref="A9:A24"/>
    </sheetView>
  </sheetViews>
  <sheetFormatPr defaultRowHeight="15"/>
  <sheetData>
    <row r="1" spans="1:22" ht="18.75">
      <c r="A1" s="643" t="s">
        <v>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215"/>
      <c r="U1" s="215"/>
      <c r="V1" s="698"/>
    </row>
    <row r="2" spans="1:22" ht="18.75">
      <c r="A2" s="643" t="s">
        <v>1940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215"/>
      <c r="U2" s="215"/>
      <c r="V2" s="698"/>
    </row>
    <row r="3" spans="1:22" ht="18.75">
      <c r="A3" s="643" t="s">
        <v>1941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215"/>
      <c r="U3" s="215"/>
      <c r="V3" s="698"/>
    </row>
    <row r="4" spans="1:22" ht="18.75">
      <c r="A4" s="643" t="s">
        <v>1942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215"/>
      <c r="U4" s="215"/>
      <c r="V4" s="698"/>
    </row>
    <row r="5" spans="1:22" ht="18.75">
      <c r="A5" s="693" t="s">
        <v>1943</v>
      </c>
      <c r="B5" s="693"/>
      <c r="C5" s="693"/>
      <c r="D5" s="693"/>
      <c r="E5" s="693"/>
      <c r="F5" s="693"/>
      <c r="G5" s="693"/>
      <c r="H5" s="202"/>
      <c r="I5" s="202"/>
      <c r="J5" s="216"/>
      <c r="K5" s="699"/>
      <c r="L5" s="700"/>
      <c r="M5" s="96" t="s">
        <v>953</v>
      </c>
      <c r="N5" s="206"/>
      <c r="O5" s="701"/>
      <c r="P5" s="702"/>
      <c r="Q5" s="703"/>
      <c r="R5" s="703"/>
      <c r="S5" s="99" t="s">
        <v>278</v>
      </c>
      <c r="T5" s="215"/>
      <c r="U5" s="215"/>
      <c r="V5" s="698"/>
    </row>
    <row r="6" spans="1:22" ht="15.75">
      <c r="A6" s="704"/>
      <c r="B6" s="107"/>
      <c r="C6" s="107"/>
      <c r="D6" s="107"/>
      <c r="E6" s="108"/>
      <c r="F6" s="705"/>
      <c r="G6" s="203"/>
      <c r="H6" s="706" t="s">
        <v>1944</v>
      </c>
      <c r="I6" s="706"/>
      <c r="J6" s="706"/>
      <c r="K6" s="707"/>
      <c r="L6" s="707"/>
      <c r="M6" s="708"/>
      <c r="N6" s="207"/>
      <c r="O6" s="709"/>
      <c r="P6" s="709"/>
      <c r="Q6" s="697" t="s">
        <v>288</v>
      </c>
      <c r="R6" s="697"/>
      <c r="S6" s="697"/>
      <c r="T6" s="215"/>
      <c r="U6" s="215"/>
      <c r="V6" s="698"/>
    </row>
    <row r="7" spans="1:22" ht="15.75">
      <c r="A7" s="692" t="s">
        <v>280</v>
      </c>
      <c r="B7" s="692"/>
      <c r="C7" s="692"/>
      <c r="D7" s="107"/>
      <c r="E7" s="108"/>
      <c r="F7" s="705"/>
      <c r="G7" s="203"/>
      <c r="H7" s="203"/>
      <c r="I7" s="203"/>
      <c r="J7" s="8"/>
      <c r="K7" s="707"/>
      <c r="L7" s="707"/>
      <c r="M7" s="708"/>
      <c r="N7" s="207"/>
      <c r="O7" s="709"/>
      <c r="P7" s="696" t="s">
        <v>289</v>
      </c>
      <c r="Q7" s="696"/>
      <c r="R7" s="696"/>
      <c r="S7" s="696"/>
      <c r="T7" s="215"/>
      <c r="U7" s="215"/>
      <c r="V7" s="698"/>
    </row>
    <row r="8" spans="1:22" ht="60">
      <c r="A8" s="710" t="s">
        <v>124</v>
      </c>
      <c r="B8" s="191" t="s">
        <v>125</v>
      </c>
      <c r="C8" s="191" t="s">
        <v>126</v>
      </c>
      <c r="D8" s="191" t="s">
        <v>127</v>
      </c>
      <c r="E8" s="191" t="s">
        <v>128</v>
      </c>
      <c r="F8" s="191" t="s">
        <v>87</v>
      </c>
      <c r="G8" s="191" t="s">
        <v>129</v>
      </c>
      <c r="H8" s="191" t="s">
        <v>130</v>
      </c>
      <c r="I8" s="191" t="s">
        <v>131</v>
      </c>
      <c r="J8" s="191" t="s">
        <v>132</v>
      </c>
      <c r="K8" s="193" t="s">
        <v>133</v>
      </c>
      <c r="L8" s="711" t="s">
        <v>1945</v>
      </c>
      <c r="M8" s="191" t="s">
        <v>135</v>
      </c>
      <c r="N8" s="191" t="s">
        <v>136</v>
      </c>
      <c r="O8" s="191" t="s">
        <v>137</v>
      </c>
      <c r="P8" s="191" t="s">
        <v>136</v>
      </c>
      <c r="Q8" s="192" t="s">
        <v>135</v>
      </c>
      <c r="R8" s="712" t="s">
        <v>1946</v>
      </c>
      <c r="S8" s="191" t="s">
        <v>137</v>
      </c>
      <c r="T8" s="713" t="s">
        <v>700</v>
      </c>
      <c r="U8" s="193" t="s">
        <v>701</v>
      </c>
      <c r="V8" s="714" t="s">
        <v>763</v>
      </c>
    </row>
    <row r="9" spans="1:22" ht="150">
      <c r="A9" s="12">
        <v>1</v>
      </c>
      <c r="B9" s="12"/>
      <c r="C9" s="32" t="s">
        <v>1897</v>
      </c>
      <c r="D9" s="32" t="s">
        <v>1947</v>
      </c>
      <c r="E9" s="241" t="s">
        <v>1948</v>
      </c>
      <c r="F9" s="91" t="s">
        <v>25</v>
      </c>
      <c r="G9" s="241" t="s">
        <v>1295</v>
      </c>
      <c r="H9" s="241" t="s">
        <v>1779</v>
      </c>
      <c r="I9" s="715" t="s">
        <v>83</v>
      </c>
      <c r="J9" s="241" t="s">
        <v>1949</v>
      </c>
      <c r="K9" s="12">
        <v>50000</v>
      </c>
      <c r="L9" s="537">
        <v>31500</v>
      </c>
      <c r="M9" s="716" t="s">
        <v>1781</v>
      </c>
      <c r="N9" s="717">
        <v>35000</v>
      </c>
      <c r="O9" s="12">
        <v>20</v>
      </c>
      <c r="P9" s="241" t="s">
        <v>1950</v>
      </c>
      <c r="Q9" s="12" t="s">
        <v>1951</v>
      </c>
      <c r="R9" s="12"/>
      <c r="S9" s="12">
        <v>20</v>
      </c>
      <c r="T9" s="241" t="s">
        <v>1952</v>
      </c>
      <c r="U9" s="241" t="s">
        <v>1953</v>
      </c>
      <c r="V9" s="241" t="s">
        <v>1954</v>
      </c>
    </row>
    <row r="10" spans="1:22" ht="135">
      <c r="A10" s="12">
        <v>2</v>
      </c>
      <c r="B10" s="12"/>
      <c r="C10" s="32" t="s">
        <v>1955</v>
      </c>
      <c r="D10" s="32" t="s">
        <v>1956</v>
      </c>
      <c r="E10" s="241" t="s">
        <v>1957</v>
      </c>
      <c r="F10" s="91" t="s">
        <v>25</v>
      </c>
      <c r="G10" s="241" t="s">
        <v>1958</v>
      </c>
      <c r="H10" s="241" t="s">
        <v>1779</v>
      </c>
      <c r="I10" s="715" t="s">
        <v>84</v>
      </c>
      <c r="J10" s="241" t="s">
        <v>1959</v>
      </c>
      <c r="K10" s="12">
        <v>200000</v>
      </c>
      <c r="L10" s="537">
        <v>126000</v>
      </c>
      <c r="M10" s="716" t="s">
        <v>1781</v>
      </c>
      <c r="N10" s="717">
        <v>140000</v>
      </c>
      <c r="O10" s="12">
        <v>20</v>
      </c>
      <c r="P10" s="241" t="s">
        <v>1960</v>
      </c>
      <c r="Q10" s="12" t="s">
        <v>1951</v>
      </c>
      <c r="R10" s="12"/>
      <c r="S10" s="12">
        <v>20</v>
      </c>
      <c r="T10" s="241" t="s">
        <v>1961</v>
      </c>
      <c r="U10" s="241" t="s">
        <v>1962</v>
      </c>
      <c r="V10" s="241" t="s">
        <v>1963</v>
      </c>
    </row>
    <row r="11" spans="1:22" ht="63.75">
      <c r="A11" s="12">
        <v>3</v>
      </c>
      <c r="B11" s="12"/>
      <c r="C11" s="93" t="s">
        <v>1964</v>
      </c>
      <c r="D11" s="93" t="s">
        <v>1965</v>
      </c>
      <c r="E11" s="539" t="s">
        <v>1966</v>
      </c>
      <c r="F11" s="201" t="s">
        <v>25</v>
      </c>
      <c r="G11" s="513" t="s">
        <v>1295</v>
      </c>
      <c r="H11" s="718" t="s">
        <v>5</v>
      </c>
      <c r="I11" s="718" t="s">
        <v>84</v>
      </c>
      <c r="J11" s="93" t="s">
        <v>1780</v>
      </c>
      <c r="K11" s="12">
        <v>300000</v>
      </c>
      <c r="L11" s="12">
        <v>189000</v>
      </c>
      <c r="M11" s="185" t="s">
        <v>1967</v>
      </c>
      <c r="N11" s="719">
        <v>210000</v>
      </c>
      <c r="O11" s="12">
        <v>20</v>
      </c>
      <c r="P11" s="719">
        <v>210000</v>
      </c>
      <c r="Q11" s="185" t="s">
        <v>1968</v>
      </c>
      <c r="R11" s="185"/>
      <c r="S11" s="12">
        <v>20</v>
      </c>
      <c r="T11" s="720" t="s">
        <v>1969</v>
      </c>
      <c r="U11" s="720" t="s">
        <v>1970</v>
      </c>
      <c r="V11" s="721" t="s">
        <v>1971</v>
      </c>
    </row>
    <row r="12" spans="1:22" ht="89.25">
      <c r="A12" s="12">
        <v>4</v>
      </c>
      <c r="B12" s="12"/>
      <c r="C12" s="93" t="s">
        <v>1972</v>
      </c>
      <c r="D12" s="93" t="s">
        <v>1973</v>
      </c>
      <c r="E12" s="539" t="s">
        <v>1974</v>
      </c>
      <c r="F12" s="201" t="s">
        <v>25</v>
      </c>
      <c r="G12" s="722" t="s">
        <v>1295</v>
      </c>
      <c r="H12" s="723" t="s">
        <v>20</v>
      </c>
      <c r="I12" s="718" t="s">
        <v>84</v>
      </c>
      <c r="J12" s="93" t="s">
        <v>1975</v>
      </c>
      <c r="K12" s="12">
        <v>200000</v>
      </c>
      <c r="L12" s="12">
        <v>126000</v>
      </c>
      <c r="M12" s="185" t="s">
        <v>1967</v>
      </c>
      <c r="N12" s="719">
        <v>140000</v>
      </c>
      <c r="O12" s="12">
        <v>20</v>
      </c>
      <c r="P12" s="719">
        <v>140000</v>
      </c>
      <c r="Q12" s="185" t="s">
        <v>1968</v>
      </c>
      <c r="R12" s="185"/>
      <c r="S12" s="12">
        <v>20</v>
      </c>
      <c r="T12" s="720" t="s">
        <v>1976</v>
      </c>
      <c r="U12" s="720" t="s">
        <v>1977</v>
      </c>
      <c r="V12" s="721" t="s">
        <v>1978</v>
      </c>
    </row>
    <row r="13" spans="1:22" ht="63.75">
      <c r="A13" s="12">
        <v>5</v>
      </c>
      <c r="B13" s="12"/>
      <c r="C13" s="93" t="s">
        <v>1979</v>
      </c>
      <c r="D13" s="93" t="s">
        <v>1980</v>
      </c>
      <c r="E13" s="539" t="s">
        <v>1981</v>
      </c>
      <c r="F13" s="201" t="s">
        <v>25</v>
      </c>
      <c r="G13" s="722" t="s">
        <v>1295</v>
      </c>
      <c r="H13" s="718" t="s">
        <v>5</v>
      </c>
      <c r="I13" s="718" t="s">
        <v>83</v>
      </c>
      <c r="J13" s="93" t="s">
        <v>1780</v>
      </c>
      <c r="K13" s="12">
        <v>100000</v>
      </c>
      <c r="L13" s="12">
        <v>63000</v>
      </c>
      <c r="M13" s="185" t="s">
        <v>1967</v>
      </c>
      <c r="N13" s="719">
        <v>70000</v>
      </c>
      <c r="O13" s="12">
        <v>20</v>
      </c>
      <c r="P13" s="719">
        <v>70000</v>
      </c>
      <c r="Q13" s="185" t="s">
        <v>1968</v>
      </c>
      <c r="R13" s="185"/>
      <c r="S13" s="12">
        <v>20</v>
      </c>
      <c r="T13" s="720" t="s">
        <v>1982</v>
      </c>
      <c r="U13" s="720" t="s">
        <v>1983</v>
      </c>
      <c r="V13" s="721" t="s">
        <v>1984</v>
      </c>
    </row>
    <row r="14" spans="1:22" ht="75">
      <c r="A14" s="12">
        <v>6</v>
      </c>
      <c r="B14" s="12"/>
      <c r="C14" s="93" t="s">
        <v>1985</v>
      </c>
      <c r="D14" s="93" t="s">
        <v>1643</v>
      </c>
      <c r="E14" s="539" t="s">
        <v>1986</v>
      </c>
      <c r="F14" s="201" t="s">
        <v>25</v>
      </c>
      <c r="G14" s="513" t="s">
        <v>1295</v>
      </c>
      <c r="H14" s="718" t="s">
        <v>5</v>
      </c>
      <c r="I14" s="718" t="s">
        <v>83</v>
      </c>
      <c r="J14" s="93" t="s">
        <v>1987</v>
      </c>
      <c r="K14" s="12">
        <v>100000</v>
      </c>
      <c r="L14" s="12">
        <v>63000</v>
      </c>
      <c r="M14" s="185" t="s">
        <v>1967</v>
      </c>
      <c r="N14" s="719">
        <v>70000</v>
      </c>
      <c r="O14" s="12">
        <v>20</v>
      </c>
      <c r="P14" s="719">
        <v>70000</v>
      </c>
      <c r="Q14" s="185" t="s">
        <v>1968</v>
      </c>
      <c r="R14" s="185"/>
      <c r="S14" s="12">
        <v>20</v>
      </c>
      <c r="T14" s="721" t="s">
        <v>1988</v>
      </c>
      <c r="U14" s="720" t="s">
        <v>1989</v>
      </c>
      <c r="V14" s="721" t="s">
        <v>1990</v>
      </c>
    </row>
    <row r="15" spans="1:22" ht="76.5">
      <c r="A15" s="12">
        <v>7</v>
      </c>
      <c r="B15" s="12"/>
      <c r="C15" s="93" t="s">
        <v>1991</v>
      </c>
      <c r="D15" s="93" t="s">
        <v>1992</v>
      </c>
      <c r="E15" s="539" t="s">
        <v>1993</v>
      </c>
      <c r="F15" s="201" t="s">
        <v>25</v>
      </c>
      <c r="G15" s="724" t="s">
        <v>1295</v>
      </c>
      <c r="H15" s="718" t="s">
        <v>5</v>
      </c>
      <c r="I15" s="718" t="s">
        <v>84</v>
      </c>
      <c r="J15" s="93" t="s">
        <v>1994</v>
      </c>
      <c r="K15" s="12">
        <v>250000</v>
      </c>
      <c r="L15" s="12">
        <v>157500</v>
      </c>
      <c r="M15" s="185" t="s">
        <v>1967</v>
      </c>
      <c r="N15" s="719">
        <v>175000</v>
      </c>
      <c r="O15" s="12">
        <v>20</v>
      </c>
      <c r="P15" s="719">
        <v>175000</v>
      </c>
      <c r="Q15" s="185" t="s">
        <v>1968</v>
      </c>
      <c r="R15" s="185"/>
      <c r="S15" s="12">
        <v>20</v>
      </c>
      <c r="T15" s="720" t="s">
        <v>1995</v>
      </c>
      <c r="U15" s="720" t="s">
        <v>1996</v>
      </c>
      <c r="V15" s="721" t="s">
        <v>1997</v>
      </c>
    </row>
    <row r="16" spans="1:22" ht="51">
      <c r="A16" s="12">
        <v>8</v>
      </c>
      <c r="B16" s="12"/>
      <c r="C16" s="93" t="s">
        <v>1998</v>
      </c>
      <c r="D16" s="93" t="s">
        <v>1815</v>
      </c>
      <c r="E16" s="539" t="s">
        <v>1999</v>
      </c>
      <c r="F16" s="201" t="s">
        <v>25</v>
      </c>
      <c r="G16" s="513" t="s">
        <v>1295</v>
      </c>
      <c r="H16" s="723" t="s">
        <v>20</v>
      </c>
      <c r="I16" s="718" t="s">
        <v>83</v>
      </c>
      <c r="J16" s="93" t="s">
        <v>2000</v>
      </c>
      <c r="K16" s="12">
        <v>100000</v>
      </c>
      <c r="L16" s="12">
        <v>63000</v>
      </c>
      <c r="M16" s="185" t="s">
        <v>1967</v>
      </c>
      <c r="N16" s="719">
        <v>70000</v>
      </c>
      <c r="O16" s="12">
        <v>20</v>
      </c>
      <c r="P16" s="719">
        <v>70000</v>
      </c>
      <c r="Q16" s="185" t="s">
        <v>1968</v>
      </c>
      <c r="R16" s="185"/>
      <c r="S16" s="12">
        <v>20</v>
      </c>
      <c r="T16" s="720" t="s">
        <v>2001</v>
      </c>
      <c r="U16" s="720" t="s">
        <v>2002</v>
      </c>
      <c r="V16" s="725" t="s">
        <v>2003</v>
      </c>
    </row>
    <row r="17" spans="1:22" ht="51">
      <c r="A17" s="12">
        <v>9</v>
      </c>
      <c r="B17" s="12"/>
      <c r="C17" s="93" t="s">
        <v>2004</v>
      </c>
      <c r="D17" s="93" t="s">
        <v>2005</v>
      </c>
      <c r="E17" s="539" t="s">
        <v>2006</v>
      </c>
      <c r="F17" s="201" t="s">
        <v>25</v>
      </c>
      <c r="G17" s="722" t="s">
        <v>1295</v>
      </c>
      <c r="H17" s="718" t="s">
        <v>5</v>
      </c>
      <c r="I17" s="718" t="s">
        <v>83</v>
      </c>
      <c r="J17" s="93" t="s">
        <v>1780</v>
      </c>
      <c r="K17" s="12">
        <v>100000</v>
      </c>
      <c r="L17" s="12">
        <v>63000</v>
      </c>
      <c r="M17" s="185" t="s">
        <v>1967</v>
      </c>
      <c r="N17" s="719">
        <v>70000</v>
      </c>
      <c r="O17" s="12">
        <v>20</v>
      </c>
      <c r="P17" s="719">
        <v>70000</v>
      </c>
      <c r="Q17" s="185" t="s">
        <v>1968</v>
      </c>
      <c r="R17" s="185"/>
      <c r="S17" s="12">
        <v>20</v>
      </c>
      <c r="T17" s="720" t="s">
        <v>2007</v>
      </c>
      <c r="U17" s="720" t="s">
        <v>2008</v>
      </c>
      <c r="V17" s="721" t="s">
        <v>2009</v>
      </c>
    </row>
    <row r="18" spans="1:22" ht="76.5">
      <c r="A18" s="12">
        <v>10</v>
      </c>
      <c r="B18" s="12"/>
      <c r="C18" s="93" t="s">
        <v>2010</v>
      </c>
      <c r="D18" s="93" t="s">
        <v>2011</v>
      </c>
      <c r="E18" s="539" t="s">
        <v>2012</v>
      </c>
      <c r="F18" s="201" t="s">
        <v>25</v>
      </c>
      <c r="G18" s="724" t="s">
        <v>1295</v>
      </c>
      <c r="H18" s="718" t="s">
        <v>5</v>
      </c>
      <c r="I18" s="718" t="s">
        <v>84</v>
      </c>
      <c r="J18" s="93" t="s">
        <v>2013</v>
      </c>
      <c r="K18" s="12">
        <v>200000</v>
      </c>
      <c r="L18" s="12">
        <v>126000</v>
      </c>
      <c r="M18" s="185" t="s">
        <v>1967</v>
      </c>
      <c r="N18" s="719">
        <v>140000</v>
      </c>
      <c r="O18" s="12">
        <v>20</v>
      </c>
      <c r="P18" s="719">
        <v>140000</v>
      </c>
      <c r="Q18" s="185" t="s">
        <v>1968</v>
      </c>
      <c r="R18" s="185"/>
      <c r="S18" s="12">
        <v>20</v>
      </c>
      <c r="T18" s="720" t="s">
        <v>2014</v>
      </c>
      <c r="U18" s="720" t="s">
        <v>2015</v>
      </c>
      <c r="V18" s="721" t="s">
        <v>2016</v>
      </c>
    </row>
    <row r="19" spans="1:22" ht="76.5">
      <c r="A19" s="12">
        <v>11</v>
      </c>
      <c r="B19" s="12"/>
      <c r="C19" s="93" t="s">
        <v>2017</v>
      </c>
      <c r="D19" s="93" t="s">
        <v>2018</v>
      </c>
      <c r="E19" s="539" t="s">
        <v>2019</v>
      </c>
      <c r="F19" s="201" t="s">
        <v>25</v>
      </c>
      <c r="G19" s="724" t="s">
        <v>483</v>
      </c>
      <c r="H19" s="718" t="s">
        <v>5</v>
      </c>
      <c r="I19" s="718" t="s">
        <v>83</v>
      </c>
      <c r="J19" s="93" t="s">
        <v>1780</v>
      </c>
      <c r="K19" s="12">
        <v>200000</v>
      </c>
      <c r="L19" s="12">
        <v>126000</v>
      </c>
      <c r="M19" s="185" t="s">
        <v>1967</v>
      </c>
      <c r="N19" s="719">
        <v>140000</v>
      </c>
      <c r="O19" s="12">
        <v>20</v>
      </c>
      <c r="P19" s="719">
        <v>140000</v>
      </c>
      <c r="Q19" s="185" t="s">
        <v>1968</v>
      </c>
      <c r="R19" s="185"/>
      <c r="S19" s="12">
        <v>20</v>
      </c>
      <c r="T19" s="720" t="s">
        <v>2020</v>
      </c>
      <c r="U19" s="720" t="s">
        <v>2021</v>
      </c>
      <c r="V19" s="725" t="s">
        <v>2022</v>
      </c>
    </row>
    <row r="20" spans="1:22" ht="76.5">
      <c r="A20" s="12">
        <v>12</v>
      </c>
      <c r="B20" s="12"/>
      <c r="C20" s="93" t="s">
        <v>2023</v>
      </c>
      <c r="D20" s="93" t="s">
        <v>2024</v>
      </c>
      <c r="E20" s="539" t="s">
        <v>2025</v>
      </c>
      <c r="F20" s="201" t="s">
        <v>25</v>
      </c>
      <c r="G20" s="513" t="s">
        <v>1295</v>
      </c>
      <c r="H20" s="718" t="s">
        <v>5</v>
      </c>
      <c r="I20" s="718" t="s">
        <v>83</v>
      </c>
      <c r="J20" s="93" t="s">
        <v>2026</v>
      </c>
      <c r="K20" s="12">
        <v>100000</v>
      </c>
      <c r="L20" s="12">
        <v>63000</v>
      </c>
      <c r="M20" s="185" t="s">
        <v>1967</v>
      </c>
      <c r="N20" s="719">
        <v>70000</v>
      </c>
      <c r="O20" s="12">
        <v>20</v>
      </c>
      <c r="P20" s="719">
        <v>70000</v>
      </c>
      <c r="Q20" s="185" t="s">
        <v>1968</v>
      </c>
      <c r="R20" s="185"/>
      <c r="S20" s="12">
        <v>20</v>
      </c>
      <c r="T20" s="720" t="s">
        <v>2027</v>
      </c>
      <c r="U20" s="720" t="s">
        <v>2028</v>
      </c>
      <c r="V20" s="725" t="s">
        <v>2029</v>
      </c>
    </row>
    <row r="21" spans="1:22" ht="63.75">
      <c r="A21" s="12">
        <v>13</v>
      </c>
      <c r="B21" s="12"/>
      <c r="C21" s="93" t="s">
        <v>1578</v>
      </c>
      <c r="D21" s="93" t="s">
        <v>2030</v>
      </c>
      <c r="E21" s="539" t="s">
        <v>2031</v>
      </c>
      <c r="F21" s="201" t="s">
        <v>25</v>
      </c>
      <c r="G21" s="722" t="s">
        <v>1295</v>
      </c>
      <c r="H21" s="723" t="s">
        <v>20</v>
      </c>
      <c r="I21" s="718" t="s">
        <v>83</v>
      </c>
      <c r="J21" s="93" t="s">
        <v>1780</v>
      </c>
      <c r="K21" s="12">
        <v>200000</v>
      </c>
      <c r="L21" s="12">
        <v>126000</v>
      </c>
      <c r="M21" s="185" t="s">
        <v>1967</v>
      </c>
      <c r="N21" s="719">
        <v>140000</v>
      </c>
      <c r="O21" s="12">
        <v>20</v>
      </c>
      <c r="P21" s="719">
        <v>140000</v>
      </c>
      <c r="Q21" s="185" t="s">
        <v>1968</v>
      </c>
      <c r="R21" s="185"/>
      <c r="S21" s="12">
        <v>20</v>
      </c>
      <c r="T21" s="720" t="s">
        <v>2032</v>
      </c>
      <c r="U21" s="720" t="s">
        <v>2033</v>
      </c>
      <c r="V21" s="721" t="s">
        <v>2034</v>
      </c>
    </row>
    <row r="22" spans="1:22" ht="76.5">
      <c r="A22" s="12">
        <v>14</v>
      </c>
      <c r="B22" s="12"/>
      <c r="C22" s="93" t="s">
        <v>2035</v>
      </c>
      <c r="D22" s="93" t="s">
        <v>1557</v>
      </c>
      <c r="E22" s="539" t="s">
        <v>2036</v>
      </c>
      <c r="F22" s="201" t="s">
        <v>25</v>
      </c>
      <c r="G22" s="724" t="s">
        <v>1295</v>
      </c>
      <c r="H22" s="718" t="s">
        <v>5</v>
      </c>
      <c r="I22" s="718" t="s">
        <v>83</v>
      </c>
      <c r="J22" s="93" t="s">
        <v>1780</v>
      </c>
      <c r="K22" s="12">
        <v>100000</v>
      </c>
      <c r="L22" s="12">
        <v>63000</v>
      </c>
      <c r="M22" s="185" t="s">
        <v>1967</v>
      </c>
      <c r="N22" s="719">
        <v>70000</v>
      </c>
      <c r="O22" s="12">
        <v>20</v>
      </c>
      <c r="P22" s="719">
        <v>70000</v>
      </c>
      <c r="Q22" s="185" t="s">
        <v>1968</v>
      </c>
      <c r="R22" s="185"/>
      <c r="S22" s="12">
        <v>20</v>
      </c>
      <c r="T22" s="720" t="s">
        <v>2037</v>
      </c>
      <c r="U22" s="720" t="s">
        <v>2038</v>
      </c>
      <c r="V22" s="721" t="s">
        <v>2039</v>
      </c>
    </row>
    <row r="23" spans="1:22" ht="63.75">
      <c r="A23" s="12">
        <v>15</v>
      </c>
      <c r="B23" s="12"/>
      <c r="C23" s="93" t="s">
        <v>2040</v>
      </c>
      <c r="D23" s="93" t="s">
        <v>1897</v>
      </c>
      <c r="E23" s="539" t="s">
        <v>2041</v>
      </c>
      <c r="F23" s="201" t="s">
        <v>25</v>
      </c>
      <c r="G23" s="724" t="s">
        <v>1295</v>
      </c>
      <c r="H23" s="723" t="s">
        <v>20</v>
      </c>
      <c r="I23" s="718" t="s">
        <v>83</v>
      </c>
      <c r="J23" s="93" t="s">
        <v>1780</v>
      </c>
      <c r="K23" s="12">
        <v>200000</v>
      </c>
      <c r="L23" s="12">
        <v>126000</v>
      </c>
      <c r="M23" s="185" t="s">
        <v>1967</v>
      </c>
      <c r="N23" s="719">
        <v>140000</v>
      </c>
      <c r="O23" s="12">
        <v>20</v>
      </c>
      <c r="P23" s="719">
        <v>140000</v>
      </c>
      <c r="Q23" s="185" t="s">
        <v>1968</v>
      </c>
      <c r="R23" s="185"/>
      <c r="S23" s="12">
        <v>20</v>
      </c>
      <c r="T23" s="721" t="s">
        <v>2042</v>
      </c>
      <c r="U23" s="720" t="s">
        <v>2043</v>
      </c>
      <c r="V23" s="721" t="s">
        <v>2044</v>
      </c>
    </row>
    <row r="24" spans="1:22" ht="84">
      <c r="A24" s="12">
        <v>16</v>
      </c>
      <c r="B24" s="12"/>
      <c r="C24" s="93" t="s">
        <v>2045</v>
      </c>
      <c r="D24" s="93" t="s">
        <v>2046</v>
      </c>
      <c r="E24" s="168" t="s">
        <v>2047</v>
      </c>
      <c r="F24" s="201" t="s">
        <v>25</v>
      </c>
      <c r="G24" s="32" t="s">
        <v>1295</v>
      </c>
      <c r="H24" s="532" t="s">
        <v>5</v>
      </c>
      <c r="I24" s="532" t="s">
        <v>83</v>
      </c>
      <c r="J24" s="539" t="s">
        <v>2048</v>
      </c>
      <c r="K24" s="12">
        <v>150000</v>
      </c>
      <c r="L24" s="12">
        <v>94500</v>
      </c>
      <c r="M24" s="726" t="s">
        <v>2049</v>
      </c>
      <c r="N24" s="12">
        <v>105000</v>
      </c>
      <c r="O24" s="12">
        <v>20</v>
      </c>
      <c r="P24" s="12">
        <v>105000</v>
      </c>
      <c r="Q24" s="186" t="s">
        <v>2049</v>
      </c>
      <c r="R24" s="186"/>
      <c r="S24" s="12">
        <v>20</v>
      </c>
      <c r="T24" s="241" t="s">
        <v>2050</v>
      </c>
      <c r="U24" s="241" t="s">
        <v>2051</v>
      </c>
      <c r="V24" s="721" t="s">
        <v>2052</v>
      </c>
    </row>
  </sheetData>
  <mergeCells count="9">
    <mergeCell ref="A7:C7"/>
    <mergeCell ref="P7:S7"/>
    <mergeCell ref="A1:S1"/>
    <mergeCell ref="A2:S2"/>
    <mergeCell ref="A3:S3"/>
    <mergeCell ref="A4:S4"/>
    <mergeCell ref="A5:G5"/>
    <mergeCell ref="H6:J6"/>
    <mergeCell ref="Q6:S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30"/>
  <sheetViews>
    <sheetView topLeftCell="A3" workbookViewId="0">
      <selection activeCell="H6" sqref="H6:J6"/>
    </sheetView>
  </sheetViews>
  <sheetFormatPr defaultRowHeight="15"/>
  <sheetData>
    <row r="1" spans="1:21" ht="18.75">
      <c r="A1" s="643" t="s">
        <v>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215"/>
      <c r="T1" s="215"/>
      <c r="U1" s="698"/>
    </row>
    <row r="2" spans="1:21" ht="18.75">
      <c r="A2" s="643" t="s">
        <v>1940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215"/>
      <c r="T2" s="215"/>
      <c r="U2" s="698"/>
    </row>
    <row r="3" spans="1:21" ht="18.75">
      <c r="A3" s="643" t="s">
        <v>1941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215"/>
      <c r="T3" s="215"/>
      <c r="U3" s="698"/>
    </row>
    <row r="4" spans="1:21" ht="18.75">
      <c r="A4" s="643" t="s">
        <v>1942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215"/>
      <c r="T4" s="215"/>
      <c r="U4" s="698"/>
    </row>
    <row r="5" spans="1:21" ht="18.75">
      <c r="A5" s="693" t="s">
        <v>1943</v>
      </c>
      <c r="B5" s="693"/>
      <c r="C5" s="693"/>
      <c r="D5" s="693"/>
      <c r="E5" s="693"/>
      <c r="F5" s="693"/>
      <c r="G5" s="693"/>
      <c r="H5" s="202"/>
      <c r="I5" s="202"/>
      <c r="J5" s="216"/>
      <c r="K5" s="699"/>
      <c r="L5" s="700"/>
      <c r="M5" s="96" t="s">
        <v>953</v>
      </c>
      <c r="N5" s="206"/>
      <c r="O5" s="701"/>
      <c r="P5" s="702"/>
      <c r="Q5" s="703"/>
      <c r="R5" s="99" t="s">
        <v>278</v>
      </c>
      <c r="S5" s="215"/>
      <c r="T5" s="215"/>
      <c r="U5" s="698"/>
    </row>
    <row r="6" spans="1:21" ht="15.75">
      <c r="A6" s="704"/>
      <c r="B6" s="107"/>
      <c r="C6" s="107"/>
      <c r="D6" s="107"/>
      <c r="E6" s="108"/>
      <c r="F6" s="203"/>
      <c r="G6" s="203"/>
      <c r="H6" s="706" t="s">
        <v>2053</v>
      </c>
      <c r="I6" s="706"/>
      <c r="J6" s="706"/>
      <c r="K6" s="707"/>
      <c r="L6" s="707"/>
      <c r="M6" s="708"/>
      <c r="N6" s="207"/>
      <c r="O6" s="709"/>
      <c r="P6" s="709"/>
      <c r="Q6" s="697" t="s">
        <v>288</v>
      </c>
      <c r="R6" s="697"/>
      <c r="S6" s="215"/>
      <c r="T6" s="215"/>
      <c r="U6" s="698"/>
    </row>
    <row r="7" spans="1:21" ht="15.75">
      <c r="A7" s="692" t="s">
        <v>280</v>
      </c>
      <c r="B7" s="692"/>
      <c r="C7" s="692"/>
      <c r="D7" s="107"/>
      <c r="E7" s="108"/>
      <c r="F7" s="203"/>
      <c r="G7" s="203"/>
      <c r="H7" s="203"/>
      <c r="I7" s="203"/>
      <c r="J7" s="8"/>
      <c r="K7" s="707"/>
      <c r="L7" s="707"/>
      <c r="M7" s="708"/>
      <c r="N7" s="207"/>
      <c r="O7" s="709"/>
      <c r="P7" s="696" t="s">
        <v>289</v>
      </c>
      <c r="Q7" s="696"/>
      <c r="R7" s="696"/>
      <c r="S7" s="215"/>
      <c r="T7" s="215"/>
      <c r="U7" s="698"/>
    </row>
    <row r="8" spans="1:21" ht="60">
      <c r="A8" s="710" t="s">
        <v>124</v>
      </c>
      <c r="B8" s="191" t="s">
        <v>125</v>
      </c>
      <c r="C8" s="191" t="s">
        <v>126</v>
      </c>
      <c r="D8" s="191" t="s">
        <v>127</v>
      </c>
      <c r="E8" s="191" t="s">
        <v>128</v>
      </c>
      <c r="F8" s="191" t="s">
        <v>87</v>
      </c>
      <c r="G8" s="191" t="s">
        <v>129</v>
      </c>
      <c r="H8" s="191" t="s">
        <v>130</v>
      </c>
      <c r="I8" s="191" t="s">
        <v>131</v>
      </c>
      <c r="J8" s="191" t="s">
        <v>132</v>
      </c>
      <c r="K8" s="193" t="s">
        <v>133</v>
      </c>
      <c r="L8" s="711" t="s">
        <v>2054</v>
      </c>
      <c r="M8" s="191" t="s">
        <v>135</v>
      </c>
      <c r="N8" s="191" t="s">
        <v>136</v>
      </c>
      <c r="O8" s="191" t="s">
        <v>137</v>
      </c>
      <c r="P8" s="191" t="s">
        <v>136</v>
      </c>
      <c r="Q8" s="191" t="s">
        <v>135</v>
      </c>
      <c r="R8" s="191" t="s">
        <v>137</v>
      </c>
      <c r="S8" s="193" t="s">
        <v>700</v>
      </c>
      <c r="T8" s="193" t="s">
        <v>701</v>
      </c>
      <c r="U8" s="727" t="s">
        <v>763</v>
      </c>
    </row>
    <row r="9" spans="1:21" ht="89.25">
      <c r="A9" s="12">
        <v>1</v>
      </c>
      <c r="B9" s="12"/>
      <c r="C9" s="32" t="s">
        <v>1776</v>
      </c>
      <c r="D9" s="32" t="s">
        <v>1777</v>
      </c>
      <c r="E9" s="539" t="s">
        <v>1778</v>
      </c>
      <c r="F9" s="93" t="s">
        <v>25</v>
      </c>
      <c r="G9" s="75" t="s">
        <v>1295</v>
      </c>
      <c r="H9" s="241" t="s">
        <v>1779</v>
      </c>
      <c r="I9" s="32" t="s">
        <v>83</v>
      </c>
      <c r="J9" s="32" t="s">
        <v>1780</v>
      </c>
      <c r="K9" s="12">
        <v>0</v>
      </c>
      <c r="L9" s="12">
        <v>13500</v>
      </c>
      <c r="M9" s="12" t="s">
        <v>2055</v>
      </c>
      <c r="N9" s="75">
        <v>15000</v>
      </c>
      <c r="O9" s="12">
        <v>20</v>
      </c>
      <c r="P9" s="75">
        <v>15000</v>
      </c>
      <c r="Q9" s="12" t="s">
        <v>2056</v>
      </c>
      <c r="R9" s="12">
        <v>20</v>
      </c>
      <c r="S9" s="241" t="s">
        <v>1783</v>
      </c>
      <c r="T9" s="522" t="s">
        <v>1784</v>
      </c>
      <c r="U9" s="522" t="s">
        <v>1785</v>
      </c>
    </row>
    <row r="10" spans="1:21" ht="63.75">
      <c r="A10" s="12">
        <v>2</v>
      </c>
      <c r="B10" s="12"/>
      <c r="C10" s="32" t="s">
        <v>1821</v>
      </c>
      <c r="D10" s="32" t="s">
        <v>1822</v>
      </c>
      <c r="E10" s="114" t="s">
        <v>1823</v>
      </c>
      <c r="F10" s="93" t="s">
        <v>25</v>
      </c>
      <c r="G10" s="75" t="s">
        <v>1295</v>
      </c>
      <c r="H10" s="32" t="s">
        <v>1779</v>
      </c>
      <c r="I10" s="32" t="s">
        <v>83</v>
      </c>
      <c r="J10" s="32" t="s">
        <v>1780</v>
      </c>
      <c r="K10" s="12">
        <v>0</v>
      </c>
      <c r="L10" s="12">
        <v>27000</v>
      </c>
      <c r="M10" s="12" t="s">
        <v>2055</v>
      </c>
      <c r="N10" s="75">
        <v>30000</v>
      </c>
      <c r="O10" s="12">
        <v>20</v>
      </c>
      <c r="P10" s="75">
        <v>30000</v>
      </c>
      <c r="Q10" s="12" t="s">
        <v>2056</v>
      </c>
      <c r="R10" s="12">
        <v>20</v>
      </c>
      <c r="S10" s="531" t="s">
        <v>1824</v>
      </c>
      <c r="T10" s="522" t="s">
        <v>1825</v>
      </c>
      <c r="U10" s="240" t="s">
        <v>1826</v>
      </c>
    </row>
    <row r="11" spans="1:21" ht="51">
      <c r="A11" s="12">
        <v>3</v>
      </c>
      <c r="B11" s="12"/>
      <c r="C11" s="93" t="s">
        <v>1601</v>
      </c>
      <c r="D11" s="93" t="s">
        <v>1831</v>
      </c>
      <c r="E11" s="538" t="s">
        <v>1832</v>
      </c>
      <c r="F11" s="93" t="s">
        <v>25</v>
      </c>
      <c r="G11" s="75" t="s">
        <v>1295</v>
      </c>
      <c r="H11" s="241" t="s">
        <v>1779</v>
      </c>
      <c r="I11" s="32" t="s">
        <v>83</v>
      </c>
      <c r="J11" s="32" t="s">
        <v>1780</v>
      </c>
      <c r="K11" s="12">
        <v>0</v>
      </c>
      <c r="L11" s="12">
        <v>13500</v>
      </c>
      <c r="M11" s="12" t="s">
        <v>2055</v>
      </c>
      <c r="N11" s="75">
        <v>15000</v>
      </c>
      <c r="O11" s="12">
        <v>20</v>
      </c>
      <c r="P11" s="75">
        <v>15000</v>
      </c>
      <c r="Q11" s="12" t="s">
        <v>2056</v>
      </c>
      <c r="R11" s="12">
        <v>20</v>
      </c>
      <c r="S11" s="531" t="s">
        <v>1833</v>
      </c>
      <c r="T11" s="522" t="s">
        <v>1834</v>
      </c>
      <c r="U11" s="240" t="s">
        <v>1835</v>
      </c>
    </row>
    <row r="12" spans="1:21" ht="45">
      <c r="A12" s="12">
        <v>4</v>
      </c>
      <c r="B12" s="12"/>
      <c r="C12" s="32" t="s">
        <v>1842</v>
      </c>
      <c r="D12" s="32" t="s">
        <v>1843</v>
      </c>
      <c r="E12" s="114" t="s">
        <v>1844</v>
      </c>
      <c r="F12" s="93" t="s">
        <v>25</v>
      </c>
      <c r="G12" s="75" t="s">
        <v>1295</v>
      </c>
      <c r="H12" s="32" t="s">
        <v>1779</v>
      </c>
      <c r="I12" s="32" t="s">
        <v>83</v>
      </c>
      <c r="J12" s="32" t="s">
        <v>235</v>
      </c>
      <c r="K12" s="12">
        <v>0</v>
      </c>
      <c r="L12" s="12">
        <v>27000</v>
      </c>
      <c r="M12" s="12" t="s">
        <v>2055</v>
      </c>
      <c r="N12" s="75">
        <v>30000</v>
      </c>
      <c r="O12" s="12">
        <v>20</v>
      </c>
      <c r="P12" s="75">
        <v>30000</v>
      </c>
      <c r="Q12" s="12" t="s">
        <v>2056</v>
      </c>
      <c r="R12" s="12">
        <v>20</v>
      </c>
      <c r="S12" s="531" t="s">
        <v>1845</v>
      </c>
      <c r="T12" s="522" t="s">
        <v>1846</v>
      </c>
      <c r="U12" s="240" t="s">
        <v>1847</v>
      </c>
    </row>
    <row r="13" spans="1:21" ht="51">
      <c r="A13" s="12">
        <v>5</v>
      </c>
      <c r="B13" s="12"/>
      <c r="C13" s="32" t="s">
        <v>1876</v>
      </c>
      <c r="D13" s="32" t="s">
        <v>1877</v>
      </c>
      <c r="E13" s="114" t="s">
        <v>1832</v>
      </c>
      <c r="F13" s="93" t="s">
        <v>25</v>
      </c>
      <c r="G13" s="75" t="s">
        <v>1295</v>
      </c>
      <c r="H13" s="32" t="s">
        <v>1779</v>
      </c>
      <c r="I13" s="32" t="s">
        <v>83</v>
      </c>
      <c r="J13" s="32" t="s">
        <v>1780</v>
      </c>
      <c r="K13" s="12">
        <v>0</v>
      </c>
      <c r="L13" s="12">
        <v>13500</v>
      </c>
      <c r="M13" s="12" t="s">
        <v>2055</v>
      </c>
      <c r="N13" s="75">
        <v>15000</v>
      </c>
      <c r="O13" s="12">
        <v>20</v>
      </c>
      <c r="P13" s="75">
        <v>15000</v>
      </c>
      <c r="Q13" s="12" t="s">
        <v>2056</v>
      </c>
      <c r="R13" s="12">
        <v>20</v>
      </c>
      <c r="S13" s="531" t="s">
        <v>1878</v>
      </c>
      <c r="T13" s="522" t="s">
        <v>1879</v>
      </c>
      <c r="U13" s="522" t="s">
        <v>1880</v>
      </c>
    </row>
    <row r="14" spans="1:21" ht="51">
      <c r="A14" s="12">
        <v>6</v>
      </c>
      <c r="B14" s="12"/>
      <c r="C14" s="32" t="s">
        <v>1578</v>
      </c>
      <c r="D14" s="32" t="s">
        <v>1786</v>
      </c>
      <c r="E14" s="539" t="s">
        <v>1787</v>
      </c>
      <c r="F14" s="93" t="s">
        <v>25</v>
      </c>
      <c r="G14" s="75" t="s">
        <v>1295</v>
      </c>
      <c r="H14" s="241" t="s">
        <v>1788</v>
      </c>
      <c r="I14" s="32" t="s">
        <v>83</v>
      </c>
      <c r="J14" s="32" t="s">
        <v>1780</v>
      </c>
      <c r="K14" s="12">
        <v>0</v>
      </c>
      <c r="L14" s="12">
        <v>27000</v>
      </c>
      <c r="M14" s="12" t="s">
        <v>2055</v>
      </c>
      <c r="N14" s="75">
        <v>30000</v>
      </c>
      <c r="O14" s="12">
        <v>20</v>
      </c>
      <c r="P14" s="75">
        <v>30000</v>
      </c>
      <c r="Q14" s="12" t="s">
        <v>2056</v>
      </c>
      <c r="R14" s="12">
        <v>20</v>
      </c>
      <c r="S14" s="241" t="s">
        <v>1789</v>
      </c>
      <c r="T14" s="522" t="s">
        <v>1790</v>
      </c>
      <c r="U14" s="240" t="s">
        <v>1791</v>
      </c>
    </row>
    <row r="15" spans="1:21" ht="89.25">
      <c r="A15" s="12">
        <v>7</v>
      </c>
      <c r="B15" s="12"/>
      <c r="C15" s="32" t="s">
        <v>1809</v>
      </c>
      <c r="D15" s="32" t="s">
        <v>1810</v>
      </c>
      <c r="E15" s="539" t="s">
        <v>1811</v>
      </c>
      <c r="F15" s="93" t="s">
        <v>25</v>
      </c>
      <c r="G15" s="75" t="s">
        <v>1295</v>
      </c>
      <c r="H15" s="32" t="s">
        <v>1788</v>
      </c>
      <c r="I15" s="32" t="s">
        <v>83</v>
      </c>
      <c r="J15" s="32" t="s">
        <v>1780</v>
      </c>
      <c r="K15" s="12">
        <v>0</v>
      </c>
      <c r="L15" s="12">
        <v>13500</v>
      </c>
      <c r="M15" s="12" t="s">
        <v>2055</v>
      </c>
      <c r="N15" s="75">
        <v>15000</v>
      </c>
      <c r="O15" s="12">
        <v>20</v>
      </c>
      <c r="P15" s="75">
        <v>15000</v>
      </c>
      <c r="Q15" s="12" t="s">
        <v>2056</v>
      </c>
      <c r="R15" s="12">
        <v>20</v>
      </c>
      <c r="S15" s="241" t="s">
        <v>1812</v>
      </c>
      <c r="T15" s="522" t="s">
        <v>1813</v>
      </c>
      <c r="U15" s="522" t="s">
        <v>1814</v>
      </c>
    </row>
    <row r="16" spans="1:21" ht="51">
      <c r="A16" s="12">
        <v>8</v>
      </c>
      <c r="B16" s="12"/>
      <c r="C16" s="32" t="s">
        <v>1855</v>
      </c>
      <c r="D16" s="32" t="s">
        <v>1856</v>
      </c>
      <c r="E16" s="114" t="s">
        <v>1828</v>
      </c>
      <c r="F16" s="93" t="s">
        <v>25</v>
      </c>
      <c r="G16" s="75" t="s">
        <v>1295</v>
      </c>
      <c r="H16" s="32" t="s">
        <v>1779</v>
      </c>
      <c r="I16" s="32" t="s">
        <v>83</v>
      </c>
      <c r="J16" s="32" t="s">
        <v>1780</v>
      </c>
      <c r="K16" s="12">
        <v>0</v>
      </c>
      <c r="L16" s="12">
        <v>13500</v>
      </c>
      <c r="M16" s="12" t="s">
        <v>2055</v>
      </c>
      <c r="N16" s="75">
        <v>15000</v>
      </c>
      <c r="O16" s="12">
        <v>20</v>
      </c>
      <c r="P16" s="75">
        <v>15000</v>
      </c>
      <c r="Q16" s="12" t="s">
        <v>2056</v>
      </c>
      <c r="R16" s="12">
        <v>20</v>
      </c>
      <c r="S16" s="531" t="s">
        <v>1857</v>
      </c>
      <c r="T16" s="522" t="s">
        <v>1858</v>
      </c>
      <c r="U16" s="522" t="s">
        <v>1859</v>
      </c>
    </row>
    <row r="17" spans="1:21" ht="51">
      <c r="A17" s="12">
        <v>9</v>
      </c>
      <c r="B17" s="12"/>
      <c r="C17" s="32" t="s">
        <v>1860</v>
      </c>
      <c r="D17" s="32" t="s">
        <v>1861</v>
      </c>
      <c r="E17" s="114" t="s">
        <v>1828</v>
      </c>
      <c r="F17" s="93" t="s">
        <v>25</v>
      </c>
      <c r="G17" s="75" t="s">
        <v>1295</v>
      </c>
      <c r="H17" s="241" t="s">
        <v>1779</v>
      </c>
      <c r="I17" s="32" t="s">
        <v>83</v>
      </c>
      <c r="J17" s="32" t="s">
        <v>1780</v>
      </c>
      <c r="K17" s="12">
        <v>0</v>
      </c>
      <c r="L17" s="12">
        <v>27000</v>
      </c>
      <c r="M17" s="12" t="s">
        <v>2055</v>
      </c>
      <c r="N17" s="75">
        <v>30000</v>
      </c>
      <c r="O17" s="12">
        <v>20</v>
      </c>
      <c r="P17" s="75">
        <v>30000</v>
      </c>
      <c r="Q17" s="12" t="s">
        <v>2056</v>
      </c>
      <c r="R17" s="12">
        <v>20</v>
      </c>
      <c r="S17" s="531" t="s">
        <v>1862</v>
      </c>
      <c r="T17" s="522" t="s">
        <v>1863</v>
      </c>
      <c r="U17" s="240" t="s">
        <v>1864</v>
      </c>
    </row>
    <row r="18" spans="1:21" ht="48">
      <c r="A18" s="12">
        <v>10</v>
      </c>
      <c r="B18" s="520"/>
      <c r="C18" s="514" t="s">
        <v>1870</v>
      </c>
      <c r="D18" s="514" t="s">
        <v>1871</v>
      </c>
      <c r="E18" s="728" t="s">
        <v>1872</v>
      </c>
      <c r="F18" s="520" t="s">
        <v>25</v>
      </c>
      <c r="G18" s="513" t="s">
        <v>1295</v>
      </c>
      <c r="H18" s="517" t="s">
        <v>1779</v>
      </c>
      <c r="I18" s="532" t="s">
        <v>83</v>
      </c>
      <c r="J18" s="514" t="s">
        <v>1780</v>
      </c>
      <c r="K18" s="520">
        <v>0</v>
      </c>
      <c r="L18" s="520">
        <v>13500</v>
      </c>
      <c r="M18" s="520" t="s">
        <v>2057</v>
      </c>
      <c r="N18" s="513">
        <v>15000</v>
      </c>
      <c r="O18" s="520">
        <v>20</v>
      </c>
      <c r="P18" s="513">
        <v>15000</v>
      </c>
      <c r="Q18" s="520" t="s">
        <v>2058</v>
      </c>
      <c r="R18" s="520">
        <v>20</v>
      </c>
      <c r="S18" s="729" t="s">
        <v>1873</v>
      </c>
      <c r="T18" s="730" t="s">
        <v>1874</v>
      </c>
      <c r="U18" s="514">
        <v>506620245</v>
      </c>
    </row>
    <row r="19" spans="1:21" ht="108">
      <c r="A19" s="12">
        <v>11</v>
      </c>
      <c r="B19" s="520"/>
      <c r="C19" s="514" t="s">
        <v>1955</v>
      </c>
      <c r="D19" s="514" t="s">
        <v>1956</v>
      </c>
      <c r="E19" s="731" t="s">
        <v>1957</v>
      </c>
      <c r="F19" s="520" t="s">
        <v>25</v>
      </c>
      <c r="G19" s="517" t="s">
        <v>1958</v>
      </c>
      <c r="H19" s="517" t="s">
        <v>1779</v>
      </c>
      <c r="I19" s="715" t="s">
        <v>84</v>
      </c>
      <c r="J19" s="517" t="s">
        <v>1959</v>
      </c>
      <c r="K19" s="520">
        <v>0</v>
      </c>
      <c r="L19" s="520">
        <v>54000</v>
      </c>
      <c r="M19" s="520" t="s">
        <v>2057</v>
      </c>
      <c r="N19" s="514">
        <v>60000</v>
      </c>
      <c r="O19" s="520">
        <v>20</v>
      </c>
      <c r="P19" s="514">
        <v>60000</v>
      </c>
      <c r="Q19" s="520" t="s">
        <v>2058</v>
      </c>
      <c r="R19" s="520">
        <v>20</v>
      </c>
      <c r="S19" s="517" t="s">
        <v>1961</v>
      </c>
      <c r="T19" s="517" t="s">
        <v>1962</v>
      </c>
      <c r="U19" s="517" t="s">
        <v>1963</v>
      </c>
    </row>
    <row r="20" spans="1:21" ht="132">
      <c r="A20" s="12">
        <v>12</v>
      </c>
      <c r="B20" s="520"/>
      <c r="C20" s="514" t="s">
        <v>1792</v>
      </c>
      <c r="D20" s="514" t="s">
        <v>1793</v>
      </c>
      <c r="E20" s="732" t="s">
        <v>1794</v>
      </c>
      <c r="F20" s="520" t="s">
        <v>25</v>
      </c>
      <c r="G20" s="513" t="s">
        <v>1295</v>
      </c>
      <c r="H20" s="517" t="s">
        <v>1779</v>
      </c>
      <c r="I20" s="532" t="s">
        <v>83</v>
      </c>
      <c r="J20" s="514" t="s">
        <v>1780</v>
      </c>
      <c r="K20" s="520">
        <v>0</v>
      </c>
      <c r="L20" s="520">
        <v>13500</v>
      </c>
      <c r="M20" s="520" t="s">
        <v>2059</v>
      </c>
      <c r="N20" s="513">
        <v>15000</v>
      </c>
      <c r="O20" s="520">
        <v>20</v>
      </c>
      <c r="P20" s="513">
        <v>15000</v>
      </c>
      <c r="Q20" s="520" t="s">
        <v>2060</v>
      </c>
      <c r="R20" s="520">
        <v>20</v>
      </c>
      <c r="S20" s="517" t="s">
        <v>1795</v>
      </c>
      <c r="T20" s="730" t="s">
        <v>1796</v>
      </c>
      <c r="U20" s="518" t="s">
        <v>1797</v>
      </c>
    </row>
    <row r="21" spans="1:21" ht="48">
      <c r="A21" s="12">
        <v>13</v>
      </c>
      <c r="B21" s="520"/>
      <c r="C21" s="514" t="s">
        <v>1370</v>
      </c>
      <c r="D21" s="514" t="s">
        <v>1865</v>
      </c>
      <c r="E21" s="728" t="s">
        <v>1866</v>
      </c>
      <c r="F21" s="520" t="s">
        <v>25</v>
      </c>
      <c r="G21" s="513" t="s">
        <v>1295</v>
      </c>
      <c r="H21" s="517" t="s">
        <v>1779</v>
      </c>
      <c r="I21" s="532" t="s">
        <v>83</v>
      </c>
      <c r="J21" s="514" t="s">
        <v>1780</v>
      </c>
      <c r="K21" s="520">
        <v>0</v>
      </c>
      <c r="L21" s="520">
        <v>27000</v>
      </c>
      <c r="M21" s="520" t="s">
        <v>2059</v>
      </c>
      <c r="N21" s="513">
        <v>30000</v>
      </c>
      <c r="O21" s="520">
        <v>20</v>
      </c>
      <c r="P21" s="513">
        <v>30000</v>
      </c>
      <c r="Q21" s="520" t="s">
        <v>2060</v>
      </c>
      <c r="R21" s="520">
        <v>20</v>
      </c>
      <c r="S21" s="729" t="s">
        <v>1867</v>
      </c>
      <c r="T21" s="730" t="s">
        <v>1868</v>
      </c>
      <c r="U21" s="518" t="s">
        <v>1869</v>
      </c>
    </row>
    <row r="22" spans="1:21" ht="45">
      <c r="A22" s="12">
        <v>14</v>
      </c>
      <c r="B22" s="520"/>
      <c r="C22" s="514" t="s">
        <v>1804</v>
      </c>
      <c r="D22" s="514" t="s">
        <v>1881</v>
      </c>
      <c r="E22" s="728" t="s">
        <v>1882</v>
      </c>
      <c r="F22" s="520" t="s">
        <v>25</v>
      </c>
      <c r="G22" s="513" t="s">
        <v>1295</v>
      </c>
      <c r="H22" s="514" t="s">
        <v>1779</v>
      </c>
      <c r="I22" s="532" t="s">
        <v>83</v>
      </c>
      <c r="J22" s="514" t="s">
        <v>1780</v>
      </c>
      <c r="K22" s="520">
        <v>0</v>
      </c>
      <c r="L22" s="520">
        <v>27000</v>
      </c>
      <c r="M22" s="520" t="s">
        <v>2059</v>
      </c>
      <c r="N22" s="513">
        <v>30000</v>
      </c>
      <c r="O22" s="520">
        <v>20</v>
      </c>
      <c r="P22" s="513">
        <v>30000</v>
      </c>
      <c r="Q22" s="520" t="s">
        <v>2060</v>
      </c>
      <c r="R22" s="520">
        <v>20</v>
      </c>
      <c r="S22" s="729" t="s">
        <v>1883</v>
      </c>
      <c r="T22" s="730" t="s">
        <v>1884</v>
      </c>
      <c r="U22" s="518" t="s">
        <v>1885</v>
      </c>
    </row>
    <row r="23" spans="1:21" ht="48">
      <c r="A23" s="12">
        <v>15</v>
      </c>
      <c r="B23" s="520"/>
      <c r="C23" s="514" t="s">
        <v>1886</v>
      </c>
      <c r="D23" s="514" t="s">
        <v>1887</v>
      </c>
      <c r="E23" s="728" t="s">
        <v>1888</v>
      </c>
      <c r="F23" s="520" t="s">
        <v>25</v>
      </c>
      <c r="G23" s="718" t="s">
        <v>4</v>
      </c>
      <c r="H23" s="514" t="s">
        <v>1779</v>
      </c>
      <c r="I23" s="715" t="s">
        <v>84</v>
      </c>
      <c r="J23" s="514" t="s">
        <v>1780</v>
      </c>
      <c r="K23" s="520">
        <v>0</v>
      </c>
      <c r="L23" s="520">
        <v>13500</v>
      </c>
      <c r="M23" s="520" t="s">
        <v>2059</v>
      </c>
      <c r="N23" s="513">
        <v>15000</v>
      </c>
      <c r="O23" s="520">
        <v>20</v>
      </c>
      <c r="P23" s="513">
        <v>15000</v>
      </c>
      <c r="Q23" s="520" t="s">
        <v>2060</v>
      </c>
      <c r="R23" s="520">
        <v>20</v>
      </c>
      <c r="S23" s="729" t="s">
        <v>1889</v>
      </c>
      <c r="T23" s="730" t="s">
        <v>1890</v>
      </c>
      <c r="U23" s="730" t="s">
        <v>1891</v>
      </c>
    </row>
    <row r="24" spans="1:21" ht="48">
      <c r="A24" s="12">
        <v>16</v>
      </c>
      <c r="B24" s="520"/>
      <c r="C24" s="514" t="s">
        <v>1776</v>
      </c>
      <c r="D24" s="514" t="s">
        <v>1827</v>
      </c>
      <c r="E24" s="728" t="s">
        <v>1828</v>
      </c>
      <c r="F24" s="520" t="s">
        <v>25</v>
      </c>
      <c r="G24" s="513" t="s">
        <v>1295</v>
      </c>
      <c r="H24" s="517" t="s">
        <v>1779</v>
      </c>
      <c r="I24" s="532" t="s">
        <v>83</v>
      </c>
      <c r="J24" s="514" t="s">
        <v>1780</v>
      </c>
      <c r="K24" s="520">
        <v>0</v>
      </c>
      <c r="L24" s="520">
        <v>13500</v>
      </c>
      <c r="M24" s="520" t="s">
        <v>2059</v>
      </c>
      <c r="N24" s="513">
        <v>15000</v>
      </c>
      <c r="O24" s="520">
        <v>20</v>
      </c>
      <c r="P24" s="513">
        <v>15000</v>
      </c>
      <c r="Q24" s="520" t="s">
        <v>2060</v>
      </c>
      <c r="R24" s="520">
        <v>20</v>
      </c>
      <c r="S24" s="729" t="s">
        <v>1829</v>
      </c>
      <c r="T24" s="730" t="s">
        <v>1830</v>
      </c>
      <c r="U24" s="518" t="s">
        <v>2061</v>
      </c>
    </row>
    <row r="25" spans="1:21" ht="132">
      <c r="A25" s="520">
        <v>17</v>
      </c>
      <c r="B25" s="520"/>
      <c r="C25" s="514" t="s">
        <v>1364</v>
      </c>
      <c r="D25" s="514" t="s">
        <v>1798</v>
      </c>
      <c r="E25" s="732" t="s">
        <v>1799</v>
      </c>
      <c r="F25" s="514" t="s">
        <v>25</v>
      </c>
      <c r="G25" s="513" t="s">
        <v>1295</v>
      </c>
      <c r="H25" s="514" t="s">
        <v>1779</v>
      </c>
      <c r="I25" s="718" t="s">
        <v>83</v>
      </c>
      <c r="J25" s="514" t="s">
        <v>1780</v>
      </c>
      <c r="K25" s="520">
        <v>0</v>
      </c>
      <c r="L25" s="520">
        <v>54000</v>
      </c>
      <c r="M25" s="520" t="s">
        <v>2062</v>
      </c>
      <c r="N25" s="513">
        <v>60000</v>
      </c>
      <c r="O25" s="520">
        <v>20</v>
      </c>
      <c r="P25" s="513">
        <v>60000</v>
      </c>
      <c r="Q25" s="520" t="s">
        <v>2062</v>
      </c>
      <c r="R25" s="520">
        <v>20</v>
      </c>
      <c r="S25" s="517" t="s">
        <v>2063</v>
      </c>
      <c r="T25" s="730" t="s">
        <v>1801</v>
      </c>
      <c r="U25" s="517" t="s">
        <v>1802</v>
      </c>
    </row>
    <row r="26" spans="1:21" ht="48">
      <c r="A26" s="520">
        <v>18</v>
      </c>
      <c r="B26" s="520"/>
      <c r="C26" s="514" t="s">
        <v>1815</v>
      </c>
      <c r="D26" s="514" t="s">
        <v>1816</v>
      </c>
      <c r="E26" s="728" t="s">
        <v>1817</v>
      </c>
      <c r="F26" s="514" t="s">
        <v>25</v>
      </c>
      <c r="G26" s="513" t="s">
        <v>1295</v>
      </c>
      <c r="H26" s="514" t="s">
        <v>1779</v>
      </c>
      <c r="I26" s="718" t="s">
        <v>83</v>
      </c>
      <c r="J26" s="514" t="s">
        <v>1780</v>
      </c>
      <c r="K26" s="520">
        <v>0</v>
      </c>
      <c r="L26" s="520">
        <v>27000</v>
      </c>
      <c r="M26" s="520" t="s">
        <v>2062</v>
      </c>
      <c r="N26" s="513">
        <v>30000</v>
      </c>
      <c r="O26" s="520">
        <v>20</v>
      </c>
      <c r="P26" s="513">
        <v>30000</v>
      </c>
      <c r="Q26" s="520" t="s">
        <v>2062</v>
      </c>
      <c r="R26" s="520">
        <v>20</v>
      </c>
      <c r="S26" s="729" t="s">
        <v>1818</v>
      </c>
      <c r="T26" s="730" t="s">
        <v>1819</v>
      </c>
      <c r="U26" s="517" t="s">
        <v>1820</v>
      </c>
    </row>
    <row r="27" spans="1:21" ht="96">
      <c r="A27" s="520">
        <v>19</v>
      </c>
      <c r="B27" s="520"/>
      <c r="C27" s="514" t="s">
        <v>1897</v>
      </c>
      <c r="D27" s="514" t="s">
        <v>1947</v>
      </c>
      <c r="E27" s="731" t="s">
        <v>1948</v>
      </c>
      <c r="F27" s="514" t="s">
        <v>25</v>
      </c>
      <c r="G27" s="517" t="s">
        <v>1295</v>
      </c>
      <c r="H27" s="517" t="s">
        <v>1779</v>
      </c>
      <c r="I27" s="718" t="s">
        <v>83</v>
      </c>
      <c r="J27" s="517" t="s">
        <v>1949</v>
      </c>
      <c r="K27" s="520">
        <v>0</v>
      </c>
      <c r="L27" s="520">
        <v>13500</v>
      </c>
      <c r="M27" s="520" t="s">
        <v>2062</v>
      </c>
      <c r="N27" s="733">
        <v>15000</v>
      </c>
      <c r="O27" s="520">
        <v>20</v>
      </c>
      <c r="P27" s="733">
        <v>15000</v>
      </c>
      <c r="Q27" s="520" t="s">
        <v>2062</v>
      </c>
      <c r="R27" s="520">
        <v>20</v>
      </c>
      <c r="S27" s="517" t="s">
        <v>1952</v>
      </c>
      <c r="T27" s="517" t="s">
        <v>1953</v>
      </c>
      <c r="U27" s="517" t="s">
        <v>1954</v>
      </c>
    </row>
    <row r="28" spans="1:21" ht="114.75">
      <c r="A28" s="520">
        <v>20</v>
      </c>
      <c r="B28" s="67"/>
      <c r="C28" s="32" t="s">
        <v>1803</v>
      </c>
      <c r="D28" s="32" t="s">
        <v>1804</v>
      </c>
      <c r="E28" s="539" t="s">
        <v>1805</v>
      </c>
      <c r="F28" s="93" t="s">
        <v>25</v>
      </c>
      <c r="G28" s="32" t="s">
        <v>1295</v>
      </c>
      <c r="H28" s="32" t="s">
        <v>1779</v>
      </c>
      <c r="I28" s="163" t="s">
        <v>83</v>
      </c>
      <c r="J28" s="32" t="s">
        <v>1780</v>
      </c>
      <c r="K28" s="67">
        <v>0</v>
      </c>
      <c r="L28" s="67">
        <v>54000</v>
      </c>
      <c r="M28" s="67" t="s">
        <v>2064</v>
      </c>
      <c r="N28" s="32">
        <v>60000</v>
      </c>
      <c r="O28" s="67">
        <v>20</v>
      </c>
      <c r="P28" s="32">
        <v>60000</v>
      </c>
      <c r="Q28" s="67" t="s">
        <v>2064</v>
      </c>
      <c r="R28" s="67">
        <v>20</v>
      </c>
      <c r="S28" s="241" t="s">
        <v>1806</v>
      </c>
      <c r="T28" s="528" t="s">
        <v>1807</v>
      </c>
      <c r="U28" s="241" t="s">
        <v>1808</v>
      </c>
    </row>
    <row r="29" spans="1:21" ht="51">
      <c r="A29" s="520">
        <v>21</v>
      </c>
      <c r="B29" s="67"/>
      <c r="C29" s="93" t="s">
        <v>1836</v>
      </c>
      <c r="D29" s="93" t="s">
        <v>1837</v>
      </c>
      <c r="E29" s="539" t="s">
        <v>1838</v>
      </c>
      <c r="F29" s="93" t="s">
        <v>25</v>
      </c>
      <c r="G29" s="32" t="s">
        <v>1295</v>
      </c>
      <c r="H29" s="241" t="s">
        <v>1779</v>
      </c>
      <c r="I29" s="163" t="s">
        <v>83</v>
      </c>
      <c r="J29" s="32" t="s">
        <v>1780</v>
      </c>
      <c r="K29" s="67">
        <v>0</v>
      </c>
      <c r="L29" s="67">
        <v>54000</v>
      </c>
      <c r="M29" s="67" t="s">
        <v>2064</v>
      </c>
      <c r="N29" s="32">
        <v>60000</v>
      </c>
      <c r="O29" s="67">
        <v>20</v>
      </c>
      <c r="P29" s="32">
        <v>60000</v>
      </c>
      <c r="Q29" s="67" t="s">
        <v>2064</v>
      </c>
      <c r="R29" s="67">
        <v>20</v>
      </c>
      <c r="S29" s="528" t="s">
        <v>1839</v>
      </c>
      <c r="T29" s="528" t="s">
        <v>1840</v>
      </c>
      <c r="U29" s="528" t="s">
        <v>1841</v>
      </c>
    </row>
    <row r="30" spans="1:21" ht="63.75">
      <c r="A30" s="520">
        <v>22</v>
      </c>
      <c r="B30" s="67"/>
      <c r="C30" s="32" t="s">
        <v>1848</v>
      </c>
      <c r="D30" s="32" t="s">
        <v>1849</v>
      </c>
      <c r="E30" s="233" t="s">
        <v>1850</v>
      </c>
      <c r="F30" s="93" t="s">
        <v>25</v>
      </c>
      <c r="G30" s="32" t="s">
        <v>1295</v>
      </c>
      <c r="H30" s="32" t="s">
        <v>1788</v>
      </c>
      <c r="I30" s="163" t="s">
        <v>83</v>
      </c>
      <c r="J30" s="32" t="s">
        <v>1780</v>
      </c>
      <c r="K30" s="67">
        <v>0</v>
      </c>
      <c r="L30" s="67">
        <v>27000</v>
      </c>
      <c r="M30" s="67" t="s">
        <v>2064</v>
      </c>
      <c r="N30" s="32">
        <v>30000</v>
      </c>
      <c r="O30" s="67">
        <v>20</v>
      </c>
      <c r="P30" s="32">
        <v>30000</v>
      </c>
      <c r="Q30" s="67" t="s">
        <v>2064</v>
      </c>
      <c r="R30" s="67">
        <v>20</v>
      </c>
      <c r="S30" s="528" t="s">
        <v>1852</v>
      </c>
      <c r="T30" s="528" t="s">
        <v>1853</v>
      </c>
      <c r="U30" s="241" t="s">
        <v>1854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3"/>
  <sheetViews>
    <sheetView topLeftCell="A12" workbookViewId="0">
      <selection activeCell="J20" sqref="J19:J20"/>
    </sheetView>
  </sheetViews>
  <sheetFormatPr defaultRowHeight="15"/>
  <sheetData>
    <row r="1" spans="1:21" ht="18.75">
      <c r="A1" s="643" t="s">
        <v>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215"/>
      <c r="T1" s="215"/>
      <c r="U1" s="698"/>
    </row>
    <row r="2" spans="1:21" ht="18.75">
      <c r="A2" s="643" t="s">
        <v>1940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215"/>
      <c r="T2" s="215"/>
      <c r="U2" s="698"/>
    </row>
    <row r="3" spans="1:21" ht="18.75">
      <c r="A3" s="643" t="s">
        <v>1941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215"/>
      <c r="T3" s="215"/>
      <c r="U3" s="698"/>
    </row>
    <row r="4" spans="1:21" ht="18.75">
      <c r="A4" s="643" t="s">
        <v>1942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215"/>
      <c r="T4" s="215"/>
      <c r="U4" s="698"/>
    </row>
    <row r="5" spans="1:21" ht="18.75">
      <c r="A5" s="693" t="s">
        <v>1943</v>
      </c>
      <c r="B5" s="693"/>
      <c r="C5" s="693"/>
      <c r="D5" s="693"/>
      <c r="E5" s="693"/>
      <c r="F5" s="693"/>
      <c r="G5" s="693"/>
      <c r="H5" s="202"/>
      <c r="I5" s="202"/>
      <c r="J5" s="216"/>
      <c r="K5" s="699"/>
      <c r="L5" s="700"/>
      <c r="M5" s="217"/>
      <c r="N5" s="206"/>
      <c r="O5" s="734"/>
      <c r="P5" s="702"/>
      <c r="Q5" s="735"/>
      <c r="R5" s="99" t="s">
        <v>278</v>
      </c>
      <c r="S5" s="215"/>
      <c r="T5" s="215"/>
      <c r="U5" s="698"/>
    </row>
    <row r="6" spans="1:21" ht="15.75">
      <c r="A6" s="704"/>
      <c r="B6" s="107"/>
      <c r="C6" s="107"/>
      <c r="D6" s="107"/>
      <c r="E6" s="108"/>
      <c r="F6" s="203"/>
      <c r="G6" s="203"/>
      <c r="H6" s="203"/>
      <c r="I6" s="203"/>
      <c r="J6" s="8"/>
      <c r="K6" s="707"/>
      <c r="L6" s="707"/>
      <c r="M6" s="736" t="s">
        <v>113</v>
      </c>
      <c r="N6" s="736"/>
      <c r="O6" s="737"/>
      <c r="P6" s="709"/>
      <c r="Q6" s="694" t="s">
        <v>279</v>
      </c>
      <c r="R6" s="694"/>
      <c r="S6" s="215"/>
      <c r="T6" s="215"/>
      <c r="U6" s="698"/>
    </row>
    <row r="7" spans="1:21" ht="15.75">
      <c r="A7" s="692" t="s">
        <v>280</v>
      </c>
      <c r="B7" s="692"/>
      <c r="C7" s="692"/>
      <c r="D7" s="107"/>
      <c r="E7" s="108"/>
      <c r="F7" s="203"/>
      <c r="G7" s="203"/>
      <c r="H7" s="203"/>
      <c r="I7" s="203"/>
      <c r="J7" s="8"/>
      <c r="K7" s="707"/>
      <c r="L7" s="707"/>
      <c r="M7" s="219"/>
      <c r="N7" s="207"/>
      <c r="O7" s="737"/>
      <c r="P7" s="696" t="s">
        <v>289</v>
      </c>
      <c r="Q7" s="696"/>
      <c r="R7" s="696"/>
      <c r="S7" s="215"/>
      <c r="T7" s="215"/>
      <c r="U7" s="698"/>
    </row>
    <row r="8" spans="1:21" ht="60">
      <c r="A8" s="514" t="s">
        <v>124</v>
      </c>
      <c r="B8" s="514" t="s">
        <v>125</v>
      </c>
      <c r="C8" s="191" t="s">
        <v>126</v>
      </c>
      <c r="D8" s="514" t="s">
        <v>127</v>
      </c>
      <c r="E8" s="191" t="s">
        <v>128</v>
      </c>
      <c r="F8" s="191" t="s">
        <v>87</v>
      </c>
      <c r="G8" s="514" t="s">
        <v>129</v>
      </c>
      <c r="H8" s="191" t="s">
        <v>130</v>
      </c>
      <c r="I8" s="514" t="s">
        <v>131</v>
      </c>
      <c r="J8" s="514" t="s">
        <v>281</v>
      </c>
      <c r="K8" s="514" t="s">
        <v>282</v>
      </c>
      <c r="L8" s="514" t="s">
        <v>283</v>
      </c>
      <c r="M8" s="514" t="s">
        <v>284</v>
      </c>
      <c r="N8" s="514" t="s">
        <v>285</v>
      </c>
      <c r="O8" s="514" t="s">
        <v>286</v>
      </c>
      <c r="P8" s="710" t="s">
        <v>136</v>
      </c>
      <c r="Q8" s="514" t="s">
        <v>135</v>
      </c>
      <c r="R8" s="514" t="s">
        <v>137</v>
      </c>
      <c r="S8" s="193" t="s">
        <v>700</v>
      </c>
      <c r="T8" s="738" t="s">
        <v>2065</v>
      </c>
      <c r="U8" s="738" t="s">
        <v>763</v>
      </c>
    </row>
    <row r="9" spans="1:21" ht="150">
      <c r="A9" s="12">
        <v>1</v>
      </c>
      <c r="B9" s="12"/>
      <c r="C9" s="32" t="s">
        <v>1662</v>
      </c>
      <c r="D9" s="32" t="s">
        <v>2066</v>
      </c>
      <c r="E9" s="32" t="s">
        <v>2067</v>
      </c>
      <c r="F9" s="93" t="s">
        <v>25</v>
      </c>
      <c r="G9" s="75" t="s">
        <v>1295</v>
      </c>
      <c r="H9" s="75" t="s">
        <v>1779</v>
      </c>
      <c r="I9" s="163" t="s">
        <v>83</v>
      </c>
      <c r="J9" s="32" t="s">
        <v>2068</v>
      </c>
      <c r="K9" s="32" t="s">
        <v>2069</v>
      </c>
      <c r="L9" s="32" t="s">
        <v>1938</v>
      </c>
      <c r="M9" s="32" t="s">
        <v>469</v>
      </c>
      <c r="N9" s="12">
        <v>200000</v>
      </c>
      <c r="O9" s="93" t="s">
        <v>2070</v>
      </c>
      <c r="P9" s="739">
        <v>90000</v>
      </c>
      <c r="Q9" s="12" t="s">
        <v>2071</v>
      </c>
      <c r="R9" s="54" t="s">
        <v>719</v>
      </c>
      <c r="S9" s="240" t="s">
        <v>2072</v>
      </c>
      <c r="T9" s="241" t="s">
        <v>2073</v>
      </c>
      <c r="U9" s="241" t="s">
        <v>2074</v>
      </c>
    </row>
    <row r="10" spans="1:21" ht="150">
      <c r="A10" s="12">
        <v>2</v>
      </c>
      <c r="B10" s="12"/>
      <c r="C10" s="32" t="s">
        <v>2075</v>
      </c>
      <c r="D10" s="32" t="s">
        <v>1947</v>
      </c>
      <c r="E10" s="32" t="s">
        <v>2076</v>
      </c>
      <c r="F10" s="93" t="s">
        <v>25</v>
      </c>
      <c r="G10" s="32" t="s">
        <v>1295</v>
      </c>
      <c r="H10" s="32" t="s">
        <v>1788</v>
      </c>
      <c r="I10" s="32" t="s">
        <v>2077</v>
      </c>
      <c r="J10" s="32" t="s">
        <v>2078</v>
      </c>
      <c r="K10" s="32" t="s">
        <v>2079</v>
      </c>
      <c r="L10" s="32" t="s">
        <v>1938</v>
      </c>
      <c r="M10" s="32" t="s">
        <v>469</v>
      </c>
      <c r="N10" s="12">
        <v>200000</v>
      </c>
      <c r="O10" s="93" t="s">
        <v>2070</v>
      </c>
      <c r="P10" s="739">
        <v>126000</v>
      </c>
      <c r="Q10" s="12" t="s">
        <v>2071</v>
      </c>
      <c r="R10" s="54" t="s">
        <v>719</v>
      </c>
      <c r="S10" s="240" t="s">
        <v>2080</v>
      </c>
      <c r="T10" s="241" t="s">
        <v>2081</v>
      </c>
      <c r="U10" s="241" t="s">
        <v>2082</v>
      </c>
    </row>
    <row r="11" spans="1:21" ht="180">
      <c r="A11" s="12">
        <v>3</v>
      </c>
      <c r="B11" s="12"/>
      <c r="C11" s="32" t="s">
        <v>1925</v>
      </c>
      <c r="D11" s="32" t="s">
        <v>2083</v>
      </c>
      <c r="E11" s="233" t="s">
        <v>2084</v>
      </c>
      <c r="F11" s="93" t="s">
        <v>25</v>
      </c>
      <c r="G11" s="723" t="s">
        <v>1295</v>
      </c>
      <c r="H11" s="723" t="s">
        <v>1788</v>
      </c>
      <c r="I11" s="723" t="s">
        <v>84</v>
      </c>
      <c r="J11" s="32" t="s">
        <v>2085</v>
      </c>
      <c r="K11" s="32" t="s">
        <v>2086</v>
      </c>
      <c r="L11" s="32" t="s">
        <v>2087</v>
      </c>
      <c r="M11" s="32" t="s">
        <v>2088</v>
      </c>
      <c r="N11" s="32">
        <v>380000</v>
      </c>
      <c r="O11" s="241" t="s">
        <v>2089</v>
      </c>
      <c r="P11" s="12">
        <v>100000</v>
      </c>
      <c r="Q11" s="12" t="s">
        <v>2090</v>
      </c>
      <c r="R11" s="54" t="s">
        <v>471</v>
      </c>
      <c r="S11" s="241" t="s">
        <v>1931</v>
      </c>
      <c r="T11" s="241" t="s">
        <v>871</v>
      </c>
      <c r="U11" s="241" t="s">
        <v>1932</v>
      </c>
    </row>
    <row r="12" spans="1:21" ht="153">
      <c r="A12" s="12">
        <v>4</v>
      </c>
      <c r="B12" s="12"/>
      <c r="C12" s="32" t="s">
        <v>2066</v>
      </c>
      <c r="D12" s="32" t="s">
        <v>2091</v>
      </c>
      <c r="E12" s="233" t="s">
        <v>2092</v>
      </c>
      <c r="F12" s="93" t="s">
        <v>25</v>
      </c>
      <c r="G12" s="75" t="s">
        <v>1295</v>
      </c>
      <c r="H12" s="163" t="s">
        <v>5</v>
      </c>
      <c r="I12" s="723" t="s">
        <v>84</v>
      </c>
      <c r="J12" s="233" t="s">
        <v>2093</v>
      </c>
      <c r="K12" s="233" t="s">
        <v>2094</v>
      </c>
      <c r="L12" s="32" t="s">
        <v>2095</v>
      </c>
      <c r="M12" s="32" t="s">
        <v>469</v>
      </c>
      <c r="N12" s="12">
        <v>200000</v>
      </c>
      <c r="O12" s="93" t="s">
        <v>2057</v>
      </c>
      <c r="P12" s="12">
        <v>50000</v>
      </c>
      <c r="Q12" s="12" t="s">
        <v>2058</v>
      </c>
      <c r="R12" s="12" t="s">
        <v>505</v>
      </c>
      <c r="S12" s="241" t="s">
        <v>1633</v>
      </c>
      <c r="T12" s="241" t="s">
        <v>1634</v>
      </c>
      <c r="U12" s="241" t="s">
        <v>1635</v>
      </c>
    </row>
    <row r="13" spans="1:21" ht="108">
      <c r="A13" s="12">
        <v>5</v>
      </c>
      <c r="B13" s="12"/>
      <c r="C13" s="32" t="s">
        <v>1662</v>
      </c>
      <c r="D13" s="32" t="s">
        <v>2066</v>
      </c>
      <c r="E13" s="740" t="s">
        <v>2096</v>
      </c>
      <c r="F13" s="93" t="s">
        <v>25</v>
      </c>
      <c r="G13" s="75" t="s">
        <v>1295</v>
      </c>
      <c r="H13" s="75" t="s">
        <v>1779</v>
      </c>
      <c r="I13" s="75" t="s">
        <v>2077</v>
      </c>
      <c r="J13" s="165" t="s">
        <v>2097</v>
      </c>
      <c r="K13" s="740" t="s">
        <v>2069</v>
      </c>
      <c r="L13" s="32" t="s">
        <v>1938</v>
      </c>
      <c r="M13" s="32" t="s">
        <v>469</v>
      </c>
      <c r="N13" s="12">
        <v>360000</v>
      </c>
      <c r="O13" s="726" t="s">
        <v>2098</v>
      </c>
      <c r="P13" s="12">
        <v>90000</v>
      </c>
      <c r="Q13" s="186" t="s">
        <v>2049</v>
      </c>
      <c r="R13" s="12" t="s">
        <v>505</v>
      </c>
      <c r="S13" s="240" t="s">
        <v>2072</v>
      </c>
      <c r="T13" s="241" t="s">
        <v>2073</v>
      </c>
      <c r="U13" s="241" t="s">
        <v>2074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20"/>
  <sheetViews>
    <sheetView topLeftCell="A15" workbookViewId="0">
      <selection activeCell="A21" sqref="A21"/>
    </sheetView>
  </sheetViews>
  <sheetFormatPr defaultRowHeight="15"/>
  <sheetData>
    <row r="1" spans="1:21" ht="18.75">
      <c r="A1" s="643" t="s">
        <v>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215"/>
      <c r="T1" s="215"/>
      <c r="U1" s="741"/>
    </row>
    <row r="2" spans="1:21" ht="18.75">
      <c r="A2" s="643" t="s">
        <v>1940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215"/>
      <c r="T2" s="215"/>
      <c r="U2" s="741"/>
    </row>
    <row r="3" spans="1:21" ht="18.75">
      <c r="A3" s="643" t="s">
        <v>1941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215"/>
      <c r="T3" s="215"/>
      <c r="U3" s="741"/>
    </row>
    <row r="4" spans="1:21" ht="18.75">
      <c r="A4" s="643" t="s">
        <v>1942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215"/>
      <c r="T4" s="215"/>
      <c r="U4" s="741"/>
    </row>
    <row r="5" spans="1:21" ht="18.75">
      <c r="A5" s="693" t="s">
        <v>2099</v>
      </c>
      <c r="B5" s="693"/>
      <c r="C5" s="693"/>
      <c r="D5" s="693"/>
      <c r="E5" s="693"/>
      <c r="F5" s="693"/>
      <c r="G5" s="693"/>
      <c r="H5" s="202"/>
      <c r="I5" s="202"/>
      <c r="J5" s="742"/>
      <c r="K5" s="699"/>
      <c r="L5" s="700"/>
      <c r="M5" s="105" t="s">
        <v>953</v>
      </c>
      <c r="N5" s="206"/>
      <c r="O5" s="701"/>
      <c r="P5" s="702"/>
      <c r="Q5" s="743"/>
      <c r="R5" s="99" t="s">
        <v>278</v>
      </c>
      <c r="S5" s="215"/>
      <c r="T5" s="215"/>
      <c r="U5" s="741"/>
    </row>
    <row r="6" spans="1:21" ht="15.75">
      <c r="A6" s="704"/>
      <c r="B6" s="107"/>
      <c r="C6" s="107"/>
      <c r="D6" s="107"/>
      <c r="E6" s="111"/>
      <c r="F6" s="8"/>
      <c r="G6" s="203"/>
      <c r="H6" s="706" t="s">
        <v>2053</v>
      </c>
      <c r="I6" s="706"/>
      <c r="J6" s="706"/>
      <c r="K6" s="707"/>
      <c r="L6" s="707"/>
      <c r="M6" s="110"/>
      <c r="N6" s="207"/>
      <c r="O6" s="709"/>
      <c r="P6" s="709"/>
      <c r="Q6" s="697" t="s">
        <v>288</v>
      </c>
      <c r="R6" s="697"/>
      <c r="S6" s="215"/>
      <c r="T6" s="215"/>
      <c r="U6" s="741"/>
    </row>
    <row r="7" spans="1:21" ht="15.75">
      <c r="A7" s="692" t="s">
        <v>280</v>
      </c>
      <c r="B7" s="692"/>
      <c r="C7" s="692"/>
      <c r="D7" s="107"/>
      <c r="E7" s="111"/>
      <c r="F7" s="8"/>
      <c r="G7" s="203"/>
      <c r="H7" s="203"/>
      <c r="I7" s="203"/>
      <c r="J7" s="108"/>
      <c r="K7" s="707"/>
      <c r="L7" s="707"/>
      <c r="M7" s="110"/>
      <c r="N7" s="207"/>
      <c r="O7" s="709"/>
      <c r="P7" s="696" t="s">
        <v>289</v>
      </c>
      <c r="Q7" s="696"/>
      <c r="R7" s="696"/>
      <c r="S7" s="215"/>
      <c r="T7" s="215"/>
      <c r="U7" s="741"/>
    </row>
    <row r="8" spans="1:21" ht="60">
      <c r="A8" s="710" t="s">
        <v>124</v>
      </c>
      <c r="B8" s="191" t="s">
        <v>125</v>
      </c>
      <c r="C8" s="191" t="s">
        <v>126</v>
      </c>
      <c r="D8" s="191" t="s">
        <v>127</v>
      </c>
      <c r="E8" s="191" t="s">
        <v>128</v>
      </c>
      <c r="F8" s="191" t="s">
        <v>87</v>
      </c>
      <c r="G8" s="191" t="s">
        <v>129</v>
      </c>
      <c r="H8" s="191" t="s">
        <v>130</v>
      </c>
      <c r="I8" s="191" t="s">
        <v>131</v>
      </c>
      <c r="J8" s="191" t="s">
        <v>132</v>
      </c>
      <c r="K8" s="193" t="s">
        <v>133</v>
      </c>
      <c r="L8" s="711" t="s">
        <v>2054</v>
      </c>
      <c r="M8" s="191" t="s">
        <v>135</v>
      </c>
      <c r="N8" s="191" t="s">
        <v>136</v>
      </c>
      <c r="O8" s="191" t="s">
        <v>137</v>
      </c>
      <c r="P8" s="191" t="s">
        <v>136</v>
      </c>
      <c r="Q8" s="191" t="s">
        <v>135</v>
      </c>
      <c r="R8" s="191" t="s">
        <v>137</v>
      </c>
      <c r="S8" s="193" t="s">
        <v>700</v>
      </c>
      <c r="T8" s="193" t="s">
        <v>701</v>
      </c>
      <c r="U8" s="714" t="s">
        <v>763</v>
      </c>
    </row>
    <row r="9" spans="1:21" ht="60">
      <c r="A9" s="12">
        <v>1</v>
      </c>
      <c r="B9" s="12"/>
      <c r="C9" s="93" t="s">
        <v>1964</v>
      </c>
      <c r="D9" s="93" t="s">
        <v>1965</v>
      </c>
      <c r="E9" s="726" t="s">
        <v>1966</v>
      </c>
      <c r="F9" s="93" t="s">
        <v>25</v>
      </c>
      <c r="G9" s="513" t="s">
        <v>1295</v>
      </c>
      <c r="H9" s="163" t="s">
        <v>5</v>
      </c>
      <c r="I9" s="744" t="s">
        <v>84</v>
      </c>
      <c r="J9" s="93" t="s">
        <v>1780</v>
      </c>
      <c r="K9" s="537">
        <v>0</v>
      </c>
      <c r="L9" s="12">
        <v>81000</v>
      </c>
      <c r="M9" s="12" t="s">
        <v>2100</v>
      </c>
      <c r="N9" s="719">
        <v>90000</v>
      </c>
      <c r="O9" s="537">
        <v>20</v>
      </c>
      <c r="P9" s="719">
        <v>90000</v>
      </c>
      <c r="Q9" s="12" t="s">
        <v>2101</v>
      </c>
      <c r="R9" s="12">
        <v>20</v>
      </c>
      <c r="S9" s="720" t="s">
        <v>1969</v>
      </c>
      <c r="T9" s="720" t="s">
        <v>1970</v>
      </c>
      <c r="U9" s="721" t="s">
        <v>1971</v>
      </c>
    </row>
    <row r="10" spans="1:21" ht="60">
      <c r="A10" s="12">
        <v>2</v>
      </c>
      <c r="B10" s="12"/>
      <c r="C10" s="93" t="s">
        <v>1972</v>
      </c>
      <c r="D10" s="93" t="s">
        <v>1973</v>
      </c>
      <c r="E10" s="726" t="s">
        <v>1974</v>
      </c>
      <c r="F10" s="93" t="s">
        <v>25</v>
      </c>
      <c r="G10" s="722" t="s">
        <v>1295</v>
      </c>
      <c r="H10" s="532" t="s">
        <v>20</v>
      </c>
      <c r="I10" s="744" t="s">
        <v>84</v>
      </c>
      <c r="J10" s="93" t="s">
        <v>1975</v>
      </c>
      <c r="K10" s="537">
        <v>0</v>
      </c>
      <c r="L10" s="12">
        <v>54000</v>
      </c>
      <c r="M10" s="12" t="s">
        <v>2100</v>
      </c>
      <c r="N10" s="719">
        <v>60000</v>
      </c>
      <c r="O10" s="537">
        <v>20</v>
      </c>
      <c r="P10" s="719">
        <v>60000</v>
      </c>
      <c r="Q10" s="12" t="s">
        <v>2101</v>
      </c>
      <c r="R10" s="12">
        <v>20</v>
      </c>
      <c r="S10" s="720" t="s">
        <v>1976</v>
      </c>
      <c r="T10" s="720" t="s">
        <v>1977</v>
      </c>
      <c r="U10" s="721" t="s">
        <v>1978</v>
      </c>
    </row>
    <row r="11" spans="1:21" ht="56.25">
      <c r="A11" s="12">
        <v>3</v>
      </c>
      <c r="B11" s="12"/>
      <c r="C11" s="93" t="s">
        <v>1979</v>
      </c>
      <c r="D11" s="93" t="s">
        <v>1980</v>
      </c>
      <c r="E11" s="726" t="s">
        <v>1981</v>
      </c>
      <c r="F11" s="93" t="s">
        <v>25</v>
      </c>
      <c r="G11" s="722" t="s">
        <v>1295</v>
      </c>
      <c r="H11" s="163" t="s">
        <v>5</v>
      </c>
      <c r="I11" s="163" t="s">
        <v>83</v>
      </c>
      <c r="J11" s="93" t="s">
        <v>1780</v>
      </c>
      <c r="K11" s="537">
        <v>0</v>
      </c>
      <c r="L11" s="12">
        <v>27000</v>
      </c>
      <c r="M11" s="12" t="s">
        <v>2100</v>
      </c>
      <c r="N11" s="719">
        <v>30000</v>
      </c>
      <c r="O11" s="537">
        <v>20</v>
      </c>
      <c r="P11" s="719">
        <v>30000</v>
      </c>
      <c r="Q11" s="12" t="s">
        <v>2101</v>
      </c>
      <c r="R11" s="12">
        <v>20</v>
      </c>
      <c r="S11" s="720" t="s">
        <v>1982</v>
      </c>
      <c r="T11" s="720" t="s">
        <v>1983</v>
      </c>
      <c r="U11" s="721" t="s">
        <v>1984</v>
      </c>
    </row>
    <row r="12" spans="1:21" ht="75">
      <c r="A12" s="12">
        <v>4</v>
      </c>
      <c r="B12" s="12"/>
      <c r="C12" s="93" t="s">
        <v>2102</v>
      </c>
      <c r="D12" s="93" t="s">
        <v>1643</v>
      </c>
      <c r="E12" s="726" t="s">
        <v>1986</v>
      </c>
      <c r="F12" s="93" t="s">
        <v>25</v>
      </c>
      <c r="G12" s="513" t="s">
        <v>1295</v>
      </c>
      <c r="H12" s="163" t="s">
        <v>5</v>
      </c>
      <c r="I12" s="163" t="s">
        <v>83</v>
      </c>
      <c r="J12" s="93" t="s">
        <v>1987</v>
      </c>
      <c r="K12" s="537">
        <v>0</v>
      </c>
      <c r="L12" s="12">
        <v>27000</v>
      </c>
      <c r="M12" s="12" t="s">
        <v>2100</v>
      </c>
      <c r="N12" s="719">
        <v>30000</v>
      </c>
      <c r="O12" s="537">
        <v>20</v>
      </c>
      <c r="P12" s="719">
        <v>30000</v>
      </c>
      <c r="Q12" s="12" t="s">
        <v>2101</v>
      </c>
      <c r="R12" s="12">
        <v>20</v>
      </c>
      <c r="S12" s="721" t="s">
        <v>1988</v>
      </c>
      <c r="T12" s="720" t="s">
        <v>1989</v>
      </c>
      <c r="U12" s="721" t="s">
        <v>1990</v>
      </c>
    </row>
    <row r="13" spans="1:21" ht="75">
      <c r="A13" s="12">
        <v>5</v>
      </c>
      <c r="B13" s="12"/>
      <c r="C13" s="93" t="s">
        <v>1991</v>
      </c>
      <c r="D13" s="93" t="s">
        <v>1992</v>
      </c>
      <c r="E13" s="726" t="s">
        <v>1993</v>
      </c>
      <c r="F13" s="93" t="s">
        <v>25</v>
      </c>
      <c r="G13" s="724" t="s">
        <v>1295</v>
      </c>
      <c r="H13" s="163" t="s">
        <v>5</v>
      </c>
      <c r="I13" s="744" t="s">
        <v>84</v>
      </c>
      <c r="J13" s="93" t="s">
        <v>1994</v>
      </c>
      <c r="K13" s="537">
        <v>0</v>
      </c>
      <c r="L13" s="12">
        <v>67500</v>
      </c>
      <c r="M13" s="12" t="s">
        <v>2100</v>
      </c>
      <c r="N13" s="719">
        <v>75000</v>
      </c>
      <c r="O13" s="537">
        <v>20</v>
      </c>
      <c r="P13" s="719">
        <v>75000</v>
      </c>
      <c r="Q13" s="12" t="s">
        <v>2101</v>
      </c>
      <c r="R13" s="12">
        <v>20</v>
      </c>
      <c r="S13" s="720" t="s">
        <v>1995</v>
      </c>
      <c r="T13" s="720" t="s">
        <v>1996</v>
      </c>
      <c r="U13" s="721" t="s">
        <v>1997</v>
      </c>
    </row>
    <row r="14" spans="1:21" ht="45">
      <c r="A14" s="12">
        <v>6</v>
      </c>
      <c r="B14" s="12"/>
      <c r="C14" s="93" t="s">
        <v>1998</v>
      </c>
      <c r="D14" s="93" t="s">
        <v>1815</v>
      </c>
      <c r="E14" s="726" t="s">
        <v>1999</v>
      </c>
      <c r="F14" s="93" t="s">
        <v>25</v>
      </c>
      <c r="G14" s="513" t="s">
        <v>1295</v>
      </c>
      <c r="H14" s="532" t="s">
        <v>20</v>
      </c>
      <c r="I14" s="163" t="s">
        <v>83</v>
      </c>
      <c r="J14" s="93" t="s">
        <v>2103</v>
      </c>
      <c r="K14" s="537">
        <v>0</v>
      </c>
      <c r="L14" s="12">
        <v>27000</v>
      </c>
      <c r="M14" s="12" t="s">
        <v>2100</v>
      </c>
      <c r="N14" s="719">
        <v>30000</v>
      </c>
      <c r="O14" s="537">
        <v>20</v>
      </c>
      <c r="P14" s="719">
        <v>30000</v>
      </c>
      <c r="Q14" s="12" t="s">
        <v>2101</v>
      </c>
      <c r="R14" s="12">
        <v>20</v>
      </c>
      <c r="S14" s="720" t="s">
        <v>2001</v>
      </c>
      <c r="T14" s="720" t="s">
        <v>2002</v>
      </c>
      <c r="U14" s="725" t="s">
        <v>2003</v>
      </c>
    </row>
    <row r="15" spans="1:21" ht="45">
      <c r="A15" s="12">
        <v>7</v>
      </c>
      <c r="B15" s="12"/>
      <c r="C15" s="93" t="s">
        <v>2004</v>
      </c>
      <c r="D15" s="93" t="s">
        <v>2005</v>
      </c>
      <c r="E15" s="726" t="s">
        <v>2006</v>
      </c>
      <c r="F15" s="93" t="s">
        <v>25</v>
      </c>
      <c r="G15" s="722" t="s">
        <v>1295</v>
      </c>
      <c r="H15" s="163" t="s">
        <v>5</v>
      </c>
      <c r="I15" s="163" t="s">
        <v>83</v>
      </c>
      <c r="J15" s="93" t="s">
        <v>1780</v>
      </c>
      <c r="K15" s="537">
        <v>0</v>
      </c>
      <c r="L15" s="12">
        <v>27000</v>
      </c>
      <c r="M15" s="12" t="s">
        <v>2100</v>
      </c>
      <c r="N15" s="719">
        <v>30000</v>
      </c>
      <c r="O15" s="537">
        <v>20</v>
      </c>
      <c r="P15" s="719">
        <v>30000</v>
      </c>
      <c r="Q15" s="12" t="s">
        <v>2101</v>
      </c>
      <c r="R15" s="12">
        <v>20</v>
      </c>
      <c r="S15" s="720" t="s">
        <v>2007</v>
      </c>
      <c r="T15" s="720" t="s">
        <v>2008</v>
      </c>
      <c r="U15" s="721" t="s">
        <v>2009</v>
      </c>
    </row>
    <row r="16" spans="1:21" ht="60">
      <c r="A16" s="12">
        <v>8</v>
      </c>
      <c r="B16" s="12"/>
      <c r="C16" s="93" t="s">
        <v>2010</v>
      </c>
      <c r="D16" s="93" t="s">
        <v>2011</v>
      </c>
      <c r="E16" s="726" t="s">
        <v>2012</v>
      </c>
      <c r="F16" s="93" t="s">
        <v>25</v>
      </c>
      <c r="G16" s="724" t="s">
        <v>1295</v>
      </c>
      <c r="H16" s="163" t="s">
        <v>5</v>
      </c>
      <c r="I16" s="744" t="s">
        <v>84</v>
      </c>
      <c r="J16" s="93" t="s">
        <v>2013</v>
      </c>
      <c r="K16" s="537">
        <v>0</v>
      </c>
      <c r="L16" s="12">
        <v>54000</v>
      </c>
      <c r="M16" s="12" t="s">
        <v>2100</v>
      </c>
      <c r="N16" s="719">
        <v>60000</v>
      </c>
      <c r="O16" s="537">
        <v>20</v>
      </c>
      <c r="P16" s="719">
        <v>60000</v>
      </c>
      <c r="Q16" s="12" t="s">
        <v>2101</v>
      </c>
      <c r="R16" s="12">
        <v>20</v>
      </c>
      <c r="S16" s="720" t="s">
        <v>2014</v>
      </c>
      <c r="T16" s="720" t="s">
        <v>2015</v>
      </c>
      <c r="U16" s="721" t="s">
        <v>2016</v>
      </c>
    </row>
    <row r="17" spans="1:21" ht="45">
      <c r="A17" s="12">
        <v>9</v>
      </c>
      <c r="B17" s="12"/>
      <c r="C17" s="93" t="s">
        <v>2023</v>
      </c>
      <c r="D17" s="93" t="s">
        <v>2024</v>
      </c>
      <c r="E17" s="726" t="s">
        <v>2025</v>
      </c>
      <c r="F17" s="93" t="s">
        <v>25</v>
      </c>
      <c r="G17" s="513" t="s">
        <v>1295</v>
      </c>
      <c r="H17" s="163" t="s">
        <v>5</v>
      </c>
      <c r="I17" s="163" t="s">
        <v>83</v>
      </c>
      <c r="J17" s="93" t="s">
        <v>2026</v>
      </c>
      <c r="K17" s="537">
        <v>0</v>
      </c>
      <c r="L17" s="12">
        <v>27000</v>
      </c>
      <c r="M17" s="12" t="s">
        <v>2100</v>
      </c>
      <c r="N17" s="719">
        <v>30000</v>
      </c>
      <c r="O17" s="537">
        <v>20</v>
      </c>
      <c r="P17" s="719">
        <v>30000</v>
      </c>
      <c r="Q17" s="12" t="s">
        <v>2101</v>
      </c>
      <c r="R17" s="12">
        <v>20</v>
      </c>
      <c r="S17" s="720" t="s">
        <v>2027</v>
      </c>
      <c r="T17" s="720" t="s">
        <v>2028</v>
      </c>
      <c r="U17" s="725" t="s">
        <v>2029</v>
      </c>
    </row>
    <row r="18" spans="1:21" ht="45">
      <c r="A18" s="12">
        <v>10</v>
      </c>
      <c r="B18" s="12"/>
      <c r="C18" s="93" t="s">
        <v>1578</v>
      </c>
      <c r="D18" s="93" t="s">
        <v>2030</v>
      </c>
      <c r="E18" s="726" t="s">
        <v>2031</v>
      </c>
      <c r="F18" s="93" t="s">
        <v>25</v>
      </c>
      <c r="G18" s="722" t="s">
        <v>1295</v>
      </c>
      <c r="H18" s="532" t="s">
        <v>20</v>
      </c>
      <c r="I18" s="163" t="s">
        <v>83</v>
      </c>
      <c r="J18" s="93" t="s">
        <v>1780</v>
      </c>
      <c r="K18" s="537">
        <v>0</v>
      </c>
      <c r="L18" s="12">
        <v>54000</v>
      </c>
      <c r="M18" s="12" t="s">
        <v>2100</v>
      </c>
      <c r="N18" s="719">
        <v>60000</v>
      </c>
      <c r="O18" s="537">
        <v>20</v>
      </c>
      <c r="P18" s="719">
        <v>60000</v>
      </c>
      <c r="Q18" s="12" t="s">
        <v>2101</v>
      </c>
      <c r="R18" s="12">
        <v>20</v>
      </c>
      <c r="S18" s="720" t="s">
        <v>2032</v>
      </c>
      <c r="T18" s="720" t="s">
        <v>2033</v>
      </c>
      <c r="U18" s="721" t="s">
        <v>2034</v>
      </c>
    </row>
    <row r="19" spans="1:21" ht="45">
      <c r="A19" s="12">
        <v>11</v>
      </c>
      <c r="B19" s="12"/>
      <c r="C19" s="93" t="s">
        <v>2040</v>
      </c>
      <c r="D19" s="93" t="s">
        <v>1897</v>
      </c>
      <c r="E19" s="726" t="s">
        <v>2041</v>
      </c>
      <c r="F19" s="93" t="s">
        <v>25</v>
      </c>
      <c r="G19" s="724" t="s">
        <v>1295</v>
      </c>
      <c r="H19" s="532" t="s">
        <v>20</v>
      </c>
      <c r="I19" s="163" t="s">
        <v>83</v>
      </c>
      <c r="J19" s="93" t="s">
        <v>1780</v>
      </c>
      <c r="K19" s="537">
        <v>0</v>
      </c>
      <c r="L19" s="12">
        <v>54000</v>
      </c>
      <c r="M19" s="12" t="s">
        <v>2100</v>
      </c>
      <c r="N19" s="719">
        <v>60000</v>
      </c>
      <c r="O19" s="537">
        <v>20</v>
      </c>
      <c r="P19" s="719">
        <v>60000</v>
      </c>
      <c r="Q19" s="12" t="s">
        <v>2101</v>
      </c>
      <c r="R19" s="12">
        <v>20</v>
      </c>
      <c r="S19" s="721" t="s">
        <v>2042</v>
      </c>
      <c r="T19" s="720" t="s">
        <v>2043</v>
      </c>
      <c r="U19" s="721" t="s">
        <v>2044</v>
      </c>
    </row>
    <row r="20" spans="1:21" ht="78.75">
      <c r="A20" s="12">
        <v>12</v>
      </c>
      <c r="B20" s="12"/>
      <c r="C20" s="93" t="s">
        <v>2045</v>
      </c>
      <c r="D20" s="93" t="s">
        <v>2046</v>
      </c>
      <c r="E20" s="726" t="s">
        <v>2047</v>
      </c>
      <c r="F20" s="93" t="s">
        <v>25</v>
      </c>
      <c r="G20" s="32" t="s">
        <v>1295</v>
      </c>
      <c r="H20" s="163" t="s">
        <v>5</v>
      </c>
      <c r="I20" s="163" t="s">
        <v>83</v>
      </c>
      <c r="J20" s="93" t="s">
        <v>2048</v>
      </c>
      <c r="K20" s="12">
        <v>0</v>
      </c>
      <c r="L20" s="12">
        <v>40500</v>
      </c>
      <c r="M20" s="12" t="s">
        <v>2104</v>
      </c>
      <c r="N20" s="12">
        <v>45000</v>
      </c>
      <c r="O20" s="12">
        <v>20</v>
      </c>
      <c r="P20" s="12">
        <v>45000</v>
      </c>
      <c r="Q20" s="12" t="s">
        <v>2105</v>
      </c>
      <c r="R20" s="12">
        <v>20</v>
      </c>
      <c r="S20" s="241" t="s">
        <v>2050</v>
      </c>
      <c r="T20" s="241" t="s">
        <v>2051</v>
      </c>
      <c r="U20" s="721" t="s">
        <v>2052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7" workbookViewId="0">
      <selection activeCell="A12" sqref="A12"/>
    </sheetView>
  </sheetViews>
  <sheetFormatPr defaultRowHeight="15"/>
  <sheetData>
    <row r="1" spans="1:21" ht="18.75">
      <c r="A1" s="643" t="s">
        <v>78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215"/>
      <c r="T1" s="215"/>
      <c r="U1" s="698"/>
    </row>
    <row r="2" spans="1:21" ht="18.75">
      <c r="A2" s="643" t="s">
        <v>1940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215"/>
      <c r="T2" s="215"/>
      <c r="U2" s="698"/>
    </row>
    <row r="3" spans="1:21" ht="18.75">
      <c r="A3" s="643" t="s">
        <v>1941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215"/>
      <c r="T3" s="215"/>
      <c r="U3" s="698"/>
    </row>
    <row r="4" spans="1:21" ht="18.75">
      <c r="A4" s="643" t="s">
        <v>1942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215"/>
      <c r="T4" s="215"/>
      <c r="U4" s="698"/>
    </row>
    <row r="5" spans="1:21" ht="18">
      <c r="A5" s="693" t="s">
        <v>2099</v>
      </c>
      <c r="B5" s="693"/>
      <c r="C5" s="693"/>
      <c r="D5" s="693"/>
      <c r="E5" s="693"/>
      <c r="F5" s="693"/>
      <c r="G5" s="693"/>
      <c r="H5" s="202"/>
      <c r="I5" s="202"/>
      <c r="J5" s="745"/>
      <c r="K5" s="746"/>
      <c r="L5" s="746"/>
      <c r="M5" s="217"/>
      <c r="N5" s="206"/>
      <c r="O5" s="747"/>
      <c r="P5" s="702"/>
      <c r="Q5" s="703"/>
      <c r="R5" s="99" t="s">
        <v>278</v>
      </c>
      <c r="S5" s="215"/>
      <c r="T5" s="215"/>
      <c r="U5" s="698"/>
    </row>
    <row r="6" spans="1:21" ht="15.75">
      <c r="A6" s="704"/>
      <c r="B6" s="107"/>
      <c r="C6" s="107"/>
      <c r="D6" s="107"/>
      <c r="E6" s="111"/>
      <c r="F6" s="203"/>
      <c r="G6" s="203"/>
      <c r="H6" s="203"/>
      <c r="I6" s="203"/>
      <c r="J6" s="111"/>
      <c r="K6" s="748"/>
      <c r="L6" s="748"/>
      <c r="M6" s="736" t="s">
        <v>113</v>
      </c>
      <c r="N6" s="736"/>
      <c r="O6" s="749"/>
      <c r="P6" s="709"/>
      <c r="Q6" s="694" t="s">
        <v>279</v>
      </c>
      <c r="R6" s="694"/>
      <c r="S6" s="215"/>
      <c r="T6" s="215"/>
      <c r="U6" s="698"/>
    </row>
    <row r="7" spans="1:21" ht="15.75">
      <c r="A7" s="692" t="s">
        <v>280</v>
      </c>
      <c r="B7" s="692"/>
      <c r="C7" s="692"/>
      <c r="D7" s="107"/>
      <c r="E7" s="111"/>
      <c r="F7" s="203"/>
      <c r="G7" s="203"/>
      <c r="H7" s="203"/>
      <c r="I7" s="203"/>
      <c r="J7" s="111"/>
      <c r="K7" s="748"/>
      <c r="L7" s="748"/>
      <c r="M7" s="219"/>
      <c r="N7" s="207"/>
      <c r="O7" s="749"/>
      <c r="P7" s="696" t="s">
        <v>289</v>
      </c>
      <c r="Q7" s="696"/>
      <c r="R7" s="696"/>
      <c r="S7" s="215"/>
      <c r="T7" s="215"/>
      <c r="U7" s="698"/>
    </row>
    <row r="8" spans="1:21" ht="60">
      <c r="A8" s="514" t="s">
        <v>124</v>
      </c>
      <c r="B8" s="514" t="s">
        <v>125</v>
      </c>
      <c r="C8" s="191" t="s">
        <v>126</v>
      </c>
      <c r="D8" s="514" t="s">
        <v>127</v>
      </c>
      <c r="E8" s="191" t="s">
        <v>128</v>
      </c>
      <c r="F8" s="191" t="s">
        <v>87</v>
      </c>
      <c r="G8" s="514" t="s">
        <v>129</v>
      </c>
      <c r="H8" s="191" t="s">
        <v>130</v>
      </c>
      <c r="I8" s="514" t="s">
        <v>131</v>
      </c>
      <c r="J8" s="514" t="s">
        <v>281</v>
      </c>
      <c r="K8" s="514" t="s">
        <v>282</v>
      </c>
      <c r="L8" s="514" t="s">
        <v>283</v>
      </c>
      <c r="M8" s="514" t="s">
        <v>284</v>
      </c>
      <c r="N8" s="514" t="s">
        <v>285</v>
      </c>
      <c r="O8" s="514" t="s">
        <v>286</v>
      </c>
      <c r="P8" s="710" t="s">
        <v>136</v>
      </c>
      <c r="Q8" s="514" t="s">
        <v>135</v>
      </c>
      <c r="R8" s="514" t="s">
        <v>137</v>
      </c>
      <c r="S8" s="193" t="s">
        <v>700</v>
      </c>
      <c r="T8" s="738" t="s">
        <v>2065</v>
      </c>
      <c r="U8" s="738" t="s">
        <v>763</v>
      </c>
    </row>
    <row r="9" spans="1:21" ht="132">
      <c r="A9" s="12">
        <v>1</v>
      </c>
      <c r="B9" s="67"/>
      <c r="C9" s="32" t="s">
        <v>1925</v>
      </c>
      <c r="D9" s="32" t="s">
        <v>2083</v>
      </c>
      <c r="E9" s="165" t="s">
        <v>2084</v>
      </c>
      <c r="F9" s="93" t="s">
        <v>25</v>
      </c>
      <c r="G9" s="163" t="s">
        <v>13</v>
      </c>
      <c r="H9" s="163" t="s">
        <v>20</v>
      </c>
      <c r="I9" s="532" t="s">
        <v>84</v>
      </c>
      <c r="J9" s="165" t="s">
        <v>2106</v>
      </c>
      <c r="K9" s="165" t="s">
        <v>2107</v>
      </c>
      <c r="L9" s="32" t="s">
        <v>2087</v>
      </c>
      <c r="M9" s="32" t="s">
        <v>2088</v>
      </c>
      <c r="N9" s="32">
        <v>380000</v>
      </c>
      <c r="O9" s="93" t="s">
        <v>2108</v>
      </c>
      <c r="P9" s="67">
        <v>100000</v>
      </c>
      <c r="Q9" s="67" t="s">
        <v>2109</v>
      </c>
      <c r="R9" s="67" t="s">
        <v>478</v>
      </c>
      <c r="S9" s="240" t="s">
        <v>1931</v>
      </c>
      <c r="T9" s="240" t="s">
        <v>871</v>
      </c>
      <c r="U9" s="241" t="s">
        <v>1932</v>
      </c>
    </row>
    <row r="10" spans="1:21" ht="84">
      <c r="A10" s="12">
        <v>2</v>
      </c>
      <c r="B10" s="67"/>
      <c r="C10" s="32" t="s">
        <v>1629</v>
      </c>
      <c r="D10" s="32" t="s">
        <v>1630</v>
      </c>
      <c r="E10" s="750" t="s">
        <v>2110</v>
      </c>
      <c r="F10" s="67" t="s">
        <v>25</v>
      </c>
      <c r="G10" s="509" t="s">
        <v>13</v>
      </c>
      <c r="H10" s="532" t="s">
        <v>5</v>
      </c>
      <c r="I10" s="532" t="s">
        <v>84</v>
      </c>
      <c r="J10" s="165" t="s">
        <v>2111</v>
      </c>
      <c r="K10" s="165" t="s">
        <v>2112</v>
      </c>
      <c r="L10" s="32" t="s">
        <v>251</v>
      </c>
      <c r="M10" s="32" t="s">
        <v>876</v>
      </c>
      <c r="N10" s="67">
        <v>200000</v>
      </c>
      <c r="O10" s="93" t="s">
        <v>2113</v>
      </c>
      <c r="P10" s="67">
        <v>50000</v>
      </c>
      <c r="Q10" s="67" t="s">
        <v>2114</v>
      </c>
      <c r="R10" s="67" t="s">
        <v>471</v>
      </c>
      <c r="S10" s="240" t="s">
        <v>1633</v>
      </c>
      <c r="T10" s="241" t="s">
        <v>1634</v>
      </c>
      <c r="U10" s="32" t="s">
        <v>1635</v>
      </c>
    </row>
    <row r="11" spans="1:21" ht="56.25">
      <c r="A11" s="12">
        <v>3</v>
      </c>
      <c r="B11" s="12"/>
      <c r="C11" s="32" t="s">
        <v>2115</v>
      </c>
      <c r="D11" s="32" t="s">
        <v>2116</v>
      </c>
      <c r="E11" s="751" t="s">
        <v>1620</v>
      </c>
      <c r="F11" s="12" t="s">
        <v>25</v>
      </c>
      <c r="G11" s="509" t="s">
        <v>2117</v>
      </c>
      <c r="H11" s="75" t="s">
        <v>20</v>
      </c>
      <c r="I11" s="516" t="s">
        <v>83</v>
      </c>
      <c r="J11" s="740" t="s">
        <v>1622</v>
      </c>
      <c r="K11" s="740" t="s">
        <v>758</v>
      </c>
      <c r="L11" s="32" t="s">
        <v>875</v>
      </c>
      <c r="M11" s="32" t="s">
        <v>876</v>
      </c>
      <c r="N11" s="12">
        <v>400000</v>
      </c>
      <c r="O11" s="726" t="s">
        <v>2118</v>
      </c>
      <c r="P11" s="32">
        <v>100000</v>
      </c>
      <c r="Q11" s="186" t="s">
        <v>2119</v>
      </c>
      <c r="R11" s="12" t="s">
        <v>471</v>
      </c>
      <c r="S11" s="240" t="s">
        <v>1626</v>
      </c>
      <c r="T11" s="241" t="s">
        <v>1627</v>
      </c>
      <c r="U11" s="237" t="s">
        <v>1628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38"/>
  <sheetViews>
    <sheetView topLeftCell="A31" workbookViewId="0">
      <selection activeCell="E37" sqref="E37"/>
    </sheetView>
  </sheetViews>
  <sheetFormatPr defaultRowHeight="15"/>
  <sheetData>
    <row r="1" spans="1:127" ht="27" thickBot="1">
      <c r="A1" s="559" t="s">
        <v>883</v>
      </c>
      <c r="B1" s="559"/>
      <c r="C1" s="559"/>
      <c r="D1" s="559"/>
      <c r="E1" s="559"/>
      <c r="F1" s="559"/>
      <c r="G1" s="559"/>
      <c r="H1" s="559"/>
      <c r="I1" s="559"/>
      <c r="J1" s="242"/>
      <c r="K1" s="242"/>
      <c r="L1" s="243"/>
      <c r="M1" s="242"/>
      <c r="N1" s="242"/>
      <c r="O1" s="242"/>
      <c r="P1" s="242"/>
      <c r="Q1" s="244"/>
      <c r="R1" s="244"/>
      <c r="S1" s="244"/>
      <c r="T1" s="244"/>
      <c r="U1" s="244"/>
      <c r="V1" s="244"/>
      <c r="W1" s="244"/>
      <c r="X1" s="244"/>
      <c r="Y1" s="244"/>
      <c r="Z1" s="245"/>
      <c r="AA1" s="244"/>
      <c r="AB1" s="244"/>
      <c r="AC1" s="244"/>
      <c r="AD1" s="244"/>
      <c r="AE1" s="244"/>
      <c r="AF1" s="244"/>
      <c r="AG1" s="244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572" t="s">
        <v>884</v>
      </c>
      <c r="CU1" s="573"/>
      <c r="CV1" s="559"/>
      <c r="CW1" s="559"/>
      <c r="CX1" s="559"/>
      <c r="CY1" s="559"/>
      <c r="CZ1" s="559"/>
      <c r="DA1" s="559"/>
      <c r="DB1" s="559"/>
      <c r="DC1" s="559"/>
      <c r="DD1" s="559"/>
      <c r="DE1" s="559"/>
      <c r="DF1" s="559"/>
      <c r="DG1" s="559"/>
      <c r="DH1" s="559"/>
      <c r="DI1" s="246"/>
      <c r="DJ1" s="246"/>
      <c r="DK1" s="246"/>
      <c r="DL1" s="246"/>
      <c r="DM1" s="246"/>
      <c r="DN1" s="246"/>
      <c r="DO1" s="246"/>
      <c r="DP1" s="246"/>
      <c r="DQ1" s="283"/>
      <c r="DR1" s="284"/>
      <c r="DS1" s="246"/>
      <c r="DT1" s="246"/>
      <c r="DU1" s="246"/>
      <c r="DV1" s="246"/>
      <c r="DW1" s="246"/>
    </row>
    <row r="2" spans="1:127" ht="19.5" thickBot="1">
      <c r="A2" s="560" t="s">
        <v>995</v>
      </c>
      <c r="B2" s="560"/>
      <c r="C2" s="560"/>
      <c r="D2" s="560"/>
      <c r="E2" s="560"/>
      <c r="F2" s="560"/>
      <c r="G2" s="560"/>
      <c r="H2" s="560"/>
      <c r="I2" s="560"/>
      <c r="J2" s="280"/>
      <c r="K2" s="547" t="s">
        <v>894</v>
      </c>
      <c r="L2" s="281"/>
      <c r="M2" s="280"/>
      <c r="N2" s="280"/>
      <c r="O2" s="280"/>
      <c r="P2" s="280"/>
      <c r="Q2" s="282"/>
      <c r="R2" s="282"/>
      <c r="S2" s="282"/>
      <c r="T2" s="282"/>
      <c r="U2" s="282"/>
      <c r="V2" s="282"/>
      <c r="W2" s="282"/>
      <c r="X2" s="282"/>
      <c r="Y2" s="282"/>
      <c r="Z2" s="245"/>
      <c r="AA2" s="282"/>
      <c r="AB2" s="282"/>
      <c r="AC2" s="282"/>
      <c r="AD2" s="282"/>
      <c r="AE2" s="282"/>
      <c r="AF2" s="282"/>
      <c r="AG2" s="282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54"/>
      <c r="CU2" s="254"/>
      <c r="CV2" s="253"/>
      <c r="CW2" s="253"/>
      <c r="CX2" s="285" t="s">
        <v>926</v>
      </c>
      <c r="CY2" s="348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DK2" s="253"/>
      <c r="DL2" s="253"/>
      <c r="DM2" s="253"/>
      <c r="DN2" s="253"/>
      <c r="DO2" s="253"/>
      <c r="DP2" s="253"/>
      <c r="DQ2" s="279"/>
      <c r="DR2" s="254"/>
      <c r="DS2" s="253"/>
      <c r="DT2" s="253"/>
      <c r="DU2" s="253"/>
      <c r="DV2" s="253"/>
      <c r="DW2" s="253"/>
    </row>
    <row r="3" spans="1:127" ht="16.5" thickBot="1">
      <c r="A3" s="561" t="s">
        <v>886</v>
      </c>
      <c r="B3" s="563" t="s">
        <v>927</v>
      </c>
      <c r="C3" s="547" t="s">
        <v>887</v>
      </c>
      <c r="D3" s="563" t="s">
        <v>888</v>
      </c>
      <c r="E3" s="563" t="s">
        <v>889</v>
      </c>
      <c r="F3" s="563" t="s">
        <v>890</v>
      </c>
      <c r="G3" s="547" t="s">
        <v>996</v>
      </c>
      <c r="H3" s="547" t="s">
        <v>891</v>
      </c>
      <c r="I3" s="563" t="s">
        <v>892</v>
      </c>
      <c r="J3" s="547" t="s">
        <v>997</v>
      </c>
      <c r="K3" s="548"/>
      <c r="L3" s="550" t="s">
        <v>998</v>
      </c>
      <c r="M3" s="553" t="s">
        <v>896</v>
      </c>
      <c r="N3" s="554"/>
      <c r="O3" s="555"/>
      <c r="P3" s="547" t="s">
        <v>897</v>
      </c>
      <c r="Q3" s="545" t="s">
        <v>898</v>
      </c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56"/>
      <c r="CU3" s="256"/>
      <c r="DQ3" s="286"/>
      <c r="DR3" s="256"/>
    </row>
    <row r="4" spans="1:127" ht="15.75" thickBot="1">
      <c r="A4" s="562"/>
      <c r="B4" s="564"/>
      <c r="C4" s="548"/>
      <c r="D4" s="564"/>
      <c r="E4" s="564"/>
      <c r="F4" s="564"/>
      <c r="G4" s="548"/>
      <c r="H4" s="548"/>
      <c r="I4" s="564"/>
      <c r="J4" s="548"/>
      <c r="K4" s="548"/>
      <c r="L4" s="551"/>
      <c r="M4" s="556"/>
      <c r="N4" s="557"/>
      <c r="O4" s="558"/>
      <c r="P4" s="548"/>
      <c r="Q4" s="540" t="s">
        <v>257</v>
      </c>
      <c r="R4" s="540"/>
      <c r="S4" s="540"/>
      <c r="T4" s="540"/>
      <c r="U4" s="540"/>
      <c r="V4" s="540" t="s">
        <v>252</v>
      </c>
      <c r="W4" s="540"/>
      <c r="X4" s="540"/>
      <c r="Y4" s="540"/>
      <c r="Z4" s="540" t="s">
        <v>744</v>
      </c>
      <c r="AA4" s="540"/>
      <c r="AB4" s="540"/>
      <c r="AC4" s="540"/>
      <c r="AD4" s="540" t="s">
        <v>899</v>
      </c>
      <c r="AE4" s="540"/>
      <c r="AF4" s="540"/>
      <c r="AG4" s="541"/>
      <c r="AH4" s="540" t="s">
        <v>900</v>
      </c>
      <c r="AI4" s="540"/>
      <c r="AJ4" s="540"/>
      <c r="AK4" s="541"/>
      <c r="AL4" s="540" t="s">
        <v>901</v>
      </c>
      <c r="AM4" s="540"/>
      <c r="AN4" s="540"/>
      <c r="AO4" s="541"/>
      <c r="AP4" s="540" t="s">
        <v>902</v>
      </c>
      <c r="AQ4" s="540"/>
      <c r="AR4" s="540"/>
      <c r="AS4" s="541"/>
      <c r="AT4" s="540" t="s">
        <v>903</v>
      </c>
      <c r="AU4" s="540"/>
      <c r="AV4" s="540"/>
      <c r="AW4" s="541"/>
      <c r="AX4" s="540" t="s">
        <v>904</v>
      </c>
      <c r="AY4" s="540"/>
      <c r="AZ4" s="540"/>
      <c r="BA4" s="541"/>
      <c r="BB4" s="540" t="s">
        <v>905</v>
      </c>
      <c r="BC4" s="540"/>
      <c r="BD4" s="540"/>
      <c r="BE4" s="541"/>
      <c r="BF4" s="540" t="s">
        <v>906</v>
      </c>
      <c r="BG4" s="540"/>
      <c r="BH4" s="540"/>
      <c r="BI4" s="541"/>
      <c r="BJ4" s="540" t="s">
        <v>907</v>
      </c>
      <c r="BK4" s="540"/>
      <c r="BL4" s="540"/>
      <c r="BM4" s="541"/>
      <c r="BN4" s="540" t="s">
        <v>908</v>
      </c>
      <c r="BO4" s="540"/>
      <c r="BP4" s="540"/>
      <c r="BQ4" s="541"/>
      <c r="BR4" s="540" t="s">
        <v>909</v>
      </c>
      <c r="BS4" s="540"/>
      <c r="BT4" s="540"/>
      <c r="BU4" s="541"/>
      <c r="BV4" s="540" t="s">
        <v>910</v>
      </c>
      <c r="BW4" s="540"/>
      <c r="BX4" s="540"/>
      <c r="BY4" s="541"/>
      <c r="BZ4" s="540" t="s">
        <v>911</v>
      </c>
      <c r="CA4" s="540"/>
      <c r="CB4" s="540"/>
      <c r="CC4" s="541"/>
      <c r="CD4" s="540" t="s">
        <v>912</v>
      </c>
      <c r="CE4" s="540"/>
      <c r="CF4" s="540"/>
      <c r="CG4" s="541"/>
      <c r="CH4" s="540" t="s">
        <v>913</v>
      </c>
      <c r="CI4" s="540"/>
      <c r="CJ4" s="540"/>
      <c r="CK4" s="541"/>
      <c r="CL4" s="540" t="s">
        <v>914</v>
      </c>
      <c r="CM4" s="540"/>
      <c r="CN4" s="540"/>
      <c r="CO4" s="541"/>
      <c r="CP4" s="540" t="s">
        <v>915</v>
      </c>
      <c r="CQ4" s="540"/>
      <c r="CR4" s="540"/>
      <c r="CS4" s="541"/>
      <c r="CT4" s="542" t="s">
        <v>916</v>
      </c>
      <c r="CU4" s="543"/>
      <c r="CV4" s="543"/>
      <c r="CW4" s="544"/>
      <c r="CX4" s="584" t="s">
        <v>935</v>
      </c>
      <c r="CY4" s="543"/>
      <c r="CZ4" s="543"/>
      <c r="DA4" s="543"/>
      <c r="DB4" s="543"/>
      <c r="DC4" s="543"/>
      <c r="DD4" s="543"/>
      <c r="DE4" s="543"/>
      <c r="DF4" s="543"/>
      <c r="DG4" s="543"/>
      <c r="DH4" s="543"/>
      <c r="DI4" s="585"/>
      <c r="DJ4" s="287"/>
      <c r="DK4" s="287"/>
      <c r="DL4" s="287"/>
      <c r="DM4" s="287"/>
      <c r="DN4" s="287"/>
      <c r="DO4" s="287"/>
      <c r="DP4" s="287"/>
      <c r="DQ4" s="349"/>
      <c r="DR4" s="288"/>
      <c r="DS4" s="287"/>
      <c r="DT4" s="287"/>
      <c r="DU4" s="287"/>
      <c r="DV4" s="287"/>
      <c r="DW4" s="287"/>
    </row>
    <row r="5" spans="1:127" ht="26.25" thickBot="1">
      <c r="A5" s="562"/>
      <c r="B5" s="564"/>
      <c r="C5" s="549"/>
      <c r="D5" s="564"/>
      <c r="E5" s="564"/>
      <c r="F5" s="564"/>
      <c r="G5" s="549"/>
      <c r="H5" s="549"/>
      <c r="I5" s="564"/>
      <c r="J5" s="549"/>
      <c r="K5" s="549"/>
      <c r="L5" s="552"/>
      <c r="M5" s="259" t="s">
        <v>917</v>
      </c>
      <c r="N5" s="260" t="s">
        <v>999</v>
      </c>
      <c r="O5" s="260" t="s">
        <v>919</v>
      </c>
      <c r="P5" s="549"/>
      <c r="Q5" s="261" t="s">
        <v>920</v>
      </c>
      <c r="R5" s="261" t="s">
        <v>921</v>
      </c>
      <c r="S5" s="262" t="s">
        <v>918</v>
      </c>
      <c r="T5" s="262" t="s">
        <v>919</v>
      </c>
      <c r="U5" s="260" t="s">
        <v>917</v>
      </c>
      <c r="V5" s="261" t="s">
        <v>921</v>
      </c>
      <c r="W5" s="262" t="s">
        <v>922</v>
      </c>
      <c r="X5" s="262" t="s">
        <v>919</v>
      </c>
      <c r="Y5" s="260" t="s">
        <v>917</v>
      </c>
      <c r="Z5" s="261" t="s">
        <v>921</v>
      </c>
      <c r="AA5" s="262" t="s">
        <v>922</v>
      </c>
      <c r="AB5" s="262" t="s">
        <v>919</v>
      </c>
      <c r="AC5" s="260" t="s">
        <v>917</v>
      </c>
      <c r="AD5" s="261" t="s">
        <v>921</v>
      </c>
      <c r="AE5" s="262" t="s">
        <v>922</v>
      </c>
      <c r="AF5" s="262" t="s">
        <v>919</v>
      </c>
      <c r="AG5" s="263" t="s">
        <v>917</v>
      </c>
      <c r="AH5" s="261" t="s">
        <v>921</v>
      </c>
      <c r="AI5" s="262" t="s">
        <v>922</v>
      </c>
      <c r="AJ5" s="262" t="s">
        <v>919</v>
      </c>
      <c r="AK5" s="263" t="s">
        <v>917</v>
      </c>
      <c r="AL5" s="261" t="s">
        <v>921</v>
      </c>
      <c r="AM5" s="262" t="s">
        <v>922</v>
      </c>
      <c r="AN5" s="262" t="s">
        <v>919</v>
      </c>
      <c r="AO5" s="263" t="s">
        <v>917</v>
      </c>
      <c r="AP5" s="261" t="s">
        <v>921</v>
      </c>
      <c r="AQ5" s="262" t="s">
        <v>922</v>
      </c>
      <c r="AR5" s="262" t="s">
        <v>919</v>
      </c>
      <c r="AS5" s="263" t="s">
        <v>917</v>
      </c>
      <c r="AT5" s="261" t="s">
        <v>921</v>
      </c>
      <c r="AU5" s="262" t="s">
        <v>922</v>
      </c>
      <c r="AV5" s="262" t="s">
        <v>919</v>
      </c>
      <c r="AW5" s="263" t="s">
        <v>917</v>
      </c>
      <c r="AX5" s="261" t="s">
        <v>921</v>
      </c>
      <c r="AY5" s="262" t="s">
        <v>922</v>
      </c>
      <c r="AZ5" s="262" t="s">
        <v>919</v>
      </c>
      <c r="BA5" s="263" t="s">
        <v>917</v>
      </c>
      <c r="BB5" s="261" t="s">
        <v>921</v>
      </c>
      <c r="BC5" s="262" t="s">
        <v>922</v>
      </c>
      <c r="BD5" s="262" t="s">
        <v>919</v>
      </c>
      <c r="BE5" s="263" t="s">
        <v>917</v>
      </c>
      <c r="BF5" s="261" t="s">
        <v>921</v>
      </c>
      <c r="BG5" s="262" t="s">
        <v>922</v>
      </c>
      <c r="BH5" s="262" t="s">
        <v>919</v>
      </c>
      <c r="BI5" s="263" t="s">
        <v>917</v>
      </c>
      <c r="BJ5" s="261" t="s">
        <v>921</v>
      </c>
      <c r="BK5" s="262" t="s">
        <v>922</v>
      </c>
      <c r="BL5" s="262" t="s">
        <v>919</v>
      </c>
      <c r="BM5" s="263" t="s">
        <v>917</v>
      </c>
      <c r="BN5" s="261" t="s">
        <v>921</v>
      </c>
      <c r="BO5" s="262" t="s">
        <v>922</v>
      </c>
      <c r="BP5" s="262" t="s">
        <v>919</v>
      </c>
      <c r="BQ5" s="263" t="s">
        <v>917</v>
      </c>
      <c r="BR5" s="261" t="s">
        <v>921</v>
      </c>
      <c r="BS5" s="262" t="s">
        <v>922</v>
      </c>
      <c r="BT5" s="262" t="s">
        <v>919</v>
      </c>
      <c r="BU5" s="263" t="s">
        <v>917</v>
      </c>
      <c r="BV5" s="261" t="s">
        <v>921</v>
      </c>
      <c r="BW5" s="262" t="s">
        <v>922</v>
      </c>
      <c r="BX5" s="262" t="s">
        <v>919</v>
      </c>
      <c r="BY5" s="263" t="s">
        <v>917</v>
      </c>
      <c r="BZ5" s="261" t="s">
        <v>921</v>
      </c>
      <c r="CA5" s="262" t="s">
        <v>922</v>
      </c>
      <c r="CB5" s="262" t="s">
        <v>919</v>
      </c>
      <c r="CC5" s="263" t="s">
        <v>917</v>
      </c>
      <c r="CD5" s="261" t="s">
        <v>921</v>
      </c>
      <c r="CE5" s="262" t="s">
        <v>922</v>
      </c>
      <c r="CF5" s="262" t="s">
        <v>919</v>
      </c>
      <c r="CG5" s="263" t="s">
        <v>917</v>
      </c>
      <c r="CH5" s="261" t="s">
        <v>921</v>
      </c>
      <c r="CI5" s="262" t="s">
        <v>922</v>
      </c>
      <c r="CJ5" s="262" t="s">
        <v>919</v>
      </c>
      <c r="CK5" s="263" t="s">
        <v>917</v>
      </c>
      <c r="CL5" s="261" t="s">
        <v>921</v>
      </c>
      <c r="CM5" s="262" t="s">
        <v>922</v>
      </c>
      <c r="CN5" s="262" t="s">
        <v>919</v>
      </c>
      <c r="CO5" s="263" t="s">
        <v>917</v>
      </c>
      <c r="CP5" s="261" t="s">
        <v>921</v>
      </c>
      <c r="CQ5" s="262" t="s">
        <v>922</v>
      </c>
      <c r="CR5" s="262" t="s">
        <v>919</v>
      </c>
      <c r="CS5" s="264" t="s">
        <v>917</v>
      </c>
      <c r="CT5" s="350" t="s">
        <v>5</v>
      </c>
      <c r="CU5" s="267" t="s">
        <v>923</v>
      </c>
      <c r="CV5" s="267" t="s">
        <v>20</v>
      </c>
      <c r="CW5" s="267" t="s">
        <v>923</v>
      </c>
      <c r="CX5" s="292" t="s">
        <v>938</v>
      </c>
      <c r="CY5" s="267" t="s">
        <v>923</v>
      </c>
      <c r="CZ5" s="292" t="s">
        <v>939</v>
      </c>
      <c r="DA5" s="267" t="s">
        <v>923</v>
      </c>
      <c r="DB5" s="292" t="s">
        <v>940</v>
      </c>
      <c r="DC5" s="267" t="s">
        <v>923</v>
      </c>
      <c r="DD5" s="292" t="s">
        <v>941</v>
      </c>
      <c r="DE5" s="267" t="s">
        <v>923</v>
      </c>
      <c r="DF5" s="292" t="s">
        <v>942</v>
      </c>
      <c r="DG5" s="267" t="s">
        <v>923</v>
      </c>
      <c r="DH5" s="292" t="s">
        <v>943</v>
      </c>
      <c r="DI5" s="293" t="s">
        <v>923</v>
      </c>
      <c r="DJ5" s="294" t="s">
        <v>944</v>
      </c>
      <c r="DK5" s="294" t="s">
        <v>944</v>
      </c>
      <c r="DL5" s="107" t="s">
        <v>945</v>
      </c>
      <c r="DM5" s="107" t="s">
        <v>923</v>
      </c>
      <c r="DN5" s="107" t="s">
        <v>946</v>
      </c>
      <c r="DO5" s="107" t="s">
        <v>923</v>
      </c>
      <c r="DP5" s="107"/>
      <c r="DQ5" s="351" t="s">
        <v>937</v>
      </c>
      <c r="DR5" s="290"/>
      <c r="DS5" s="290"/>
      <c r="DT5" s="290"/>
      <c r="DU5" s="290"/>
      <c r="DV5" s="290"/>
      <c r="DW5" s="290"/>
    </row>
    <row r="6" spans="1:127" ht="15.75" thickBot="1">
      <c r="A6" s="352">
        <v>1</v>
      </c>
      <c r="B6" s="353">
        <v>2</v>
      </c>
      <c r="C6" s="353"/>
      <c r="D6" s="353">
        <v>3</v>
      </c>
      <c r="E6" s="354">
        <v>4</v>
      </c>
      <c r="F6" s="354">
        <v>5</v>
      </c>
      <c r="G6" s="354"/>
      <c r="H6" s="354">
        <v>6</v>
      </c>
      <c r="I6" s="354">
        <v>7</v>
      </c>
      <c r="J6" s="354">
        <v>8</v>
      </c>
      <c r="K6" s="354"/>
      <c r="L6" s="355">
        <v>9</v>
      </c>
      <c r="M6" s="354">
        <v>10</v>
      </c>
      <c r="N6" s="354"/>
      <c r="O6" s="354"/>
      <c r="P6" s="354">
        <v>11</v>
      </c>
      <c r="Q6" s="354">
        <v>6</v>
      </c>
      <c r="R6" s="354">
        <v>7</v>
      </c>
      <c r="S6" s="354">
        <v>8</v>
      </c>
      <c r="T6" s="354">
        <v>9</v>
      </c>
      <c r="U6" s="354">
        <v>10</v>
      </c>
      <c r="V6" s="354">
        <v>11</v>
      </c>
      <c r="W6" s="354">
        <v>12</v>
      </c>
      <c r="X6" s="354">
        <v>13</v>
      </c>
      <c r="Y6" s="354">
        <v>14</v>
      </c>
      <c r="Z6" s="354">
        <v>15</v>
      </c>
      <c r="AA6" s="354">
        <v>16</v>
      </c>
      <c r="AB6" s="354">
        <v>17</v>
      </c>
      <c r="AC6" s="354">
        <v>18</v>
      </c>
      <c r="AD6" s="354">
        <v>19</v>
      </c>
      <c r="AE6" s="354">
        <v>20</v>
      </c>
      <c r="AF6" s="354">
        <v>21</v>
      </c>
      <c r="AG6" s="356">
        <v>22</v>
      </c>
      <c r="AH6" s="354">
        <v>19</v>
      </c>
      <c r="AI6" s="354">
        <v>20</v>
      </c>
      <c r="AJ6" s="354">
        <v>21</v>
      </c>
      <c r="AK6" s="356">
        <v>22</v>
      </c>
      <c r="AL6" s="354">
        <v>19</v>
      </c>
      <c r="AM6" s="354">
        <v>20</v>
      </c>
      <c r="AN6" s="354">
        <v>21</v>
      </c>
      <c r="AO6" s="356">
        <v>22</v>
      </c>
      <c r="AP6" s="354">
        <v>19</v>
      </c>
      <c r="AQ6" s="354">
        <v>20</v>
      </c>
      <c r="AR6" s="354">
        <v>21</v>
      </c>
      <c r="AS6" s="356">
        <v>22</v>
      </c>
      <c r="AT6" s="354">
        <v>19</v>
      </c>
      <c r="AU6" s="354">
        <v>20</v>
      </c>
      <c r="AV6" s="354">
        <v>21</v>
      </c>
      <c r="AW6" s="356">
        <v>22</v>
      </c>
      <c r="AX6" s="354">
        <v>19</v>
      </c>
      <c r="AY6" s="354">
        <v>20</v>
      </c>
      <c r="AZ6" s="354">
        <v>21</v>
      </c>
      <c r="BA6" s="356">
        <v>22</v>
      </c>
      <c r="BB6" s="354">
        <v>19</v>
      </c>
      <c r="BC6" s="354">
        <v>20</v>
      </c>
      <c r="BD6" s="354">
        <v>21</v>
      </c>
      <c r="BE6" s="356">
        <v>22</v>
      </c>
      <c r="BF6" s="354">
        <v>19</v>
      </c>
      <c r="BG6" s="354">
        <v>20</v>
      </c>
      <c r="BH6" s="354">
        <v>21</v>
      </c>
      <c r="BI6" s="356">
        <v>22</v>
      </c>
      <c r="BJ6" s="354">
        <v>19</v>
      </c>
      <c r="BK6" s="354">
        <v>20</v>
      </c>
      <c r="BL6" s="354">
        <v>21</v>
      </c>
      <c r="BM6" s="356">
        <v>22</v>
      </c>
      <c r="BN6" s="354">
        <v>19</v>
      </c>
      <c r="BO6" s="354">
        <v>20</v>
      </c>
      <c r="BP6" s="354">
        <v>21</v>
      </c>
      <c r="BQ6" s="356">
        <v>22</v>
      </c>
      <c r="BR6" s="354">
        <v>19</v>
      </c>
      <c r="BS6" s="354">
        <v>20</v>
      </c>
      <c r="BT6" s="354">
        <v>21</v>
      </c>
      <c r="BU6" s="356">
        <v>22</v>
      </c>
      <c r="BV6" s="354">
        <v>19</v>
      </c>
      <c r="BW6" s="354">
        <v>20</v>
      </c>
      <c r="BX6" s="354">
        <v>21</v>
      </c>
      <c r="BY6" s="356">
        <v>22</v>
      </c>
      <c r="BZ6" s="354">
        <v>19</v>
      </c>
      <c r="CA6" s="354">
        <v>20</v>
      </c>
      <c r="CB6" s="354">
        <v>21</v>
      </c>
      <c r="CC6" s="356">
        <v>22</v>
      </c>
      <c r="CD6" s="354">
        <v>19</v>
      </c>
      <c r="CE6" s="354">
        <v>20</v>
      </c>
      <c r="CF6" s="354">
        <v>21</v>
      </c>
      <c r="CG6" s="356">
        <v>22</v>
      </c>
      <c r="CH6" s="354">
        <v>19</v>
      </c>
      <c r="CI6" s="354">
        <v>20</v>
      </c>
      <c r="CJ6" s="354">
        <v>21</v>
      </c>
      <c r="CK6" s="356">
        <v>22</v>
      </c>
      <c r="CL6" s="354">
        <v>19</v>
      </c>
      <c r="CM6" s="354">
        <v>20</v>
      </c>
      <c r="CN6" s="354">
        <v>21</v>
      </c>
      <c r="CO6" s="356">
        <v>22</v>
      </c>
      <c r="CP6" s="354">
        <v>19</v>
      </c>
      <c r="CQ6" s="354">
        <v>20</v>
      </c>
      <c r="CR6" s="354">
        <v>21</v>
      </c>
      <c r="CS6" s="357">
        <v>22</v>
      </c>
      <c r="CT6" s="358">
        <v>8</v>
      </c>
      <c r="CU6" s="306">
        <v>9</v>
      </c>
      <c r="CV6" s="306">
        <v>10</v>
      </c>
      <c r="CW6" s="306">
        <v>11</v>
      </c>
      <c r="CX6" s="306">
        <v>12</v>
      </c>
      <c r="CY6" s="306">
        <v>13</v>
      </c>
      <c r="CZ6" s="306">
        <v>14</v>
      </c>
      <c r="DA6" s="306">
        <v>15</v>
      </c>
      <c r="DB6" s="306">
        <v>16</v>
      </c>
      <c r="DC6" s="306">
        <v>17</v>
      </c>
      <c r="DD6" s="306">
        <v>18</v>
      </c>
      <c r="DE6" s="306">
        <v>19</v>
      </c>
      <c r="DF6" s="306">
        <v>20</v>
      </c>
      <c r="DG6" s="306">
        <v>21</v>
      </c>
      <c r="DH6" s="306">
        <v>22</v>
      </c>
      <c r="DI6" s="307">
        <v>23</v>
      </c>
      <c r="DQ6" s="296" t="s">
        <v>4</v>
      </c>
      <c r="DR6" s="297" t="s">
        <v>947</v>
      </c>
      <c r="DS6" s="297" t="s">
        <v>948</v>
      </c>
      <c r="DT6" s="297" t="s">
        <v>947</v>
      </c>
      <c r="DU6" s="297" t="s">
        <v>949</v>
      </c>
      <c r="DV6" s="297" t="s">
        <v>950</v>
      </c>
      <c r="DW6" s="297" t="s">
        <v>951</v>
      </c>
    </row>
    <row r="7" spans="1:127" ht="38.25">
      <c r="A7" s="359"/>
      <c r="B7" s="311" t="s">
        <v>1000</v>
      </c>
      <c r="C7" s="311"/>
      <c r="D7" s="312"/>
      <c r="E7" s="313"/>
      <c r="F7" s="313"/>
      <c r="G7" s="315" t="e">
        <f t="shared" ref="G7:G34" si="0">SUM(H7-E7/20)</f>
        <v>#VALUE!</v>
      </c>
      <c r="H7" s="314" t="s">
        <v>953</v>
      </c>
      <c r="I7" s="313"/>
      <c r="J7" s="313"/>
      <c r="K7" s="314" t="e">
        <f t="shared" ref="K7:K33" si="1">SUM(J7*G7)</f>
        <v>#VALUE!</v>
      </c>
      <c r="L7" s="314" t="s">
        <v>953</v>
      </c>
      <c r="M7" s="315"/>
      <c r="N7" s="315"/>
      <c r="O7" s="315"/>
      <c r="P7" s="314" t="s">
        <v>953</v>
      </c>
      <c r="Q7" s="313"/>
      <c r="R7" s="313"/>
      <c r="S7" s="313"/>
      <c r="T7" s="313"/>
      <c r="U7" s="319"/>
      <c r="V7" s="313"/>
      <c r="W7" s="313"/>
      <c r="X7" s="313"/>
      <c r="Y7" s="319"/>
      <c r="Z7" s="313"/>
      <c r="AA7" s="313"/>
      <c r="AB7" s="313"/>
      <c r="AC7" s="319"/>
      <c r="AD7" s="313"/>
      <c r="AE7" s="313"/>
      <c r="AF7" s="313"/>
      <c r="AG7" s="320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17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23"/>
      <c r="DJ7" s="321"/>
      <c r="DK7" s="321"/>
      <c r="DQ7" s="286"/>
      <c r="DR7" s="256"/>
    </row>
    <row r="8" spans="1:127" ht="51">
      <c r="A8" s="360">
        <v>1</v>
      </c>
      <c r="B8" s="326" t="s">
        <v>1001</v>
      </c>
      <c r="C8" s="326" t="s">
        <v>1002</v>
      </c>
      <c r="D8" s="326" t="s">
        <v>1003</v>
      </c>
      <c r="E8" s="315">
        <v>25500</v>
      </c>
      <c r="F8" s="315">
        <v>20</v>
      </c>
      <c r="G8" s="315">
        <f t="shared" si="0"/>
        <v>200.8125</v>
      </c>
      <c r="H8" s="314">
        <f t="shared" ref="H8:H33" si="2">SUM((E8*6*21)/(8*20*100))+(E8/20)</f>
        <v>1475.8125</v>
      </c>
      <c r="I8" s="315" t="s">
        <v>1004</v>
      </c>
      <c r="J8" s="315">
        <v>20</v>
      </c>
      <c r="K8" s="314">
        <f t="shared" si="1"/>
        <v>4016.25</v>
      </c>
      <c r="L8" s="314">
        <f t="shared" ref="L8:L33" si="3">SUM(J8*H8)</f>
        <v>29516.25</v>
      </c>
      <c r="M8" s="315">
        <f t="shared" ref="M8:M33" si="4">SUM(N8:O8)</f>
        <v>18650</v>
      </c>
      <c r="N8" s="315">
        <f t="shared" ref="N8:O33" si="5">SUM(S8,W8,AA8,AE8,AI8,AM8,AQ8,AU8,AY8,BC8,BG8,BK8,BO8,BS8,BW8,CA8,CE8,CI8,CM8,CQ8)</f>
        <v>15300</v>
      </c>
      <c r="O8" s="315">
        <f t="shared" si="5"/>
        <v>3350</v>
      </c>
      <c r="P8" s="314">
        <f t="shared" ref="P8:P33" si="6">SUM(L8-M8)</f>
        <v>10866.25</v>
      </c>
      <c r="Q8" s="315" t="s">
        <v>1005</v>
      </c>
      <c r="R8" s="328" t="s">
        <v>963</v>
      </c>
      <c r="S8" s="315">
        <v>1275</v>
      </c>
      <c r="T8" s="315">
        <v>201</v>
      </c>
      <c r="U8" s="329">
        <f t="shared" ref="U8:U33" si="7">SUM(S8:T8)</f>
        <v>1476</v>
      </c>
      <c r="V8" s="328" t="s">
        <v>963</v>
      </c>
      <c r="W8" s="315">
        <v>1275</v>
      </c>
      <c r="X8" s="315">
        <v>201</v>
      </c>
      <c r="Y8" s="329">
        <f>SUM(W8:X8)</f>
        <v>1476</v>
      </c>
      <c r="Z8" s="328" t="s">
        <v>963</v>
      </c>
      <c r="AA8" s="315">
        <v>1275</v>
      </c>
      <c r="AB8" s="315">
        <v>201</v>
      </c>
      <c r="AC8" s="329">
        <f>SUM(AA8:AB8)</f>
        <v>1476</v>
      </c>
      <c r="AD8" s="328" t="s">
        <v>963</v>
      </c>
      <c r="AE8" s="315">
        <v>1275</v>
      </c>
      <c r="AF8" s="315">
        <v>201</v>
      </c>
      <c r="AG8" s="329">
        <f>SUM(AE8:AF8)</f>
        <v>1476</v>
      </c>
      <c r="AH8" s="336" t="s">
        <v>976</v>
      </c>
      <c r="AI8" s="331">
        <v>5100</v>
      </c>
      <c r="AJ8" s="331">
        <v>804</v>
      </c>
      <c r="AK8" s="329">
        <f>SUM(AI8:AJ8)</f>
        <v>5904</v>
      </c>
      <c r="AL8" s="336" t="s">
        <v>968</v>
      </c>
      <c r="AM8" s="331">
        <v>2550</v>
      </c>
      <c r="AN8" s="331">
        <v>1340</v>
      </c>
      <c r="AO8" s="329">
        <f t="shared" ref="AO8:AO33" si="8">SUM(AM8:AN8)</f>
        <v>3890</v>
      </c>
      <c r="AP8" s="337">
        <v>39511</v>
      </c>
      <c r="AQ8" s="331">
        <v>2550</v>
      </c>
      <c r="AR8" s="331">
        <v>402</v>
      </c>
      <c r="AS8" s="331">
        <f t="shared" ref="AS8:AS16" si="9">SUM(AQ8:AR8)</f>
        <v>2952</v>
      </c>
      <c r="AT8" s="331"/>
      <c r="AU8" s="331"/>
      <c r="AV8" s="331"/>
      <c r="AW8" s="331">
        <f t="shared" ref="AW8:AW33" si="10">SUM(AU8:AV8)</f>
        <v>0</v>
      </c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27">
        <v>1</v>
      </c>
      <c r="CU8" s="315">
        <v>25500</v>
      </c>
      <c r="CV8" s="315"/>
      <c r="CW8" s="315"/>
      <c r="CX8" s="315"/>
      <c r="CY8" s="315"/>
      <c r="CZ8" s="315">
        <v>1</v>
      </c>
      <c r="DA8" s="315">
        <v>25500</v>
      </c>
      <c r="DB8" s="315"/>
      <c r="DC8" s="315"/>
      <c r="DD8" s="315"/>
      <c r="DE8" s="315"/>
      <c r="DF8" s="315"/>
      <c r="DG8" s="315"/>
      <c r="DH8" s="315"/>
      <c r="DI8" s="333"/>
      <c r="DJ8" s="334">
        <f t="shared" ref="DJ8:DK34" si="11">SUM(DH8,DF8,DD8,DB8,CZ8,CX8)</f>
        <v>1</v>
      </c>
      <c r="DK8" s="334">
        <f t="shared" si="11"/>
        <v>25500</v>
      </c>
      <c r="DL8" s="107">
        <v>1</v>
      </c>
      <c r="DM8" s="107">
        <v>25500</v>
      </c>
      <c r="DN8" s="107"/>
      <c r="DO8" s="107"/>
      <c r="DP8" s="107"/>
      <c r="DQ8" s="335">
        <v>1</v>
      </c>
      <c r="DR8" s="295">
        <v>25500</v>
      </c>
      <c r="DS8" s="107"/>
      <c r="DT8" s="107"/>
      <c r="DU8" s="107"/>
      <c r="DV8" s="107"/>
      <c r="DW8" s="107"/>
    </row>
    <row r="9" spans="1:127" ht="51">
      <c r="A9" s="360">
        <v>2</v>
      </c>
      <c r="B9" s="326" t="s">
        <v>1006</v>
      </c>
      <c r="C9" s="326" t="s">
        <v>1002</v>
      </c>
      <c r="D9" s="326" t="s">
        <v>1003</v>
      </c>
      <c r="E9" s="315">
        <v>25500</v>
      </c>
      <c r="F9" s="315">
        <v>20</v>
      </c>
      <c r="G9" s="315">
        <f t="shared" si="0"/>
        <v>200.8125</v>
      </c>
      <c r="H9" s="314">
        <f t="shared" si="2"/>
        <v>1475.8125</v>
      </c>
      <c r="I9" s="315" t="s">
        <v>1007</v>
      </c>
      <c r="J9" s="315">
        <v>20</v>
      </c>
      <c r="K9" s="314">
        <f t="shared" si="1"/>
        <v>4016.25</v>
      </c>
      <c r="L9" s="314">
        <f t="shared" si="3"/>
        <v>29516.25</v>
      </c>
      <c r="M9" s="315">
        <f t="shared" si="4"/>
        <v>17712</v>
      </c>
      <c r="N9" s="315">
        <f t="shared" si="5"/>
        <v>15300</v>
      </c>
      <c r="O9" s="315">
        <f t="shared" si="5"/>
        <v>2412</v>
      </c>
      <c r="P9" s="314">
        <f t="shared" si="6"/>
        <v>11804.25</v>
      </c>
      <c r="Q9" s="315" t="s">
        <v>1005</v>
      </c>
      <c r="R9" s="328" t="s">
        <v>963</v>
      </c>
      <c r="S9" s="315">
        <v>1275</v>
      </c>
      <c r="T9" s="315">
        <v>201</v>
      </c>
      <c r="U9" s="329">
        <f>SUM(S9:T9)</f>
        <v>1476</v>
      </c>
      <c r="V9" s="328" t="s">
        <v>963</v>
      </c>
      <c r="W9" s="315">
        <v>1275</v>
      </c>
      <c r="X9" s="315">
        <v>201</v>
      </c>
      <c r="Y9" s="329">
        <f>SUM(W9:X9)</f>
        <v>1476</v>
      </c>
      <c r="Z9" s="328" t="s">
        <v>963</v>
      </c>
      <c r="AA9" s="315">
        <v>1275</v>
      </c>
      <c r="AB9" s="315">
        <v>201</v>
      </c>
      <c r="AC9" s="329">
        <f>SUM(AA9:AB9)</f>
        <v>1476</v>
      </c>
      <c r="AD9" s="328" t="s">
        <v>963</v>
      </c>
      <c r="AE9" s="315">
        <v>1275</v>
      </c>
      <c r="AF9" s="315">
        <v>201</v>
      </c>
      <c r="AG9" s="329">
        <f>SUM(AE9:AF9)</f>
        <v>1476</v>
      </c>
      <c r="AH9" s="336" t="s">
        <v>964</v>
      </c>
      <c r="AI9" s="331">
        <v>1275</v>
      </c>
      <c r="AJ9" s="331">
        <v>201</v>
      </c>
      <c r="AK9" s="329">
        <f>SUM(AI9:AJ9)</f>
        <v>1476</v>
      </c>
      <c r="AL9" s="336" t="s">
        <v>976</v>
      </c>
      <c r="AM9" s="331">
        <v>3825</v>
      </c>
      <c r="AN9" s="331">
        <v>603</v>
      </c>
      <c r="AO9" s="329">
        <f t="shared" si="8"/>
        <v>4428</v>
      </c>
      <c r="AP9" s="337">
        <v>39091</v>
      </c>
      <c r="AQ9" s="331">
        <v>2550</v>
      </c>
      <c r="AR9" s="331">
        <v>402</v>
      </c>
      <c r="AS9" s="331">
        <f t="shared" si="9"/>
        <v>2952</v>
      </c>
      <c r="AT9" s="337">
        <v>39511</v>
      </c>
      <c r="AU9" s="331">
        <v>2550</v>
      </c>
      <c r="AV9" s="331">
        <v>402</v>
      </c>
      <c r="AW9" s="331">
        <f t="shared" si="10"/>
        <v>2952</v>
      </c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27">
        <v>1</v>
      </c>
      <c r="CU9" s="315">
        <v>25500</v>
      </c>
      <c r="CV9" s="315"/>
      <c r="CW9" s="315"/>
      <c r="CX9" s="315"/>
      <c r="CY9" s="315"/>
      <c r="CZ9" s="315">
        <v>1</v>
      </c>
      <c r="DA9" s="315">
        <v>25500</v>
      </c>
      <c r="DB9" s="315"/>
      <c r="DC9" s="315"/>
      <c r="DD9" s="315"/>
      <c r="DE9" s="315"/>
      <c r="DF9" s="315"/>
      <c r="DG9" s="315"/>
      <c r="DH9" s="315"/>
      <c r="DI9" s="333"/>
      <c r="DJ9" s="334">
        <f t="shared" si="11"/>
        <v>1</v>
      </c>
      <c r="DK9" s="334">
        <f t="shared" si="11"/>
        <v>25500</v>
      </c>
      <c r="DL9" s="107">
        <v>1</v>
      </c>
      <c r="DM9" s="107">
        <v>25500</v>
      </c>
      <c r="DN9" s="107"/>
      <c r="DO9" s="107"/>
      <c r="DP9" s="107"/>
      <c r="DQ9" s="335">
        <v>1</v>
      </c>
      <c r="DR9" s="295">
        <v>25500</v>
      </c>
      <c r="DS9" s="107"/>
      <c r="DT9" s="107"/>
      <c r="DU9" s="107"/>
      <c r="DV9" s="107"/>
      <c r="DW9" s="107"/>
    </row>
    <row r="10" spans="1:127" ht="51">
      <c r="A10" s="360">
        <v>3</v>
      </c>
      <c r="B10" s="326" t="s">
        <v>1008</v>
      </c>
      <c r="C10" s="326" t="s">
        <v>1009</v>
      </c>
      <c r="D10" s="326" t="s">
        <v>956</v>
      </c>
      <c r="E10" s="315">
        <v>42500</v>
      </c>
      <c r="F10" s="315">
        <v>20</v>
      </c>
      <c r="G10" s="315">
        <f t="shared" si="0"/>
        <v>334.6875</v>
      </c>
      <c r="H10" s="314">
        <f t="shared" si="2"/>
        <v>2459.6875</v>
      </c>
      <c r="I10" s="315" t="s">
        <v>1010</v>
      </c>
      <c r="J10" s="315">
        <v>20</v>
      </c>
      <c r="K10" s="314">
        <f t="shared" si="1"/>
        <v>6693.75</v>
      </c>
      <c r="L10" s="314">
        <f t="shared" si="3"/>
        <v>49193.75</v>
      </c>
      <c r="M10" s="315">
        <f t="shared" si="4"/>
        <v>7380</v>
      </c>
      <c r="N10" s="315">
        <f t="shared" si="5"/>
        <v>6375</v>
      </c>
      <c r="O10" s="315">
        <f t="shared" si="5"/>
        <v>1005</v>
      </c>
      <c r="P10" s="314">
        <f t="shared" si="6"/>
        <v>41813.75</v>
      </c>
      <c r="Q10" s="361" t="s">
        <v>1011</v>
      </c>
      <c r="R10" s="328" t="s">
        <v>963</v>
      </c>
      <c r="S10" s="315">
        <v>2125</v>
      </c>
      <c r="T10" s="315">
        <v>335</v>
      </c>
      <c r="U10" s="329">
        <f>SUM(S10:T10)</f>
        <v>2460</v>
      </c>
      <c r="V10" s="328" t="s">
        <v>963</v>
      </c>
      <c r="W10" s="315">
        <v>2125</v>
      </c>
      <c r="X10" s="315">
        <v>335</v>
      </c>
      <c r="Y10" s="329">
        <f>SUM(W10:X10)</f>
        <v>2460</v>
      </c>
      <c r="Z10" s="328" t="s">
        <v>963</v>
      </c>
      <c r="AA10" s="315">
        <v>2125</v>
      </c>
      <c r="AB10" s="315">
        <v>335</v>
      </c>
      <c r="AC10" s="329">
        <f>SUM(AA10:AB10)</f>
        <v>2460</v>
      </c>
      <c r="AD10" s="328"/>
      <c r="AE10" s="315"/>
      <c r="AF10" s="315"/>
      <c r="AG10" s="330">
        <f t="shared" ref="AG10:AG33" si="12">SUM(AE10:AF10)</f>
        <v>0</v>
      </c>
      <c r="AH10" s="331"/>
      <c r="AI10" s="331"/>
      <c r="AJ10" s="331"/>
      <c r="AK10" s="329">
        <f t="shared" ref="AK10:AK33" si="13">SUM(AI10:AJ10)</f>
        <v>0</v>
      </c>
      <c r="AL10" s="331"/>
      <c r="AM10" s="331"/>
      <c r="AN10" s="331"/>
      <c r="AO10" s="329">
        <f t="shared" si="8"/>
        <v>0</v>
      </c>
      <c r="AP10" s="331"/>
      <c r="AQ10" s="331"/>
      <c r="AR10" s="331"/>
      <c r="AS10" s="331">
        <f t="shared" si="9"/>
        <v>0</v>
      </c>
      <c r="AT10" s="331"/>
      <c r="AU10" s="331"/>
      <c r="AV10" s="331"/>
      <c r="AW10" s="331">
        <f t="shared" si="10"/>
        <v>0</v>
      </c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27">
        <v>1</v>
      </c>
      <c r="CU10" s="315">
        <v>42500</v>
      </c>
      <c r="CV10" s="315"/>
      <c r="CW10" s="315"/>
      <c r="CX10" s="315">
        <v>1</v>
      </c>
      <c r="CY10" s="315">
        <v>42500</v>
      </c>
      <c r="CZ10" s="315"/>
      <c r="DA10" s="315"/>
      <c r="DB10" s="315"/>
      <c r="DC10" s="315"/>
      <c r="DD10" s="315"/>
      <c r="DE10" s="315"/>
      <c r="DF10" s="315"/>
      <c r="DG10" s="315"/>
      <c r="DH10" s="315"/>
      <c r="DI10" s="333"/>
      <c r="DJ10" s="334">
        <f t="shared" si="11"/>
        <v>1</v>
      </c>
      <c r="DK10" s="334">
        <f t="shared" si="11"/>
        <v>42500</v>
      </c>
      <c r="DL10" s="107">
        <v>1</v>
      </c>
      <c r="DM10" s="107">
        <v>42500</v>
      </c>
      <c r="DN10" s="107"/>
      <c r="DO10" s="107"/>
      <c r="DP10" s="107"/>
      <c r="DQ10" s="335">
        <v>1</v>
      </c>
      <c r="DR10" s="295">
        <v>42500</v>
      </c>
      <c r="DS10" s="107"/>
      <c r="DT10" s="107"/>
      <c r="DU10" s="107"/>
      <c r="DV10" s="107"/>
      <c r="DW10" s="107"/>
    </row>
    <row r="11" spans="1:127" ht="51">
      <c r="A11" s="360">
        <v>4</v>
      </c>
      <c r="B11" s="326" t="s">
        <v>1012</v>
      </c>
      <c r="C11" s="326" t="s">
        <v>1013</v>
      </c>
      <c r="D11" s="326" t="s">
        <v>956</v>
      </c>
      <c r="E11" s="315">
        <v>42500</v>
      </c>
      <c r="F11" s="315">
        <v>20</v>
      </c>
      <c r="G11" s="315">
        <f t="shared" si="0"/>
        <v>334.6875</v>
      </c>
      <c r="H11" s="314">
        <f t="shared" si="2"/>
        <v>2459.6875</v>
      </c>
      <c r="I11" s="315" t="s">
        <v>1014</v>
      </c>
      <c r="J11" s="315">
        <v>20</v>
      </c>
      <c r="K11" s="314">
        <f t="shared" si="1"/>
        <v>6693.75</v>
      </c>
      <c r="L11" s="314">
        <f t="shared" si="3"/>
        <v>49193.75</v>
      </c>
      <c r="M11" s="315">
        <f t="shared" si="4"/>
        <v>12300</v>
      </c>
      <c r="N11" s="315">
        <f t="shared" si="5"/>
        <v>10625</v>
      </c>
      <c r="O11" s="315">
        <f t="shared" si="5"/>
        <v>1675</v>
      </c>
      <c r="P11" s="314">
        <f t="shared" si="6"/>
        <v>36893.75</v>
      </c>
      <c r="Q11" s="315" t="s">
        <v>1005</v>
      </c>
      <c r="R11" s="328" t="s">
        <v>963</v>
      </c>
      <c r="S11" s="315">
        <v>2125</v>
      </c>
      <c r="T11" s="315">
        <v>335</v>
      </c>
      <c r="U11" s="329">
        <f t="shared" si="7"/>
        <v>2460</v>
      </c>
      <c r="V11" s="328" t="s">
        <v>963</v>
      </c>
      <c r="W11" s="315">
        <v>2125</v>
      </c>
      <c r="X11" s="315">
        <v>335</v>
      </c>
      <c r="Y11" s="329">
        <f t="shared" ref="Y11:Y33" si="14">SUM(W11:X11)</f>
        <v>2460</v>
      </c>
      <c r="Z11" s="328" t="s">
        <v>963</v>
      </c>
      <c r="AA11" s="315">
        <v>2125</v>
      </c>
      <c r="AB11" s="315">
        <v>335</v>
      </c>
      <c r="AC11" s="329">
        <f t="shared" ref="AC11:AC33" si="15">SUM(AA11:AB11)</f>
        <v>2460</v>
      </c>
      <c r="AD11" s="328" t="s">
        <v>964</v>
      </c>
      <c r="AE11" s="315">
        <v>2125</v>
      </c>
      <c r="AF11" s="315">
        <v>335</v>
      </c>
      <c r="AG11" s="330">
        <f t="shared" si="12"/>
        <v>2460</v>
      </c>
      <c r="AH11" s="336" t="s">
        <v>976</v>
      </c>
      <c r="AI11" s="331">
        <v>2125</v>
      </c>
      <c r="AJ11" s="331">
        <v>335</v>
      </c>
      <c r="AK11" s="329">
        <f t="shared" si="13"/>
        <v>2460</v>
      </c>
      <c r="AL11" s="331"/>
      <c r="AM11" s="331"/>
      <c r="AN11" s="331"/>
      <c r="AO11" s="329">
        <f t="shared" si="8"/>
        <v>0</v>
      </c>
      <c r="AP11" s="331"/>
      <c r="AQ11" s="331"/>
      <c r="AR11" s="331"/>
      <c r="AS11" s="331">
        <f t="shared" si="9"/>
        <v>0</v>
      </c>
      <c r="AT11" s="331"/>
      <c r="AU11" s="331"/>
      <c r="AV11" s="331"/>
      <c r="AW11" s="331">
        <f t="shared" si="10"/>
        <v>0</v>
      </c>
      <c r="AX11" s="331"/>
      <c r="AY11" s="331"/>
      <c r="AZ11" s="331"/>
      <c r="BA11" s="331">
        <f t="shared" ref="BA11:BA33" si="16">SUM(AY11:AZ11)</f>
        <v>0</v>
      </c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27">
        <v>1</v>
      </c>
      <c r="CU11" s="315">
        <v>42500</v>
      </c>
      <c r="CV11" s="315"/>
      <c r="CW11" s="315"/>
      <c r="CX11" s="315">
        <v>1</v>
      </c>
      <c r="CY11" s="315">
        <v>42500</v>
      </c>
      <c r="CZ11" s="315"/>
      <c r="DA11" s="315"/>
      <c r="DB11" s="315"/>
      <c r="DC11" s="315"/>
      <c r="DD11" s="315"/>
      <c r="DE11" s="315"/>
      <c r="DF11" s="315"/>
      <c r="DG11" s="315"/>
      <c r="DH11" s="315"/>
      <c r="DI11" s="333"/>
      <c r="DJ11" s="334">
        <f t="shared" si="11"/>
        <v>1</v>
      </c>
      <c r="DK11" s="334">
        <f t="shared" si="11"/>
        <v>42500</v>
      </c>
      <c r="DL11" s="107">
        <v>1</v>
      </c>
      <c r="DM11" s="107">
        <v>42500</v>
      </c>
      <c r="DN11" s="107"/>
      <c r="DO11" s="107"/>
      <c r="DP11" s="107"/>
      <c r="DQ11" s="335">
        <v>1</v>
      </c>
      <c r="DR11" s="295">
        <v>42500</v>
      </c>
      <c r="DS11" s="107"/>
      <c r="DT11" s="107"/>
      <c r="DU11" s="107"/>
      <c r="DV11" s="107"/>
      <c r="DW11" s="107"/>
    </row>
    <row r="12" spans="1:127" ht="51">
      <c r="A12" s="360">
        <v>5</v>
      </c>
      <c r="B12" s="326" t="s">
        <v>1015</v>
      </c>
      <c r="C12" s="326" t="s">
        <v>961</v>
      </c>
      <c r="D12" s="326" t="s">
        <v>956</v>
      </c>
      <c r="E12" s="315">
        <v>42500</v>
      </c>
      <c r="F12" s="315">
        <v>20</v>
      </c>
      <c r="G12" s="315">
        <f t="shared" si="0"/>
        <v>334.6875</v>
      </c>
      <c r="H12" s="314">
        <f t="shared" si="2"/>
        <v>2459.6875</v>
      </c>
      <c r="I12" s="315" t="s">
        <v>1016</v>
      </c>
      <c r="J12" s="315">
        <v>20</v>
      </c>
      <c r="K12" s="314">
        <f t="shared" si="1"/>
        <v>6693.75</v>
      </c>
      <c r="L12" s="314">
        <f t="shared" si="3"/>
        <v>49193.75</v>
      </c>
      <c r="M12" s="315">
        <f t="shared" si="4"/>
        <v>19680</v>
      </c>
      <c r="N12" s="315">
        <f t="shared" si="5"/>
        <v>17000</v>
      </c>
      <c r="O12" s="315">
        <f t="shared" si="5"/>
        <v>2680</v>
      </c>
      <c r="P12" s="314">
        <f t="shared" si="6"/>
        <v>29513.75</v>
      </c>
      <c r="Q12" s="315" t="s">
        <v>1005</v>
      </c>
      <c r="R12" s="328" t="s">
        <v>963</v>
      </c>
      <c r="S12" s="315">
        <v>2125</v>
      </c>
      <c r="T12" s="315">
        <v>335</v>
      </c>
      <c r="U12" s="329">
        <f>SUM(S12:T12)</f>
        <v>2460</v>
      </c>
      <c r="V12" s="328" t="s">
        <v>963</v>
      </c>
      <c r="W12" s="315">
        <v>2125</v>
      </c>
      <c r="X12" s="315">
        <v>335</v>
      </c>
      <c r="Y12" s="329">
        <f t="shared" si="14"/>
        <v>2460</v>
      </c>
      <c r="Z12" s="328" t="s">
        <v>963</v>
      </c>
      <c r="AA12" s="315">
        <v>2125</v>
      </c>
      <c r="AB12" s="315">
        <v>335</v>
      </c>
      <c r="AC12" s="329">
        <f t="shared" si="15"/>
        <v>2460</v>
      </c>
      <c r="AD12" s="328" t="s">
        <v>964</v>
      </c>
      <c r="AE12" s="315">
        <v>2125</v>
      </c>
      <c r="AF12" s="315">
        <v>335</v>
      </c>
      <c r="AG12" s="330">
        <f t="shared" si="12"/>
        <v>2460</v>
      </c>
      <c r="AH12" s="336" t="s">
        <v>976</v>
      </c>
      <c r="AI12" s="331">
        <v>2125</v>
      </c>
      <c r="AJ12" s="331">
        <v>335</v>
      </c>
      <c r="AK12" s="329">
        <f t="shared" si="13"/>
        <v>2460</v>
      </c>
      <c r="AL12" s="336" t="s">
        <v>968</v>
      </c>
      <c r="AM12" s="331">
        <v>6375</v>
      </c>
      <c r="AN12" s="331">
        <v>1005</v>
      </c>
      <c r="AO12" s="329">
        <f t="shared" si="8"/>
        <v>7380</v>
      </c>
      <c r="AP12" s="331"/>
      <c r="AQ12" s="331"/>
      <c r="AR12" s="331"/>
      <c r="AS12" s="331">
        <f t="shared" si="9"/>
        <v>0</v>
      </c>
      <c r="AT12" s="331"/>
      <c r="AU12" s="331"/>
      <c r="AV12" s="331"/>
      <c r="AW12" s="331">
        <f t="shared" si="10"/>
        <v>0</v>
      </c>
      <c r="AX12" s="331"/>
      <c r="AY12" s="331"/>
      <c r="AZ12" s="331"/>
      <c r="BA12" s="331">
        <f t="shared" si="16"/>
        <v>0</v>
      </c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27">
        <v>1</v>
      </c>
      <c r="CU12" s="315">
        <v>42500</v>
      </c>
      <c r="CV12" s="315"/>
      <c r="CW12" s="315"/>
      <c r="CX12" s="315">
        <v>1</v>
      </c>
      <c r="CY12" s="315">
        <v>42500</v>
      </c>
      <c r="CZ12" s="315"/>
      <c r="DA12" s="315"/>
      <c r="DB12" s="315"/>
      <c r="DC12" s="315"/>
      <c r="DD12" s="315"/>
      <c r="DE12" s="315"/>
      <c r="DF12" s="315"/>
      <c r="DG12" s="315"/>
      <c r="DH12" s="315"/>
      <c r="DI12" s="333"/>
      <c r="DJ12" s="334">
        <f t="shared" si="11"/>
        <v>1</v>
      </c>
      <c r="DK12" s="334">
        <f t="shared" si="11"/>
        <v>42500</v>
      </c>
      <c r="DL12" s="107">
        <v>1</v>
      </c>
      <c r="DM12" s="107">
        <v>42500</v>
      </c>
      <c r="DN12" s="107"/>
      <c r="DO12" s="107"/>
      <c r="DP12" s="107"/>
      <c r="DQ12" s="335">
        <v>1</v>
      </c>
      <c r="DR12" s="295">
        <v>42500</v>
      </c>
      <c r="DS12" s="107"/>
      <c r="DT12" s="107"/>
      <c r="DU12" s="107"/>
      <c r="DV12" s="107"/>
      <c r="DW12" s="107"/>
    </row>
    <row r="13" spans="1:127" ht="51">
      <c r="A13" s="360">
        <v>6</v>
      </c>
      <c r="B13" s="326" t="s">
        <v>1017</v>
      </c>
      <c r="C13" s="326" t="s">
        <v>1013</v>
      </c>
      <c r="D13" s="326" t="s">
        <v>956</v>
      </c>
      <c r="E13" s="315">
        <v>42500</v>
      </c>
      <c r="F13" s="315">
        <v>20</v>
      </c>
      <c r="G13" s="315">
        <f t="shared" si="0"/>
        <v>334.6875</v>
      </c>
      <c r="H13" s="314">
        <f t="shared" si="2"/>
        <v>2459.6875</v>
      </c>
      <c r="I13" s="315" t="s">
        <v>1018</v>
      </c>
      <c r="J13" s="315">
        <v>20</v>
      </c>
      <c r="K13" s="314">
        <f t="shared" si="1"/>
        <v>6693.75</v>
      </c>
      <c r="L13" s="314">
        <f t="shared" si="3"/>
        <v>49193.75</v>
      </c>
      <c r="M13" s="315">
        <f t="shared" si="4"/>
        <v>0</v>
      </c>
      <c r="N13" s="315">
        <f t="shared" si="5"/>
        <v>0</v>
      </c>
      <c r="O13" s="315">
        <f t="shared" si="5"/>
        <v>0</v>
      </c>
      <c r="P13" s="314">
        <f t="shared" si="6"/>
        <v>49193.75</v>
      </c>
      <c r="Q13" s="315" t="s">
        <v>1005</v>
      </c>
      <c r="R13" s="328"/>
      <c r="S13" s="315"/>
      <c r="T13" s="315"/>
      <c r="U13" s="329">
        <f t="shared" si="7"/>
        <v>0</v>
      </c>
      <c r="V13" s="328"/>
      <c r="W13" s="315"/>
      <c r="X13" s="315"/>
      <c r="Y13" s="329">
        <f t="shared" si="14"/>
        <v>0</v>
      </c>
      <c r="Z13" s="328"/>
      <c r="AA13" s="315"/>
      <c r="AB13" s="315"/>
      <c r="AC13" s="329">
        <f t="shared" si="15"/>
        <v>0</v>
      </c>
      <c r="AD13" s="328"/>
      <c r="AE13" s="315"/>
      <c r="AF13" s="315"/>
      <c r="AG13" s="330">
        <f t="shared" si="12"/>
        <v>0</v>
      </c>
      <c r="AH13" s="331"/>
      <c r="AI13" s="331"/>
      <c r="AJ13" s="331"/>
      <c r="AK13" s="329">
        <f t="shared" si="13"/>
        <v>0</v>
      </c>
      <c r="AL13" s="331"/>
      <c r="AM13" s="331"/>
      <c r="AN13" s="331"/>
      <c r="AO13" s="329">
        <f t="shared" si="8"/>
        <v>0</v>
      </c>
      <c r="AP13" s="331"/>
      <c r="AQ13" s="331"/>
      <c r="AR13" s="331"/>
      <c r="AS13" s="331">
        <f t="shared" si="9"/>
        <v>0</v>
      </c>
      <c r="AT13" s="331"/>
      <c r="AU13" s="331"/>
      <c r="AV13" s="331"/>
      <c r="AW13" s="331">
        <f t="shared" si="10"/>
        <v>0</v>
      </c>
      <c r="AX13" s="331"/>
      <c r="AY13" s="331"/>
      <c r="AZ13" s="331"/>
      <c r="BA13" s="331">
        <f t="shared" si="16"/>
        <v>0</v>
      </c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27">
        <v>1</v>
      </c>
      <c r="CU13" s="315">
        <v>42500</v>
      </c>
      <c r="CV13" s="315"/>
      <c r="CW13" s="315"/>
      <c r="CX13" s="315">
        <v>1</v>
      </c>
      <c r="CY13" s="315">
        <v>42500</v>
      </c>
      <c r="CZ13" s="315"/>
      <c r="DA13" s="315"/>
      <c r="DB13" s="315"/>
      <c r="DC13" s="315"/>
      <c r="DD13" s="315"/>
      <c r="DE13" s="315"/>
      <c r="DF13" s="315"/>
      <c r="DG13" s="315"/>
      <c r="DH13" s="315"/>
      <c r="DI13" s="333"/>
      <c r="DJ13" s="334">
        <f t="shared" si="11"/>
        <v>1</v>
      </c>
      <c r="DK13" s="334">
        <f t="shared" si="11"/>
        <v>42500</v>
      </c>
      <c r="DL13" s="107">
        <v>1</v>
      </c>
      <c r="DM13" s="107">
        <v>42500</v>
      </c>
      <c r="DN13" s="107"/>
      <c r="DO13" s="107"/>
      <c r="DP13" s="107"/>
      <c r="DQ13" s="335">
        <v>1</v>
      </c>
      <c r="DR13" s="295">
        <v>42500</v>
      </c>
      <c r="DS13" s="107"/>
      <c r="DT13" s="107"/>
      <c r="DU13" s="107"/>
      <c r="DV13" s="107"/>
      <c r="DW13" s="107"/>
    </row>
    <row r="14" spans="1:127" ht="51">
      <c r="A14" s="360">
        <v>7</v>
      </c>
      <c r="B14" s="326" t="s">
        <v>1019</v>
      </c>
      <c r="C14" s="326" t="s">
        <v>961</v>
      </c>
      <c r="D14" s="326" t="s">
        <v>956</v>
      </c>
      <c r="E14" s="315">
        <v>42500</v>
      </c>
      <c r="F14" s="315">
        <v>20</v>
      </c>
      <c r="G14" s="315">
        <f t="shared" si="0"/>
        <v>334.6875</v>
      </c>
      <c r="H14" s="314">
        <f t="shared" si="2"/>
        <v>2459.6875</v>
      </c>
      <c r="I14" s="315" t="s">
        <v>1020</v>
      </c>
      <c r="J14" s="315">
        <v>20</v>
      </c>
      <c r="K14" s="314">
        <f t="shared" si="1"/>
        <v>6693.75</v>
      </c>
      <c r="L14" s="314">
        <f t="shared" si="3"/>
        <v>49193.75</v>
      </c>
      <c r="M14" s="315">
        <f t="shared" si="4"/>
        <v>14760</v>
      </c>
      <c r="N14" s="315">
        <f t="shared" si="5"/>
        <v>12750</v>
      </c>
      <c r="O14" s="315">
        <f t="shared" si="5"/>
        <v>2010</v>
      </c>
      <c r="P14" s="314">
        <f t="shared" si="6"/>
        <v>34433.75</v>
      </c>
      <c r="Q14" s="315" t="s">
        <v>1005</v>
      </c>
      <c r="R14" s="328" t="s">
        <v>963</v>
      </c>
      <c r="S14" s="315">
        <v>2125</v>
      </c>
      <c r="T14" s="315">
        <v>335</v>
      </c>
      <c r="U14" s="329">
        <f t="shared" si="7"/>
        <v>2460</v>
      </c>
      <c r="V14" s="328" t="s">
        <v>963</v>
      </c>
      <c r="W14" s="315">
        <v>2125</v>
      </c>
      <c r="X14" s="315">
        <v>335</v>
      </c>
      <c r="Y14" s="329">
        <f t="shared" si="14"/>
        <v>2460</v>
      </c>
      <c r="Z14" s="328" t="s">
        <v>964</v>
      </c>
      <c r="AA14" s="315">
        <v>2125</v>
      </c>
      <c r="AB14" s="315">
        <v>335</v>
      </c>
      <c r="AC14" s="329">
        <f t="shared" si="15"/>
        <v>2460</v>
      </c>
      <c r="AD14" s="328" t="s">
        <v>964</v>
      </c>
      <c r="AE14" s="315">
        <v>2125</v>
      </c>
      <c r="AF14" s="315">
        <v>335</v>
      </c>
      <c r="AG14" s="330">
        <f t="shared" si="12"/>
        <v>2460</v>
      </c>
      <c r="AH14" s="336" t="s">
        <v>976</v>
      </c>
      <c r="AI14" s="331">
        <v>4250</v>
      </c>
      <c r="AJ14" s="331">
        <v>670</v>
      </c>
      <c r="AK14" s="329">
        <f t="shared" si="13"/>
        <v>4920</v>
      </c>
      <c r="AL14" s="331"/>
      <c r="AM14" s="331"/>
      <c r="AN14" s="331"/>
      <c r="AO14" s="329">
        <f t="shared" si="8"/>
        <v>0</v>
      </c>
      <c r="AP14" s="331"/>
      <c r="AQ14" s="331"/>
      <c r="AR14" s="331"/>
      <c r="AS14" s="331">
        <f t="shared" si="9"/>
        <v>0</v>
      </c>
      <c r="AT14" s="331"/>
      <c r="AU14" s="331"/>
      <c r="AV14" s="331"/>
      <c r="AW14" s="331">
        <f t="shared" si="10"/>
        <v>0</v>
      </c>
      <c r="AX14" s="331"/>
      <c r="AY14" s="331"/>
      <c r="AZ14" s="331"/>
      <c r="BA14" s="331">
        <f t="shared" si="16"/>
        <v>0</v>
      </c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27">
        <v>1</v>
      </c>
      <c r="CU14" s="315">
        <v>42500</v>
      </c>
      <c r="CV14" s="315"/>
      <c r="CW14" s="315"/>
      <c r="CX14" s="315">
        <v>1</v>
      </c>
      <c r="CY14" s="315">
        <v>42500</v>
      </c>
      <c r="CZ14" s="315"/>
      <c r="DA14" s="315"/>
      <c r="DB14" s="315"/>
      <c r="DC14" s="315"/>
      <c r="DD14" s="315"/>
      <c r="DE14" s="315"/>
      <c r="DF14" s="315"/>
      <c r="DG14" s="315"/>
      <c r="DH14" s="315"/>
      <c r="DI14" s="333"/>
      <c r="DJ14" s="334">
        <f t="shared" si="11"/>
        <v>1</v>
      </c>
      <c r="DK14" s="334">
        <f t="shared" si="11"/>
        <v>42500</v>
      </c>
      <c r="DL14" s="107">
        <v>1</v>
      </c>
      <c r="DM14" s="107">
        <v>42500</v>
      </c>
      <c r="DN14" s="107"/>
      <c r="DO14" s="107"/>
      <c r="DP14" s="107"/>
      <c r="DQ14" s="335">
        <v>1</v>
      </c>
      <c r="DR14" s="295">
        <v>42500</v>
      </c>
      <c r="DS14" s="107"/>
      <c r="DT14" s="107"/>
      <c r="DU14" s="107"/>
      <c r="DV14" s="107"/>
      <c r="DW14" s="107"/>
    </row>
    <row r="15" spans="1:127" ht="63.75">
      <c r="A15" s="360">
        <v>8</v>
      </c>
      <c r="B15" s="326" t="s">
        <v>1021</v>
      </c>
      <c r="C15" s="326" t="s">
        <v>961</v>
      </c>
      <c r="D15" s="326" t="s">
        <v>956</v>
      </c>
      <c r="E15" s="315">
        <v>42500</v>
      </c>
      <c r="F15" s="315">
        <v>20</v>
      </c>
      <c r="G15" s="315">
        <f t="shared" si="0"/>
        <v>334.6875</v>
      </c>
      <c r="H15" s="314">
        <f t="shared" si="2"/>
        <v>2459.6875</v>
      </c>
      <c r="I15" s="315" t="s">
        <v>1022</v>
      </c>
      <c r="J15" s="315">
        <v>20</v>
      </c>
      <c r="K15" s="314">
        <f t="shared" si="1"/>
        <v>6693.75</v>
      </c>
      <c r="L15" s="314">
        <f t="shared" si="3"/>
        <v>49193.75</v>
      </c>
      <c r="M15" s="315">
        <f t="shared" si="4"/>
        <v>29520</v>
      </c>
      <c r="N15" s="315">
        <f t="shared" si="5"/>
        <v>25500</v>
      </c>
      <c r="O15" s="315">
        <f t="shared" si="5"/>
        <v>4020</v>
      </c>
      <c r="P15" s="314">
        <f t="shared" si="6"/>
        <v>19673.75</v>
      </c>
      <c r="Q15" s="315" t="s">
        <v>1005</v>
      </c>
      <c r="R15" s="328" t="s">
        <v>963</v>
      </c>
      <c r="S15" s="315">
        <v>2125</v>
      </c>
      <c r="T15" s="315">
        <v>335</v>
      </c>
      <c r="U15" s="329">
        <f t="shared" si="7"/>
        <v>2460</v>
      </c>
      <c r="V15" s="328" t="s">
        <v>963</v>
      </c>
      <c r="W15" s="315">
        <v>2125</v>
      </c>
      <c r="X15" s="315">
        <v>335</v>
      </c>
      <c r="Y15" s="329">
        <f t="shared" si="14"/>
        <v>2460</v>
      </c>
      <c r="Z15" s="328" t="s">
        <v>963</v>
      </c>
      <c r="AA15" s="315">
        <v>2125</v>
      </c>
      <c r="AB15" s="315">
        <v>335</v>
      </c>
      <c r="AC15" s="329">
        <f t="shared" si="15"/>
        <v>2460</v>
      </c>
      <c r="AD15" s="328" t="s">
        <v>964</v>
      </c>
      <c r="AE15" s="315">
        <v>2125</v>
      </c>
      <c r="AF15" s="315">
        <v>335</v>
      </c>
      <c r="AG15" s="330">
        <f t="shared" si="12"/>
        <v>2460</v>
      </c>
      <c r="AH15" s="336" t="s">
        <v>964</v>
      </c>
      <c r="AI15" s="331">
        <v>2125</v>
      </c>
      <c r="AJ15" s="331">
        <v>335</v>
      </c>
      <c r="AK15" s="329">
        <f t="shared" si="13"/>
        <v>2460</v>
      </c>
      <c r="AL15" s="336" t="s">
        <v>976</v>
      </c>
      <c r="AM15" s="331">
        <v>4250</v>
      </c>
      <c r="AN15" s="331">
        <v>670</v>
      </c>
      <c r="AO15" s="329">
        <f t="shared" si="8"/>
        <v>4920</v>
      </c>
      <c r="AP15" s="336" t="s">
        <v>968</v>
      </c>
      <c r="AQ15" s="331">
        <v>8500</v>
      </c>
      <c r="AR15" s="331">
        <v>1340</v>
      </c>
      <c r="AS15" s="362">
        <f t="shared" si="9"/>
        <v>9840</v>
      </c>
      <c r="AT15" s="337">
        <v>39511</v>
      </c>
      <c r="AU15" s="331">
        <v>2125</v>
      </c>
      <c r="AV15" s="331">
        <v>335</v>
      </c>
      <c r="AW15" s="331">
        <f t="shared" si="10"/>
        <v>2460</v>
      </c>
      <c r="AX15" s="331"/>
      <c r="AY15" s="331"/>
      <c r="AZ15" s="331"/>
      <c r="BA15" s="331">
        <f t="shared" si="16"/>
        <v>0</v>
      </c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27">
        <v>1</v>
      </c>
      <c r="CU15" s="315">
        <v>42500</v>
      </c>
      <c r="CV15" s="315"/>
      <c r="CW15" s="315"/>
      <c r="CX15" s="315">
        <v>1</v>
      </c>
      <c r="CY15" s="315">
        <v>42500</v>
      </c>
      <c r="CZ15" s="315"/>
      <c r="DA15" s="315"/>
      <c r="DB15" s="315"/>
      <c r="DC15" s="315"/>
      <c r="DD15" s="315"/>
      <c r="DE15" s="315"/>
      <c r="DF15" s="315"/>
      <c r="DG15" s="315"/>
      <c r="DH15" s="315"/>
      <c r="DI15" s="333"/>
      <c r="DJ15" s="334">
        <f t="shared" si="11"/>
        <v>1</v>
      </c>
      <c r="DK15" s="334">
        <f t="shared" si="11"/>
        <v>42500</v>
      </c>
      <c r="DL15" s="107">
        <v>1</v>
      </c>
      <c r="DM15" s="107">
        <v>42500</v>
      </c>
      <c r="DN15" s="107"/>
      <c r="DO15" s="107"/>
      <c r="DP15" s="107"/>
      <c r="DQ15" s="335">
        <v>1</v>
      </c>
      <c r="DR15" s="295">
        <v>42500</v>
      </c>
      <c r="DS15" s="107"/>
      <c r="DT15" s="107"/>
      <c r="DU15" s="107"/>
      <c r="DV15" s="107"/>
      <c r="DW15" s="107"/>
    </row>
    <row r="16" spans="1:127" ht="51">
      <c r="A16" s="360">
        <v>9</v>
      </c>
      <c r="B16" s="326" t="s">
        <v>1023</v>
      </c>
      <c r="C16" s="326" t="s">
        <v>961</v>
      </c>
      <c r="D16" s="326" t="s">
        <v>956</v>
      </c>
      <c r="E16" s="315">
        <v>42500</v>
      </c>
      <c r="F16" s="315">
        <v>20</v>
      </c>
      <c r="G16" s="315">
        <f t="shared" si="0"/>
        <v>334.6875</v>
      </c>
      <c r="H16" s="314">
        <f t="shared" si="2"/>
        <v>2459.6875</v>
      </c>
      <c r="I16" s="315" t="s">
        <v>1024</v>
      </c>
      <c r="J16" s="315">
        <v>20</v>
      </c>
      <c r="K16" s="314">
        <f t="shared" si="1"/>
        <v>6693.75</v>
      </c>
      <c r="L16" s="314">
        <f t="shared" si="3"/>
        <v>49193.75</v>
      </c>
      <c r="M16" s="315">
        <f t="shared" si="4"/>
        <v>9840</v>
      </c>
      <c r="N16" s="315">
        <f t="shared" si="5"/>
        <v>8500</v>
      </c>
      <c r="O16" s="315">
        <f t="shared" si="5"/>
        <v>1340</v>
      </c>
      <c r="P16" s="314">
        <f t="shared" si="6"/>
        <v>39353.75</v>
      </c>
      <c r="Q16" s="315" t="s">
        <v>1005</v>
      </c>
      <c r="R16" s="328" t="s">
        <v>963</v>
      </c>
      <c r="S16" s="315">
        <v>2125</v>
      </c>
      <c r="T16" s="315">
        <v>335</v>
      </c>
      <c r="U16" s="329">
        <f t="shared" si="7"/>
        <v>2460</v>
      </c>
      <c r="V16" s="328" t="s">
        <v>963</v>
      </c>
      <c r="W16" s="315">
        <v>2125</v>
      </c>
      <c r="X16" s="315">
        <v>335</v>
      </c>
      <c r="Y16" s="329">
        <f t="shared" si="14"/>
        <v>2460</v>
      </c>
      <c r="Z16" s="328" t="s">
        <v>963</v>
      </c>
      <c r="AA16" s="315">
        <v>2125</v>
      </c>
      <c r="AB16" s="315">
        <v>335</v>
      </c>
      <c r="AC16" s="329">
        <f t="shared" si="15"/>
        <v>2460</v>
      </c>
      <c r="AD16" s="328" t="s">
        <v>963</v>
      </c>
      <c r="AE16" s="315">
        <v>2125</v>
      </c>
      <c r="AF16" s="315">
        <v>335</v>
      </c>
      <c r="AG16" s="329">
        <f t="shared" si="12"/>
        <v>2460</v>
      </c>
      <c r="AH16" s="331"/>
      <c r="AI16" s="331"/>
      <c r="AJ16" s="331"/>
      <c r="AK16" s="329">
        <f t="shared" si="13"/>
        <v>0</v>
      </c>
      <c r="AL16" s="331"/>
      <c r="AM16" s="331"/>
      <c r="AN16" s="331"/>
      <c r="AO16" s="329">
        <f t="shared" si="8"/>
        <v>0</v>
      </c>
      <c r="AP16" s="331"/>
      <c r="AQ16" s="331"/>
      <c r="AR16" s="331"/>
      <c r="AS16" s="331">
        <f t="shared" si="9"/>
        <v>0</v>
      </c>
      <c r="AT16" s="331"/>
      <c r="AU16" s="331"/>
      <c r="AV16" s="331"/>
      <c r="AW16" s="331">
        <f t="shared" si="10"/>
        <v>0</v>
      </c>
      <c r="AX16" s="331"/>
      <c r="AY16" s="331"/>
      <c r="AZ16" s="331"/>
      <c r="BA16" s="331">
        <f t="shared" si="16"/>
        <v>0</v>
      </c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27">
        <v>1</v>
      </c>
      <c r="CU16" s="315">
        <v>42500</v>
      </c>
      <c r="CV16" s="315"/>
      <c r="CW16" s="315"/>
      <c r="CX16" s="315">
        <v>1</v>
      </c>
      <c r="CY16" s="315">
        <v>42500</v>
      </c>
      <c r="CZ16" s="315"/>
      <c r="DA16" s="315"/>
      <c r="DB16" s="315"/>
      <c r="DC16" s="315"/>
      <c r="DD16" s="315"/>
      <c r="DE16" s="315"/>
      <c r="DF16" s="315"/>
      <c r="DG16" s="315"/>
      <c r="DH16" s="315"/>
      <c r="DI16" s="333"/>
      <c r="DJ16" s="334">
        <f t="shared" si="11"/>
        <v>1</v>
      </c>
      <c r="DK16" s="334">
        <f t="shared" si="11"/>
        <v>42500</v>
      </c>
      <c r="DL16" s="107">
        <v>1</v>
      </c>
      <c r="DM16" s="107">
        <v>42500</v>
      </c>
      <c r="DN16" s="107"/>
      <c r="DO16" s="107"/>
      <c r="DP16" s="107"/>
      <c r="DQ16" s="335">
        <v>1</v>
      </c>
      <c r="DR16" s="295">
        <v>42500</v>
      </c>
      <c r="DS16" s="107"/>
      <c r="DT16" s="107"/>
      <c r="DU16" s="107"/>
      <c r="DV16" s="107"/>
      <c r="DW16" s="107"/>
    </row>
    <row r="17" spans="1:127" ht="51">
      <c r="A17" s="360">
        <v>10</v>
      </c>
      <c r="B17" s="326" t="s">
        <v>1025</v>
      </c>
      <c r="C17" s="326" t="s">
        <v>1013</v>
      </c>
      <c r="D17" s="326" t="s">
        <v>956</v>
      </c>
      <c r="E17" s="315">
        <v>42500</v>
      </c>
      <c r="F17" s="315">
        <v>20</v>
      </c>
      <c r="G17" s="315">
        <f t="shared" si="0"/>
        <v>334.6875</v>
      </c>
      <c r="H17" s="314">
        <f t="shared" si="2"/>
        <v>2459.6875</v>
      </c>
      <c r="I17" s="315" t="s">
        <v>1026</v>
      </c>
      <c r="J17" s="315">
        <v>20</v>
      </c>
      <c r="K17" s="314">
        <f t="shared" si="1"/>
        <v>6693.75</v>
      </c>
      <c r="L17" s="314">
        <f t="shared" si="3"/>
        <v>49193.75</v>
      </c>
      <c r="M17" s="315">
        <f t="shared" si="4"/>
        <v>34440</v>
      </c>
      <c r="N17" s="315">
        <f t="shared" si="5"/>
        <v>29750</v>
      </c>
      <c r="O17" s="315">
        <f t="shared" si="5"/>
        <v>4690</v>
      </c>
      <c r="P17" s="314">
        <f t="shared" si="6"/>
        <v>14753.75</v>
      </c>
      <c r="Q17" s="315" t="s">
        <v>1005</v>
      </c>
      <c r="R17" s="328" t="s">
        <v>963</v>
      </c>
      <c r="S17" s="315">
        <v>2125</v>
      </c>
      <c r="T17" s="315">
        <v>335</v>
      </c>
      <c r="U17" s="329">
        <f t="shared" si="7"/>
        <v>2460</v>
      </c>
      <c r="V17" s="328" t="s">
        <v>963</v>
      </c>
      <c r="W17" s="315">
        <v>2125</v>
      </c>
      <c r="X17" s="315">
        <v>335</v>
      </c>
      <c r="Y17" s="329">
        <f t="shared" si="14"/>
        <v>2460</v>
      </c>
      <c r="Z17" s="328" t="s">
        <v>963</v>
      </c>
      <c r="AA17" s="315">
        <v>2125</v>
      </c>
      <c r="AB17" s="315">
        <v>335</v>
      </c>
      <c r="AC17" s="329">
        <f t="shared" si="15"/>
        <v>2460</v>
      </c>
      <c r="AD17" s="328" t="s">
        <v>963</v>
      </c>
      <c r="AE17" s="315">
        <v>2125</v>
      </c>
      <c r="AF17" s="315">
        <v>335</v>
      </c>
      <c r="AG17" s="329">
        <f t="shared" si="12"/>
        <v>2460</v>
      </c>
      <c r="AH17" s="336" t="s">
        <v>964</v>
      </c>
      <c r="AI17" s="331">
        <v>2125</v>
      </c>
      <c r="AJ17" s="331">
        <v>335</v>
      </c>
      <c r="AK17" s="329">
        <f t="shared" si="13"/>
        <v>2460</v>
      </c>
      <c r="AL17" s="336" t="s">
        <v>964</v>
      </c>
      <c r="AM17" s="331">
        <v>2125</v>
      </c>
      <c r="AN17" s="331">
        <v>335</v>
      </c>
      <c r="AO17" s="329">
        <f t="shared" si="8"/>
        <v>2460</v>
      </c>
      <c r="AP17" s="336" t="s">
        <v>976</v>
      </c>
      <c r="AQ17" s="331">
        <v>4250</v>
      </c>
      <c r="AR17" s="331">
        <v>670</v>
      </c>
      <c r="AS17" s="362">
        <f>SUM(AQ17:AR17)</f>
        <v>4920</v>
      </c>
      <c r="AT17" s="336" t="s">
        <v>968</v>
      </c>
      <c r="AU17" s="331">
        <v>8500</v>
      </c>
      <c r="AV17" s="331">
        <v>1340</v>
      </c>
      <c r="AW17" s="331">
        <f t="shared" si="10"/>
        <v>9840</v>
      </c>
      <c r="AX17" s="337">
        <v>39511</v>
      </c>
      <c r="AY17" s="331">
        <v>4250</v>
      </c>
      <c r="AZ17" s="331">
        <v>670</v>
      </c>
      <c r="BA17" s="331">
        <f t="shared" si="16"/>
        <v>4920</v>
      </c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27">
        <v>1</v>
      </c>
      <c r="CU17" s="315">
        <v>42500</v>
      </c>
      <c r="CV17" s="315"/>
      <c r="CW17" s="315"/>
      <c r="CX17" s="315">
        <v>1</v>
      </c>
      <c r="CY17" s="315">
        <v>42500</v>
      </c>
      <c r="CZ17" s="315"/>
      <c r="DA17" s="315"/>
      <c r="DB17" s="315"/>
      <c r="DC17" s="315"/>
      <c r="DD17" s="315"/>
      <c r="DE17" s="315"/>
      <c r="DF17" s="315"/>
      <c r="DG17" s="315"/>
      <c r="DH17" s="315"/>
      <c r="DI17" s="333"/>
      <c r="DJ17" s="334">
        <f t="shared" si="11"/>
        <v>1</v>
      </c>
      <c r="DK17" s="334">
        <f t="shared" si="11"/>
        <v>42500</v>
      </c>
      <c r="DL17" s="107">
        <v>1</v>
      </c>
      <c r="DM17" s="107">
        <v>42500</v>
      </c>
      <c r="DN17" s="107"/>
      <c r="DO17" s="107"/>
      <c r="DP17" s="107"/>
      <c r="DQ17" s="335">
        <v>1</v>
      </c>
      <c r="DR17" s="295">
        <v>42500</v>
      </c>
      <c r="DS17" s="107"/>
      <c r="DT17" s="107"/>
      <c r="DU17" s="107"/>
      <c r="DV17" s="107"/>
      <c r="DW17" s="107"/>
    </row>
    <row r="18" spans="1:127" ht="51">
      <c r="A18" s="360">
        <v>11</v>
      </c>
      <c r="B18" s="326" t="s">
        <v>1027</v>
      </c>
      <c r="C18" s="326" t="s">
        <v>961</v>
      </c>
      <c r="D18" s="326" t="s">
        <v>956</v>
      </c>
      <c r="E18" s="315">
        <v>42500</v>
      </c>
      <c r="F18" s="315">
        <v>20</v>
      </c>
      <c r="G18" s="315">
        <f t="shared" si="0"/>
        <v>334.6875</v>
      </c>
      <c r="H18" s="314">
        <f t="shared" si="2"/>
        <v>2459.6875</v>
      </c>
      <c r="I18" s="315" t="s">
        <v>1028</v>
      </c>
      <c r="J18" s="315">
        <v>20</v>
      </c>
      <c r="K18" s="314">
        <f t="shared" si="1"/>
        <v>6693.75</v>
      </c>
      <c r="L18" s="314">
        <f t="shared" si="3"/>
        <v>49193.75</v>
      </c>
      <c r="M18" s="315">
        <f t="shared" si="4"/>
        <v>4920</v>
      </c>
      <c r="N18" s="315">
        <f t="shared" si="5"/>
        <v>4250</v>
      </c>
      <c r="O18" s="315">
        <f t="shared" si="5"/>
        <v>670</v>
      </c>
      <c r="P18" s="314">
        <f t="shared" si="6"/>
        <v>44273.75</v>
      </c>
      <c r="Q18" s="315" t="s">
        <v>1005</v>
      </c>
      <c r="R18" s="328" t="s">
        <v>963</v>
      </c>
      <c r="S18" s="315">
        <v>2125</v>
      </c>
      <c r="T18" s="315">
        <v>335</v>
      </c>
      <c r="U18" s="329">
        <f t="shared" si="7"/>
        <v>2460</v>
      </c>
      <c r="V18" s="328" t="s">
        <v>964</v>
      </c>
      <c r="W18" s="315">
        <v>2125</v>
      </c>
      <c r="X18" s="315">
        <v>335</v>
      </c>
      <c r="Y18" s="329">
        <f t="shared" si="14"/>
        <v>2460</v>
      </c>
      <c r="Z18" s="328"/>
      <c r="AA18" s="315"/>
      <c r="AB18" s="315"/>
      <c r="AC18" s="329">
        <f t="shared" si="15"/>
        <v>0</v>
      </c>
      <c r="AD18" s="328"/>
      <c r="AE18" s="315"/>
      <c r="AF18" s="315"/>
      <c r="AG18" s="330">
        <f t="shared" si="12"/>
        <v>0</v>
      </c>
      <c r="AH18" s="331"/>
      <c r="AI18" s="331"/>
      <c r="AJ18" s="331"/>
      <c r="AK18" s="329">
        <f t="shared" si="13"/>
        <v>0</v>
      </c>
      <c r="AL18" s="331"/>
      <c r="AM18" s="331"/>
      <c r="AN18" s="331"/>
      <c r="AO18" s="329">
        <f t="shared" si="8"/>
        <v>0</v>
      </c>
      <c r="AP18" s="331"/>
      <c r="AQ18" s="331"/>
      <c r="AR18" s="331"/>
      <c r="AS18" s="331">
        <f t="shared" ref="AS18:AS33" si="17">SUM(AQ18:AR18)</f>
        <v>0</v>
      </c>
      <c r="AT18" s="331"/>
      <c r="AU18" s="331"/>
      <c r="AV18" s="331"/>
      <c r="AW18" s="331">
        <f t="shared" si="10"/>
        <v>0</v>
      </c>
      <c r="AX18" s="331"/>
      <c r="AY18" s="331"/>
      <c r="AZ18" s="331"/>
      <c r="BA18" s="331">
        <f t="shared" si="16"/>
        <v>0</v>
      </c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27">
        <v>1</v>
      </c>
      <c r="CU18" s="315">
        <v>42500</v>
      </c>
      <c r="CV18" s="315"/>
      <c r="CW18" s="315"/>
      <c r="CX18" s="315">
        <v>1</v>
      </c>
      <c r="CY18" s="315">
        <v>42500</v>
      </c>
      <c r="CZ18" s="315"/>
      <c r="DA18" s="315"/>
      <c r="DB18" s="315"/>
      <c r="DC18" s="315"/>
      <c r="DD18" s="315"/>
      <c r="DE18" s="315"/>
      <c r="DF18" s="315"/>
      <c r="DG18" s="315"/>
      <c r="DH18" s="315"/>
      <c r="DI18" s="333"/>
      <c r="DJ18" s="334">
        <f t="shared" si="11"/>
        <v>1</v>
      </c>
      <c r="DK18" s="334">
        <f t="shared" si="11"/>
        <v>42500</v>
      </c>
      <c r="DL18" s="107">
        <v>1</v>
      </c>
      <c r="DM18" s="107">
        <v>42500</v>
      </c>
      <c r="DN18" s="107"/>
      <c r="DO18" s="107"/>
      <c r="DP18" s="107"/>
      <c r="DQ18" s="335">
        <v>1</v>
      </c>
      <c r="DR18" s="295">
        <v>42500</v>
      </c>
      <c r="DS18" s="107"/>
      <c r="DT18" s="107"/>
      <c r="DU18" s="107"/>
      <c r="DV18" s="107"/>
      <c r="DW18" s="107"/>
    </row>
    <row r="19" spans="1:127" ht="63.75">
      <c r="A19" s="360">
        <v>12</v>
      </c>
      <c r="B19" s="326" t="s">
        <v>1029</v>
      </c>
      <c r="C19" s="326" t="s">
        <v>1030</v>
      </c>
      <c r="D19" s="326" t="s">
        <v>956</v>
      </c>
      <c r="E19" s="315">
        <v>42500</v>
      </c>
      <c r="F19" s="315">
        <v>20</v>
      </c>
      <c r="G19" s="315">
        <f t="shared" si="0"/>
        <v>334.6875</v>
      </c>
      <c r="H19" s="314">
        <f t="shared" si="2"/>
        <v>2459.6875</v>
      </c>
      <c r="I19" s="315" t="s">
        <v>1031</v>
      </c>
      <c r="J19" s="315">
        <v>20</v>
      </c>
      <c r="K19" s="314">
        <f t="shared" si="1"/>
        <v>6693.75</v>
      </c>
      <c r="L19" s="314">
        <f t="shared" si="3"/>
        <v>49193.75</v>
      </c>
      <c r="M19" s="315">
        <f t="shared" si="4"/>
        <v>9840</v>
      </c>
      <c r="N19" s="315">
        <f t="shared" si="5"/>
        <v>8500</v>
      </c>
      <c r="O19" s="315">
        <f t="shared" si="5"/>
        <v>1340</v>
      </c>
      <c r="P19" s="314">
        <f t="shared" si="6"/>
        <v>39353.75</v>
      </c>
      <c r="Q19" s="315" t="s">
        <v>1005</v>
      </c>
      <c r="R19" s="328" t="s">
        <v>963</v>
      </c>
      <c r="S19" s="315">
        <v>2125</v>
      </c>
      <c r="T19" s="315">
        <v>335</v>
      </c>
      <c r="U19" s="329">
        <f t="shared" si="7"/>
        <v>2460</v>
      </c>
      <c r="V19" s="328" t="s">
        <v>963</v>
      </c>
      <c r="W19" s="315">
        <v>2125</v>
      </c>
      <c r="X19" s="315">
        <v>335</v>
      </c>
      <c r="Y19" s="329">
        <f t="shared" si="14"/>
        <v>2460</v>
      </c>
      <c r="Z19" s="328" t="s">
        <v>976</v>
      </c>
      <c r="AA19" s="315">
        <v>2125</v>
      </c>
      <c r="AB19" s="315">
        <v>335</v>
      </c>
      <c r="AC19" s="329">
        <f t="shared" si="15"/>
        <v>2460</v>
      </c>
      <c r="AD19" s="328" t="s">
        <v>968</v>
      </c>
      <c r="AE19" s="315">
        <v>2125</v>
      </c>
      <c r="AF19" s="315">
        <v>335</v>
      </c>
      <c r="AG19" s="330">
        <f t="shared" si="12"/>
        <v>2460</v>
      </c>
      <c r="AH19" s="331"/>
      <c r="AI19" s="331"/>
      <c r="AJ19" s="331"/>
      <c r="AK19" s="329">
        <f t="shared" si="13"/>
        <v>0</v>
      </c>
      <c r="AL19" s="331"/>
      <c r="AM19" s="331"/>
      <c r="AN19" s="331"/>
      <c r="AO19" s="329">
        <f t="shared" si="8"/>
        <v>0</v>
      </c>
      <c r="AP19" s="331"/>
      <c r="AQ19" s="331"/>
      <c r="AR19" s="331"/>
      <c r="AS19" s="331">
        <f t="shared" si="17"/>
        <v>0</v>
      </c>
      <c r="AT19" s="331"/>
      <c r="AU19" s="331"/>
      <c r="AV19" s="331"/>
      <c r="AW19" s="331">
        <f t="shared" si="10"/>
        <v>0</v>
      </c>
      <c r="AX19" s="331"/>
      <c r="AY19" s="331"/>
      <c r="AZ19" s="331"/>
      <c r="BA19" s="331">
        <f t="shared" si="16"/>
        <v>0</v>
      </c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27">
        <v>1</v>
      </c>
      <c r="CU19" s="315">
        <v>42500</v>
      </c>
      <c r="CV19" s="315"/>
      <c r="CW19" s="315"/>
      <c r="CX19" s="315">
        <v>1</v>
      </c>
      <c r="CY19" s="315">
        <v>42500</v>
      </c>
      <c r="CZ19" s="315"/>
      <c r="DA19" s="315"/>
      <c r="DB19" s="315"/>
      <c r="DC19" s="315"/>
      <c r="DD19" s="315"/>
      <c r="DE19" s="315"/>
      <c r="DF19" s="315"/>
      <c r="DG19" s="315"/>
      <c r="DH19" s="315"/>
      <c r="DI19" s="333"/>
      <c r="DJ19" s="334">
        <f t="shared" si="11"/>
        <v>1</v>
      </c>
      <c r="DK19" s="334">
        <f t="shared" si="11"/>
        <v>42500</v>
      </c>
      <c r="DL19" s="107">
        <v>1</v>
      </c>
      <c r="DM19" s="107">
        <v>42500</v>
      </c>
      <c r="DN19" s="107"/>
      <c r="DO19" s="107"/>
      <c r="DP19" s="107"/>
      <c r="DQ19" s="335">
        <v>1</v>
      </c>
      <c r="DR19" s="295">
        <v>42500</v>
      </c>
      <c r="DS19" s="107"/>
      <c r="DT19" s="107"/>
      <c r="DU19" s="107"/>
      <c r="DV19" s="107"/>
      <c r="DW19" s="107"/>
    </row>
    <row r="20" spans="1:127" ht="51">
      <c r="A20" s="360">
        <v>13</v>
      </c>
      <c r="B20" s="326" t="s">
        <v>1032</v>
      </c>
      <c r="C20" s="326" t="s">
        <v>961</v>
      </c>
      <c r="D20" s="326" t="s">
        <v>956</v>
      </c>
      <c r="E20" s="315">
        <v>42500</v>
      </c>
      <c r="F20" s="315">
        <v>20</v>
      </c>
      <c r="G20" s="315">
        <f t="shared" si="0"/>
        <v>334.6875</v>
      </c>
      <c r="H20" s="314">
        <f t="shared" si="2"/>
        <v>2459.6875</v>
      </c>
      <c r="I20" s="315" t="s">
        <v>1033</v>
      </c>
      <c r="J20" s="315">
        <v>20</v>
      </c>
      <c r="K20" s="314">
        <f t="shared" si="1"/>
        <v>6693.75</v>
      </c>
      <c r="L20" s="314">
        <f t="shared" si="3"/>
        <v>49193.75</v>
      </c>
      <c r="M20" s="315">
        <f t="shared" si="4"/>
        <v>9840</v>
      </c>
      <c r="N20" s="315">
        <f t="shared" si="5"/>
        <v>8500</v>
      </c>
      <c r="O20" s="315">
        <f t="shared" si="5"/>
        <v>1340</v>
      </c>
      <c r="P20" s="314">
        <f t="shared" si="6"/>
        <v>39353.75</v>
      </c>
      <c r="Q20" s="315" t="s">
        <v>1005</v>
      </c>
      <c r="R20" s="328" t="s">
        <v>963</v>
      </c>
      <c r="S20" s="315">
        <v>2125</v>
      </c>
      <c r="T20" s="315">
        <v>335</v>
      </c>
      <c r="U20" s="329">
        <f t="shared" si="7"/>
        <v>2460</v>
      </c>
      <c r="V20" s="328" t="s">
        <v>963</v>
      </c>
      <c r="W20" s="315">
        <v>2125</v>
      </c>
      <c r="X20" s="315">
        <v>335</v>
      </c>
      <c r="Y20" s="329">
        <f t="shared" si="14"/>
        <v>2460</v>
      </c>
      <c r="Z20" s="328" t="s">
        <v>963</v>
      </c>
      <c r="AA20" s="315">
        <v>2125</v>
      </c>
      <c r="AB20" s="315">
        <v>335</v>
      </c>
      <c r="AC20" s="329">
        <f t="shared" si="15"/>
        <v>2460</v>
      </c>
      <c r="AD20" s="328" t="s">
        <v>963</v>
      </c>
      <c r="AE20" s="315">
        <v>2125</v>
      </c>
      <c r="AF20" s="315">
        <v>335</v>
      </c>
      <c r="AG20" s="329">
        <f t="shared" si="12"/>
        <v>2460</v>
      </c>
      <c r="AH20" s="331"/>
      <c r="AI20" s="331"/>
      <c r="AJ20" s="331"/>
      <c r="AK20" s="329">
        <f t="shared" si="13"/>
        <v>0</v>
      </c>
      <c r="AL20" s="331"/>
      <c r="AM20" s="331"/>
      <c r="AN20" s="331"/>
      <c r="AO20" s="329">
        <f t="shared" si="8"/>
        <v>0</v>
      </c>
      <c r="AP20" s="331"/>
      <c r="AQ20" s="331"/>
      <c r="AR20" s="331"/>
      <c r="AS20" s="331">
        <f t="shared" si="17"/>
        <v>0</v>
      </c>
      <c r="AT20" s="331"/>
      <c r="AU20" s="331"/>
      <c r="AV20" s="331"/>
      <c r="AW20" s="331">
        <f t="shared" si="10"/>
        <v>0</v>
      </c>
      <c r="AX20" s="331"/>
      <c r="AY20" s="331"/>
      <c r="AZ20" s="331"/>
      <c r="BA20" s="331">
        <f t="shared" si="16"/>
        <v>0</v>
      </c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27">
        <v>1</v>
      </c>
      <c r="CU20" s="315">
        <v>42500</v>
      </c>
      <c r="CV20" s="315"/>
      <c r="CW20" s="315"/>
      <c r="CX20" s="315">
        <v>1</v>
      </c>
      <c r="CY20" s="315">
        <v>42500</v>
      </c>
      <c r="CZ20" s="315"/>
      <c r="DA20" s="315"/>
      <c r="DB20" s="315"/>
      <c r="DC20" s="315"/>
      <c r="DD20" s="315"/>
      <c r="DE20" s="315"/>
      <c r="DF20" s="315"/>
      <c r="DG20" s="315"/>
      <c r="DH20" s="315"/>
      <c r="DI20" s="333"/>
      <c r="DJ20" s="334">
        <f t="shared" si="11"/>
        <v>1</v>
      </c>
      <c r="DK20" s="334">
        <f t="shared" si="11"/>
        <v>42500</v>
      </c>
      <c r="DL20" s="107">
        <v>1</v>
      </c>
      <c r="DM20" s="107">
        <v>42500</v>
      </c>
      <c r="DN20" s="107"/>
      <c r="DO20" s="107"/>
      <c r="DP20" s="107"/>
      <c r="DQ20" s="335">
        <v>1</v>
      </c>
      <c r="DR20" s="295">
        <v>42500</v>
      </c>
      <c r="DS20" s="107"/>
      <c r="DT20" s="107"/>
      <c r="DU20" s="107"/>
      <c r="DV20" s="107"/>
      <c r="DW20" s="107"/>
    </row>
    <row r="21" spans="1:127" ht="51">
      <c r="A21" s="360">
        <v>14</v>
      </c>
      <c r="B21" s="326" t="s">
        <v>1034</v>
      </c>
      <c r="C21" s="326" t="s">
        <v>961</v>
      </c>
      <c r="D21" s="326" t="s">
        <v>956</v>
      </c>
      <c r="E21" s="315">
        <v>42500</v>
      </c>
      <c r="F21" s="315">
        <v>20</v>
      </c>
      <c r="G21" s="315">
        <f t="shared" si="0"/>
        <v>334.6875</v>
      </c>
      <c r="H21" s="314">
        <f t="shared" si="2"/>
        <v>2459.6875</v>
      </c>
      <c r="I21" s="315" t="s">
        <v>1035</v>
      </c>
      <c r="J21" s="315">
        <v>20</v>
      </c>
      <c r="K21" s="314">
        <f t="shared" si="1"/>
        <v>6693.75</v>
      </c>
      <c r="L21" s="314">
        <f t="shared" si="3"/>
        <v>49193.75</v>
      </c>
      <c r="M21" s="315">
        <f t="shared" si="4"/>
        <v>0</v>
      </c>
      <c r="N21" s="315">
        <f t="shared" si="5"/>
        <v>0</v>
      </c>
      <c r="O21" s="315">
        <f t="shared" si="5"/>
        <v>0</v>
      </c>
      <c r="P21" s="314">
        <f t="shared" si="6"/>
        <v>49193.75</v>
      </c>
      <c r="Q21" s="315" t="s">
        <v>1005</v>
      </c>
      <c r="R21" s="328"/>
      <c r="S21" s="315"/>
      <c r="T21" s="315"/>
      <c r="U21" s="329">
        <f t="shared" si="7"/>
        <v>0</v>
      </c>
      <c r="V21" s="328"/>
      <c r="W21" s="315"/>
      <c r="X21" s="315"/>
      <c r="Y21" s="329">
        <f t="shared" si="14"/>
        <v>0</v>
      </c>
      <c r="Z21" s="328"/>
      <c r="AA21" s="315"/>
      <c r="AB21" s="315"/>
      <c r="AC21" s="329">
        <f t="shared" si="15"/>
        <v>0</v>
      </c>
      <c r="AD21" s="328"/>
      <c r="AE21" s="315"/>
      <c r="AF21" s="315"/>
      <c r="AG21" s="330">
        <f t="shared" si="12"/>
        <v>0</v>
      </c>
      <c r="AH21" s="331"/>
      <c r="AI21" s="331"/>
      <c r="AJ21" s="331"/>
      <c r="AK21" s="329">
        <f t="shared" si="13"/>
        <v>0</v>
      </c>
      <c r="AL21" s="331"/>
      <c r="AM21" s="331"/>
      <c r="AN21" s="331"/>
      <c r="AO21" s="329">
        <f t="shared" si="8"/>
        <v>0</v>
      </c>
      <c r="AP21" s="331"/>
      <c r="AQ21" s="331"/>
      <c r="AR21" s="331"/>
      <c r="AS21" s="331">
        <f t="shared" si="17"/>
        <v>0</v>
      </c>
      <c r="AT21" s="331"/>
      <c r="AU21" s="331"/>
      <c r="AV21" s="331"/>
      <c r="AW21" s="331">
        <f t="shared" si="10"/>
        <v>0</v>
      </c>
      <c r="AX21" s="331"/>
      <c r="AY21" s="331"/>
      <c r="AZ21" s="331"/>
      <c r="BA21" s="331">
        <f t="shared" si="16"/>
        <v>0</v>
      </c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27">
        <v>1</v>
      </c>
      <c r="CU21" s="315">
        <v>42500</v>
      </c>
      <c r="CV21" s="315"/>
      <c r="CW21" s="315"/>
      <c r="CX21" s="315">
        <v>1</v>
      </c>
      <c r="CY21" s="315">
        <v>42500</v>
      </c>
      <c r="CZ21" s="315"/>
      <c r="DA21" s="315"/>
      <c r="DB21" s="315"/>
      <c r="DC21" s="315"/>
      <c r="DD21" s="315"/>
      <c r="DE21" s="315"/>
      <c r="DF21" s="315"/>
      <c r="DG21" s="315"/>
      <c r="DH21" s="315"/>
      <c r="DI21" s="333"/>
      <c r="DJ21" s="334">
        <f t="shared" si="11"/>
        <v>1</v>
      </c>
      <c r="DK21" s="334">
        <f t="shared" si="11"/>
        <v>42500</v>
      </c>
      <c r="DL21" s="107">
        <v>1</v>
      </c>
      <c r="DM21" s="107">
        <v>42500</v>
      </c>
      <c r="DN21" s="107"/>
      <c r="DO21" s="107"/>
      <c r="DP21" s="107"/>
      <c r="DQ21" s="335">
        <v>1</v>
      </c>
      <c r="DR21" s="295">
        <v>42500</v>
      </c>
      <c r="DS21" s="107"/>
      <c r="DT21" s="107"/>
      <c r="DU21" s="107"/>
      <c r="DV21" s="107"/>
      <c r="DW21" s="107"/>
    </row>
    <row r="22" spans="1:127" ht="51">
      <c r="A22" s="360">
        <v>15</v>
      </c>
      <c r="B22" s="326" t="s">
        <v>1036</v>
      </c>
      <c r="C22" s="326" t="s">
        <v>1013</v>
      </c>
      <c r="D22" s="326" t="s">
        <v>956</v>
      </c>
      <c r="E22" s="315">
        <v>42500</v>
      </c>
      <c r="F22" s="315">
        <v>20</v>
      </c>
      <c r="G22" s="315">
        <f t="shared" si="0"/>
        <v>334.6875</v>
      </c>
      <c r="H22" s="314">
        <f t="shared" si="2"/>
        <v>2459.6875</v>
      </c>
      <c r="I22" s="315" t="s">
        <v>1037</v>
      </c>
      <c r="J22" s="315">
        <v>20</v>
      </c>
      <c r="K22" s="314">
        <f t="shared" si="1"/>
        <v>6693.75</v>
      </c>
      <c r="L22" s="314">
        <f t="shared" si="3"/>
        <v>49193.75</v>
      </c>
      <c r="M22" s="315">
        <f t="shared" si="4"/>
        <v>9840</v>
      </c>
      <c r="N22" s="315">
        <f t="shared" si="5"/>
        <v>8500</v>
      </c>
      <c r="O22" s="315">
        <f t="shared" si="5"/>
        <v>1340</v>
      </c>
      <c r="P22" s="314">
        <f t="shared" si="6"/>
        <v>39353.75</v>
      </c>
      <c r="Q22" s="315" t="s">
        <v>1005</v>
      </c>
      <c r="R22" s="328" t="s">
        <v>963</v>
      </c>
      <c r="S22" s="315">
        <v>2125</v>
      </c>
      <c r="T22" s="315">
        <v>335</v>
      </c>
      <c r="U22" s="329">
        <f t="shared" si="7"/>
        <v>2460</v>
      </c>
      <c r="V22" s="328" t="s">
        <v>963</v>
      </c>
      <c r="W22" s="315">
        <v>2125</v>
      </c>
      <c r="X22" s="315">
        <v>335</v>
      </c>
      <c r="Y22" s="329">
        <f t="shared" si="14"/>
        <v>2460</v>
      </c>
      <c r="Z22" s="328" t="s">
        <v>963</v>
      </c>
      <c r="AA22" s="315">
        <v>2125</v>
      </c>
      <c r="AB22" s="315">
        <v>335</v>
      </c>
      <c r="AC22" s="329">
        <f t="shared" si="15"/>
        <v>2460</v>
      </c>
      <c r="AD22" s="328" t="s">
        <v>964</v>
      </c>
      <c r="AE22" s="315">
        <v>2125</v>
      </c>
      <c r="AF22" s="315">
        <v>335</v>
      </c>
      <c r="AG22" s="330">
        <f t="shared" si="12"/>
        <v>2460</v>
      </c>
      <c r="AH22" s="331"/>
      <c r="AI22" s="331"/>
      <c r="AJ22" s="331"/>
      <c r="AK22" s="329">
        <f t="shared" si="13"/>
        <v>0</v>
      </c>
      <c r="AL22" s="331"/>
      <c r="AM22" s="331"/>
      <c r="AN22" s="331"/>
      <c r="AO22" s="329">
        <f t="shared" si="8"/>
        <v>0</v>
      </c>
      <c r="AP22" s="331"/>
      <c r="AQ22" s="331"/>
      <c r="AR22" s="331"/>
      <c r="AS22" s="331">
        <f t="shared" si="17"/>
        <v>0</v>
      </c>
      <c r="AT22" s="331"/>
      <c r="AU22" s="331"/>
      <c r="AV22" s="331"/>
      <c r="AW22" s="331">
        <f t="shared" si="10"/>
        <v>0</v>
      </c>
      <c r="AX22" s="331"/>
      <c r="AY22" s="331"/>
      <c r="AZ22" s="331"/>
      <c r="BA22" s="331">
        <f t="shared" si="16"/>
        <v>0</v>
      </c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27"/>
      <c r="CU22" s="315"/>
      <c r="CV22" s="315">
        <v>1</v>
      </c>
      <c r="CW22" s="315">
        <v>42500</v>
      </c>
      <c r="CX22" s="315">
        <v>1</v>
      </c>
      <c r="CY22" s="315">
        <v>42500</v>
      </c>
      <c r="CZ22" s="315"/>
      <c r="DA22" s="315"/>
      <c r="DB22" s="315"/>
      <c r="DC22" s="315"/>
      <c r="DD22" s="315"/>
      <c r="DE22" s="315"/>
      <c r="DF22" s="315"/>
      <c r="DG22" s="315"/>
      <c r="DH22" s="315"/>
      <c r="DI22" s="333"/>
      <c r="DJ22" s="334">
        <f t="shared" si="11"/>
        <v>1</v>
      </c>
      <c r="DK22" s="334">
        <f t="shared" si="11"/>
        <v>42500</v>
      </c>
      <c r="DL22" s="107">
        <v>1</v>
      </c>
      <c r="DM22" s="107">
        <v>42500</v>
      </c>
      <c r="DN22" s="107"/>
      <c r="DO22" s="107"/>
      <c r="DP22" s="107"/>
      <c r="DQ22" s="335">
        <v>1</v>
      </c>
      <c r="DR22" s="295">
        <v>42500</v>
      </c>
      <c r="DS22" s="107"/>
      <c r="DT22" s="107"/>
      <c r="DU22" s="107"/>
      <c r="DV22" s="107"/>
      <c r="DW22" s="107"/>
    </row>
    <row r="23" spans="1:127" ht="51">
      <c r="A23" s="360">
        <v>16</v>
      </c>
      <c r="B23" s="326" t="s">
        <v>1038</v>
      </c>
      <c r="C23" s="326" t="s">
        <v>1013</v>
      </c>
      <c r="D23" s="326" t="s">
        <v>956</v>
      </c>
      <c r="E23" s="315">
        <v>42500</v>
      </c>
      <c r="F23" s="315">
        <v>20</v>
      </c>
      <c r="G23" s="315">
        <f t="shared" si="0"/>
        <v>334.6875</v>
      </c>
      <c r="H23" s="314">
        <f t="shared" si="2"/>
        <v>2459.6875</v>
      </c>
      <c r="I23" s="315" t="s">
        <v>1039</v>
      </c>
      <c r="J23" s="315">
        <v>20</v>
      </c>
      <c r="K23" s="314">
        <f t="shared" si="1"/>
        <v>6693.75</v>
      </c>
      <c r="L23" s="314">
        <f t="shared" si="3"/>
        <v>49193.75</v>
      </c>
      <c r="M23" s="315">
        <f t="shared" si="4"/>
        <v>2460</v>
      </c>
      <c r="N23" s="315">
        <f t="shared" si="5"/>
        <v>2125</v>
      </c>
      <c r="O23" s="315">
        <f t="shared" si="5"/>
        <v>335</v>
      </c>
      <c r="P23" s="314">
        <f t="shared" si="6"/>
        <v>46733.75</v>
      </c>
      <c r="Q23" s="315" t="s">
        <v>1005</v>
      </c>
      <c r="R23" s="328" t="s">
        <v>963</v>
      </c>
      <c r="S23" s="315">
        <v>2125</v>
      </c>
      <c r="T23" s="315">
        <v>335</v>
      </c>
      <c r="U23" s="329">
        <f t="shared" si="7"/>
        <v>2460</v>
      </c>
      <c r="V23" s="328"/>
      <c r="W23" s="315"/>
      <c r="X23" s="315"/>
      <c r="Y23" s="329">
        <f t="shared" si="14"/>
        <v>0</v>
      </c>
      <c r="Z23" s="328"/>
      <c r="AA23" s="315"/>
      <c r="AB23" s="315"/>
      <c r="AC23" s="329">
        <f t="shared" si="15"/>
        <v>0</v>
      </c>
      <c r="AD23" s="328"/>
      <c r="AE23" s="315"/>
      <c r="AF23" s="315"/>
      <c r="AG23" s="330">
        <f t="shared" si="12"/>
        <v>0</v>
      </c>
      <c r="AH23" s="331"/>
      <c r="AI23" s="331"/>
      <c r="AJ23" s="331"/>
      <c r="AK23" s="329">
        <f t="shared" si="13"/>
        <v>0</v>
      </c>
      <c r="AL23" s="331"/>
      <c r="AM23" s="331"/>
      <c r="AN23" s="331"/>
      <c r="AO23" s="329">
        <f t="shared" si="8"/>
        <v>0</v>
      </c>
      <c r="AP23" s="331"/>
      <c r="AQ23" s="331"/>
      <c r="AR23" s="331"/>
      <c r="AS23" s="331">
        <f t="shared" si="17"/>
        <v>0</v>
      </c>
      <c r="AT23" s="331"/>
      <c r="AU23" s="331"/>
      <c r="AV23" s="331"/>
      <c r="AW23" s="331">
        <f t="shared" si="10"/>
        <v>0</v>
      </c>
      <c r="AX23" s="331"/>
      <c r="AY23" s="331"/>
      <c r="AZ23" s="331"/>
      <c r="BA23" s="331">
        <f t="shared" si="16"/>
        <v>0</v>
      </c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27">
        <v>1</v>
      </c>
      <c r="CU23" s="315">
        <v>42500</v>
      </c>
      <c r="CV23" s="315"/>
      <c r="CW23" s="315"/>
      <c r="CX23" s="315">
        <v>1</v>
      </c>
      <c r="CY23" s="315">
        <v>42500</v>
      </c>
      <c r="CZ23" s="315"/>
      <c r="DA23" s="315"/>
      <c r="DB23" s="315"/>
      <c r="DC23" s="315"/>
      <c r="DD23" s="315"/>
      <c r="DE23" s="315"/>
      <c r="DF23" s="315"/>
      <c r="DG23" s="315"/>
      <c r="DH23" s="315"/>
      <c r="DI23" s="333"/>
      <c r="DJ23" s="334">
        <f t="shared" si="11"/>
        <v>1</v>
      </c>
      <c r="DK23" s="334">
        <f t="shared" si="11"/>
        <v>42500</v>
      </c>
      <c r="DL23" s="107">
        <v>1</v>
      </c>
      <c r="DM23" s="107">
        <v>42500</v>
      </c>
      <c r="DN23" s="107"/>
      <c r="DO23" s="107"/>
      <c r="DP23" s="107"/>
      <c r="DQ23" s="335">
        <v>1</v>
      </c>
      <c r="DR23" s="295">
        <v>42500</v>
      </c>
      <c r="DS23" s="107"/>
      <c r="DT23" s="107"/>
      <c r="DU23" s="107"/>
      <c r="DV23" s="107"/>
      <c r="DW23" s="107"/>
    </row>
    <row r="24" spans="1:127" ht="51">
      <c r="A24" s="360">
        <v>17</v>
      </c>
      <c r="B24" s="326" t="s">
        <v>1040</v>
      </c>
      <c r="C24" s="326" t="s">
        <v>961</v>
      </c>
      <c r="D24" s="326" t="s">
        <v>956</v>
      </c>
      <c r="E24" s="315">
        <v>42500</v>
      </c>
      <c r="F24" s="315">
        <v>20</v>
      </c>
      <c r="G24" s="315">
        <f t="shared" si="0"/>
        <v>334.6875</v>
      </c>
      <c r="H24" s="314">
        <f t="shared" si="2"/>
        <v>2459.6875</v>
      </c>
      <c r="I24" s="315" t="s">
        <v>1041</v>
      </c>
      <c r="J24" s="315">
        <v>20</v>
      </c>
      <c r="K24" s="314">
        <f t="shared" si="1"/>
        <v>6693.75</v>
      </c>
      <c r="L24" s="314">
        <f t="shared" si="3"/>
        <v>49193.75</v>
      </c>
      <c r="M24" s="315">
        <f t="shared" si="4"/>
        <v>19680</v>
      </c>
      <c r="N24" s="315">
        <f t="shared" si="5"/>
        <v>17000</v>
      </c>
      <c r="O24" s="315">
        <f t="shared" si="5"/>
        <v>2680</v>
      </c>
      <c r="P24" s="314">
        <f t="shared" si="6"/>
        <v>29513.75</v>
      </c>
      <c r="Q24" s="315" t="s">
        <v>1005</v>
      </c>
      <c r="R24" s="328" t="s">
        <v>963</v>
      </c>
      <c r="S24" s="315">
        <v>2125</v>
      </c>
      <c r="T24" s="315">
        <v>335</v>
      </c>
      <c r="U24" s="329">
        <f t="shared" si="7"/>
        <v>2460</v>
      </c>
      <c r="V24" s="328" t="s">
        <v>968</v>
      </c>
      <c r="W24" s="315">
        <v>10625</v>
      </c>
      <c r="X24" s="315">
        <v>1675</v>
      </c>
      <c r="Y24" s="329">
        <f t="shared" si="14"/>
        <v>12300</v>
      </c>
      <c r="Z24" s="328">
        <v>39511</v>
      </c>
      <c r="AA24" s="315">
        <v>4250</v>
      </c>
      <c r="AB24" s="315">
        <v>670</v>
      </c>
      <c r="AC24" s="329">
        <f t="shared" si="15"/>
        <v>4920</v>
      </c>
      <c r="AD24" s="328"/>
      <c r="AE24" s="315"/>
      <c r="AF24" s="315"/>
      <c r="AG24" s="330">
        <f t="shared" si="12"/>
        <v>0</v>
      </c>
      <c r="AH24" s="331"/>
      <c r="AI24" s="331"/>
      <c r="AJ24" s="331"/>
      <c r="AK24" s="329">
        <f t="shared" si="13"/>
        <v>0</v>
      </c>
      <c r="AL24" s="331"/>
      <c r="AM24" s="331"/>
      <c r="AN24" s="331"/>
      <c r="AO24" s="329">
        <f t="shared" si="8"/>
        <v>0</v>
      </c>
      <c r="AP24" s="331"/>
      <c r="AQ24" s="331"/>
      <c r="AR24" s="331"/>
      <c r="AS24" s="331">
        <f t="shared" si="17"/>
        <v>0</v>
      </c>
      <c r="AT24" s="331"/>
      <c r="AU24" s="331"/>
      <c r="AV24" s="331"/>
      <c r="AW24" s="331">
        <f t="shared" si="10"/>
        <v>0</v>
      </c>
      <c r="AX24" s="331"/>
      <c r="AY24" s="331"/>
      <c r="AZ24" s="331"/>
      <c r="BA24" s="331">
        <f t="shared" si="16"/>
        <v>0</v>
      </c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1"/>
      <c r="CS24" s="331"/>
      <c r="CT24" s="327">
        <v>1</v>
      </c>
      <c r="CU24" s="315">
        <v>42500</v>
      </c>
      <c r="CV24" s="315"/>
      <c r="CW24" s="315"/>
      <c r="CX24" s="315">
        <v>1</v>
      </c>
      <c r="CY24" s="315">
        <v>42500</v>
      </c>
      <c r="CZ24" s="315"/>
      <c r="DA24" s="315"/>
      <c r="DB24" s="315"/>
      <c r="DC24" s="315"/>
      <c r="DD24" s="315"/>
      <c r="DE24" s="315"/>
      <c r="DF24" s="315"/>
      <c r="DG24" s="315"/>
      <c r="DH24" s="315"/>
      <c r="DI24" s="333"/>
      <c r="DJ24" s="334">
        <f t="shared" si="11"/>
        <v>1</v>
      </c>
      <c r="DK24" s="334">
        <f t="shared" si="11"/>
        <v>42500</v>
      </c>
      <c r="DL24" s="107">
        <v>1</v>
      </c>
      <c r="DM24" s="107">
        <v>42500</v>
      </c>
      <c r="DN24" s="107"/>
      <c r="DO24" s="107"/>
      <c r="DP24" s="107"/>
      <c r="DQ24" s="335">
        <v>1</v>
      </c>
      <c r="DR24" s="295">
        <v>42500</v>
      </c>
      <c r="DS24" s="107"/>
      <c r="DT24" s="107"/>
      <c r="DU24" s="107"/>
      <c r="DV24" s="107"/>
      <c r="DW24" s="107"/>
    </row>
    <row r="25" spans="1:127" ht="51">
      <c r="A25" s="360">
        <v>18</v>
      </c>
      <c r="B25" s="326" t="s">
        <v>1042</v>
      </c>
      <c r="C25" s="326" t="s">
        <v>961</v>
      </c>
      <c r="D25" s="326" t="s">
        <v>956</v>
      </c>
      <c r="E25" s="315">
        <v>42500</v>
      </c>
      <c r="F25" s="315">
        <v>20</v>
      </c>
      <c r="G25" s="315">
        <f t="shared" si="0"/>
        <v>334.6875</v>
      </c>
      <c r="H25" s="314">
        <f t="shared" si="2"/>
        <v>2459.6875</v>
      </c>
      <c r="I25" s="315" t="s">
        <v>1043</v>
      </c>
      <c r="J25" s="315">
        <v>20</v>
      </c>
      <c r="K25" s="314">
        <f t="shared" si="1"/>
        <v>6693.75</v>
      </c>
      <c r="L25" s="314">
        <f t="shared" si="3"/>
        <v>49193.75</v>
      </c>
      <c r="M25" s="315">
        <f t="shared" si="4"/>
        <v>31980</v>
      </c>
      <c r="N25" s="315">
        <f t="shared" si="5"/>
        <v>27625</v>
      </c>
      <c r="O25" s="315">
        <f t="shared" si="5"/>
        <v>4355</v>
      </c>
      <c r="P25" s="314">
        <f t="shared" si="6"/>
        <v>17213.75</v>
      </c>
      <c r="Q25" s="361" t="s">
        <v>1011</v>
      </c>
      <c r="R25" s="328" t="s">
        <v>963</v>
      </c>
      <c r="S25" s="315">
        <v>2125</v>
      </c>
      <c r="T25" s="315">
        <v>335</v>
      </c>
      <c r="U25" s="329">
        <f t="shared" si="7"/>
        <v>2460</v>
      </c>
      <c r="V25" s="328" t="s">
        <v>963</v>
      </c>
      <c r="W25" s="315">
        <v>2125</v>
      </c>
      <c r="X25" s="315">
        <v>335</v>
      </c>
      <c r="Y25" s="329">
        <f t="shared" si="14"/>
        <v>2460</v>
      </c>
      <c r="Z25" s="328" t="s">
        <v>963</v>
      </c>
      <c r="AA25" s="315">
        <v>2125</v>
      </c>
      <c r="AB25" s="315">
        <v>335</v>
      </c>
      <c r="AC25" s="329">
        <f t="shared" si="15"/>
        <v>2460</v>
      </c>
      <c r="AD25" s="328" t="s">
        <v>964</v>
      </c>
      <c r="AE25" s="315">
        <v>2125</v>
      </c>
      <c r="AF25" s="315">
        <v>335</v>
      </c>
      <c r="AG25" s="330">
        <f t="shared" si="12"/>
        <v>2460</v>
      </c>
      <c r="AH25" s="336" t="s">
        <v>964</v>
      </c>
      <c r="AI25" s="331">
        <v>2125</v>
      </c>
      <c r="AJ25" s="331">
        <v>335</v>
      </c>
      <c r="AK25" s="329">
        <f t="shared" si="13"/>
        <v>2460</v>
      </c>
      <c r="AL25" s="336" t="s">
        <v>976</v>
      </c>
      <c r="AM25" s="331">
        <v>4250</v>
      </c>
      <c r="AN25" s="331">
        <v>670</v>
      </c>
      <c r="AO25" s="329">
        <f t="shared" si="8"/>
        <v>4920</v>
      </c>
      <c r="AP25" s="336" t="s">
        <v>968</v>
      </c>
      <c r="AQ25" s="331">
        <v>8500</v>
      </c>
      <c r="AR25" s="331">
        <v>1340</v>
      </c>
      <c r="AS25" s="362">
        <f t="shared" si="17"/>
        <v>9840</v>
      </c>
      <c r="AT25" s="337">
        <v>39511</v>
      </c>
      <c r="AU25" s="331">
        <v>4250</v>
      </c>
      <c r="AV25" s="331">
        <v>670</v>
      </c>
      <c r="AW25" s="331">
        <f t="shared" si="10"/>
        <v>4920</v>
      </c>
      <c r="AX25" s="331"/>
      <c r="AY25" s="331"/>
      <c r="AZ25" s="331"/>
      <c r="BA25" s="331">
        <f t="shared" si="16"/>
        <v>0</v>
      </c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27">
        <v>1</v>
      </c>
      <c r="CU25" s="315">
        <v>42500</v>
      </c>
      <c r="CV25" s="315"/>
      <c r="CW25" s="315"/>
      <c r="CX25" s="315">
        <v>1</v>
      </c>
      <c r="CY25" s="315">
        <v>42500</v>
      </c>
      <c r="CZ25" s="315"/>
      <c r="DA25" s="315"/>
      <c r="DB25" s="315"/>
      <c r="DC25" s="315"/>
      <c r="DD25" s="315"/>
      <c r="DE25" s="315"/>
      <c r="DF25" s="315"/>
      <c r="DG25" s="315"/>
      <c r="DH25" s="315"/>
      <c r="DI25" s="333"/>
      <c r="DJ25" s="334">
        <f t="shared" si="11"/>
        <v>1</v>
      </c>
      <c r="DK25" s="334">
        <f t="shared" si="11"/>
        <v>42500</v>
      </c>
      <c r="DL25" s="107">
        <v>1</v>
      </c>
      <c r="DM25" s="107">
        <v>42500</v>
      </c>
      <c r="DN25" s="107"/>
      <c r="DO25" s="107"/>
      <c r="DP25" s="107"/>
      <c r="DQ25" s="335">
        <v>1</v>
      </c>
      <c r="DR25" s="295">
        <v>42500</v>
      </c>
      <c r="DS25" s="107"/>
      <c r="DT25" s="107"/>
      <c r="DU25" s="107"/>
      <c r="DV25" s="107"/>
      <c r="DW25" s="107"/>
    </row>
    <row r="26" spans="1:127" ht="51">
      <c r="A26" s="360">
        <v>19</v>
      </c>
      <c r="B26" s="326" t="s">
        <v>1044</v>
      </c>
      <c r="C26" s="326" t="s">
        <v>961</v>
      </c>
      <c r="D26" s="326" t="s">
        <v>956</v>
      </c>
      <c r="E26" s="315">
        <v>42500</v>
      </c>
      <c r="F26" s="315">
        <v>20</v>
      </c>
      <c r="G26" s="315">
        <f t="shared" si="0"/>
        <v>334.6875</v>
      </c>
      <c r="H26" s="314">
        <f t="shared" si="2"/>
        <v>2459.6875</v>
      </c>
      <c r="I26" s="315" t="s">
        <v>1045</v>
      </c>
      <c r="J26" s="315">
        <v>20</v>
      </c>
      <c r="K26" s="314">
        <f t="shared" si="1"/>
        <v>6693.75</v>
      </c>
      <c r="L26" s="314">
        <f t="shared" si="3"/>
        <v>49193.75</v>
      </c>
      <c r="M26" s="315">
        <f t="shared" si="4"/>
        <v>4920</v>
      </c>
      <c r="N26" s="315">
        <f t="shared" si="5"/>
        <v>4250</v>
      </c>
      <c r="O26" s="315">
        <f t="shared" si="5"/>
        <v>670</v>
      </c>
      <c r="P26" s="314">
        <f t="shared" si="6"/>
        <v>44273.75</v>
      </c>
      <c r="Q26" s="315" t="s">
        <v>1005</v>
      </c>
      <c r="R26" s="328" t="s">
        <v>963</v>
      </c>
      <c r="S26" s="315">
        <v>2125</v>
      </c>
      <c r="T26" s="315">
        <v>335</v>
      </c>
      <c r="U26" s="329">
        <f t="shared" si="7"/>
        <v>2460</v>
      </c>
      <c r="V26" s="328" t="s">
        <v>963</v>
      </c>
      <c r="W26" s="315">
        <v>2125</v>
      </c>
      <c r="X26" s="315">
        <v>335</v>
      </c>
      <c r="Y26" s="329">
        <f t="shared" si="14"/>
        <v>2460</v>
      </c>
      <c r="Z26" s="328"/>
      <c r="AA26" s="315"/>
      <c r="AB26" s="315"/>
      <c r="AC26" s="329">
        <f t="shared" si="15"/>
        <v>0</v>
      </c>
      <c r="AD26" s="328"/>
      <c r="AE26" s="315"/>
      <c r="AF26" s="315"/>
      <c r="AG26" s="330">
        <f t="shared" si="12"/>
        <v>0</v>
      </c>
      <c r="AH26" s="331"/>
      <c r="AI26" s="331"/>
      <c r="AJ26" s="331"/>
      <c r="AK26" s="329">
        <f t="shared" si="13"/>
        <v>0</v>
      </c>
      <c r="AL26" s="331"/>
      <c r="AM26" s="331"/>
      <c r="AN26" s="331"/>
      <c r="AO26" s="329">
        <f t="shared" si="8"/>
        <v>0</v>
      </c>
      <c r="AP26" s="331"/>
      <c r="AQ26" s="331"/>
      <c r="AR26" s="331"/>
      <c r="AS26" s="331">
        <f t="shared" si="17"/>
        <v>0</v>
      </c>
      <c r="AT26" s="331"/>
      <c r="AU26" s="331"/>
      <c r="AV26" s="331"/>
      <c r="AW26" s="331">
        <f t="shared" si="10"/>
        <v>0</v>
      </c>
      <c r="AX26" s="331"/>
      <c r="AY26" s="331"/>
      <c r="AZ26" s="331"/>
      <c r="BA26" s="331">
        <f t="shared" si="16"/>
        <v>0</v>
      </c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27">
        <v>1</v>
      </c>
      <c r="CU26" s="315">
        <v>42500</v>
      </c>
      <c r="CV26" s="315"/>
      <c r="CW26" s="315"/>
      <c r="CX26" s="315">
        <v>1</v>
      </c>
      <c r="CY26" s="315">
        <v>42500</v>
      </c>
      <c r="CZ26" s="315"/>
      <c r="DA26" s="315"/>
      <c r="DB26" s="315"/>
      <c r="DC26" s="315"/>
      <c r="DD26" s="315"/>
      <c r="DE26" s="315"/>
      <c r="DF26" s="315"/>
      <c r="DG26" s="315"/>
      <c r="DH26" s="315"/>
      <c r="DI26" s="333"/>
      <c r="DJ26" s="334">
        <f t="shared" si="11"/>
        <v>1</v>
      </c>
      <c r="DK26" s="334">
        <f t="shared" si="11"/>
        <v>42500</v>
      </c>
      <c r="DL26" s="107">
        <v>1</v>
      </c>
      <c r="DM26" s="107">
        <v>42500</v>
      </c>
      <c r="DN26" s="107"/>
      <c r="DO26" s="107"/>
      <c r="DP26" s="107"/>
      <c r="DQ26" s="335">
        <v>1</v>
      </c>
      <c r="DR26" s="295">
        <v>42500</v>
      </c>
      <c r="DS26" s="107"/>
      <c r="DT26" s="107"/>
      <c r="DU26" s="107"/>
      <c r="DV26" s="107"/>
      <c r="DW26" s="107"/>
    </row>
    <row r="27" spans="1:127" ht="51">
      <c r="A27" s="360">
        <v>20</v>
      </c>
      <c r="B27" s="326" t="s">
        <v>1046</v>
      </c>
      <c r="C27" s="326" t="s">
        <v>961</v>
      </c>
      <c r="D27" s="326" t="s">
        <v>956</v>
      </c>
      <c r="E27" s="315">
        <v>42500</v>
      </c>
      <c r="F27" s="315">
        <v>20</v>
      </c>
      <c r="G27" s="315">
        <f t="shared" si="0"/>
        <v>334.6875</v>
      </c>
      <c r="H27" s="314">
        <f t="shared" si="2"/>
        <v>2459.6875</v>
      </c>
      <c r="I27" s="315" t="s">
        <v>1047</v>
      </c>
      <c r="J27" s="315">
        <v>20</v>
      </c>
      <c r="K27" s="314">
        <f t="shared" si="1"/>
        <v>6693.75</v>
      </c>
      <c r="L27" s="314">
        <f t="shared" si="3"/>
        <v>49193.75</v>
      </c>
      <c r="M27" s="315">
        <f t="shared" si="4"/>
        <v>12300</v>
      </c>
      <c r="N27" s="315">
        <f t="shared" si="5"/>
        <v>10625</v>
      </c>
      <c r="O27" s="315">
        <f t="shared" si="5"/>
        <v>1675</v>
      </c>
      <c r="P27" s="314">
        <f t="shared" si="6"/>
        <v>36893.75</v>
      </c>
      <c r="Q27" s="315" t="s">
        <v>1005</v>
      </c>
      <c r="R27" s="328" t="s">
        <v>963</v>
      </c>
      <c r="S27" s="315">
        <v>2125</v>
      </c>
      <c r="T27" s="315">
        <v>335</v>
      </c>
      <c r="U27" s="329">
        <f t="shared" si="7"/>
        <v>2460</v>
      </c>
      <c r="V27" s="328" t="s">
        <v>963</v>
      </c>
      <c r="W27" s="315">
        <v>2125</v>
      </c>
      <c r="X27" s="315">
        <v>335</v>
      </c>
      <c r="Y27" s="329">
        <f t="shared" si="14"/>
        <v>2460</v>
      </c>
      <c r="Z27" s="328" t="s">
        <v>963</v>
      </c>
      <c r="AA27" s="315">
        <v>2125</v>
      </c>
      <c r="AB27" s="315">
        <v>335</v>
      </c>
      <c r="AC27" s="329">
        <f t="shared" si="15"/>
        <v>2460</v>
      </c>
      <c r="AD27" s="328" t="s">
        <v>964</v>
      </c>
      <c r="AE27" s="315">
        <v>2125</v>
      </c>
      <c r="AF27" s="315">
        <v>335</v>
      </c>
      <c r="AG27" s="330">
        <f t="shared" si="12"/>
        <v>2460</v>
      </c>
      <c r="AH27" s="336" t="s">
        <v>964</v>
      </c>
      <c r="AI27" s="331">
        <v>2125</v>
      </c>
      <c r="AJ27" s="331">
        <v>335</v>
      </c>
      <c r="AK27" s="329">
        <f t="shared" si="13"/>
        <v>2460</v>
      </c>
      <c r="AL27" s="331"/>
      <c r="AM27" s="331"/>
      <c r="AN27" s="331"/>
      <c r="AO27" s="329">
        <f t="shared" si="8"/>
        <v>0</v>
      </c>
      <c r="AP27" s="331"/>
      <c r="AQ27" s="331"/>
      <c r="AR27" s="331"/>
      <c r="AS27" s="331">
        <f t="shared" si="17"/>
        <v>0</v>
      </c>
      <c r="AT27" s="331"/>
      <c r="AU27" s="331"/>
      <c r="AV27" s="331"/>
      <c r="AW27" s="331">
        <f t="shared" si="10"/>
        <v>0</v>
      </c>
      <c r="AX27" s="331"/>
      <c r="AY27" s="331"/>
      <c r="AZ27" s="331"/>
      <c r="BA27" s="331">
        <f t="shared" si="16"/>
        <v>0</v>
      </c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27">
        <v>1</v>
      </c>
      <c r="CU27" s="315">
        <v>42500</v>
      </c>
      <c r="CV27" s="315"/>
      <c r="CW27" s="315"/>
      <c r="CX27" s="315">
        <v>1</v>
      </c>
      <c r="CY27" s="315">
        <v>42500</v>
      </c>
      <c r="CZ27" s="315"/>
      <c r="DA27" s="315"/>
      <c r="DB27" s="315"/>
      <c r="DC27" s="315"/>
      <c r="DD27" s="315"/>
      <c r="DE27" s="315"/>
      <c r="DF27" s="315"/>
      <c r="DG27" s="315"/>
      <c r="DH27" s="315"/>
      <c r="DI27" s="333"/>
      <c r="DJ27" s="334">
        <f t="shared" si="11"/>
        <v>1</v>
      </c>
      <c r="DK27" s="334">
        <f t="shared" si="11"/>
        <v>42500</v>
      </c>
      <c r="DL27" s="107">
        <v>1</v>
      </c>
      <c r="DM27" s="107">
        <v>42500</v>
      </c>
      <c r="DN27" s="107"/>
      <c r="DO27" s="107"/>
      <c r="DP27" s="107"/>
      <c r="DQ27" s="335">
        <v>1</v>
      </c>
      <c r="DR27" s="295">
        <v>42500</v>
      </c>
      <c r="DS27" s="107"/>
      <c r="DT27" s="107"/>
      <c r="DU27" s="107"/>
      <c r="DV27" s="107"/>
      <c r="DW27" s="107"/>
    </row>
    <row r="28" spans="1:127" ht="63.75">
      <c r="A28" s="360">
        <v>21</v>
      </c>
      <c r="B28" s="326" t="s">
        <v>1048</v>
      </c>
      <c r="C28" s="326" t="s">
        <v>1049</v>
      </c>
      <c r="D28" s="326" t="s">
        <v>989</v>
      </c>
      <c r="E28" s="315">
        <v>42500</v>
      </c>
      <c r="F28" s="315">
        <v>20</v>
      </c>
      <c r="G28" s="315">
        <f t="shared" si="0"/>
        <v>334.6875</v>
      </c>
      <c r="H28" s="314">
        <f t="shared" si="2"/>
        <v>2459.6875</v>
      </c>
      <c r="I28" s="315" t="s">
        <v>1050</v>
      </c>
      <c r="J28" s="315">
        <v>20</v>
      </c>
      <c r="K28" s="314">
        <f t="shared" si="1"/>
        <v>6693.75</v>
      </c>
      <c r="L28" s="314">
        <f t="shared" si="3"/>
        <v>49193.75</v>
      </c>
      <c r="M28" s="315">
        <f t="shared" si="4"/>
        <v>29643</v>
      </c>
      <c r="N28" s="315">
        <f t="shared" si="5"/>
        <v>25500</v>
      </c>
      <c r="O28" s="315">
        <f t="shared" si="5"/>
        <v>4143</v>
      </c>
      <c r="P28" s="314">
        <f t="shared" si="6"/>
        <v>19550.75</v>
      </c>
      <c r="Q28" s="315" t="s">
        <v>1005</v>
      </c>
      <c r="R28" s="328" t="s">
        <v>963</v>
      </c>
      <c r="S28" s="315">
        <v>2125</v>
      </c>
      <c r="T28" s="315">
        <v>365</v>
      </c>
      <c r="U28" s="329">
        <f t="shared" si="7"/>
        <v>2490</v>
      </c>
      <c r="V28" s="328" t="s">
        <v>963</v>
      </c>
      <c r="W28" s="315">
        <v>2125</v>
      </c>
      <c r="X28" s="315">
        <v>365</v>
      </c>
      <c r="Y28" s="329">
        <f t="shared" si="14"/>
        <v>2490</v>
      </c>
      <c r="Z28" s="328" t="s">
        <v>963</v>
      </c>
      <c r="AA28" s="315">
        <v>2125</v>
      </c>
      <c r="AB28" s="315">
        <v>365</v>
      </c>
      <c r="AC28" s="329">
        <f t="shared" si="15"/>
        <v>2490</v>
      </c>
      <c r="AD28" s="328" t="s">
        <v>963</v>
      </c>
      <c r="AE28" s="315">
        <v>2125</v>
      </c>
      <c r="AF28" s="315">
        <v>368</v>
      </c>
      <c r="AG28" s="329">
        <f t="shared" si="12"/>
        <v>2493</v>
      </c>
      <c r="AH28" s="336" t="s">
        <v>964</v>
      </c>
      <c r="AI28" s="331">
        <v>2125</v>
      </c>
      <c r="AJ28" s="331">
        <v>335</v>
      </c>
      <c r="AK28" s="329">
        <f t="shared" si="13"/>
        <v>2460</v>
      </c>
      <c r="AL28" s="336" t="s">
        <v>976</v>
      </c>
      <c r="AM28" s="331">
        <v>4250</v>
      </c>
      <c r="AN28" s="331">
        <v>670</v>
      </c>
      <c r="AO28" s="329">
        <f t="shared" si="8"/>
        <v>4920</v>
      </c>
      <c r="AP28" s="336" t="s">
        <v>968</v>
      </c>
      <c r="AQ28" s="331">
        <v>8500</v>
      </c>
      <c r="AR28" s="331">
        <v>1340</v>
      </c>
      <c r="AS28" s="362">
        <f t="shared" si="17"/>
        <v>9840</v>
      </c>
      <c r="AT28" s="337">
        <v>39511</v>
      </c>
      <c r="AU28" s="331">
        <v>2125</v>
      </c>
      <c r="AV28" s="331">
        <v>335</v>
      </c>
      <c r="AW28" s="331">
        <f t="shared" si="10"/>
        <v>2460</v>
      </c>
      <c r="AX28" s="331"/>
      <c r="AY28" s="331"/>
      <c r="AZ28" s="331"/>
      <c r="BA28" s="331">
        <f t="shared" si="16"/>
        <v>0</v>
      </c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27">
        <v>1</v>
      </c>
      <c r="CU28" s="315">
        <v>42500</v>
      </c>
      <c r="CV28" s="315"/>
      <c r="CW28" s="315"/>
      <c r="CX28" s="315" t="s">
        <v>953</v>
      </c>
      <c r="CY28" s="315"/>
      <c r="CZ28" s="315">
        <v>1</v>
      </c>
      <c r="DA28" s="315">
        <v>42500</v>
      </c>
      <c r="DB28" s="315"/>
      <c r="DC28" s="315"/>
      <c r="DD28" s="315"/>
      <c r="DE28" s="315"/>
      <c r="DF28" s="315"/>
      <c r="DG28" s="315"/>
      <c r="DH28" s="315"/>
      <c r="DI28" s="333"/>
      <c r="DJ28" s="334">
        <f t="shared" si="11"/>
        <v>1</v>
      </c>
      <c r="DK28" s="334">
        <f t="shared" si="11"/>
        <v>42500</v>
      </c>
      <c r="DL28" s="107">
        <v>1</v>
      </c>
      <c r="DM28" s="107">
        <v>42500</v>
      </c>
      <c r="DN28" s="107"/>
      <c r="DO28" s="107"/>
      <c r="DP28" s="107"/>
      <c r="DQ28" s="335">
        <v>1</v>
      </c>
      <c r="DR28" s="295">
        <v>42500</v>
      </c>
      <c r="DS28" s="107"/>
      <c r="DT28" s="107"/>
      <c r="DU28" s="107"/>
      <c r="DV28" s="107"/>
      <c r="DW28" s="107"/>
    </row>
    <row r="29" spans="1:127" ht="51">
      <c r="A29" s="360">
        <v>22</v>
      </c>
      <c r="B29" s="326" t="s">
        <v>1051</v>
      </c>
      <c r="C29" s="326" t="s">
        <v>1052</v>
      </c>
      <c r="D29" s="326" t="s">
        <v>989</v>
      </c>
      <c r="E29" s="315">
        <v>42500</v>
      </c>
      <c r="F29" s="315">
        <v>20</v>
      </c>
      <c r="G29" s="315">
        <f t="shared" si="0"/>
        <v>334.6875</v>
      </c>
      <c r="H29" s="314">
        <f t="shared" si="2"/>
        <v>2459.6875</v>
      </c>
      <c r="I29" s="315" t="s">
        <v>1053</v>
      </c>
      <c r="J29" s="315">
        <v>20</v>
      </c>
      <c r="K29" s="314">
        <f t="shared" si="1"/>
        <v>6693.75</v>
      </c>
      <c r="L29" s="314">
        <f t="shared" si="3"/>
        <v>49193.75</v>
      </c>
      <c r="M29" s="315">
        <f t="shared" si="4"/>
        <v>0</v>
      </c>
      <c r="N29" s="315">
        <f t="shared" si="5"/>
        <v>0</v>
      </c>
      <c r="O29" s="315">
        <f t="shared" si="5"/>
        <v>0</v>
      </c>
      <c r="P29" s="314">
        <f t="shared" si="6"/>
        <v>49193.75</v>
      </c>
      <c r="Q29" s="315" t="s">
        <v>1005</v>
      </c>
      <c r="R29" s="328"/>
      <c r="S29" s="315"/>
      <c r="T29" s="315"/>
      <c r="U29" s="329">
        <f t="shared" si="7"/>
        <v>0</v>
      </c>
      <c r="V29" s="328"/>
      <c r="W29" s="315"/>
      <c r="X29" s="315"/>
      <c r="Y29" s="329">
        <f t="shared" si="14"/>
        <v>0</v>
      </c>
      <c r="Z29" s="328"/>
      <c r="AA29" s="315"/>
      <c r="AB29" s="315"/>
      <c r="AC29" s="329">
        <f t="shared" si="15"/>
        <v>0</v>
      </c>
      <c r="AD29" s="328"/>
      <c r="AE29" s="315"/>
      <c r="AF29" s="315"/>
      <c r="AG29" s="330">
        <f t="shared" si="12"/>
        <v>0</v>
      </c>
      <c r="AH29" s="331"/>
      <c r="AI29" s="331"/>
      <c r="AJ29" s="331"/>
      <c r="AK29" s="329">
        <f t="shared" si="13"/>
        <v>0</v>
      </c>
      <c r="AL29" s="331"/>
      <c r="AM29" s="331"/>
      <c r="AN29" s="331"/>
      <c r="AO29" s="329">
        <f t="shared" si="8"/>
        <v>0</v>
      </c>
      <c r="AP29" s="331"/>
      <c r="AQ29" s="331"/>
      <c r="AR29" s="331"/>
      <c r="AS29" s="331">
        <f t="shared" si="17"/>
        <v>0</v>
      </c>
      <c r="AT29" s="331"/>
      <c r="AU29" s="331"/>
      <c r="AV29" s="331"/>
      <c r="AW29" s="331">
        <f t="shared" si="10"/>
        <v>0</v>
      </c>
      <c r="AX29" s="331"/>
      <c r="AY29" s="331"/>
      <c r="AZ29" s="331"/>
      <c r="BA29" s="331">
        <f t="shared" si="16"/>
        <v>0</v>
      </c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27">
        <v>1</v>
      </c>
      <c r="CU29" s="315">
        <v>42500</v>
      </c>
      <c r="CV29" s="315"/>
      <c r="CW29" s="315"/>
      <c r="CX29" s="315"/>
      <c r="CY29" s="315"/>
      <c r="CZ29" s="315">
        <v>1</v>
      </c>
      <c r="DA29" s="315">
        <v>42500</v>
      </c>
      <c r="DB29" s="315"/>
      <c r="DC29" s="315"/>
      <c r="DD29" s="315"/>
      <c r="DE29" s="315"/>
      <c r="DF29" s="315"/>
      <c r="DG29" s="315"/>
      <c r="DH29" s="315"/>
      <c r="DI29" s="333"/>
      <c r="DJ29" s="334">
        <f t="shared" si="11"/>
        <v>1</v>
      </c>
      <c r="DK29" s="334">
        <f t="shared" si="11"/>
        <v>42500</v>
      </c>
      <c r="DL29" s="107">
        <v>1</v>
      </c>
      <c r="DM29" s="107">
        <v>42500</v>
      </c>
      <c r="DN29" s="107"/>
      <c r="DO29" s="107"/>
      <c r="DP29" s="107"/>
      <c r="DQ29" s="335">
        <v>1</v>
      </c>
      <c r="DR29" s="295">
        <v>42500</v>
      </c>
      <c r="DS29" s="107"/>
      <c r="DT29" s="107"/>
      <c r="DU29" s="107"/>
      <c r="DV29" s="107"/>
      <c r="DW29" s="107"/>
    </row>
    <row r="30" spans="1:127" ht="51">
      <c r="A30" s="360">
        <v>23</v>
      </c>
      <c r="B30" s="326" t="s">
        <v>1054</v>
      </c>
      <c r="C30" s="326" t="s">
        <v>1052</v>
      </c>
      <c r="D30" s="326" t="s">
        <v>989</v>
      </c>
      <c r="E30" s="315">
        <v>42500</v>
      </c>
      <c r="F30" s="315">
        <v>20</v>
      </c>
      <c r="G30" s="315">
        <f t="shared" si="0"/>
        <v>334.6875</v>
      </c>
      <c r="H30" s="314">
        <f t="shared" si="2"/>
        <v>2459.6875</v>
      </c>
      <c r="I30" s="315" t="s">
        <v>1055</v>
      </c>
      <c r="J30" s="315">
        <v>20</v>
      </c>
      <c r="K30" s="314">
        <f t="shared" si="1"/>
        <v>6693.75</v>
      </c>
      <c r="L30" s="314">
        <f t="shared" si="3"/>
        <v>49193.75</v>
      </c>
      <c r="M30" s="315">
        <f t="shared" si="4"/>
        <v>2460</v>
      </c>
      <c r="N30" s="315">
        <f t="shared" si="5"/>
        <v>2125</v>
      </c>
      <c r="O30" s="315">
        <f t="shared" si="5"/>
        <v>335</v>
      </c>
      <c r="P30" s="314">
        <f t="shared" si="6"/>
        <v>46733.75</v>
      </c>
      <c r="Q30" s="315" t="s">
        <v>1005</v>
      </c>
      <c r="R30" s="328" t="s">
        <v>963</v>
      </c>
      <c r="S30" s="315">
        <v>2125</v>
      </c>
      <c r="T30" s="315">
        <v>335</v>
      </c>
      <c r="U30" s="329">
        <f t="shared" si="7"/>
        <v>2460</v>
      </c>
      <c r="V30" s="328"/>
      <c r="W30" s="315"/>
      <c r="X30" s="315"/>
      <c r="Y30" s="329">
        <f t="shared" si="14"/>
        <v>0</v>
      </c>
      <c r="Z30" s="328"/>
      <c r="AA30" s="315"/>
      <c r="AB30" s="315"/>
      <c r="AC30" s="329">
        <f t="shared" si="15"/>
        <v>0</v>
      </c>
      <c r="AD30" s="328"/>
      <c r="AE30" s="315"/>
      <c r="AF30" s="315"/>
      <c r="AG30" s="330">
        <f t="shared" si="12"/>
        <v>0</v>
      </c>
      <c r="AH30" s="331"/>
      <c r="AI30" s="331"/>
      <c r="AJ30" s="331"/>
      <c r="AK30" s="329">
        <f t="shared" si="13"/>
        <v>0</v>
      </c>
      <c r="AL30" s="331"/>
      <c r="AM30" s="331"/>
      <c r="AN30" s="331"/>
      <c r="AO30" s="329">
        <f t="shared" si="8"/>
        <v>0</v>
      </c>
      <c r="AP30" s="331"/>
      <c r="AQ30" s="331"/>
      <c r="AR30" s="331"/>
      <c r="AS30" s="331">
        <f t="shared" si="17"/>
        <v>0</v>
      </c>
      <c r="AT30" s="331"/>
      <c r="AU30" s="331"/>
      <c r="AV30" s="331"/>
      <c r="AW30" s="331">
        <f t="shared" si="10"/>
        <v>0</v>
      </c>
      <c r="AX30" s="331"/>
      <c r="AY30" s="331"/>
      <c r="AZ30" s="331"/>
      <c r="BA30" s="331">
        <f t="shared" si="16"/>
        <v>0</v>
      </c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27">
        <v>1</v>
      </c>
      <c r="CU30" s="315">
        <v>42500</v>
      </c>
      <c r="CV30" s="315"/>
      <c r="CW30" s="315"/>
      <c r="CX30" s="315"/>
      <c r="CY30" s="315"/>
      <c r="CZ30" s="315">
        <v>1</v>
      </c>
      <c r="DA30" s="315">
        <v>42500</v>
      </c>
      <c r="DB30" s="315"/>
      <c r="DC30" s="315"/>
      <c r="DD30" s="315"/>
      <c r="DE30" s="315"/>
      <c r="DF30" s="315"/>
      <c r="DG30" s="315"/>
      <c r="DH30" s="315"/>
      <c r="DI30" s="333"/>
      <c r="DJ30" s="334">
        <f t="shared" si="11"/>
        <v>1</v>
      </c>
      <c r="DK30" s="334">
        <f t="shared" si="11"/>
        <v>42500</v>
      </c>
      <c r="DL30" s="107">
        <v>1</v>
      </c>
      <c r="DM30" s="107">
        <v>42500</v>
      </c>
      <c r="DN30" s="107"/>
      <c r="DO30" s="107"/>
      <c r="DP30" s="107"/>
      <c r="DQ30" s="335">
        <v>1</v>
      </c>
      <c r="DR30" s="295">
        <v>42500</v>
      </c>
      <c r="DS30" s="107"/>
      <c r="DT30" s="107"/>
      <c r="DU30" s="107"/>
      <c r="DV30" s="107"/>
      <c r="DW30" s="107"/>
    </row>
    <row r="31" spans="1:127" ht="51">
      <c r="A31" s="360">
        <v>24</v>
      </c>
      <c r="B31" s="326" t="s">
        <v>1056</v>
      </c>
      <c r="C31" s="326" t="s">
        <v>982</v>
      </c>
      <c r="D31" s="326" t="s">
        <v>989</v>
      </c>
      <c r="E31" s="315">
        <v>42500</v>
      </c>
      <c r="F31" s="315">
        <v>20</v>
      </c>
      <c r="G31" s="315">
        <f t="shared" si="0"/>
        <v>334.6875</v>
      </c>
      <c r="H31" s="314">
        <f t="shared" si="2"/>
        <v>2459.6875</v>
      </c>
      <c r="I31" s="315" t="s">
        <v>1057</v>
      </c>
      <c r="J31" s="315">
        <v>20</v>
      </c>
      <c r="K31" s="314">
        <f t="shared" si="1"/>
        <v>6693.75</v>
      </c>
      <c r="L31" s="314">
        <f t="shared" si="3"/>
        <v>49193.75</v>
      </c>
      <c r="M31" s="315">
        <f t="shared" si="4"/>
        <v>10088</v>
      </c>
      <c r="N31" s="315">
        <f t="shared" si="5"/>
        <v>8500</v>
      </c>
      <c r="O31" s="315">
        <f t="shared" si="5"/>
        <v>1588</v>
      </c>
      <c r="P31" s="314">
        <f t="shared" si="6"/>
        <v>39105.75</v>
      </c>
      <c r="Q31" s="315" t="s">
        <v>1005</v>
      </c>
      <c r="R31" s="328" t="s">
        <v>963</v>
      </c>
      <c r="S31" s="315">
        <v>2125</v>
      </c>
      <c r="T31" s="315">
        <v>483</v>
      </c>
      <c r="U31" s="329">
        <f t="shared" si="7"/>
        <v>2608</v>
      </c>
      <c r="V31" s="328" t="s">
        <v>963</v>
      </c>
      <c r="W31" s="315">
        <v>2125</v>
      </c>
      <c r="X31" s="315">
        <v>335</v>
      </c>
      <c r="Y31" s="329">
        <f t="shared" si="14"/>
        <v>2460</v>
      </c>
      <c r="Z31" s="328" t="s">
        <v>963</v>
      </c>
      <c r="AA31" s="315">
        <v>2125</v>
      </c>
      <c r="AB31" s="315">
        <v>335</v>
      </c>
      <c r="AC31" s="329">
        <f t="shared" si="15"/>
        <v>2460</v>
      </c>
      <c r="AD31" s="328" t="s">
        <v>964</v>
      </c>
      <c r="AE31" s="315">
        <v>2125</v>
      </c>
      <c r="AF31" s="315">
        <v>435</v>
      </c>
      <c r="AG31" s="330">
        <f t="shared" si="12"/>
        <v>2560</v>
      </c>
      <c r="AH31" s="331"/>
      <c r="AI31" s="331"/>
      <c r="AJ31" s="331"/>
      <c r="AK31" s="329">
        <f t="shared" si="13"/>
        <v>0</v>
      </c>
      <c r="AL31" s="331"/>
      <c r="AM31" s="331"/>
      <c r="AN31" s="331"/>
      <c r="AO31" s="329">
        <f t="shared" si="8"/>
        <v>0</v>
      </c>
      <c r="AP31" s="331"/>
      <c r="AQ31" s="331"/>
      <c r="AR31" s="331"/>
      <c r="AS31" s="331">
        <f t="shared" si="17"/>
        <v>0</v>
      </c>
      <c r="AT31" s="331"/>
      <c r="AU31" s="331"/>
      <c r="AV31" s="331"/>
      <c r="AW31" s="331">
        <f t="shared" si="10"/>
        <v>0</v>
      </c>
      <c r="AX31" s="331"/>
      <c r="AY31" s="331"/>
      <c r="AZ31" s="331"/>
      <c r="BA31" s="331">
        <f t="shared" si="16"/>
        <v>0</v>
      </c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27">
        <v>1</v>
      </c>
      <c r="CU31" s="315">
        <v>42500</v>
      </c>
      <c r="CV31" s="315"/>
      <c r="CW31" s="315"/>
      <c r="CX31" s="315"/>
      <c r="CY31" s="315"/>
      <c r="CZ31" s="315">
        <v>1</v>
      </c>
      <c r="DA31" s="315">
        <v>42500</v>
      </c>
      <c r="DB31" s="315"/>
      <c r="DC31" s="315"/>
      <c r="DD31" s="315"/>
      <c r="DE31" s="315"/>
      <c r="DF31" s="315"/>
      <c r="DG31" s="315"/>
      <c r="DH31" s="315"/>
      <c r="DI31" s="333"/>
      <c r="DJ31" s="334">
        <f t="shared" si="11"/>
        <v>1</v>
      </c>
      <c r="DK31" s="334">
        <f t="shared" si="11"/>
        <v>42500</v>
      </c>
      <c r="DL31" s="107">
        <v>1</v>
      </c>
      <c r="DM31" s="107">
        <v>42500</v>
      </c>
      <c r="DN31" s="107"/>
      <c r="DO31" s="107"/>
      <c r="DP31" s="107"/>
      <c r="DQ31" s="335">
        <v>1</v>
      </c>
      <c r="DR31" s="295">
        <v>42500</v>
      </c>
      <c r="DS31" s="107"/>
      <c r="DT31" s="107"/>
      <c r="DU31" s="107"/>
      <c r="DV31" s="107"/>
      <c r="DW31" s="107"/>
    </row>
    <row r="32" spans="1:127" ht="76.5">
      <c r="A32" s="360">
        <v>25</v>
      </c>
      <c r="B32" s="326" t="s">
        <v>1058</v>
      </c>
      <c r="C32" s="326" t="s">
        <v>1059</v>
      </c>
      <c r="D32" s="326" t="s">
        <v>989</v>
      </c>
      <c r="E32" s="315">
        <v>42500</v>
      </c>
      <c r="F32" s="315">
        <v>20</v>
      </c>
      <c r="G32" s="315">
        <f t="shared" si="0"/>
        <v>334.6875</v>
      </c>
      <c r="H32" s="314">
        <f t="shared" si="2"/>
        <v>2459.6875</v>
      </c>
      <c r="I32" s="315" t="s">
        <v>1060</v>
      </c>
      <c r="J32" s="315">
        <v>20</v>
      </c>
      <c r="K32" s="314">
        <f t="shared" si="1"/>
        <v>6693.75</v>
      </c>
      <c r="L32" s="314">
        <f t="shared" si="3"/>
        <v>49193.75</v>
      </c>
      <c r="M32" s="315">
        <f t="shared" si="4"/>
        <v>34440</v>
      </c>
      <c r="N32" s="315">
        <f t="shared" si="5"/>
        <v>29750</v>
      </c>
      <c r="O32" s="315">
        <f t="shared" si="5"/>
        <v>4690</v>
      </c>
      <c r="P32" s="314">
        <f t="shared" si="6"/>
        <v>14753.75</v>
      </c>
      <c r="Q32" s="315" t="s">
        <v>1005</v>
      </c>
      <c r="R32" s="328" t="s">
        <v>963</v>
      </c>
      <c r="S32" s="315">
        <v>2125</v>
      </c>
      <c r="T32" s="315">
        <v>335</v>
      </c>
      <c r="U32" s="329">
        <f t="shared" si="7"/>
        <v>2460</v>
      </c>
      <c r="V32" s="328" t="s">
        <v>963</v>
      </c>
      <c r="W32" s="315">
        <v>2125</v>
      </c>
      <c r="X32" s="315">
        <v>335</v>
      </c>
      <c r="Y32" s="329">
        <f t="shared" si="14"/>
        <v>2460</v>
      </c>
      <c r="Z32" s="328" t="s">
        <v>963</v>
      </c>
      <c r="AA32" s="315">
        <v>2125</v>
      </c>
      <c r="AB32" s="315">
        <v>335</v>
      </c>
      <c r="AC32" s="329">
        <f t="shared" si="15"/>
        <v>2460</v>
      </c>
      <c r="AD32" s="328" t="s">
        <v>963</v>
      </c>
      <c r="AE32" s="315">
        <v>2125</v>
      </c>
      <c r="AF32" s="315">
        <v>335</v>
      </c>
      <c r="AG32" s="329">
        <f t="shared" si="12"/>
        <v>2460</v>
      </c>
      <c r="AH32" s="336" t="s">
        <v>964</v>
      </c>
      <c r="AI32" s="331">
        <v>2125</v>
      </c>
      <c r="AJ32" s="331">
        <v>335</v>
      </c>
      <c r="AK32" s="329">
        <f t="shared" si="13"/>
        <v>2460</v>
      </c>
      <c r="AL32" s="336" t="s">
        <v>964</v>
      </c>
      <c r="AM32" s="331">
        <v>2125</v>
      </c>
      <c r="AN32" s="331">
        <v>335</v>
      </c>
      <c r="AO32" s="329">
        <f t="shared" si="8"/>
        <v>2460</v>
      </c>
      <c r="AP32" s="336" t="s">
        <v>976</v>
      </c>
      <c r="AQ32" s="331">
        <v>8500</v>
      </c>
      <c r="AR32" s="331">
        <v>1340</v>
      </c>
      <c r="AS32" s="362">
        <f t="shared" si="17"/>
        <v>9840</v>
      </c>
      <c r="AT32" s="336" t="s">
        <v>968</v>
      </c>
      <c r="AU32" s="331">
        <v>4250</v>
      </c>
      <c r="AV32" s="331">
        <v>670</v>
      </c>
      <c r="AW32" s="331">
        <f t="shared" si="10"/>
        <v>4920</v>
      </c>
      <c r="AX32" s="337">
        <v>39511</v>
      </c>
      <c r="AY32" s="331">
        <v>4250</v>
      </c>
      <c r="AZ32" s="331">
        <v>670</v>
      </c>
      <c r="BA32" s="331">
        <f t="shared" si="16"/>
        <v>4920</v>
      </c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27">
        <v>1</v>
      </c>
      <c r="CU32" s="315">
        <v>42500</v>
      </c>
      <c r="CV32" s="315"/>
      <c r="CW32" s="315"/>
      <c r="CX32" s="315"/>
      <c r="CY32" s="315"/>
      <c r="CZ32" s="315">
        <v>1</v>
      </c>
      <c r="DA32" s="315">
        <v>42500</v>
      </c>
      <c r="DB32" s="315"/>
      <c r="DC32" s="315"/>
      <c r="DD32" s="315"/>
      <c r="DE32" s="315"/>
      <c r="DF32" s="315"/>
      <c r="DG32" s="315"/>
      <c r="DH32" s="315"/>
      <c r="DI32" s="333"/>
      <c r="DJ32" s="334">
        <f t="shared" si="11"/>
        <v>1</v>
      </c>
      <c r="DK32" s="334">
        <f t="shared" si="11"/>
        <v>42500</v>
      </c>
      <c r="DL32" s="107">
        <v>1</v>
      </c>
      <c r="DM32" s="107">
        <v>42500</v>
      </c>
      <c r="DN32" s="107"/>
      <c r="DO32" s="107"/>
      <c r="DP32" s="107"/>
      <c r="DQ32" s="335">
        <v>1</v>
      </c>
      <c r="DR32" s="295">
        <v>42500</v>
      </c>
      <c r="DS32" s="107"/>
      <c r="DT32" s="107"/>
      <c r="DU32" s="107"/>
      <c r="DV32" s="107"/>
      <c r="DW32" s="107"/>
    </row>
    <row r="33" spans="1:127" ht="51">
      <c r="A33" s="360">
        <v>26</v>
      </c>
      <c r="B33" s="326" t="s">
        <v>1061</v>
      </c>
      <c r="C33" s="326" t="s">
        <v>961</v>
      </c>
      <c r="D33" s="326" t="s">
        <v>989</v>
      </c>
      <c r="E33" s="315">
        <v>42500</v>
      </c>
      <c r="F33" s="315">
        <v>20</v>
      </c>
      <c r="G33" s="315">
        <f t="shared" si="0"/>
        <v>334.6875</v>
      </c>
      <c r="H33" s="314">
        <f t="shared" si="2"/>
        <v>2459.6875</v>
      </c>
      <c r="I33" s="315" t="s">
        <v>1062</v>
      </c>
      <c r="J33" s="315">
        <v>20</v>
      </c>
      <c r="K33" s="314">
        <f t="shared" si="1"/>
        <v>6693.75</v>
      </c>
      <c r="L33" s="314">
        <f t="shared" si="3"/>
        <v>49193.75</v>
      </c>
      <c r="M33" s="315">
        <f t="shared" si="4"/>
        <v>2460</v>
      </c>
      <c r="N33" s="315">
        <f t="shared" si="5"/>
        <v>2125</v>
      </c>
      <c r="O33" s="315">
        <f t="shared" si="5"/>
        <v>335</v>
      </c>
      <c r="P33" s="314">
        <f t="shared" si="6"/>
        <v>46733.75</v>
      </c>
      <c r="Q33" s="315" t="s">
        <v>1005</v>
      </c>
      <c r="R33" s="328" t="s">
        <v>963</v>
      </c>
      <c r="S33" s="315">
        <v>2125</v>
      </c>
      <c r="T33" s="315">
        <v>335</v>
      </c>
      <c r="U33" s="329">
        <f t="shared" si="7"/>
        <v>2460</v>
      </c>
      <c r="V33" s="328"/>
      <c r="W33" s="315"/>
      <c r="X33" s="315"/>
      <c r="Y33" s="329">
        <f t="shared" si="14"/>
        <v>0</v>
      </c>
      <c r="Z33" s="328"/>
      <c r="AA33" s="315"/>
      <c r="AB33" s="315"/>
      <c r="AC33" s="329">
        <f t="shared" si="15"/>
        <v>0</v>
      </c>
      <c r="AD33" s="328"/>
      <c r="AE33" s="315"/>
      <c r="AF33" s="315"/>
      <c r="AG33" s="330">
        <f t="shared" si="12"/>
        <v>0</v>
      </c>
      <c r="AH33" s="331"/>
      <c r="AI33" s="331"/>
      <c r="AJ33" s="331"/>
      <c r="AK33" s="329">
        <f t="shared" si="13"/>
        <v>0</v>
      </c>
      <c r="AL33" s="331"/>
      <c r="AM33" s="331"/>
      <c r="AN33" s="331"/>
      <c r="AO33" s="329">
        <f t="shared" si="8"/>
        <v>0</v>
      </c>
      <c r="AP33" s="331"/>
      <c r="AQ33" s="331"/>
      <c r="AR33" s="331"/>
      <c r="AS33" s="331">
        <f t="shared" si="17"/>
        <v>0</v>
      </c>
      <c r="AT33" s="331"/>
      <c r="AU33" s="331"/>
      <c r="AV33" s="331"/>
      <c r="AW33" s="331">
        <f t="shared" si="10"/>
        <v>0</v>
      </c>
      <c r="AX33" s="331"/>
      <c r="AY33" s="331"/>
      <c r="AZ33" s="331"/>
      <c r="BA33" s="331">
        <f t="shared" si="16"/>
        <v>0</v>
      </c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27">
        <v>1</v>
      </c>
      <c r="CU33" s="315">
        <v>42500</v>
      </c>
      <c r="CV33" s="315"/>
      <c r="CW33" s="315"/>
      <c r="CX33" s="315"/>
      <c r="CY33" s="315"/>
      <c r="CZ33" s="315">
        <v>1</v>
      </c>
      <c r="DA33" s="315">
        <v>42500</v>
      </c>
      <c r="DB33" s="315"/>
      <c r="DC33" s="315"/>
      <c r="DD33" s="315"/>
      <c r="DE33" s="315"/>
      <c r="DF33" s="315"/>
      <c r="DG33" s="315"/>
      <c r="DH33" s="315"/>
      <c r="DI33" s="333"/>
      <c r="DJ33" s="334">
        <f t="shared" si="11"/>
        <v>1</v>
      </c>
      <c r="DK33" s="334">
        <f t="shared" si="11"/>
        <v>42500</v>
      </c>
      <c r="DL33" s="107">
        <v>1</v>
      </c>
      <c r="DM33" s="107">
        <v>42500</v>
      </c>
      <c r="DN33" s="107"/>
      <c r="DO33" s="107"/>
      <c r="DP33" s="107"/>
      <c r="DQ33" s="335">
        <v>1</v>
      </c>
      <c r="DR33" s="295">
        <v>42500</v>
      </c>
      <c r="DS33" s="107"/>
      <c r="DT33" s="107"/>
      <c r="DU33" s="107"/>
      <c r="DV33" s="107"/>
      <c r="DW33" s="107"/>
    </row>
    <row r="34" spans="1:127">
      <c r="A34" s="363"/>
      <c r="B34" s="311" t="s">
        <v>917</v>
      </c>
      <c r="C34" s="311"/>
      <c r="D34" s="312"/>
      <c r="E34" s="345">
        <f>SUM(E8:E33)</f>
        <v>1071000</v>
      </c>
      <c r="F34" s="313"/>
      <c r="G34" s="315">
        <f t="shared" si="0"/>
        <v>8434.125</v>
      </c>
      <c r="H34" s="345">
        <f>SUM(H8:H33)</f>
        <v>61984.125</v>
      </c>
      <c r="I34" s="313"/>
      <c r="J34" s="343">
        <f t="shared" ref="J34:BU34" si="18">SUM(J8:J33)</f>
        <v>520</v>
      </c>
      <c r="K34" s="343">
        <f t="shared" si="18"/>
        <v>168682.5</v>
      </c>
      <c r="L34" s="343">
        <f t="shared" si="18"/>
        <v>1239682.5</v>
      </c>
      <c r="M34" s="345">
        <f t="shared" si="18"/>
        <v>349153</v>
      </c>
      <c r="N34" s="345">
        <f t="shared" si="18"/>
        <v>300475</v>
      </c>
      <c r="O34" s="345">
        <f t="shared" si="18"/>
        <v>48678</v>
      </c>
      <c r="P34" s="345">
        <f t="shared" si="18"/>
        <v>890529.5</v>
      </c>
      <c r="Q34" s="345">
        <f t="shared" si="18"/>
        <v>0</v>
      </c>
      <c r="R34" s="345">
        <f t="shared" si="18"/>
        <v>0</v>
      </c>
      <c r="S34" s="345">
        <f t="shared" si="18"/>
        <v>47175</v>
      </c>
      <c r="T34" s="345">
        <f t="shared" si="18"/>
        <v>7615</v>
      </c>
      <c r="U34" s="345">
        <f t="shared" si="18"/>
        <v>54790</v>
      </c>
      <c r="V34" s="345">
        <f t="shared" si="18"/>
        <v>0</v>
      </c>
      <c r="W34" s="345">
        <f t="shared" si="18"/>
        <v>49300</v>
      </c>
      <c r="X34" s="345">
        <f t="shared" si="18"/>
        <v>7802</v>
      </c>
      <c r="Y34" s="345">
        <f t="shared" si="18"/>
        <v>57102</v>
      </c>
      <c r="Z34" s="345">
        <f t="shared" si="18"/>
        <v>39511</v>
      </c>
      <c r="AA34" s="345">
        <f t="shared" si="18"/>
        <v>38675</v>
      </c>
      <c r="AB34" s="345">
        <f t="shared" si="18"/>
        <v>6127</v>
      </c>
      <c r="AC34" s="345">
        <f t="shared" si="18"/>
        <v>44802</v>
      </c>
      <c r="AD34" s="345">
        <f t="shared" si="18"/>
        <v>0</v>
      </c>
      <c r="AE34" s="345">
        <f t="shared" si="18"/>
        <v>32300</v>
      </c>
      <c r="AF34" s="345">
        <f t="shared" si="18"/>
        <v>5225</v>
      </c>
      <c r="AG34" s="345">
        <f t="shared" si="18"/>
        <v>37525</v>
      </c>
      <c r="AH34" s="345">
        <f t="shared" si="18"/>
        <v>0</v>
      </c>
      <c r="AI34" s="345">
        <f t="shared" si="18"/>
        <v>27625</v>
      </c>
      <c r="AJ34" s="345">
        <f t="shared" si="18"/>
        <v>4355</v>
      </c>
      <c r="AK34" s="345">
        <f t="shared" si="18"/>
        <v>31980</v>
      </c>
      <c r="AL34" s="345">
        <f t="shared" si="18"/>
        <v>0</v>
      </c>
      <c r="AM34" s="345">
        <f t="shared" si="18"/>
        <v>29750</v>
      </c>
      <c r="AN34" s="345">
        <f t="shared" si="18"/>
        <v>5628</v>
      </c>
      <c r="AO34" s="345">
        <f t="shared" si="18"/>
        <v>35378</v>
      </c>
      <c r="AP34" s="345">
        <f t="shared" si="18"/>
        <v>78602</v>
      </c>
      <c r="AQ34" s="345">
        <f t="shared" si="18"/>
        <v>43350</v>
      </c>
      <c r="AR34" s="345">
        <f t="shared" si="18"/>
        <v>6834</v>
      </c>
      <c r="AS34" s="345">
        <f t="shared" si="18"/>
        <v>50184</v>
      </c>
      <c r="AT34" s="345">
        <f t="shared" si="18"/>
        <v>158044</v>
      </c>
      <c r="AU34" s="345">
        <f t="shared" si="18"/>
        <v>23800</v>
      </c>
      <c r="AV34" s="345">
        <f t="shared" si="18"/>
        <v>3752</v>
      </c>
      <c r="AW34" s="345">
        <f t="shared" si="18"/>
        <v>27552</v>
      </c>
      <c r="AX34" s="345">
        <f t="shared" si="18"/>
        <v>79022</v>
      </c>
      <c r="AY34" s="345">
        <f t="shared" si="18"/>
        <v>8500</v>
      </c>
      <c r="AZ34" s="345">
        <f t="shared" si="18"/>
        <v>1340</v>
      </c>
      <c r="BA34" s="345">
        <f t="shared" si="18"/>
        <v>9840</v>
      </c>
      <c r="BB34" s="345">
        <f t="shared" si="18"/>
        <v>0</v>
      </c>
      <c r="BC34" s="345">
        <f t="shared" si="18"/>
        <v>0</v>
      </c>
      <c r="BD34" s="345">
        <f t="shared" si="18"/>
        <v>0</v>
      </c>
      <c r="BE34" s="345">
        <f t="shared" si="18"/>
        <v>0</v>
      </c>
      <c r="BF34" s="345">
        <f t="shared" si="18"/>
        <v>0</v>
      </c>
      <c r="BG34" s="345">
        <f t="shared" si="18"/>
        <v>0</v>
      </c>
      <c r="BH34" s="345">
        <f t="shared" si="18"/>
        <v>0</v>
      </c>
      <c r="BI34" s="345">
        <f t="shared" si="18"/>
        <v>0</v>
      </c>
      <c r="BJ34" s="345">
        <f t="shared" si="18"/>
        <v>0</v>
      </c>
      <c r="BK34" s="345">
        <f t="shared" si="18"/>
        <v>0</v>
      </c>
      <c r="BL34" s="345">
        <f t="shared" si="18"/>
        <v>0</v>
      </c>
      <c r="BM34" s="345">
        <f t="shared" si="18"/>
        <v>0</v>
      </c>
      <c r="BN34" s="345">
        <f t="shared" si="18"/>
        <v>0</v>
      </c>
      <c r="BO34" s="345">
        <f t="shared" si="18"/>
        <v>0</v>
      </c>
      <c r="BP34" s="345">
        <f t="shared" si="18"/>
        <v>0</v>
      </c>
      <c r="BQ34" s="345">
        <f t="shared" si="18"/>
        <v>0</v>
      </c>
      <c r="BR34" s="345">
        <f t="shared" si="18"/>
        <v>0</v>
      </c>
      <c r="BS34" s="345">
        <f t="shared" si="18"/>
        <v>0</v>
      </c>
      <c r="BT34" s="345">
        <f t="shared" si="18"/>
        <v>0</v>
      </c>
      <c r="BU34" s="345">
        <f t="shared" si="18"/>
        <v>0</v>
      </c>
      <c r="BV34" s="345">
        <f t="shared" ref="BV34:DI34" si="19">SUM(BV8:BV33)</f>
        <v>0</v>
      </c>
      <c r="BW34" s="345">
        <f t="shared" si="19"/>
        <v>0</v>
      </c>
      <c r="BX34" s="345">
        <f t="shared" si="19"/>
        <v>0</v>
      </c>
      <c r="BY34" s="345">
        <f t="shared" si="19"/>
        <v>0</v>
      </c>
      <c r="BZ34" s="345">
        <f t="shared" si="19"/>
        <v>0</v>
      </c>
      <c r="CA34" s="345">
        <f t="shared" si="19"/>
        <v>0</v>
      </c>
      <c r="CB34" s="345">
        <f t="shared" si="19"/>
        <v>0</v>
      </c>
      <c r="CC34" s="345">
        <f t="shared" si="19"/>
        <v>0</v>
      </c>
      <c r="CD34" s="345">
        <f t="shared" si="19"/>
        <v>0</v>
      </c>
      <c r="CE34" s="345">
        <f t="shared" si="19"/>
        <v>0</v>
      </c>
      <c r="CF34" s="345">
        <f t="shared" si="19"/>
        <v>0</v>
      </c>
      <c r="CG34" s="345">
        <f t="shared" si="19"/>
        <v>0</v>
      </c>
      <c r="CH34" s="345">
        <f t="shared" si="19"/>
        <v>0</v>
      </c>
      <c r="CI34" s="345">
        <f t="shared" si="19"/>
        <v>0</v>
      </c>
      <c r="CJ34" s="345">
        <f t="shared" si="19"/>
        <v>0</v>
      </c>
      <c r="CK34" s="345">
        <f t="shared" si="19"/>
        <v>0</v>
      </c>
      <c r="CL34" s="345">
        <f t="shared" si="19"/>
        <v>0</v>
      </c>
      <c r="CM34" s="345">
        <f t="shared" si="19"/>
        <v>0</v>
      </c>
      <c r="CN34" s="345">
        <f t="shared" si="19"/>
        <v>0</v>
      </c>
      <c r="CO34" s="345">
        <f t="shared" si="19"/>
        <v>0</v>
      </c>
      <c r="CP34" s="345">
        <f t="shared" si="19"/>
        <v>0</v>
      </c>
      <c r="CQ34" s="345">
        <f t="shared" si="19"/>
        <v>0</v>
      </c>
      <c r="CR34" s="345">
        <f t="shared" si="19"/>
        <v>0</v>
      </c>
      <c r="CS34" s="364">
        <f t="shared" si="19"/>
        <v>0</v>
      </c>
      <c r="CT34" s="365">
        <f t="shared" si="19"/>
        <v>25</v>
      </c>
      <c r="CU34" s="345">
        <f t="shared" si="19"/>
        <v>1028500</v>
      </c>
      <c r="CV34" s="345">
        <f t="shared" si="19"/>
        <v>1</v>
      </c>
      <c r="CW34" s="345">
        <f t="shared" si="19"/>
        <v>42500</v>
      </c>
      <c r="CX34" s="345">
        <f t="shared" si="19"/>
        <v>18</v>
      </c>
      <c r="CY34" s="345">
        <f t="shared" si="19"/>
        <v>765000</v>
      </c>
      <c r="CZ34" s="345">
        <f t="shared" si="19"/>
        <v>8</v>
      </c>
      <c r="DA34" s="345">
        <f t="shared" si="19"/>
        <v>306000</v>
      </c>
      <c r="DB34" s="345">
        <f t="shared" si="19"/>
        <v>0</v>
      </c>
      <c r="DC34" s="345">
        <f t="shared" si="19"/>
        <v>0</v>
      </c>
      <c r="DD34" s="345">
        <f t="shared" si="19"/>
        <v>0</v>
      </c>
      <c r="DE34" s="345">
        <f t="shared" si="19"/>
        <v>0</v>
      </c>
      <c r="DF34" s="345">
        <f t="shared" si="19"/>
        <v>0</v>
      </c>
      <c r="DG34" s="345">
        <f t="shared" si="19"/>
        <v>0</v>
      </c>
      <c r="DH34" s="345">
        <f t="shared" si="19"/>
        <v>0</v>
      </c>
      <c r="DI34" s="345">
        <f t="shared" si="19"/>
        <v>0</v>
      </c>
      <c r="DJ34" s="334">
        <f t="shared" si="11"/>
        <v>26</v>
      </c>
      <c r="DK34" s="334">
        <f t="shared" si="11"/>
        <v>1071000</v>
      </c>
      <c r="DL34" s="345">
        <f>SUM(DL8:DL33)</f>
        <v>26</v>
      </c>
      <c r="DM34" s="345">
        <f>SUM(DM8:DM33)</f>
        <v>1071000</v>
      </c>
      <c r="DN34" s="345">
        <f>SUM(DN8:DN33)</f>
        <v>0</v>
      </c>
      <c r="DO34" s="345">
        <f>SUM(DO8:DO33)</f>
        <v>0</v>
      </c>
      <c r="DQ34" s="286"/>
      <c r="DR34" s="256"/>
    </row>
    <row r="36" spans="1:127">
      <c r="E36">
        <f>E34/85*100</f>
        <v>1260000</v>
      </c>
    </row>
    <row r="37" spans="1:127">
      <c r="E37">
        <f>E36*0.1</f>
        <v>126000</v>
      </c>
    </row>
    <row r="38" spans="1:127">
      <c r="E38">
        <f>E37+E34</f>
        <v>1197000</v>
      </c>
    </row>
  </sheetData>
  <mergeCells count="40">
    <mergeCell ref="CX4:DI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  <mergeCell ref="BB4:BE4"/>
    <mergeCell ref="P3:P5"/>
    <mergeCell ref="Q3:AG3"/>
    <mergeCell ref="Q4:U4"/>
    <mergeCell ref="V4:Y4"/>
    <mergeCell ref="Z4:AC4"/>
    <mergeCell ref="AD4:AG4"/>
    <mergeCell ref="AH4:AK4"/>
    <mergeCell ref="AL4:AO4"/>
    <mergeCell ref="AP4:AS4"/>
    <mergeCell ref="AT4:AW4"/>
    <mergeCell ref="AX4:BA4"/>
    <mergeCell ref="M3:O4"/>
    <mergeCell ref="A1:I1"/>
    <mergeCell ref="CT1:DH1"/>
    <mergeCell ref="A2:I2"/>
    <mergeCell ref="K2:K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3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24"/>
  <sheetViews>
    <sheetView topLeftCell="A16" workbookViewId="0">
      <selection activeCell="E24" sqref="E24"/>
    </sheetView>
  </sheetViews>
  <sheetFormatPr defaultRowHeight="15"/>
  <sheetData>
    <row r="1" spans="1:149" ht="26.25">
      <c r="A1" s="559" t="s">
        <v>883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275"/>
      <c r="M1" s="275"/>
      <c r="N1" s="276"/>
      <c r="O1" s="275"/>
      <c r="P1" s="275"/>
      <c r="Q1" s="275"/>
      <c r="R1" s="275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8"/>
      <c r="AE1" s="277"/>
      <c r="AF1" s="277"/>
      <c r="AG1" s="277"/>
      <c r="AH1" s="277"/>
      <c r="AI1" s="277"/>
      <c r="AJ1" s="277"/>
      <c r="AK1" s="277"/>
      <c r="AL1" s="277"/>
      <c r="AM1" s="277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367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368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572" t="s">
        <v>884</v>
      </c>
      <c r="DQ1" s="573"/>
      <c r="DR1" s="559"/>
      <c r="DS1" s="559"/>
      <c r="DT1" s="559"/>
      <c r="DU1" s="559"/>
      <c r="DV1" s="559"/>
      <c r="DW1" s="559"/>
      <c r="DX1" s="559"/>
      <c r="DY1" s="559"/>
      <c r="DZ1" s="559"/>
      <c r="EA1" s="559"/>
      <c r="EB1" s="559"/>
      <c r="EC1" s="559"/>
      <c r="ED1" s="559"/>
      <c r="EE1" s="253"/>
      <c r="EF1" s="253"/>
      <c r="EG1" s="253"/>
      <c r="EH1" s="279"/>
      <c r="EI1" s="253"/>
      <c r="EJ1" s="253"/>
      <c r="EK1" s="253"/>
      <c r="EL1" s="253"/>
      <c r="EM1" s="279"/>
      <c r="EN1" s="253"/>
      <c r="EO1" s="253"/>
      <c r="EP1" s="253"/>
      <c r="EQ1" s="253"/>
      <c r="ER1" s="253"/>
      <c r="ES1" s="253"/>
    </row>
    <row r="2" spans="1:149" ht="24.75" customHeight="1" thickBot="1">
      <c r="A2" s="560" t="s">
        <v>885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280"/>
      <c r="M2" s="280"/>
      <c r="N2" s="281"/>
      <c r="O2" s="280"/>
      <c r="P2" s="280"/>
      <c r="Q2" s="280"/>
      <c r="R2" s="280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45"/>
      <c r="AE2" s="282"/>
      <c r="AF2" s="282"/>
      <c r="AG2" s="282"/>
      <c r="AH2" s="282"/>
      <c r="AI2" s="282"/>
      <c r="AJ2" s="282"/>
      <c r="AK2" s="282"/>
      <c r="AL2" s="282"/>
      <c r="AM2" s="282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369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370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83"/>
      <c r="DQ2" s="284"/>
      <c r="DR2" s="246"/>
      <c r="DS2" s="246"/>
      <c r="DT2" s="285" t="s">
        <v>926</v>
      </c>
      <c r="DU2" s="285"/>
      <c r="DV2" s="246"/>
      <c r="DW2" s="246"/>
      <c r="DX2" s="246"/>
      <c r="DY2" s="246"/>
      <c r="DZ2" s="246"/>
      <c r="EA2" s="246"/>
      <c r="EB2" s="246"/>
      <c r="EC2" s="246"/>
      <c r="ED2" s="246"/>
      <c r="EE2" s="253"/>
      <c r="EF2" s="253"/>
      <c r="EG2" s="253"/>
      <c r="EH2" s="279"/>
      <c r="EI2" s="253"/>
      <c r="EJ2" s="253"/>
      <c r="EK2" s="253"/>
      <c r="EL2" s="253"/>
      <c r="EM2" s="279"/>
      <c r="EN2" s="253"/>
      <c r="EO2" s="253"/>
      <c r="EP2" s="253"/>
      <c r="EQ2" s="253"/>
      <c r="ER2" s="253"/>
      <c r="ES2" s="253"/>
    </row>
    <row r="3" spans="1:149" ht="16.5" customHeight="1" thickBot="1">
      <c r="A3" s="586" t="s">
        <v>886</v>
      </c>
      <c r="B3" s="578" t="s">
        <v>927</v>
      </c>
      <c r="C3" s="578" t="s">
        <v>887</v>
      </c>
      <c r="D3" s="578" t="s">
        <v>888</v>
      </c>
      <c r="E3" s="578" t="s">
        <v>889</v>
      </c>
      <c r="F3" s="578" t="s">
        <v>1063</v>
      </c>
      <c r="G3" s="578" t="s">
        <v>1064</v>
      </c>
      <c r="H3" s="588" t="s">
        <v>890</v>
      </c>
      <c r="I3" s="547" t="s">
        <v>996</v>
      </c>
      <c r="J3" s="590" t="s">
        <v>891</v>
      </c>
      <c r="K3" s="563" t="s">
        <v>892</v>
      </c>
      <c r="L3" s="547" t="s">
        <v>1065</v>
      </c>
      <c r="M3" s="547" t="s">
        <v>894</v>
      </c>
      <c r="N3" s="550" t="s">
        <v>1066</v>
      </c>
      <c r="O3" s="553" t="s">
        <v>896</v>
      </c>
      <c r="P3" s="554"/>
      <c r="Q3" s="555"/>
      <c r="R3" s="593" t="s">
        <v>1063</v>
      </c>
      <c r="S3" s="545" t="s">
        <v>898</v>
      </c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96"/>
      <c r="AM3" s="5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369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370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86"/>
      <c r="DQ3" s="256"/>
      <c r="EH3" s="286"/>
      <c r="EM3" s="286"/>
    </row>
    <row r="4" spans="1:149" ht="26.25" thickBot="1">
      <c r="A4" s="562"/>
      <c r="B4" s="564"/>
      <c r="C4" s="578"/>
      <c r="D4" s="564"/>
      <c r="E4" s="564"/>
      <c r="F4" s="578"/>
      <c r="G4" s="578"/>
      <c r="H4" s="589"/>
      <c r="I4" s="548"/>
      <c r="J4" s="591"/>
      <c r="K4" s="564"/>
      <c r="L4" s="548"/>
      <c r="M4" s="548"/>
      <c r="N4" s="551"/>
      <c r="O4" s="556"/>
      <c r="P4" s="557"/>
      <c r="Q4" s="558"/>
      <c r="R4" s="594"/>
      <c r="S4" s="540" t="s">
        <v>257</v>
      </c>
      <c r="T4" s="540"/>
      <c r="U4" s="540"/>
      <c r="V4" s="540"/>
      <c r="W4" s="540"/>
      <c r="X4" s="540"/>
      <c r="Y4" s="540" t="s">
        <v>252</v>
      </c>
      <c r="Z4" s="540"/>
      <c r="AA4" s="540"/>
      <c r="AB4" s="540"/>
      <c r="AC4" s="540"/>
      <c r="AD4" s="540" t="s">
        <v>744</v>
      </c>
      <c r="AE4" s="540"/>
      <c r="AF4" s="540"/>
      <c r="AG4" s="540"/>
      <c r="AH4" s="540"/>
      <c r="AI4" s="540" t="s">
        <v>899</v>
      </c>
      <c r="AJ4" s="540"/>
      <c r="AK4" s="540"/>
      <c r="AL4" s="587"/>
      <c r="AM4" s="541"/>
      <c r="AN4" s="540" t="s">
        <v>900</v>
      </c>
      <c r="AO4" s="540"/>
      <c r="AP4" s="540"/>
      <c r="AQ4" s="587"/>
      <c r="AR4" s="541"/>
      <c r="AS4" s="540" t="s">
        <v>901</v>
      </c>
      <c r="AT4" s="540"/>
      <c r="AU4" s="540"/>
      <c r="AV4" s="587"/>
      <c r="AW4" s="541"/>
      <c r="AX4" s="540" t="s">
        <v>902</v>
      </c>
      <c r="AY4" s="540"/>
      <c r="AZ4" s="540"/>
      <c r="BA4" s="587"/>
      <c r="BB4" s="541"/>
      <c r="BC4" s="540" t="s">
        <v>903</v>
      </c>
      <c r="BD4" s="540"/>
      <c r="BE4" s="540"/>
      <c r="BF4" s="587"/>
      <c r="BG4" s="541"/>
      <c r="BH4" s="540" t="s">
        <v>904</v>
      </c>
      <c r="BI4" s="540"/>
      <c r="BJ4" s="540"/>
      <c r="BK4" s="587"/>
      <c r="BL4" s="541"/>
      <c r="BM4" s="540" t="s">
        <v>905</v>
      </c>
      <c r="BN4" s="540"/>
      <c r="BO4" s="540"/>
      <c r="BP4" s="587"/>
      <c r="BQ4" s="541"/>
      <c r="BR4" s="540" t="s">
        <v>906</v>
      </c>
      <c r="BS4" s="540"/>
      <c r="BT4" s="540"/>
      <c r="BU4" s="587"/>
      <c r="BV4" s="541"/>
      <c r="BW4" s="540" t="s">
        <v>907</v>
      </c>
      <c r="BX4" s="540"/>
      <c r="BY4" s="540"/>
      <c r="BZ4" s="587"/>
      <c r="CA4" s="541"/>
      <c r="CB4" s="540" t="s">
        <v>908</v>
      </c>
      <c r="CC4" s="540"/>
      <c r="CD4" s="540"/>
      <c r="CE4" s="587"/>
      <c r="CF4" s="541"/>
      <c r="CG4" s="540" t="s">
        <v>909</v>
      </c>
      <c r="CH4" s="540"/>
      <c r="CI4" s="540"/>
      <c r="CJ4" s="587"/>
      <c r="CK4" s="541"/>
      <c r="CL4" s="540" t="s">
        <v>910</v>
      </c>
      <c r="CM4" s="540"/>
      <c r="CN4" s="540"/>
      <c r="CO4" s="587"/>
      <c r="CP4" s="541"/>
      <c r="CQ4" s="540" t="s">
        <v>911</v>
      </c>
      <c r="CR4" s="540"/>
      <c r="CS4" s="540"/>
      <c r="CT4" s="587"/>
      <c r="CU4" s="541"/>
      <c r="CV4" s="540" t="s">
        <v>912</v>
      </c>
      <c r="CW4" s="540"/>
      <c r="CX4" s="540"/>
      <c r="CY4" s="587"/>
      <c r="CZ4" s="541"/>
      <c r="DA4" s="540" t="s">
        <v>913</v>
      </c>
      <c r="DB4" s="540"/>
      <c r="DC4" s="540"/>
      <c r="DD4" s="587"/>
      <c r="DE4" s="541"/>
      <c r="DF4" s="540" t="s">
        <v>914</v>
      </c>
      <c r="DG4" s="540"/>
      <c r="DH4" s="540"/>
      <c r="DI4" s="587"/>
      <c r="DJ4" s="541"/>
      <c r="DK4" s="540" t="s">
        <v>915</v>
      </c>
      <c r="DL4" s="540"/>
      <c r="DM4" s="540"/>
      <c r="DN4" s="587"/>
      <c r="DO4" s="541"/>
      <c r="DP4" s="542" t="s">
        <v>916</v>
      </c>
      <c r="DQ4" s="543"/>
      <c r="DR4" s="543"/>
      <c r="DS4" s="544"/>
      <c r="DT4" s="584" t="s">
        <v>935</v>
      </c>
      <c r="DU4" s="543"/>
      <c r="DV4" s="543"/>
      <c r="DW4" s="543"/>
      <c r="DX4" s="543"/>
      <c r="DY4" s="543"/>
      <c r="DZ4" s="543"/>
      <c r="EA4" s="543"/>
      <c r="EB4" s="543"/>
      <c r="EC4" s="543"/>
      <c r="ED4" s="543"/>
      <c r="EE4" s="585"/>
      <c r="EF4" s="287"/>
      <c r="EG4" s="287"/>
      <c r="EH4" s="349"/>
      <c r="EI4" s="287"/>
      <c r="EJ4" s="287"/>
      <c r="EK4" s="287"/>
      <c r="EL4" s="287"/>
      <c r="EM4" s="289" t="s">
        <v>937</v>
      </c>
      <c r="EN4" s="290"/>
      <c r="EO4" s="290"/>
      <c r="EP4" s="290"/>
      <c r="EQ4" s="290"/>
      <c r="ER4" s="290"/>
      <c r="ES4" s="290"/>
    </row>
    <row r="5" spans="1:149" ht="26.25" thickBot="1">
      <c r="A5" s="562"/>
      <c r="B5" s="564"/>
      <c r="C5" s="578"/>
      <c r="D5" s="564"/>
      <c r="E5" s="564"/>
      <c r="F5" s="578"/>
      <c r="G5" s="578"/>
      <c r="H5" s="589"/>
      <c r="I5" s="549"/>
      <c r="J5" s="592"/>
      <c r="K5" s="564"/>
      <c r="L5" s="549"/>
      <c r="M5" s="548"/>
      <c r="N5" s="552"/>
      <c r="O5" s="259" t="s">
        <v>917</v>
      </c>
      <c r="P5" s="260" t="s">
        <v>918</v>
      </c>
      <c r="Q5" s="260" t="s">
        <v>919</v>
      </c>
      <c r="R5" s="595"/>
      <c r="S5" s="261" t="s">
        <v>920</v>
      </c>
      <c r="T5" s="261" t="s">
        <v>921</v>
      </c>
      <c r="U5" s="262" t="s">
        <v>918</v>
      </c>
      <c r="V5" s="262" t="s">
        <v>919</v>
      </c>
      <c r="W5" s="262" t="s">
        <v>1063</v>
      </c>
      <c r="X5" s="260" t="s">
        <v>917</v>
      </c>
      <c r="Y5" s="261" t="s">
        <v>921</v>
      </c>
      <c r="Z5" s="262" t="s">
        <v>922</v>
      </c>
      <c r="AA5" s="262" t="s">
        <v>919</v>
      </c>
      <c r="AB5" s="262" t="s">
        <v>1063</v>
      </c>
      <c r="AC5" s="260" t="s">
        <v>917</v>
      </c>
      <c r="AD5" s="261" t="s">
        <v>921</v>
      </c>
      <c r="AE5" s="262" t="s">
        <v>922</v>
      </c>
      <c r="AF5" s="262" t="s">
        <v>919</v>
      </c>
      <c r="AG5" s="262" t="s">
        <v>1063</v>
      </c>
      <c r="AH5" s="260" t="s">
        <v>917</v>
      </c>
      <c r="AI5" s="261" t="s">
        <v>921</v>
      </c>
      <c r="AJ5" s="262" t="s">
        <v>922</v>
      </c>
      <c r="AK5" s="262" t="s">
        <v>919</v>
      </c>
      <c r="AL5" s="262" t="s">
        <v>1063</v>
      </c>
      <c r="AM5" s="263" t="s">
        <v>917</v>
      </c>
      <c r="AN5" s="261" t="s">
        <v>921</v>
      </c>
      <c r="AO5" s="262" t="s">
        <v>922</v>
      </c>
      <c r="AP5" s="262" t="s">
        <v>919</v>
      </c>
      <c r="AQ5" s="262" t="s">
        <v>1063</v>
      </c>
      <c r="AR5" s="263" t="s">
        <v>917</v>
      </c>
      <c r="AS5" s="261" t="s">
        <v>921</v>
      </c>
      <c r="AT5" s="262" t="s">
        <v>922</v>
      </c>
      <c r="AU5" s="262" t="s">
        <v>919</v>
      </c>
      <c r="AV5" s="262" t="s">
        <v>1063</v>
      </c>
      <c r="AW5" s="263" t="s">
        <v>917</v>
      </c>
      <c r="AX5" s="261" t="s">
        <v>921</v>
      </c>
      <c r="AY5" s="262" t="s">
        <v>922</v>
      </c>
      <c r="AZ5" s="262" t="s">
        <v>919</v>
      </c>
      <c r="BA5" s="262" t="s">
        <v>1063</v>
      </c>
      <c r="BB5" s="263" t="s">
        <v>917</v>
      </c>
      <c r="BC5" s="261" t="s">
        <v>921</v>
      </c>
      <c r="BD5" s="262" t="s">
        <v>922</v>
      </c>
      <c r="BE5" s="262" t="s">
        <v>919</v>
      </c>
      <c r="BF5" s="262" t="s">
        <v>1063</v>
      </c>
      <c r="BG5" s="263" t="s">
        <v>917</v>
      </c>
      <c r="BH5" s="261" t="s">
        <v>921</v>
      </c>
      <c r="BI5" s="262" t="s">
        <v>922</v>
      </c>
      <c r="BJ5" s="262" t="s">
        <v>919</v>
      </c>
      <c r="BK5" s="262" t="s">
        <v>1063</v>
      </c>
      <c r="BL5" s="263" t="s">
        <v>917</v>
      </c>
      <c r="BM5" s="261" t="s">
        <v>921</v>
      </c>
      <c r="BN5" s="262" t="s">
        <v>922</v>
      </c>
      <c r="BO5" s="262" t="s">
        <v>919</v>
      </c>
      <c r="BP5" s="262" t="s">
        <v>1063</v>
      </c>
      <c r="BQ5" s="263" t="s">
        <v>917</v>
      </c>
      <c r="BR5" s="261" t="s">
        <v>921</v>
      </c>
      <c r="BS5" s="262" t="s">
        <v>922</v>
      </c>
      <c r="BT5" s="262" t="s">
        <v>919</v>
      </c>
      <c r="BU5" s="262" t="s">
        <v>1063</v>
      </c>
      <c r="BV5" s="263" t="s">
        <v>917</v>
      </c>
      <c r="BW5" s="262" t="s">
        <v>921</v>
      </c>
      <c r="BX5" s="262" t="s">
        <v>922</v>
      </c>
      <c r="BY5" s="262" t="s">
        <v>919</v>
      </c>
      <c r="BZ5" s="262" t="s">
        <v>1063</v>
      </c>
      <c r="CA5" s="263" t="s">
        <v>917</v>
      </c>
      <c r="CB5" s="261" t="s">
        <v>921</v>
      </c>
      <c r="CC5" s="262" t="s">
        <v>922</v>
      </c>
      <c r="CD5" s="262" t="s">
        <v>919</v>
      </c>
      <c r="CE5" s="262" t="s">
        <v>1063</v>
      </c>
      <c r="CF5" s="263" t="s">
        <v>917</v>
      </c>
      <c r="CG5" s="261" t="s">
        <v>921</v>
      </c>
      <c r="CH5" s="262" t="s">
        <v>922</v>
      </c>
      <c r="CI5" s="262" t="s">
        <v>919</v>
      </c>
      <c r="CJ5" s="262" t="s">
        <v>1063</v>
      </c>
      <c r="CK5" s="263" t="s">
        <v>917</v>
      </c>
      <c r="CL5" s="261" t="s">
        <v>921</v>
      </c>
      <c r="CM5" s="262" t="s">
        <v>922</v>
      </c>
      <c r="CN5" s="262" t="s">
        <v>919</v>
      </c>
      <c r="CO5" s="262" t="s">
        <v>1063</v>
      </c>
      <c r="CP5" s="263" t="s">
        <v>917</v>
      </c>
      <c r="CQ5" s="261" t="s">
        <v>921</v>
      </c>
      <c r="CR5" s="262" t="s">
        <v>922</v>
      </c>
      <c r="CS5" s="262" t="s">
        <v>919</v>
      </c>
      <c r="CT5" s="262" t="s">
        <v>1063</v>
      </c>
      <c r="CU5" s="263" t="s">
        <v>917</v>
      </c>
      <c r="CV5" s="261" t="s">
        <v>921</v>
      </c>
      <c r="CW5" s="262" t="s">
        <v>922</v>
      </c>
      <c r="CX5" s="262" t="s">
        <v>919</v>
      </c>
      <c r="CY5" s="262" t="s">
        <v>1063</v>
      </c>
      <c r="CZ5" s="263" t="s">
        <v>917</v>
      </c>
      <c r="DA5" s="261" t="s">
        <v>921</v>
      </c>
      <c r="DB5" s="262" t="s">
        <v>922</v>
      </c>
      <c r="DC5" s="262" t="s">
        <v>919</v>
      </c>
      <c r="DD5" s="262" t="s">
        <v>1063</v>
      </c>
      <c r="DE5" s="263" t="s">
        <v>917</v>
      </c>
      <c r="DF5" s="261" t="s">
        <v>921</v>
      </c>
      <c r="DG5" s="262" t="s">
        <v>922</v>
      </c>
      <c r="DH5" s="262" t="s">
        <v>919</v>
      </c>
      <c r="DI5" s="262" t="s">
        <v>1063</v>
      </c>
      <c r="DJ5" s="263" t="s">
        <v>917</v>
      </c>
      <c r="DK5" s="261" t="s">
        <v>921</v>
      </c>
      <c r="DL5" s="262" t="s">
        <v>922</v>
      </c>
      <c r="DM5" s="262" t="s">
        <v>919</v>
      </c>
      <c r="DN5" s="262" t="s">
        <v>1063</v>
      </c>
      <c r="DO5" s="264" t="s">
        <v>917</v>
      </c>
      <c r="DP5" s="291" t="s">
        <v>5</v>
      </c>
      <c r="DQ5" s="267" t="s">
        <v>923</v>
      </c>
      <c r="DR5" s="267" t="s">
        <v>20</v>
      </c>
      <c r="DS5" s="267" t="s">
        <v>923</v>
      </c>
      <c r="DT5" s="292" t="s">
        <v>938</v>
      </c>
      <c r="DU5" s="267" t="s">
        <v>923</v>
      </c>
      <c r="DV5" s="292" t="s">
        <v>939</v>
      </c>
      <c r="DW5" s="267" t="s">
        <v>923</v>
      </c>
      <c r="DX5" s="292" t="s">
        <v>940</v>
      </c>
      <c r="DY5" s="267" t="s">
        <v>923</v>
      </c>
      <c r="DZ5" s="292" t="s">
        <v>941</v>
      </c>
      <c r="EA5" s="267" t="s">
        <v>923</v>
      </c>
      <c r="EB5" s="292" t="s">
        <v>942</v>
      </c>
      <c r="EC5" s="267" t="s">
        <v>923</v>
      </c>
      <c r="ED5" s="292" t="s">
        <v>943</v>
      </c>
      <c r="EE5" s="293" t="s">
        <v>923</v>
      </c>
      <c r="EF5" s="294" t="s">
        <v>944</v>
      </c>
      <c r="EG5" s="294" t="s">
        <v>944</v>
      </c>
      <c r="EH5" s="335" t="s">
        <v>1067</v>
      </c>
      <c r="EI5" s="107" t="s">
        <v>923</v>
      </c>
      <c r="EJ5" s="107" t="s">
        <v>1068</v>
      </c>
      <c r="EK5" s="107" t="s">
        <v>923</v>
      </c>
      <c r="EL5" s="107"/>
      <c r="EM5" s="296" t="s">
        <v>4</v>
      </c>
      <c r="EN5" s="297" t="s">
        <v>947</v>
      </c>
      <c r="EO5" s="297" t="s">
        <v>948</v>
      </c>
      <c r="EP5" s="297" t="s">
        <v>947</v>
      </c>
      <c r="EQ5" s="297" t="s">
        <v>949</v>
      </c>
      <c r="ER5" s="297" t="s">
        <v>950</v>
      </c>
      <c r="ES5" s="297" t="s">
        <v>951</v>
      </c>
    </row>
    <row r="6" spans="1:149">
      <c r="A6" s="352">
        <v>1</v>
      </c>
      <c r="B6" s="353">
        <v>2</v>
      </c>
      <c r="C6" s="353"/>
      <c r="D6" s="353">
        <v>3</v>
      </c>
      <c r="E6" s="354">
        <v>4</v>
      </c>
      <c r="F6" s="354">
        <v>5</v>
      </c>
      <c r="G6" s="354">
        <v>6</v>
      </c>
      <c r="H6" s="371">
        <v>5</v>
      </c>
      <c r="I6" s="371"/>
      <c r="J6" s="372">
        <v>6</v>
      </c>
      <c r="K6" s="354">
        <v>7</v>
      </c>
      <c r="L6" s="354">
        <v>8</v>
      </c>
      <c r="M6" s="373"/>
      <c r="N6" s="355">
        <v>9</v>
      </c>
      <c r="O6" s="354">
        <v>10</v>
      </c>
      <c r="P6" s="354"/>
      <c r="Q6" s="354"/>
      <c r="R6" s="354">
        <v>11</v>
      </c>
      <c r="S6" s="354">
        <v>6</v>
      </c>
      <c r="T6" s="354">
        <v>7</v>
      </c>
      <c r="U6" s="354">
        <v>8</v>
      </c>
      <c r="V6" s="354">
        <v>9</v>
      </c>
      <c r="W6" s="354"/>
      <c r="X6" s="354">
        <v>10</v>
      </c>
      <c r="Y6" s="354">
        <v>11</v>
      </c>
      <c r="Z6" s="354">
        <v>12</v>
      </c>
      <c r="AA6" s="354">
        <v>13</v>
      </c>
      <c r="AB6" s="354"/>
      <c r="AC6" s="354">
        <v>14</v>
      </c>
      <c r="AD6" s="354">
        <v>15</v>
      </c>
      <c r="AE6" s="354">
        <v>16</v>
      </c>
      <c r="AF6" s="354">
        <v>17</v>
      </c>
      <c r="AG6" s="354"/>
      <c r="AH6" s="354">
        <v>18</v>
      </c>
      <c r="AI6" s="354">
        <v>19</v>
      </c>
      <c r="AJ6" s="354">
        <v>20</v>
      </c>
      <c r="AK6" s="354">
        <v>21</v>
      </c>
      <c r="AL6" s="357"/>
      <c r="AM6" s="356">
        <v>22</v>
      </c>
      <c r="AN6" s="354">
        <v>19</v>
      </c>
      <c r="AO6" s="354">
        <v>20</v>
      </c>
      <c r="AP6" s="354">
        <v>21</v>
      </c>
      <c r="AQ6" s="357"/>
      <c r="AR6" s="356">
        <v>22</v>
      </c>
      <c r="AS6" s="354">
        <v>19</v>
      </c>
      <c r="AT6" s="354">
        <v>20</v>
      </c>
      <c r="AU6" s="354">
        <v>21</v>
      </c>
      <c r="AV6" s="357"/>
      <c r="AW6" s="356">
        <v>22</v>
      </c>
      <c r="AX6" s="354">
        <v>19</v>
      </c>
      <c r="AY6" s="354">
        <v>20</v>
      </c>
      <c r="AZ6" s="354">
        <v>21</v>
      </c>
      <c r="BA6" s="357"/>
      <c r="BB6" s="356">
        <v>22</v>
      </c>
      <c r="BC6" s="354">
        <v>19</v>
      </c>
      <c r="BD6" s="354">
        <v>20</v>
      </c>
      <c r="BE6" s="354">
        <v>21</v>
      </c>
      <c r="BF6" s="357"/>
      <c r="BG6" s="356">
        <v>22</v>
      </c>
      <c r="BH6" s="354">
        <v>19</v>
      </c>
      <c r="BI6" s="354">
        <v>20</v>
      </c>
      <c r="BJ6" s="354">
        <v>21</v>
      </c>
      <c r="BK6" s="357"/>
      <c r="BL6" s="356">
        <v>22</v>
      </c>
      <c r="BM6" s="354">
        <v>19</v>
      </c>
      <c r="BN6" s="354">
        <v>20</v>
      </c>
      <c r="BO6" s="354">
        <v>21</v>
      </c>
      <c r="BP6" s="357"/>
      <c r="BQ6" s="356">
        <v>22</v>
      </c>
      <c r="BR6" s="354">
        <v>19</v>
      </c>
      <c r="BS6" s="354">
        <v>20</v>
      </c>
      <c r="BT6" s="354">
        <v>21</v>
      </c>
      <c r="BU6" s="357"/>
      <c r="BV6" s="356">
        <v>22</v>
      </c>
      <c r="BW6" s="354">
        <v>19</v>
      </c>
      <c r="BX6" s="354">
        <v>20</v>
      </c>
      <c r="BY6" s="354">
        <v>21</v>
      </c>
      <c r="BZ6" s="357"/>
      <c r="CA6" s="356">
        <v>22</v>
      </c>
      <c r="CB6" s="354">
        <v>19</v>
      </c>
      <c r="CC6" s="354">
        <v>20</v>
      </c>
      <c r="CD6" s="354">
        <v>21</v>
      </c>
      <c r="CE6" s="357"/>
      <c r="CF6" s="356">
        <v>22</v>
      </c>
      <c r="CG6" s="354">
        <v>19</v>
      </c>
      <c r="CH6" s="354">
        <v>20</v>
      </c>
      <c r="CI6" s="354">
        <v>21</v>
      </c>
      <c r="CJ6" s="357"/>
      <c r="CK6" s="356">
        <v>22</v>
      </c>
      <c r="CL6" s="374">
        <v>19</v>
      </c>
      <c r="CM6" s="354">
        <v>20</v>
      </c>
      <c r="CN6" s="354">
        <v>21</v>
      </c>
      <c r="CO6" s="357"/>
      <c r="CP6" s="356">
        <v>22</v>
      </c>
      <c r="CQ6" s="354">
        <v>19</v>
      </c>
      <c r="CR6" s="354">
        <v>20</v>
      </c>
      <c r="CS6" s="354">
        <v>21</v>
      </c>
      <c r="CT6" s="357"/>
      <c r="CU6" s="356">
        <v>22</v>
      </c>
      <c r="CV6" s="354">
        <v>19</v>
      </c>
      <c r="CW6" s="354">
        <v>20</v>
      </c>
      <c r="CX6" s="354">
        <v>21</v>
      </c>
      <c r="CY6" s="357"/>
      <c r="CZ6" s="356">
        <v>22</v>
      </c>
      <c r="DA6" s="354">
        <v>19</v>
      </c>
      <c r="DB6" s="354">
        <v>20</v>
      </c>
      <c r="DC6" s="354">
        <v>21</v>
      </c>
      <c r="DD6" s="357"/>
      <c r="DE6" s="356">
        <v>22</v>
      </c>
      <c r="DF6" s="354">
        <v>19</v>
      </c>
      <c r="DG6" s="354">
        <v>20</v>
      </c>
      <c r="DH6" s="354">
        <v>21</v>
      </c>
      <c r="DI6" s="357"/>
      <c r="DJ6" s="356">
        <v>22</v>
      </c>
      <c r="DK6" s="354">
        <v>19</v>
      </c>
      <c r="DL6" s="354">
        <v>20</v>
      </c>
      <c r="DM6" s="354">
        <v>21</v>
      </c>
      <c r="DN6" s="357"/>
      <c r="DO6" s="357">
        <v>22</v>
      </c>
      <c r="DP6" s="305">
        <v>8</v>
      </c>
      <c r="DQ6" s="306">
        <v>9</v>
      </c>
      <c r="DR6" s="306">
        <v>10</v>
      </c>
      <c r="DS6" s="306">
        <v>11</v>
      </c>
      <c r="DT6" s="306">
        <v>12</v>
      </c>
      <c r="DU6" s="306">
        <v>13</v>
      </c>
      <c r="DV6" s="306">
        <v>14</v>
      </c>
      <c r="DW6" s="306">
        <v>15</v>
      </c>
      <c r="DX6" s="306">
        <v>16</v>
      </c>
      <c r="DY6" s="306">
        <v>17</v>
      </c>
      <c r="DZ6" s="306">
        <v>18</v>
      </c>
      <c r="EA6" s="306">
        <v>19</v>
      </c>
      <c r="EB6" s="306">
        <v>20</v>
      </c>
      <c r="EC6" s="306">
        <v>21</v>
      </c>
      <c r="ED6" s="306">
        <v>22</v>
      </c>
      <c r="EE6" s="307">
        <v>23</v>
      </c>
      <c r="EH6" s="286"/>
      <c r="EM6" s="286"/>
    </row>
    <row r="7" spans="1:149" ht="38.25">
      <c r="A7" s="359"/>
      <c r="B7" s="311" t="s">
        <v>1069</v>
      </c>
      <c r="C7" s="311"/>
      <c r="D7" s="375"/>
      <c r="E7" s="376"/>
      <c r="F7" s="376"/>
      <c r="G7" s="376"/>
      <c r="H7" s="377"/>
      <c r="I7" s="378">
        <f t="shared" ref="I7:I19" si="0">SUM(J7-G7/20)</f>
        <v>0</v>
      </c>
      <c r="J7" s="379">
        <f t="shared" ref="J7:J19" si="1">SUM((G7*6*21)/(8*20*100))+(G7/20)</f>
        <v>0</v>
      </c>
      <c r="K7" s="376"/>
      <c r="L7" s="380"/>
      <c r="M7" s="378">
        <f t="shared" ref="M7:M18" si="2">SUM(L7*I7)</f>
        <v>0</v>
      </c>
      <c r="N7" s="314" t="s">
        <v>953</v>
      </c>
      <c r="O7" s="315"/>
      <c r="P7" s="315"/>
      <c r="Q7" s="315"/>
      <c r="R7" s="314" t="s">
        <v>953</v>
      </c>
      <c r="S7" s="376"/>
      <c r="T7" s="376"/>
      <c r="U7" s="376"/>
      <c r="V7" s="376"/>
      <c r="W7" s="376"/>
      <c r="X7" s="381"/>
      <c r="Y7" s="376"/>
      <c r="Z7" s="376"/>
      <c r="AA7" s="376"/>
      <c r="AB7" s="376"/>
      <c r="AC7" s="381"/>
      <c r="AD7" s="376"/>
      <c r="AE7" s="376"/>
      <c r="AF7" s="376"/>
      <c r="AG7" s="376"/>
      <c r="AH7" s="381"/>
      <c r="AI7" s="376"/>
      <c r="AJ7" s="376"/>
      <c r="AK7" s="376"/>
      <c r="AL7" s="382"/>
      <c r="AM7" s="383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5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31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  <c r="DG7" s="384"/>
      <c r="DH7" s="384"/>
      <c r="DI7" s="384"/>
      <c r="DJ7" s="384"/>
      <c r="DK7" s="384"/>
      <c r="DL7" s="384"/>
      <c r="DM7" s="384"/>
      <c r="DN7" s="384"/>
      <c r="DO7" s="384"/>
      <c r="DP7" s="386"/>
      <c r="DQ7" s="376"/>
      <c r="DR7" s="376"/>
      <c r="DS7" s="376"/>
      <c r="DT7" s="376"/>
      <c r="DU7" s="376"/>
      <c r="DV7" s="376"/>
      <c r="DW7" s="376"/>
      <c r="DX7" s="376"/>
      <c r="DY7" s="376"/>
      <c r="DZ7" s="376"/>
      <c r="EA7" s="376"/>
      <c r="EB7" s="376"/>
      <c r="EC7" s="376"/>
      <c r="ED7" s="376"/>
      <c r="EE7" s="387"/>
      <c r="EF7" s="384"/>
      <c r="EG7" s="384"/>
      <c r="EH7" s="388"/>
      <c r="EI7" s="157"/>
      <c r="EJ7" s="157"/>
      <c r="EK7" s="157"/>
      <c r="EL7" s="157"/>
      <c r="EM7" s="388"/>
      <c r="EN7" s="157"/>
      <c r="EO7" s="157"/>
      <c r="EP7" s="157"/>
      <c r="EQ7" s="157"/>
      <c r="ER7" s="157"/>
      <c r="ES7" s="157"/>
    </row>
    <row r="8" spans="1:149" ht="51">
      <c r="A8" s="389">
        <v>1</v>
      </c>
      <c r="B8" s="389" t="s">
        <v>1070</v>
      </c>
      <c r="C8" s="389" t="s">
        <v>1071</v>
      </c>
      <c r="D8" s="389" t="s">
        <v>1072</v>
      </c>
      <c r="E8" s="390">
        <v>42500</v>
      </c>
      <c r="F8" s="390"/>
      <c r="G8" s="390">
        <f t="shared" ref="G8:G18" si="3">SUM(E8:F8)</f>
        <v>42500</v>
      </c>
      <c r="H8" s="391">
        <v>20</v>
      </c>
      <c r="I8" s="378">
        <f t="shared" si="0"/>
        <v>334.6875</v>
      </c>
      <c r="J8" s="379">
        <f t="shared" si="1"/>
        <v>2459.6875</v>
      </c>
      <c r="K8" s="392" t="s">
        <v>1073</v>
      </c>
      <c r="L8" s="393">
        <v>20</v>
      </c>
      <c r="M8" s="378">
        <f t="shared" si="2"/>
        <v>6693.75</v>
      </c>
      <c r="N8" s="314">
        <f t="shared" ref="N8:N16" si="4">SUM(L8*J8)</f>
        <v>49193.75</v>
      </c>
      <c r="O8" s="315">
        <f t="shared" ref="O8:O18" si="5">SUM(P8:R8)</f>
        <v>2460</v>
      </c>
      <c r="P8" s="315">
        <f t="shared" ref="P8:R18" si="6">SUM(U8,Z8,AE8,AJ8,AO8,AT8,AY8,BD8,BI8,BN8,BS8,BX8,CC8,CH8,CM8,CR8,CW8,DB8,DG8,DL8)</f>
        <v>2125</v>
      </c>
      <c r="Q8" s="315">
        <f t="shared" si="6"/>
        <v>335</v>
      </c>
      <c r="R8" s="315">
        <f t="shared" si="6"/>
        <v>0</v>
      </c>
      <c r="S8" s="361" t="s">
        <v>1074</v>
      </c>
      <c r="T8" s="394" t="s">
        <v>976</v>
      </c>
      <c r="U8" s="395">
        <v>2125</v>
      </c>
      <c r="V8" s="395">
        <v>335</v>
      </c>
      <c r="W8" s="395"/>
      <c r="X8" s="395">
        <f>SUM(U8:V8)</f>
        <v>2460</v>
      </c>
      <c r="Y8" s="395"/>
      <c r="Z8" s="395"/>
      <c r="AA8" s="395"/>
      <c r="AB8" s="395"/>
      <c r="AC8" s="395">
        <f>SUM(Z8:AA8)</f>
        <v>0</v>
      </c>
      <c r="AD8" s="395"/>
      <c r="AE8" s="395"/>
      <c r="AF8" s="395"/>
      <c r="AG8" s="395"/>
      <c r="AH8" s="395">
        <f>SUM(AE8:AF8)</f>
        <v>0</v>
      </c>
      <c r="AI8" s="395"/>
      <c r="AJ8" s="395"/>
      <c r="AK8" s="395"/>
      <c r="AL8" s="396"/>
      <c r="AM8" s="395">
        <f t="shared" ref="AM8:AM17" si="7">SUM(AJ8:AK8)</f>
        <v>0</v>
      </c>
      <c r="AN8" s="397"/>
      <c r="AO8" s="397"/>
      <c r="AP8" s="397"/>
      <c r="AQ8" s="397"/>
      <c r="AR8" s="395">
        <f t="shared" ref="AR8:AR17" si="8">SUM(AO8:AP8)</f>
        <v>0</v>
      </c>
      <c r="AS8" s="397"/>
      <c r="AT8" s="397"/>
      <c r="AU8" s="397"/>
      <c r="AV8" s="397"/>
      <c r="AW8" s="398">
        <f t="shared" ref="AW8:AW17" si="9">SUM(AT8:AU8)</f>
        <v>0</v>
      </c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9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7"/>
      <c r="CW8" s="397"/>
      <c r="CX8" s="397"/>
      <c r="CY8" s="397"/>
      <c r="CZ8" s="397"/>
      <c r="DA8" s="397"/>
      <c r="DB8" s="397"/>
      <c r="DC8" s="397"/>
      <c r="DD8" s="397"/>
      <c r="DE8" s="397"/>
      <c r="DF8" s="397"/>
      <c r="DG8" s="397"/>
      <c r="DH8" s="397"/>
      <c r="DI8" s="397"/>
      <c r="DJ8" s="397"/>
      <c r="DK8" s="397"/>
      <c r="DL8" s="397"/>
      <c r="DM8" s="397"/>
      <c r="DN8" s="397"/>
      <c r="DO8" s="397"/>
      <c r="DP8" s="400">
        <v>1</v>
      </c>
      <c r="DQ8" s="395">
        <v>42500</v>
      </c>
      <c r="DR8" s="395"/>
      <c r="DS8" s="395"/>
      <c r="DT8" s="395">
        <v>1</v>
      </c>
      <c r="DU8" s="395">
        <v>42500</v>
      </c>
      <c r="DV8" s="395"/>
      <c r="DW8" s="395"/>
      <c r="DX8" s="395"/>
      <c r="DY8" s="395"/>
      <c r="DZ8" s="395"/>
      <c r="EA8" s="395"/>
      <c r="EB8" s="395"/>
      <c r="EC8" s="395"/>
      <c r="ED8" s="395"/>
      <c r="EE8" s="396"/>
      <c r="EF8" s="334">
        <f t="shared" ref="EF8:EG17" si="10">SUM(ED8,EB8,DZ8,DX8,DV8,DT8)</f>
        <v>1</v>
      </c>
      <c r="EG8" s="334">
        <f t="shared" si="10"/>
        <v>42500</v>
      </c>
      <c r="EH8" s="401">
        <v>1</v>
      </c>
      <c r="EI8" s="402">
        <v>42500</v>
      </c>
      <c r="EJ8" s="402"/>
      <c r="EK8" s="402"/>
      <c r="EL8" s="402"/>
      <c r="EM8" s="401">
        <v>1</v>
      </c>
      <c r="EN8" s="402"/>
      <c r="EO8" s="402"/>
      <c r="EP8" s="402"/>
      <c r="EQ8" s="402"/>
      <c r="ER8" s="402"/>
      <c r="ES8" s="402"/>
    </row>
    <row r="9" spans="1:149" ht="38.25">
      <c r="A9" s="389">
        <v>2</v>
      </c>
      <c r="B9" s="389" t="s">
        <v>1075</v>
      </c>
      <c r="C9" s="389" t="s">
        <v>1076</v>
      </c>
      <c r="D9" s="389" t="s">
        <v>1072</v>
      </c>
      <c r="E9" s="390">
        <v>42500</v>
      </c>
      <c r="F9" s="390"/>
      <c r="G9" s="390">
        <f t="shared" si="3"/>
        <v>42500</v>
      </c>
      <c r="H9" s="403">
        <v>20</v>
      </c>
      <c r="I9" s="378">
        <f t="shared" si="0"/>
        <v>334.6875</v>
      </c>
      <c r="J9" s="379">
        <f t="shared" si="1"/>
        <v>2459.6875</v>
      </c>
      <c r="K9" s="404" t="s">
        <v>1077</v>
      </c>
      <c r="L9" s="405">
        <v>20</v>
      </c>
      <c r="M9" s="378">
        <f t="shared" si="2"/>
        <v>6693.75</v>
      </c>
      <c r="N9" s="314">
        <f t="shared" si="4"/>
        <v>49193.75</v>
      </c>
      <c r="O9" s="315">
        <f t="shared" si="5"/>
        <v>2560</v>
      </c>
      <c r="P9" s="315">
        <f t="shared" si="6"/>
        <v>2125</v>
      </c>
      <c r="Q9" s="315">
        <f t="shared" si="6"/>
        <v>435</v>
      </c>
      <c r="R9" s="315">
        <f t="shared" si="6"/>
        <v>0</v>
      </c>
      <c r="S9" s="361" t="s">
        <v>1074</v>
      </c>
      <c r="T9" s="406" t="s">
        <v>1078</v>
      </c>
      <c r="U9" s="407">
        <v>2125</v>
      </c>
      <c r="V9" s="407">
        <v>335</v>
      </c>
      <c r="W9" s="407"/>
      <c r="X9" s="395">
        <f>SUM(U9:V9)</f>
        <v>2460</v>
      </c>
      <c r="Y9" s="395" t="s">
        <v>1079</v>
      </c>
      <c r="Z9" s="395"/>
      <c r="AA9" s="395">
        <v>100</v>
      </c>
      <c r="AB9" s="395"/>
      <c r="AC9" s="395">
        <f t="shared" ref="AC9:AC18" si="11">SUM(Z9:AA9)</f>
        <v>100</v>
      </c>
      <c r="AD9" s="395"/>
      <c r="AE9" s="395"/>
      <c r="AF9" s="395"/>
      <c r="AG9" s="395"/>
      <c r="AH9" s="395">
        <f>SUM(AE9:AF9)</f>
        <v>0</v>
      </c>
      <c r="AI9" s="395"/>
      <c r="AJ9" s="395"/>
      <c r="AK9" s="395"/>
      <c r="AL9" s="396"/>
      <c r="AM9" s="395">
        <f t="shared" si="7"/>
        <v>0</v>
      </c>
      <c r="AN9" s="397"/>
      <c r="AO9" s="397"/>
      <c r="AP9" s="397"/>
      <c r="AQ9" s="397"/>
      <c r="AR9" s="395">
        <f t="shared" si="8"/>
        <v>0</v>
      </c>
      <c r="AS9" s="397"/>
      <c r="AT9" s="397"/>
      <c r="AU9" s="397"/>
      <c r="AV9" s="397"/>
      <c r="AW9" s="398">
        <f t="shared" si="9"/>
        <v>0</v>
      </c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9"/>
      <c r="BX9" s="397"/>
      <c r="BY9" s="397"/>
      <c r="BZ9" s="397"/>
      <c r="CA9" s="397"/>
      <c r="CB9" s="397"/>
      <c r="CC9" s="397"/>
      <c r="CD9" s="397"/>
      <c r="CE9" s="397"/>
      <c r="CF9" s="397"/>
      <c r="CG9" s="397"/>
      <c r="CH9" s="397"/>
      <c r="CI9" s="397"/>
      <c r="CJ9" s="397"/>
      <c r="CK9" s="397"/>
      <c r="CL9" s="397"/>
      <c r="CM9" s="397"/>
      <c r="CN9" s="397"/>
      <c r="CO9" s="397"/>
      <c r="CP9" s="397"/>
      <c r="CQ9" s="397"/>
      <c r="CR9" s="397"/>
      <c r="CS9" s="397"/>
      <c r="CT9" s="397"/>
      <c r="CU9" s="397"/>
      <c r="CV9" s="397"/>
      <c r="CW9" s="397"/>
      <c r="CX9" s="397"/>
      <c r="CY9" s="397"/>
      <c r="CZ9" s="397"/>
      <c r="DA9" s="397"/>
      <c r="DB9" s="397"/>
      <c r="DC9" s="397"/>
      <c r="DD9" s="397"/>
      <c r="DE9" s="397"/>
      <c r="DF9" s="397"/>
      <c r="DG9" s="397"/>
      <c r="DH9" s="397"/>
      <c r="DI9" s="397"/>
      <c r="DJ9" s="397"/>
      <c r="DK9" s="397"/>
      <c r="DL9" s="397"/>
      <c r="DM9" s="397"/>
      <c r="DN9" s="397"/>
      <c r="DO9" s="397"/>
      <c r="DP9" s="400">
        <v>1</v>
      </c>
      <c r="DQ9" s="395">
        <v>42500</v>
      </c>
      <c r="DR9" s="395"/>
      <c r="DS9" s="395"/>
      <c r="DT9" s="395">
        <v>1</v>
      </c>
      <c r="DU9" s="395">
        <v>42500</v>
      </c>
      <c r="DV9" s="395"/>
      <c r="DW9" s="395"/>
      <c r="DX9" s="395"/>
      <c r="DY9" s="395"/>
      <c r="DZ9" s="395"/>
      <c r="EA9" s="395"/>
      <c r="EB9" s="395"/>
      <c r="EC9" s="395"/>
      <c r="ED9" s="395"/>
      <c r="EE9" s="396"/>
      <c r="EF9" s="334">
        <f t="shared" si="10"/>
        <v>1</v>
      </c>
      <c r="EG9" s="334">
        <f t="shared" si="10"/>
        <v>42500</v>
      </c>
      <c r="EH9" s="401">
        <v>1</v>
      </c>
      <c r="EI9" s="402">
        <v>42500</v>
      </c>
      <c r="EJ9" s="402"/>
      <c r="EK9" s="402"/>
      <c r="EL9" s="402"/>
      <c r="EM9" s="401">
        <v>1</v>
      </c>
      <c r="EN9" s="402"/>
      <c r="EO9" s="402"/>
      <c r="EP9" s="402"/>
      <c r="EQ9" s="402"/>
      <c r="ER9" s="402"/>
      <c r="ES9" s="402"/>
    </row>
    <row r="10" spans="1:149" ht="51">
      <c r="A10" s="389">
        <v>3</v>
      </c>
      <c r="B10" s="389" t="s">
        <v>1080</v>
      </c>
      <c r="C10" s="389" t="s">
        <v>1076</v>
      </c>
      <c r="D10" s="389" t="s">
        <v>1072</v>
      </c>
      <c r="E10" s="390">
        <v>42500</v>
      </c>
      <c r="F10" s="390"/>
      <c r="G10" s="390">
        <f t="shared" si="3"/>
        <v>42500</v>
      </c>
      <c r="H10" s="403">
        <v>20</v>
      </c>
      <c r="I10" s="378">
        <f t="shared" si="0"/>
        <v>334.6875</v>
      </c>
      <c r="J10" s="379">
        <f t="shared" si="1"/>
        <v>2459.6875</v>
      </c>
      <c r="K10" s="404" t="s">
        <v>1081</v>
      </c>
      <c r="L10" s="405">
        <v>20</v>
      </c>
      <c r="M10" s="378">
        <f t="shared" si="2"/>
        <v>6693.75</v>
      </c>
      <c r="N10" s="314">
        <f t="shared" si="4"/>
        <v>49193.75</v>
      </c>
      <c r="O10" s="315">
        <f t="shared" si="5"/>
        <v>4920</v>
      </c>
      <c r="P10" s="315">
        <f t="shared" si="6"/>
        <v>4250</v>
      </c>
      <c r="Q10" s="315">
        <f t="shared" si="6"/>
        <v>670</v>
      </c>
      <c r="R10" s="315">
        <f t="shared" si="6"/>
        <v>0</v>
      </c>
      <c r="S10" s="361" t="s">
        <v>1074</v>
      </c>
      <c r="T10" s="394" t="s">
        <v>964</v>
      </c>
      <c r="U10" s="395">
        <v>2125</v>
      </c>
      <c r="V10" s="395">
        <v>335</v>
      </c>
      <c r="W10" s="395"/>
      <c r="X10" s="395">
        <f t="shared" ref="X10:X18" si="12">SUM(U10:V10)</f>
        <v>2460</v>
      </c>
      <c r="Y10" s="406" t="s">
        <v>968</v>
      </c>
      <c r="Z10" s="395">
        <v>2125</v>
      </c>
      <c r="AA10" s="395">
        <v>335</v>
      </c>
      <c r="AB10" s="395"/>
      <c r="AC10" s="395">
        <f t="shared" si="11"/>
        <v>2460</v>
      </c>
      <c r="AD10" s="395"/>
      <c r="AE10" s="395"/>
      <c r="AF10" s="395"/>
      <c r="AG10" s="395"/>
      <c r="AH10" s="395">
        <f>SUM(AE10:AF10)</f>
        <v>0</v>
      </c>
      <c r="AI10" s="395"/>
      <c r="AJ10" s="395"/>
      <c r="AK10" s="395"/>
      <c r="AL10" s="396"/>
      <c r="AM10" s="395">
        <f t="shared" si="7"/>
        <v>0</v>
      </c>
      <c r="AN10" s="397"/>
      <c r="AO10" s="397"/>
      <c r="AP10" s="397"/>
      <c r="AQ10" s="397"/>
      <c r="AR10" s="395">
        <f t="shared" si="8"/>
        <v>0</v>
      </c>
      <c r="AS10" s="397"/>
      <c r="AT10" s="397"/>
      <c r="AU10" s="397"/>
      <c r="AV10" s="397"/>
      <c r="AW10" s="398">
        <f t="shared" si="9"/>
        <v>0</v>
      </c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7"/>
      <c r="BW10" s="399"/>
      <c r="BX10" s="397"/>
      <c r="BY10" s="397"/>
      <c r="BZ10" s="397"/>
      <c r="CA10" s="397"/>
      <c r="CB10" s="397"/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7"/>
      <c r="CV10" s="397"/>
      <c r="CW10" s="397"/>
      <c r="CX10" s="397"/>
      <c r="CY10" s="397"/>
      <c r="CZ10" s="397"/>
      <c r="DA10" s="397"/>
      <c r="DB10" s="397"/>
      <c r="DC10" s="397"/>
      <c r="DD10" s="397"/>
      <c r="DE10" s="397"/>
      <c r="DF10" s="397"/>
      <c r="DG10" s="397"/>
      <c r="DH10" s="397"/>
      <c r="DI10" s="397"/>
      <c r="DJ10" s="397"/>
      <c r="DK10" s="397"/>
      <c r="DL10" s="397"/>
      <c r="DM10" s="397"/>
      <c r="DN10" s="397"/>
      <c r="DO10" s="397"/>
      <c r="DP10" s="400"/>
      <c r="DQ10" s="395"/>
      <c r="DR10" s="395">
        <v>1</v>
      </c>
      <c r="DS10" s="395">
        <v>42500</v>
      </c>
      <c r="DT10" s="395">
        <v>1</v>
      </c>
      <c r="DU10" s="395">
        <v>42500</v>
      </c>
      <c r="DV10" s="395"/>
      <c r="DW10" s="395"/>
      <c r="DX10" s="395"/>
      <c r="DY10" s="395"/>
      <c r="DZ10" s="395"/>
      <c r="EA10" s="395"/>
      <c r="EB10" s="395"/>
      <c r="EC10" s="395"/>
      <c r="ED10" s="395"/>
      <c r="EE10" s="396"/>
      <c r="EF10" s="334">
        <f t="shared" si="10"/>
        <v>1</v>
      </c>
      <c r="EG10" s="334">
        <f t="shared" si="10"/>
        <v>42500</v>
      </c>
      <c r="EH10" s="401">
        <v>1</v>
      </c>
      <c r="EI10" s="402">
        <v>42500</v>
      </c>
      <c r="EJ10" s="402"/>
      <c r="EK10" s="402"/>
      <c r="EL10" s="402"/>
      <c r="EM10" s="401">
        <v>1</v>
      </c>
      <c r="EN10" s="402"/>
      <c r="EO10" s="402"/>
      <c r="EP10" s="402"/>
      <c r="EQ10" s="402"/>
      <c r="ER10" s="402"/>
      <c r="ES10" s="402"/>
    </row>
    <row r="11" spans="1:149" ht="38.25">
      <c r="A11" s="389">
        <v>4</v>
      </c>
      <c r="B11" s="389" t="s">
        <v>1082</v>
      </c>
      <c r="C11" s="389" t="s">
        <v>1083</v>
      </c>
      <c r="D11" s="389" t="s">
        <v>1072</v>
      </c>
      <c r="E11" s="390">
        <v>42500</v>
      </c>
      <c r="F11" s="390"/>
      <c r="G11" s="390">
        <f t="shared" si="3"/>
        <v>42500</v>
      </c>
      <c r="H11" s="403">
        <v>20</v>
      </c>
      <c r="I11" s="378">
        <f t="shared" si="0"/>
        <v>334.6875</v>
      </c>
      <c r="J11" s="379">
        <f t="shared" si="1"/>
        <v>2459.6875</v>
      </c>
      <c r="K11" s="404" t="s">
        <v>1084</v>
      </c>
      <c r="L11" s="405">
        <v>20</v>
      </c>
      <c r="M11" s="378">
        <f t="shared" si="2"/>
        <v>6693.75</v>
      </c>
      <c r="N11" s="314">
        <f t="shared" si="4"/>
        <v>49193.75</v>
      </c>
      <c r="O11" s="315">
        <f t="shared" si="5"/>
        <v>9840</v>
      </c>
      <c r="P11" s="315">
        <f t="shared" si="6"/>
        <v>8500</v>
      </c>
      <c r="Q11" s="315">
        <f t="shared" si="6"/>
        <v>1340</v>
      </c>
      <c r="R11" s="315">
        <f t="shared" si="6"/>
        <v>0</v>
      </c>
      <c r="S11" s="361" t="s">
        <v>1074</v>
      </c>
      <c r="T11" s="394" t="s">
        <v>964</v>
      </c>
      <c r="U11" s="395">
        <v>2125</v>
      </c>
      <c r="V11" s="395">
        <v>335</v>
      </c>
      <c r="W11" s="395"/>
      <c r="X11" s="395">
        <f t="shared" si="12"/>
        <v>2460</v>
      </c>
      <c r="Y11" s="406" t="s">
        <v>964</v>
      </c>
      <c r="Z11" s="395">
        <v>2125</v>
      </c>
      <c r="AA11" s="395">
        <v>335</v>
      </c>
      <c r="AB11" s="395"/>
      <c r="AC11" s="395">
        <f t="shared" si="11"/>
        <v>2460</v>
      </c>
      <c r="AD11" s="406" t="s">
        <v>976</v>
      </c>
      <c r="AE11" s="407">
        <v>4250</v>
      </c>
      <c r="AF11" s="407">
        <v>670</v>
      </c>
      <c r="AG11" s="407"/>
      <c r="AH11" s="407">
        <f>SUM(AE11:AF11)</f>
        <v>4920</v>
      </c>
      <c r="AI11" s="395"/>
      <c r="AJ11" s="395"/>
      <c r="AK11" s="395"/>
      <c r="AL11" s="396"/>
      <c r="AM11" s="395">
        <f t="shared" si="7"/>
        <v>0</v>
      </c>
      <c r="AN11" s="397"/>
      <c r="AO11" s="397"/>
      <c r="AP11" s="397"/>
      <c r="AQ11" s="397"/>
      <c r="AR11" s="395">
        <f t="shared" si="8"/>
        <v>0</v>
      </c>
      <c r="AS11" s="397"/>
      <c r="AT11" s="397"/>
      <c r="AU11" s="397"/>
      <c r="AV11" s="397"/>
      <c r="AW11" s="398">
        <f t="shared" si="9"/>
        <v>0</v>
      </c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9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7"/>
      <c r="DP11" s="400">
        <v>1</v>
      </c>
      <c r="DQ11" s="395">
        <v>42500</v>
      </c>
      <c r="DR11" s="395"/>
      <c r="DS11" s="395"/>
      <c r="DT11" s="395">
        <v>1</v>
      </c>
      <c r="DU11" s="395">
        <v>42500</v>
      </c>
      <c r="DV11" s="395"/>
      <c r="DW11" s="395"/>
      <c r="DX11" s="395"/>
      <c r="DY11" s="395"/>
      <c r="DZ11" s="395"/>
      <c r="EA11" s="395"/>
      <c r="EB11" s="395"/>
      <c r="EC11" s="395"/>
      <c r="ED11" s="395"/>
      <c r="EE11" s="396"/>
      <c r="EF11" s="334">
        <f t="shared" si="10"/>
        <v>1</v>
      </c>
      <c r="EG11" s="334">
        <f t="shared" si="10"/>
        <v>42500</v>
      </c>
      <c r="EH11" s="401">
        <v>1</v>
      </c>
      <c r="EI11" s="402">
        <v>42500</v>
      </c>
      <c r="EJ11" s="402"/>
      <c r="EK11" s="402"/>
      <c r="EL11" s="402"/>
      <c r="EM11" s="401">
        <v>1</v>
      </c>
      <c r="EN11" s="402"/>
      <c r="EO11" s="402"/>
      <c r="EP11" s="402"/>
      <c r="EQ11" s="402"/>
      <c r="ER11" s="402"/>
      <c r="ES11" s="402"/>
    </row>
    <row r="12" spans="1:149" ht="38.25">
      <c r="A12" s="389">
        <v>5</v>
      </c>
      <c r="B12" s="389" t="s">
        <v>1085</v>
      </c>
      <c r="C12" s="389" t="s">
        <v>1086</v>
      </c>
      <c r="D12" s="389" t="s">
        <v>1072</v>
      </c>
      <c r="E12" s="390">
        <v>42500</v>
      </c>
      <c r="F12" s="390"/>
      <c r="G12" s="390">
        <f t="shared" si="3"/>
        <v>42500</v>
      </c>
      <c r="H12" s="403">
        <v>20</v>
      </c>
      <c r="I12" s="378">
        <f t="shared" si="0"/>
        <v>334.6875</v>
      </c>
      <c r="J12" s="379">
        <f t="shared" si="1"/>
        <v>2459.6875</v>
      </c>
      <c r="K12" s="404" t="s">
        <v>1087</v>
      </c>
      <c r="L12" s="405">
        <v>20</v>
      </c>
      <c r="M12" s="378">
        <f t="shared" si="2"/>
        <v>6693.75</v>
      </c>
      <c r="N12" s="314">
        <f t="shared" si="4"/>
        <v>49193.75</v>
      </c>
      <c r="O12" s="315">
        <f t="shared" si="5"/>
        <v>0</v>
      </c>
      <c r="P12" s="315">
        <f t="shared" si="6"/>
        <v>0</v>
      </c>
      <c r="Q12" s="315">
        <f t="shared" si="6"/>
        <v>0</v>
      </c>
      <c r="R12" s="315">
        <f t="shared" si="6"/>
        <v>0</v>
      </c>
      <c r="S12" s="361" t="s">
        <v>1088</v>
      </c>
      <c r="T12" s="395"/>
      <c r="U12" s="395"/>
      <c r="V12" s="395"/>
      <c r="W12" s="395"/>
      <c r="X12" s="395">
        <f t="shared" si="12"/>
        <v>0</v>
      </c>
      <c r="Y12" s="395"/>
      <c r="Z12" s="395"/>
      <c r="AA12" s="395"/>
      <c r="AB12" s="395"/>
      <c r="AC12" s="395">
        <f t="shared" si="11"/>
        <v>0</v>
      </c>
      <c r="AD12" s="407"/>
      <c r="AE12" s="407"/>
      <c r="AF12" s="407"/>
      <c r="AG12" s="407"/>
      <c r="AH12" s="407">
        <f t="shared" ref="AH12:AH17" si="13">SUM(AE12:AF12)</f>
        <v>0</v>
      </c>
      <c r="AI12" s="395"/>
      <c r="AJ12" s="395"/>
      <c r="AK12" s="395"/>
      <c r="AL12" s="396"/>
      <c r="AM12" s="395">
        <f t="shared" si="7"/>
        <v>0</v>
      </c>
      <c r="AN12" s="397"/>
      <c r="AO12" s="397"/>
      <c r="AP12" s="397"/>
      <c r="AQ12" s="397"/>
      <c r="AR12" s="395">
        <f t="shared" si="8"/>
        <v>0</v>
      </c>
      <c r="AS12" s="397"/>
      <c r="AT12" s="397"/>
      <c r="AU12" s="397"/>
      <c r="AV12" s="397"/>
      <c r="AW12" s="398">
        <f t="shared" si="9"/>
        <v>0</v>
      </c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9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400">
        <v>1</v>
      </c>
      <c r="DQ12" s="395">
        <v>42500</v>
      </c>
      <c r="DR12" s="395"/>
      <c r="DS12" s="395"/>
      <c r="DT12" s="395">
        <v>1</v>
      </c>
      <c r="DU12" s="395">
        <v>42500</v>
      </c>
      <c r="DV12" s="395"/>
      <c r="DW12" s="395"/>
      <c r="DX12" s="395"/>
      <c r="DY12" s="395"/>
      <c r="DZ12" s="395"/>
      <c r="EA12" s="395"/>
      <c r="EB12" s="395"/>
      <c r="EC12" s="395"/>
      <c r="ED12" s="395"/>
      <c r="EE12" s="396"/>
      <c r="EF12" s="334">
        <f t="shared" si="10"/>
        <v>1</v>
      </c>
      <c r="EG12" s="334">
        <f t="shared" si="10"/>
        <v>42500</v>
      </c>
      <c r="EH12" s="401">
        <v>1</v>
      </c>
      <c r="EI12" s="402">
        <v>42500</v>
      </c>
      <c r="EJ12" s="402"/>
      <c r="EK12" s="402"/>
      <c r="EL12" s="402"/>
      <c r="EM12" s="401">
        <v>1</v>
      </c>
      <c r="EN12" s="402"/>
      <c r="EO12" s="402"/>
      <c r="EP12" s="402"/>
      <c r="EQ12" s="402"/>
      <c r="ER12" s="402"/>
      <c r="ES12" s="402"/>
    </row>
    <row r="13" spans="1:149" ht="38.25">
      <c r="A13" s="389">
        <v>6</v>
      </c>
      <c r="B13" s="389" t="s">
        <v>1089</v>
      </c>
      <c r="C13" s="389" t="s">
        <v>1090</v>
      </c>
      <c r="D13" s="389" t="s">
        <v>1091</v>
      </c>
      <c r="E13" s="390">
        <v>42500</v>
      </c>
      <c r="F13" s="390"/>
      <c r="G13" s="390">
        <f t="shared" si="3"/>
        <v>42500</v>
      </c>
      <c r="H13" s="403">
        <v>20</v>
      </c>
      <c r="I13" s="378">
        <f t="shared" si="0"/>
        <v>334.6875</v>
      </c>
      <c r="J13" s="379">
        <f t="shared" si="1"/>
        <v>2459.6875</v>
      </c>
      <c r="K13" s="404" t="s">
        <v>1092</v>
      </c>
      <c r="L13" s="405">
        <v>20</v>
      </c>
      <c r="M13" s="378">
        <f t="shared" si="2"/>
        <v>6693.75</v>
      </c>
      <c r="N13" s="314">
        <f t="shared" si="4"/>
        <v>49193.75</v>
      </c>
      <c r="O13" s="315">
        <f t="shared" si="5"/>
        <v>24600</v>
      </c>
      <c r="P13" s="315">
        <f t="shared" si="6"/>
        <v>21250</v>
      </c>
      <c r="Q13" s="315">
        <f t="shared" si="6"/>
        <v>3350</v>
      </c>
      <c r="R13" s="315">
        <f t="shared" si="6"/>
        <v>0</v>
      </c>
      <c r="S13" s="361" t="s">
        <v>1093</v>
      </c>
      <c r="T13" s="394" t="s">
        <v>964</v>
      </c>
      <c r="U13" s="395">
        <v>2125</v>
      </c>
      <c r="V13" s="395">
        <v>335</v>
      </c>
      <c r="W13" s="395"/>
      <c r="X13" s="395">
        <f t="shared" si="12"/>
        <v>2460</v>
      </c>
      <c r="Y13" s="394" t="s">
        <v>964</v>
      </c>
      <c r="Z13" s="395">
        <v>2125</v>
      </c>
      <c r="AA13" s="395">
        <v>335</v>
      </c>
      <c r="AB13" s="395"/>
      <c r="AC13" s="395">
        <f t="shared" si="11"/>
        <v>2460</v>
      </c>
      <c r="AD13" s="406" t="s">
        <v>976</v>
      </c>
      <c r="AE13" s="407">
        <v>4250</v>
      </c>
      <c r="AF13" s="407">
        <v>670</v>
      </c>
      <c r="AG13" s="407"/>
      <c r="AH13" s="407">
        <f t="shared" si="13"/>
        <v>4920</v>
      </c>
      <c r="AI13" s="406" t="s">
        <v>968</v>
      </c>
      <c r="AJ13" s="395">
        <v>8500</v>
      </c>
      <c r="AK13" s="395">
        <v>1340</v>
      </c>
      <c r="AL13" s="396"/>
      <c r="AM13" s="395">
        <f t="shared" si="7"/>
        <v>9840</v>
      </c>
      <c r="AN13" s="408" t="s">
        <v>1094</v>
      </c>
      <c r="AO13" s="397">
        <v>4250</v>
      </c>
      <c r="AP13" s="397">
        <v>670</v>
      </c>
      <c r="AQ13" s="397"/>
      <c r="AR13" s="395">
        <f t="shared" si="8"/>
        <v>4920</v>
      </c>
      <c r="AS13" s="397"/>
      <c r="AT13" s="397"/>
      <c r="AU13" s="397"/>
      <c r="AV13" s="397"/>
      <c r="AW13" s="398">
        <f t="shared" si="9"/>
        <v>0</v>
      </c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9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400">
        <v>1</v>
      </c>
      <c r="DQ13" s="395">
        <v>42500</v>
      </c>
      <c r="DR13" s="395"/>
      <c r="DS13" s="395"/>
      <c r="DT13" s="395"/>
      <c r="DU13" s="395"/>
      <c r="DV13" s="395">
        <v>1</v>
      </c>
      <c r="DW13" s="395">
        <v>42500</v>
      </c>
      <c r="DX13" s="395"/>
      <c r="DY13" s="395"/>
      <c r="DZ13" s="395"/>
      <c r="EA13" s="395"/>
      <c r="EB13" s="395"/>
      <c r="EC13" s="395"/>
      <c r="ED13" s="395"/>
      <c r="EE13" s="396"/>
      <c r="EF13" s="334">
        <f t="shared" si="10"/>
        <v>1</v>
      </c>
      <c r="EG13" s="334">
        <f t="shared" si="10"/>
        <v>42500</v>
      </c>
      <c r="EH13" s="401">
        <v>1</v>
      </c>
      <c r="EI13" s="402">
        <v>42500</v>
      </c>
      <c r="EJ13" s="402"/>
      <c r="EK13" s="402"/>
      <c r="EL13" s="402"/>
      <c r="EM13" s="401">
        <v>1</v>
      </c>
      <c r="EN13" s="402"/>
      <c r="EO13" s="402"/>
      <c r="EP13" s="402"/>
      <c r="EQ13" s="402"/>
      <c r="ER13" s="402"/>
      <c r="ES13" s="402"/>
    </row>
    <row r="14" spans="1:149" ht="63.75">
      <c r="A14" s="389">
        <v>7</v>
      </c>
      <c r="B14" s="389" t="s">
        <v>1095</v>
      </c>
      <c r="C14" s="389" t="s">
        <v>1096</v>
      </c>
      <c r="D14" s="389" t="s">
        <v>1097</v>
      </c>
      <c r="E14" s="390">
        <v>25500</v>
      </c>
      <c r="F14" s="390"/>
      <c r="G14" s="390">
        <f t="shared" si="3"/>
        <v>25500</v>
      </c>
      <c r="H14" s="403">
        <v>20</v>
      </c>
      <c r="I14" s="378">
        <f t="shared" si="0"/>
        <v>200.8125</v>
      </c>
      <c r="J14" s="379">
        <f t="shared" si="1"/>
        <v>1475.8125</v>
      </c>
      <c r="K14" s="404" t="s">
        <v>1098</v>
      </c>
      <c r="L14" s="405">
        <v>20</v>
      </c>
      <c r="M14" s="378">
        <f t="shared" si="2"/>
        <v>4016.25</v>
      </c>
      <c r="N14" s="314">
        <f t="shared" si="4"/>
        <v>29516.25</v>
      </c>
      <c r="O14" s="315">
        <f t="shared" si="5"/>
        <v>14760</v>
      </c>
      <c r="P14" s="315">
        <f t="shared" si="6"/>
        <v>12750</v>
      </c>
      <c r="Q14" s="315">
        <f t="shared" si="6"/>
        <v>2010</v>
      </c>
      <c r="R14" s="315">
        <f t="shared" si="6"/>
        <v>0</v>
      </c>
      <c r="S14" s="361" t="s">
        <v>1099</v>
      </c>
      <c r="T14" s="394" t="s">
        <v>964</v>
      </c>
      <c r="U14" s="395">
        <v>2550</v>
      </c>
      <c r="V14" s="395">
        <v>402</v>
      </c>
      <c r="W14" s="395"/>
      <c r="X14" s="395">
        <f t="shared" si="12"/>
        <v>2952</v>
      </c>
      <c r="Y14" s="395"/>
      <c r="Z14" s="395"/>
      <c r="AA14" s="395"/>
      <c r="AB14" s="395"/>
      <c r="AC14" s="395">
        <f t="shared" si="11"/>
        <v>0</v>
      </c>
      <c r="AD14" s="406" t="s">
        <v>976</v>
      </c>
      <c r="AE14" s="407">
        <v>2550</v>
      </c>
      <c r="AF14" s="407">
        <v>402</v>
      </c>
      <c r="AG14" s="407"/>
      <c r="AH14" s="407">
        <f t="shared" si="13"/>
        <v>2952</v>
      </c>
      <c r="AI14" s="406" t="s">
        <v>968</v>
      </c>
      <c r="AJ14" s="395">
        <v>5100</v>
      </c>
      <c r="AK14" s="395">
        <v>804</v>
      </c>
      <c r="AL14" s="396"/>
      <c r="AM14" s="395">
        <f t="shared" si="7"/>
        <v>5904</v>
      </c>
      <c r="AN14" s="408" t="s">
        <v>1094</v>
      </c>
      <c r="AO14" s="397">
        <v>2550</v>
      </c>
      <c r="AP14" s="397">
        <v>402</v>
      </c>
      <c r="AQ14" s="397"/>
      <c r="AR14" s="395">
        <f t="shared" si="8"/>
        <v>2952</v>
      </c>
      <c r="AS14" s="397"/>
      <c r="AT14" s="397"/>
      <c r="AU14" s="397"/>
      <c r="AV14" s="397"/>
      <c r="AW14" s="398">
        <f t="shared" si="9"/>
        <v>0</v>
      </c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9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400">
        <v>1</v>
      </c>
      <c r="DQ14" s="395">
        <v>25500</v>
      </c>
      <c r="DR14" s="395"/>
      <c r="DS14" s="395"/>
      <c r="DT14" s="395"/>
      <c r="DU14" s="395"/>
      <c r="DV14" s="395"/>
      <c r="DW14" s="395"/>
      <c r="DX14" s="395">
        <v>1</v>
      </c>
      <c r="DY14" s="395">
        <v>25500</v>
      </c>
      <c r="DZ14" s="395"/>
      <c r="EA14" s="395"/>
      <c r="EB14" s="395"/>
      <c r="EC14" s="395"/>
      <c r="ED14" s="395"/>
      <c r="EE14" s="396"/>
      <c r="EF14" s="334">
        <f t="shared" si="10"/>
        <v>1</v>
      </c>
      <c r="EG14" s="334">
        <f t="shared" si="10"/>
        <v>25500</v>
      </c>
      <c r="EH14" s="401">
        <v>1</v>
      </c>
      <c r="EI14" s="402">
        <v>25500</v>
      </c>
      <c r="EJ14" s="402"/>
      <c r="EK14" s="402"/>
      <c r="EL14" s="402"/>
      <c r="EM14" s="401">
        <v>1</v>
      </c>
      <c r="EN14" s="402"/>
      <c r="EO14" s="402"/>
      <c r="EP14" s="402"/>
      <c r="EQ14" s="402"/>
      <c r="ER14" s="402"/>
      <c r="ES14" s="402"/>
    </row>
    <row r="15" spans="1:149" ht="51">
      <c r="A15" s="389">
        <v>8</v>
      </c>
      <c r="B15" s="389" t="s">
        <v>1100</v>
      </c>
      <c r="C15" s="389" t="s">
        <v>1101</v>
      </c>
      <c r="D15" s="389" t="s">
        <v>1102</v>
      </c>
      <c r="E15" s="390">
        <v>29750</v>
      </c>
      <c r="F15" s="390"/>
      <c r="G15" s="390">
        <f t="shared" si="3"/>
        <v>29750</v>
      </c>
      <c r="H15" s="409">
        <v>20</v>
      </c>
      <c r="I15" s="378">
        <f t="shared" si="0"/>
        <v>234.28125</v>
      </c>
      <c r="J15" s="379">
        <f t="shared" si="1"/>
        <v>1721.78125</v>
      </c>
      <c r="K15" s="392" t="s">
        <v>1103</v>
      </c>
      <c r="L15" s="393">
        <v>20</v>
      </c>
      <c r="M15" s="378">
        <f t="shared" si="2"/>
        <v>4685.625</v>
      </c>
      <c r="N15" s="410">
        <f t="shared" si="4"/>
        <v>34435.625</v>
      </c>
      <c r="O15" s="315">
        <f t="shared" si="5"/>
        <v>3442</v>
      </c>
      <c r="P15" s="315">
        <f t="shared" si="6"/>
        <v>2974</v>
      </c>
      <c r="Q15" s="315">
        <f t="shared" si="6"/>
        <v>468</v>
      </c>
      <c r="R15" s="315">
        <f t="shared" si="6"/>
        <v>0</v>
      </c>
      <c r="S15" s="361" t="s">
        <v>1104</v>
      </c>
      <c r="T15" s="394" t="s">
        <v>964</v>
      </c>
      <c r="U15" s="395">
        <v>1487</v>
      </c>
      <c r="V15" s="395">
        <v>234</v>
      </c>
      <c r="W15" s="395"/>
      <c r="X15" s="395">
        <f t="shared" si="12"/>
        <v>1721</v>
      </c>
      <c r="Y15" s="394" t="s">
        <v>976</v>
      </c>
      <c r="Z15" s="395">
        <v>1487</v>
      </c>
      <c r="AA15" s="395">
        <v>234</v>
      </c>
      <c r="AB15" s="395"/>
      <c r="AC15" s="395">
        <f t="shared" si="11"/>
        <v>1721</v>
      </c>
      <c r="AD15" s="407"/>
      <c r="AE15" s="407"/>
      <c r="AF15" s="407"/>
      <c r="AG15" s="407"/>
      <c r="AH15" s="407">
        <f t="shared" si="13"/>
        <v>0</v>
      </c>
      <c r="AI15" s="395"/>
      <c r="AJ15" s="395"/>
      <c r="AK15" s="395"/>
      <c r="AL15" s="396"/>
      <c r="AM15" s="395">
        <f t="shared" si="7"/>
        <v>0</v>
      </c>
      <c r="AN15" s="397"/>
      <c r="AO15" s="397"/>
      <c r="AP15" s="397"/>
      <c r="AQ15" s="397"/>
      <c r="AR15" s="395">
        <f t="shared" si="8"/>
        <v>0</v>
      </c>
      <c r="AS15" s="397"/>
      <c r="AT15" s="397"/>
      <c r="AU15" s="397"/>
      <c r="AV15" s="397"/>
      <c r="AW15" s="398">
        <f t="shared" si="9"/>
        <v>0</v>
      </c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9"/>
      <c r="BX15" s="397"/>
      <c r="BY15" s="397"/>
      <c r="BZ15" s="397"/>
      <c r="CA15" s="397"/>
      <c r="CB15" s="397"/>
      <c r="CC15" s="397"/>
      <c r="CD15" s="397"/>
      <c r="CE15" s="397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7"/>
      <c r="CS15" s="397"/>
      <c r="CT15" s="397"/>
      <c r="CU15" s="397"/>
      <c r="CV15" s="397"/>
      <c r="CW15" s="397"/>
      <c r="CX15" s="397"/>
      <c r="CY15" s="397"/>
      <c r="CZ15" s="397"/>
      <c r="DA15" s="397"/>
      <c r="DB15" s="397"/>
      <c r="DC15" s="397"/>
      <c r="DD15" s="397"/>
      <c r="DE15" s="397"/>
      <c r="DF15" s="397"/>
      <c r="DG15" s="397"/>
      <c r="DH15" s="397"/>
      <c r="DI15" s="397"/>
      <c r="DJ15" s="397"/>
      <c r="DK15" s="397"/>
      <c r="DL15" s="397"/>
      <c r="DM15" s="397"/>
      <c r="DN15" s="397"/>
      <c r="DO15" s="397"/>
      <c r="DP15" s="400">
        <v>1</v>
      </c>
      <c r="DQ15" s="395">
        <v>29750</v>
      </c>
      <c r="DR15" s="395"/>
      <c r="DS15" s="395"/>
      <c r="DT15" s="395"/>
      <c r="DU15" s="395"/>
      <c r="DV15" s="395"/>
      <c r="DW15" s="395"/>
      <c r="DX15" s="395">
        <v>1</v>
      </c>
      <c r="DY15" s="395">
        <v>29750</v>
      </c>
      <c r="DZ15" s="395"/>
      <c r="EA15" s="395"/>
      <c r="EB15" s="395"/>
      <c r="EC15" s="395"/>
      <c r="ED15" s="395"/>
      <c r="EE15" s="396"/>
      <c r="EF15" s="334">
        <f t="shared" si="10"/>
        <v>1</v>
      </c>
      <c r="EG15" s="334">
        <f t="shared" si="10"/>
        <v>29750</v>
      </c>
      <c r="EH15" s="401">
        <v>1</v>
      </c>
      <c r="EI15" s="402">
        <v>29750</v>
      </c>
      <c r="EJ15" s="402"/>
      <c r="EK15" s="402"/>
      <c r="EL15" s="402"/>
      <c r="EM15" s="401">
        <v>1</v>
      </c>
      <c r="EN15" s="402"/>
      <c r="EO15" s="402"/>
      <c r="EP15" s="402"/>
      <c r="EQ15" s="402"/>
      <c r="ER15" s="402"/>
      <c r="ES15" s="402"/>
    </row>
    <row r="16" spans="1:149" ht="51">
      <c r="A16" s="389">
        <v>9</v>
      </c>
      <c r="B16" s="389" t="s">
        <v>1105</v>
      </c>
      <c r="C16" s="389" t="s">
        <v>1101</v>
      </c>
      <c r="D16" s="389" t="s">
        <v>1106</v>
      </c>
      <c r="E16" s="390">
        <v>42500</v>
      </c>
      <c r="F16" s="390"/>
      <c r="G16" s="390">
        <f t="shared" si="3"/>
        <v>42500</v>
      </c>
      <c r="H16" s="411">
        <v>20</v>
      </c>
      <c r="I16" s="378">
        <f t="shared" si="0"/>
        <v>334.6875</v>
      </c>
      <c r="J16" s="379">
        <f t="shared" si="1"/>
        <v>2459.6875</v>
      </c>
      <c r="K16" s="404" t="s">
        <v>1107</v>
      </c>
      <c r="L16" s="405">
        <v>20</v>
      </c>
      <c r="M16" s="378">
        <f t="shared" si="2"/>
        <v>6693.75</v>
      </c>
      <c r="N16" s="410">
        <f t="shared" si="4"/>
        <v>49193.75</v>
      </c>
      <c r="O16" s="315">
        <f t="shared" si="5"/>
        <v>17220</v>
      </c>
      <c r="P16" s="315">
        <f t="shared" si="6"/>
        <v>14875</v>
      </c>
      <c r="Q16" s="315">
        <f t="shared" si="6"/>
        <v>2345</v>
      </c>
      <c r="R16" s="315">
        <f t="shared" si="6"/>
        <v>0</v>
      </c>
      <c r="S16" s="361" t="s">
        <v>1104</v>
      </c>
      <c r="T16" s="394" t="s">
        <v>964</v>
      </c>
      <c r="U16" s="395">
        <v>2125</v>
      </c>
      <c r="V16" s="395">
        <v>335</v>
      </c>
      <c r="W16" s="395"/>
      <c r="X16" s="395">
        <f t="shared" si="12"/>
        <v>2460</v>
      </c>
      <c r="Y16" s="394" t="s">
        <v>976</v>
      </c>
      <c r="Z16" s="395">
        <v>4250</v>
      </c>
      <c r="AA16" s="395">
        <v>670</v>
      </c>
      <c r="AB16" s="395"/>
      <c r="AC16" s="395">
        <f t="shared" si="11"/>
        <v>4920</v>
      </c>
      <c r="AD16" s="406" t="s">
        <v>968</v>
      </c>
      <c r="AE16" s="395">
        <v>6375</v>
      </c>
      <c r="AF16" s="395">
        <v>1005</v>
      </c>
      <c r="AG16" s="395"/>
      <c r="AH16" s="395">
        <f t="shared" si="13"/>
        <v>7380</v>
      </c>
      <c r="AI16" s="412" t="s">
        <v>1094</v>
      </c>
      <c r="AJ16" s="395">
        <v>2125</v>
      </c>
      <c r="AK16" s="395">
        <v>335</v>
      </c>
      <c r="AL16" s="396"/>
      <c r="AM16" s="395">
        <f t="shared" si="7"/>
        <v>2460</v>
      </c>
      <c r="AN16" s="397"/>
      <c r="AO16" s="397"/>
      <c r="AP16" s="397"/>
      <c r="AQ16" s="397"/>
      <c r="AR16" s="395">
        <f t="shared" si="8"/>
        <v>0</v>
      </c>
      <c r="AS16" s="397"/>
      <c r="AT16" s="397"/>
      <c r="AU16" s="397"/>
      <c r="AV16" s="397"/>
      <c r="AW16" s="398">
        <f t="shared" si="9"/>
        <v>0</v>
      </c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7"/>
      <c r="BS16" s="397"/>
      <c r="BT16" s="397"/>
      <c r="BU16" s="397"/>
      <c r="BV16" s="397"/>
      <c r="BW16" s="399"/>
      <c r="BX16" s="397"/>
      <c r="BY16" s="397"/>
      <c r="BZ16" s="397"/>
      <c r="CA16" s="397"/>
      <c r="CB16" s="397"/>
      <c r="CC16" s="397"/>
      <c r="CD16" s="397"/>
      <c r="CE16" s="397"/>
      <c r="CF16" s="397"/>
      <c r="CG16" s="397"/>
      <c r="CH16" s="397"/>
      <c r="CI16" s="397"/>
      <c r="CJ16" s="397"/>
      <c r="CK16" s="397"/>
      <c r="CL16" s="397"/>
      <c r="CM16" s="397"/>
      <c r="CN16" s="397"/>
      <c r="CO16" s="397"/>
      <c r="CP16" s="397"/>
      <c r="CQ16" s="397"/>
      <c r="CR16" s="397"/>
      <c r="CS16" s="397"/>
      <c r="CT16" s="397"/>
      <c r="CU16" s="397"/>
      <c r="CV16" s="397"/>
      <c r="CW16" s="397"/>
      <c r="CX16" s="397"/>
      <c r="CY16" s="397"/>
      <c r="CZ16" s="397"/>
      <c r="DA16" s="397"/>
      <c r="DB16" s="397"/>
      <c r="DC16" s="397"/>
      <c r="DD16" s="397"/>
      <c r="DE16" s="397"/>
      <c r="DF16" s="397"/>
      <c r="DG16" s="397"/>
      <c r="DH16" s="397"/>
      <c r="DI16" s="397"/>
      <c r="DJ16" s="397"/>
      <c r="DK16" s="397"/>
      <c r="DL16" s="397"/>
      <c r="DM16" s="397"/>
      <c r="DN16" s="397"/>
      <c r="DO16" s="397"/>
      <c r="DP16" s="400">
        <v>1</v>
      </c>
      <c r="DQ16" s="395">
        <v>42500</v>
      </c>
      <c r="DR16" s="395"/>
      <c r="DS16" s="395"/>
      <c r="DT16" s="395"/>
      <c r="DU16" s="395"/>
      <c r="DV16" s="395">
        <v>1</v>
      </c>
      <c r="DW16" s="395">
        <v>42500</v>
      </c>
      <c r="DX16" s="395"/>
      <c r="DY16" s="395"/>
      <c r="DZ16" s="395"/>
      <c r="EA16" s="395"/>
      <c r="EB16" s="395"/>
      <c r="EC16" s="395"/>
      <c r="ED16" s="395"/>
      <c r="EE16" s="396"/>
      <c r="EF16" s="334">
        <f t="shared" si="10"/>
        <v>1</v>
      </c>
      <c r="EG16" s="334">
        <f t="shared" si="10"/>
        <v>42500</v>
      </c>
      <c r="EH16" s="401">
        <v>1</v>
      </c>
      <c r="EI16" s="402">
        <v>42500</v>
      </c>
      <c r="EJ16" s="402"/>
      <c r="EK16" s="402"/>
      <c r="EL16" s="402"/>
      <c r="EM16" s="401">
        <v>1</v>
      </c>
      <c r="EN16" s="402"/>
      <c r="EO16" s="402"/>
      <c r="EP16" s="402"/>
      <c r="EQ16" s="402"/>
      <c r="ER16" s="402"/>
      <c r="ES16" s="402"/>
    </row>
    <row r="17" spans="1:149" ht="51">
      <c r="A17" s="389">
        <v>10</v>
      </c>
      <c r="B17" s="389" t="s">
        <v>1108</v>
      </c>
      <c r="C17" s="389" t="s">
        <v>1101</v>
      </c>
      <c r="D17" s="389" t="s">
        <v>1109</v>
      </c>
      <c r="E17" s="390">
        <v>42500</v>
      </c>
      <c r="F17" s="390"/>
      <c r="G17" s="390">
        <f t="shared" si="3"/>
        <v>42500</v>
      </c>
      <c r="H17" s="403">
        <v>20</v>
      </c>
      <c r="I17" s="378">
        <f t="shared" si="0"/>
        <v>334.6875</v>
      </c>
      <c r="J17" s="379">
        <f t="shared" si="1"/>
        <v>2459.6875</v>
      </c>
      <c r="K17" s="404" t="s">
        <v>1110</v>
      </c>
      <c r="L17" s="405">
        <v>19</v>
      </c>
      <c r="M17" s="378">
        <f t="shared" si="2"/>
        <v>6359.0625</v>
      </c>
      <c r="N17" s="410">
        <f>SUM(L17*J17)</f>
        <v>46734.0625</v>
      </c>
      <c r="O17" s="315">
        <f t="shared" si="5"/>
        <v>0</v>
      </c>
      <c r="P17" s="315">
        <f t="shared" si="6"/>
        <v>0</v>
      </c>
      <c r="Q17" s="315">
        <f t="shared" si="6"/>
        <v>0</v>
      </c>
      <c r="R17" s="315">
        <f t="shared" si="6"/>
        <v>0</v>
      </c>
      <c r="S17" s="406" t="s">
        <v>1111</v>
      </c>
      <c r="T17" s="395"/>
      <c r="U17" s="395"/>
      <c r="V17" s="395"/>
      <c r="W17" s="395"/>
      <c r="X17" s="395">
        <f t="shared" si="12"/>
        <v>0</v>
      </c>
      <c r="Y17" s="395"/>
      <c r="Z17" s="395"/>
      <c r="AA17" s="395"/>
      <c r="AB17" s="395"/>
      <c r="AC17" s="395">
        <f t="shared" si="11"/>
        <v>0</v>
      </c>
      <c r="AD17" s="395"/>
      <c r="AE17" s="395"/>
      <c r="AF17" s="395"/>
      <c r="AG17" s="395"/>
      <c r="AH17" s="395">
        <f t="shared" si="13"/>
        <v>0</v>
      </c>
      <c r="AI17" s="395"/>
      <c r="AJ17" s="395"/>
      <c r="AK17" s="395"/>
      <c r="AL17" s="396"/>
      <c r="AM17" s="395">
        <f t="shared" si="7"/>
        <v>0</v>
      </c>
      <c r="AN17" s="397"/>
      <c r="AO17" s="397"/>
      <c r="AP17" s="397"/>
      <c r="AQ17" s="397"/>
      <c r="AR17" s="395">
        <f t="shared" si="8"/>
        <v>0</v>
      </c>
      <c r="AS17" s="397"/>
      <c r="AT17" s="397"/>
      <c r="AU17" s="397"/>
      <c r="AV17" s="397"/>
      <c r="AW17" s="398">
        <f t="shared" si="9"/>
        <v>0</v>
      </c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397"/>
      <c r="BS17" s="397"/>
      <c r="BT17" s="397"/>
      <c r="BU17" s="397"/>
      <c r="BV17" s="397"/>
      <c r="BW17" s="399"/>
      <c r="BX17" s="397"/>
      <c r="BY17" s="397"/>
      <c r="BZ17" s="397"/>
      <c r="CA17" s="397"/>
      <c r="CB17" s="397"/>
      <c r="CC17" s="397"/>
      <c r="CD17" s="397"/>
      <c r="CE17" s="397"/>
      <c r="CF17" s="397"/>
      <c r="CG17" s="397"/>
      <c r="CH17" s="397"/>
      <c r="CI17" s="397"/>
      <c r="CJ17" s="397"/>
      <c r="CK17" s="397"/>
      <c r="CL17" s="397"/>
      <c r="CM17" s="397"/>
      <c r="CN17" s="397"/>
      <c r="CO17" s="397"/>
      <c r="CP17" s="397"/>
      <c r="CQ17" s="397"/>
      <c r="CR17" s="397"/>
      <c r="CS17" s="397"/>
      <c r="CT17" s="397"/>
      <c r="CU17" s="397"/>
      <c r="CV17" s="397"/>
      <c r="CW17" s="397"/>
      <c r="CX17" s="397"/>
      <c r="CY17" s="397"/>
      <c r="CZ17" s="397"/>
      <c r="DA17" s="397"/>
      <c r="DB17" s="397"/>
      <c r="DC17" s="397"/>
      <c r="DD17" s="397"/>
      <c r="DE17" s="397"/>
      <c r="DF17" s="397"/>
      <c r="DG17" s="397"/>
      <c r="DH17" s="397"/>
      <c r="DI17" s="397"/>
      <c r="DJ17" s="397"/>
      <c r="DK17" s="397"/>
      <c r="DL17" s="397"/>
      <c r="DM17" s="397"/>
      <c r="DN17" s="397"/>
      <c r="DO17" s="397"/>
      <c r="DP17" s="400">
        <v>1</v>
      </c>
      <c r="DQ17" s="395">
        <v>42500</v>
      </c>
      <c r="DR17" s="395"/>
      <c r="DS17" s="395"/>
      <c r="DT17" s="395"/>
      <c r="DU17" s="395"/>
      <c r="DV17" s="395">
        <v>1</v>
      </c>
      <c r="DW17" s="395">
        <v>42500</v>
      </c>
      <c r="DX17" s="395"/>
      <c r="DY17" s="395"/>
      <c r="DZ17" s="395"/>
      <c r="EA17" s="395"/>
      <c r="EB17" s="395"/>
      <c r="EC17" s="395"/>
      <c r="ED17" s="395"/>
      <c r="EE17" s="396"/>
      <c r="EF17" s="334">
        <f t="shared" si="10"/>
        <v>1</v>
      </c>
      <c r="EG17" s="334">
        <f t="shared" si="10"/>
        <v>42500</v>
      </c>
      <c r="EH17" s="401">
        <v>1</v>
      </c>
      <c r="EI17" s="402">
        <v>42500</v>
      </c>
      <c r="EJ17" s="402"/>
      <c r="EK17" s="402"/>
      <c r="EL17" s="402"/>
      <c r="EM17" s="401">
        <v>1</v>
      </c>
      <c r="EN17" s="402"/>
      <c r="EO17" s="402"/>
      <c r="EP17" s="402"/>
      <c r="EQ17" s="402"/>
      <c r="ER17" s="402"/>
      <c r="ES17" s="402"/>
    </row>
    <row r="18" spans="1:149">
      <c r="A18" s="413"/>
      <c r="B18" s="311"/>
      <c r="C18" s="311"/>
      <c r="D18" s="375"/>
      <c r="E18" s="345"/>
      <c r="F18" s="345"/>
      <c r="G18" s="390">
        <f t="shared" si="3"/>
        <v>0</v>
      </c>
      <c r="H18" s="377"/>
      <c r="I18" s="378">
        <f t="shared" si="0"/>
        <v>0</v>
      </c>
      <c r="J18" s="379">
        <f t="shared" si="1"/>
        <v>0</v>
      </c>
      <c r="K18" s="376"/>
      <c r="L18" s="380"/>
      <c r="M18" s="378">
        <f t="shared" si="2"/>
        <v>0</v>
      </c>
      <c r="N18" s="410">
        <f>SUM(L18*J18)</f>
        <v>0</v>
      </c>
      <c r="O18" s="315">
        <f t="shared" si="5"/>
        <v>0</v>
      </c>
      <c r="P18" s="315">
        <f t="shared" si="6"/>
        <v>0</v>
      </c>
      <c r="Q18" s="315">
        <f t="shared" si="6"/>
        <v>0</v>
      </c>
      <c r="R18" s="315">
        <f t="shared" si="6"/>
        <v>0</v>
      </c>
      <c r="S18" s="345"/>
      <c r="T18" s="345"/>
      <c r="U18" s="345"/>
      <c r="V18" s="345"/>
      <c r="W18" s="345"/>
      <c r="X18" s="395">
        <f t="shared" si="12"/>
        <v>0</v>
      </c>
      <c r="Y18" s="345"/>
      <c r="Z18" s="345"/>
      <c r="AA18" s="345"/>
      <c r="AB18" s="345"/>
      <c r="AC18" s="395">
        <f t="shared" si="11"/>
        <v>0</v>
      </c>
      <c r="AD18" s="345"/>
      <c r="AE18" s="345"/>
      <c r="AF18" s="345"/>
      <c r="AG18" s="345"/>
      <c r="AH18" s="345"/>
      <c r="AI18" s="345"/>
      <c r="AJ18" s="345"/>
      <c r="AK18" s="345"/>
      <c r="AL18" s="364"/>
      <c r="AM18" s="36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S18" s="414"/>
      <c r="BT18" s="414"/>
      <c r="BU18" s="414"/>
      <c r="BV18" s="414"/>
      <c r="BW18" s="399"/>
      <c r="BX18" s="414"/>
      <c r="BY18" s="414"/>
      <c r="BZ18" s="414"/>
      <c r="CA18" s="414"/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4"/>
      <c r="CS18" s="414"/>
      <c r="CT18" s="414"/>
      <c r="CU18" s="414"/>
      <c r="CV18" s="414"/>
      <c r="CW18" s="414"/>
      <c r="CX18" s="414"/>
      <c r="CY18" s="414"/>
      <c r="CZ18" s="414"/>
      <c r="DA18" s="414"/>
      <c r="DB18" s="414"/>
      <c r="DC18" s="414"/>
      <c r="DD18" s="414"/>
      <c r="DE18" s="414"/>
      <c r="DF18" s="414"/>
      <c r="DG18" s="414"/>
      <c r="DH18" s="414"/>
      <c r="DI18" s="414"/>
      <c r="DJ18" s="414"/>
      <c r="DK18" s="414"/>
      <c r="DL18" s="414"/>
      <c r="DM18" s="414"/>
      <c r="DN18" s="414"/>
      <c r="DO18" s="414"/>
      <c r="DP18" s="365"/>
      <c r="DQ18" s="345"/>
      <c r="DR18" s="345"/>
      <c r="DS18" s="345"/>
      <c r="DT18" s="345"/>
      <c r="DU18" s="345"/>
      <c r="DV18" s="345"/>
      <c r="DW18" s="345"/>
      <c r="DX18" s="345"/>
      <c r="DY18" s="345"/>
      <c r="DZ18" s="345"/>
      <c r="EA18" s="345"/>
      <c r="EB18" s="345"/>
      <c r="EC18" s="345"/>
      <c r="ED18" s="345"/>
      <c r="EE18" s="364"/>
      <c r="EF18" s="334">
        <f>SUM(ED18,EB18,DZ18,DX18,DV18,DT18)</f>
        <v>0</v>
      </c>
      <c r="EG18" s="334">
        <f>SUM(EE18,EC18,EA18,DY18,DW18,DU18)</f>
        <v>0</v>
      </c>
      <c r="EH18" s="388"/>
      <c r="EI18" s="157"/>
      <c r="EJ18" s="157"/>
      <c r="EK18" s="157"/>
      <c r="EL18" s="157"/>
      <c r="EM18" s="388"/>
      <c r="EN18" s="157"/>
      <c r="EO18" s="157"/>
      <c r="EP18" s="157"/>
      <c r="EQ18" s="157"/>
      <c r="ER18" s="157"/>
      <c r="ES18" s="157"/>
    </row>
    <row r="19" spans="1:149">
      <c r="A19" s="413"/>
      <c r="B19" s="311" t="s">
        <v>917</v>
      </c>
      <c r="C19" s="311"/>
      <c r="D19" s="375"/>
      <c r="E19" s="345">
        <f>SUM(E8:E18)</f>
        <v>395250</v>
      </c>
      <c r="F19" s="345">
        <f>SUM(F8:F18)</f>
        <v>0</v>
      </c>
      <c r="G19" s="345">
        <f>SUM(G8:G18)</f>
        <v>395250</v>
      </c>
      <c r="H19" s="377"/>
      <c r="I19" s="378">
        <f t="shared" si="0"/>
        <v>3112.59375</v>
      </c>
      <c r="J19" s="415">
        <f t="shared" si="1"/>
        <v>22875.09375</v>
      </c>
      <c r="K19" s="376"/>
      <c r="L19" s="416">
        <f t="shared" ref="L19:V19" si="14">SUM(L8:L18)</f>
        <v>199</v>
      </c>
      <c r="M19" s="343">
        <f t="shared" si="14"/>
        <v>61917.1875</v>
      </c>
      <c r="N19" s="343">
        <f t="shared" si="14"/>
        <v>455042.1875</v>
      </c>
      <c r="O19" s="345">
        <f t="shared" si="14"/>
        <v>79802</v>
      </c>
      <c r="P19" s="345">
        <f t="shared" si="14"/>
        <v>68849</v>
      </c>
      <c r="Q19" s="345">
        <f t="shared" si="14"/>
        <v>10953</v>
      </c>
      <c r="R19" s="345">
        <f t="shared" si="14"/>
        <v>0</v>
      </c>
      <c r="S19" s="345">
        <f t="shared" si="14"/>
        <v>0</v>
      </c>
      <c r="T19" s="345">
        <f t="shared" si="14"/>
        <v>0</v>
      </c>
      <c r="U19" s="345">
        <f t="shared" si="14"/>
        <v>16787</v>
      </c>
      <c r="V19" s="345">
        <f t="shared" si="14"/>
        <v>2646</v>
      </c>
      <c r="W19" s="345"/>
      <c r="X19" s="345">
        <f>SUM(X8:X18)</f>
        <v>19433</v>
      </c>
      <c r="Y19" s="345">
        <f>SUM(Y8:Y18)</f>
        <v>0</v>
      </c>
      <c r="Z19" s="345">
        <f>SUM(Z8:Z18)</f>
        <v>12112</v>
      </c>
      <c r="AA19" s="345">
        <f>SUM(AA8:AA18)</f>
        <v>2009</v>
      </c>
      <c r="AB19" s="345"/>
      <c r="AC19" s="345">
        <f>SUM(AC8:AC18)</f>
        <v>14121</v>
      </c>
      <c r="AD19" s="345">
        <f>SUM(AD8:AD18)</f>
        <v>0</v>
      </c>
      <c r="AE19" s="345">
        <f>SUM(AE8:AE18)</f>
        <v>17425</v>
      </c>
      <c r="AF19" s="345">
        <f>SUM(AF8:AF18)</f>
        <v>2747</v>
      </c>
      <c r="AG19" s="345"/>
      <c r="AH19" s="345">
        <f>SUM(AH8:AH18)</f>
        <v>20172</v>
      </c>
      <c r="AI19" s="345">
        <f>SUM(AI8:AI18)</f>
        <v>0</v>
      </c>
      <c r="AJ19" s="345">
        <f>SUM(AJ8:AJ18)</f>
        <v>15725</v>
      </c>
      <c r="AK19" s="345">
        <f>SUM(AK8:AK18)</f>
        <v>2479</v>
      </c>
      <c r="AL19" s="345"/>
      <c r="AM19" s="345">
        <f>SUM(AM8:AM18)</f>
        <v>18204</v>
      </c>
      <c r="AN19" s="345">
        <f>SUM(AN8:AN18)</f>
        <v>0</v>
      </c>
      <c r="AO19" s="345">
        <f>SUM(AO8:AO18)</f>
        <v>6800</v>
      </c>
      <c r="AP19" s="345">
        <f>SUM(AP8:AP18)</f>
        <v>1072</v>
      </c>
      <c r="AQ19" s="345"/>
      <c r="AR19" s="345">
        <f>SUM(AR8:AR18)</f>
        <v>7872</v>
      </c>
      <c r="AS19" s="345">
        <f>SUM(AS8:AS18)</f>
        <v>0</v>
      </c>
      <c r="AT19" s="345">
        <f>SUM(AT8:AT18)</f>
        <v>0</v>
      </c>
      <c r="AU19" s="345">
        <f>SUM(AU8:AU18)</f>
        <v>0</v>
      </c>
      <c r="AV19" s="345"/>
      <c r="AW19" s="345">
        <f>SUM(AW8:AW18)</f>
        <v>0</v>
      </c>
      <c r="AX19" s="345">
        <f>SUM(AX8:AX18)</f>
        <v>0</v>
      </c>
      <c r="AY19" s="345">
        <f>SUM(AY8:AY18)</f>
        <v>0</v>
      </c>
      <c r="AZ19" s="345">
        <f>SUM(AZ8:AZ18)</f>
        <v>0</v>
      </c>
      <c r="BA19" s="345"/>
      <c r="BB19" s="345">
        <f>SUM(BB8:BB18)</f>
        <v>0</v>
      </c>
      <c r="BC19" s="345">
        <f>SUM(BC8:BC18)</f>
        <v>0</v>
      </c>
      <c r="BD19" s="345">
        <f>SUM(BD8:BD18)</f>
        <v>0</v>
      </c>
      <c r="BE19" s="345">
        <f>SUM(BE8:BE18)</f>
        <v>0</v>
      </c>
      <c r="BF19" s="345"/>
      <c r="BG19" s="345">
        <f>SUM(BG8:BG18)</f>
        <v>0</v>
      </c>
      <c r="BH19" s="345">
        <f>SUM(BH8:BH18)</f>
        <v>0</v>
      </c>
      <c r="BI19" s="345">
        <f>SUM(BI8:BI18)</f>
        <v>0</v>
      </c>
      <c r="BJ19" s="345">
        <f>SUM(BJ8:BJ18)</f>
        <v>0</v>
      </c>
      <c r="BK19" s="345"/>
      <c r="BL19" s="345">
        <f>SUM(BL8:BL18)</f>
        <v>0</v>
      </c>
      <c r="BM19" s="345">
        <f>SUM(BM8:BM18)</f>
        <v>0</v>
      </c>
      <c r="BN19" s="345">
        <f>SUM(BN8:BN18)</f>
        <v>0</v>
      </c>
      <c r="BO19" s="345">
        <f>SUM(BO8:BO18)</f>
        <v>0</v>
      </c>
      <c r="BP19" s="345"/>
      <c r="BQ19" s="345">
        <f>SUM(BQ8:BQ18)</f>
        <v>0</v>
      </c>
      <c r="BR19" s="345">
        <f>SUM(BR8:BR18)</f>
        <v>0</v>
      </c>
      <c r="BS19" s="345">
        <f>SUM(BS8:BS18)</f>
        <v>0</v>
      </c>
      <c r="BT19" s="345">
        <f>SUM(BT8:BT18)</f>
        <v>0</v>
      </c>
      <c r="BU19" s="345"/>
      <c r="BV19" s="345">
        <f>SUM(BV8:BV18)</f>
        <v>0</v>
      </c>
      <c r="BW19" s="417">
        <f>SUM(BW8:BW18)</f>
        <v>0</v>
      </c>
      <c r="BX19" s="345">
        <f>SUM(BX8:BX18)</f>
        <v>0</v>
      </c>
      <c r="BY19" s="345">
        <f>SUM(BY8:BY18)</f>
        <v>0</v>
      </c>
      <c r="BZ19" s="345"/>
      <c r="CA19" s="345">
        <f>SUM(CA8:CA18)</f>
        <v>0</v>
      </c>
      <c r="CB19" s="345">
        <f>SUM(CB8:CB18)</f>
        <v>0</v>
      </c>
      <c r="CC19" s="345">
        <f>SUM(CC8:CC18)</f>
        <v>0</v>
      </c>
      <c r="CD19" s="345">
        <f>SUM(CD8:CD18)</f>
        <v>0</v>
      </c>
      <c r="CE19" s="345"/>
      <c r="CF19" s="345">
        <f>SUM(CF8:CF18)</f>
        <v>0</v>
      </c>
      <c r="CG19" s="345">
        <f>SUM(CG8:CG18)</f>
        <v>0</v>
      </c>
      <c r="CH19" s="345">
        <f>SUM(CH8:CH18)</f>
        <v>0</v>
      </c>
      <c r="CI19" s="345">
        <f>SUM(CI8:CI18)</f>
        <v>0</v>
      </c>
      <c r="CJ19" s="345"/>
      <c r="CK19" s="345">
        <f>SUM(CK8:CK18)</f>
        <v>0</v>
      </c>
      <c r="CL19" s="345">
        <f>SUM(CL8:CL18)</f>
        <v>0</v>
      </c>
      <c r="CM19" s="345">
        <f>SUM(CM8:CM18)</f>
        <v>0</v>
      </c>
      <c r="CN19" s="345">
        <f>SUM(CN8:CN18)</f>
        <v>0</v>
      </c>
      <c r="CO19" s="345"/>
      <c r="CP19" s="345">
        <f>SUM(CP8:CP18)</f>
        <v>0</v>
      </c>
      <c r="CQ19" s="345">
        <f>SUM(CQ8:CQ18)</f>
        <v>0</v>
      </c>
      <c r="CR19" s="345">
        <f>SUM(CR8:CR18)</f>
        <v>0</v>
      </c>
      <c r="CS19" s="345">
        <f>SUM(CS8:CS18)</f>
        <v>0</v>
      </c>
      <c r="CT19" s="345"/>
      <c r="CU19" s="345">
        <f>SUM(CU8:CU18)</f>
        <v>0</v>
      </c>
      <c r="CV19" s="345">
        <f>SUM(CV8:CV18)</f>
        <v>0</v>
      </c>
      <c r="CW19" s="345">
        <f>SUM(CW8:CW18)</f>
        <v>0</v>
      </c>
      <c r="CX19" s="345">
        <f>SUM(CX8:CX18)</f>
        <v>0</v>
      </c>
      <c r="CY19" s="345"/>
      <c r="CZ19" s="345">
        <f>SUM(CZ8:CZ18)</f>
        <v>0</v>
      </c>
      <c r="DA19" s="345">
        <f>SUM(DA8:DA18)</f>
        <v>0</v>
      </c>
      <c r="DB19" s="345">
        <f>SUM(DB8:DB18)</f>
        <v>0</v>
      </c>
      <c r="DC19" s="345">
        <f>SUM(DC8:DC18)</f>
        <v>0</v>
      </c>
      <c r="DD19" s="345"/>
      <c r="DE19" s="345">
        <f>SUM(DE8:DE18)</f>
        <v>0</v>
      </c>
      <c r="DF19" s="345">
        <f>SUM(DF8:DF18)</f>
        <v>0</v>
      </c>
      <c r="DG19" s="345">
        <f>SUM(DG8:DG18)</f>
        <v>0</v>
      </c>
      <c r="DH19" s="345">
        <f>SUM(DH8:DH18)</f>
        <v>0</v>
      </c>
      <c r="DI19" s="345"/>
      <c r="DJ19" s="345">
        <f>SUM(DJ8:DJ18)</f>
        <v>0</v>
      </c>
      <c r="DK19" s="345">
        <f>SUM(DK8:DK18)</f>
        <v>0</v>
      </c>
      <c r="DL19" s="345">
        <f>SUM(DL8:DL18)</f>
        <v>0</v>
      </c>
      <c r="DM19" s="345">
        <f>SUM(DM8:DM18)</f>
        <v>0</v>
      </c>
      <c r="DN19" s="345"/>
      <c r="DO19" s="345">
        <f t="shared" ref="DO19:EK19" si="15">SUM(DO8:DO18)</f>
        <v>0</v>
      </c>
      <c r="DP19" s="345">
        <f t="shared" si="15"/>
        <v>9</v>
      </c>
      <c r="DQ19" s="345">
        <f t="shared" si="15"/>
        <v>352750</v>
      </c>
      <c r="DR19" s="345">
        <f t="shared" si="15"/>
        <v>1</v>
      </c>
      <c r="DS19" s="345">
        <f t="shared" si="15"/>
        <v>42500</v>
      </c>
      <c r="DT19" s="345">
        <f t="shared" si="15"/>
        <v>5</v>
      </c>
      <c r="DU19" s="345">
        <f t="shared" si="15"/>
        <v>212500</v>
      </c>
      <c r="DV19" s="345">
        <f t="shared" si="15"/>
        <v>3</v>
      </c>
      <c r="DW19" s="345">
        <f t="shared" si="15"/>
        <v>127500</v>
      </c>
      <c r="DX19" s="345">
        <f t="shared" si="15"/>
        <v>2</v>
      </c>
      <c r="DY19" s="345">
        <f t="shared" si="15"/>
        <v>55250</v>
      </c>
      <c r="DZ19" s="345">
        <f t="shared" si="15"/>
        <v>0</v>
      </c>
      <c r="EA19" s="345">
        <f t="shared" si="15"/>
        <v>0</v>
      </c>
      <c r="EB19" s="345">
        <f t="shared" si="15"/>
        <v>0</v>
      </c>
      <c r="EC19" s="345">
        <f t="shared" si="15"/>
        <v>0</v>
      </c>
      <c r="ED19" s="345">
        <f t="shared" si="15"/>
        <v>0</v>
      </c>
      <c r="EE19" s="345">
        <f t="shared" si="15"/>
        <v>0</v>
      </c>
      <c r="EF19" s="345">
        <f t="shared" si="15"/>
        <v>10</v>
      </c>
      <c r="EG19" s="345">
        <f t="shared" si="15"/>
        <v>395250</v>
      </c>
      <c r="EH19" s="345">
        <f t="shared" si="15"/>
        <v>10</v>
      </c>
      <c r="EI19" s="345">
        <f t="shared" si="15"/>
        <v>395250</v>
      </c>
      <c r="EJ19" s="345">
        <f t="shared" si="15"/>
        <v>0</v>
      </c>
      <c r="EK19" s="345">
        <f t="shared" si="15"/>
        <v>0</v>
      </c>
      <c r="EL19" s="157"/>
      <c r="EM19" s="388"/>
      <c r="EN19" s="157"/>
      <c r="EO19" s="157"/>
      <c r="EP19" s="157"/>
      <c r="EQ19" s="157"/>
      <c r="ER19" s="157"/>
      <c r="ES19" s="157"/>
    </row>
    <row r="22" spans="1:149">
      <c r="E22">
        <f>E19/85*100</f>
        <v>465000</v>
      </c>
    </row>
    <row r="23" spans="1:149">
      <c r="E23">
        <f>E22*0.1</f>
        <v>46500</v>
      </c>
    </row>
    <row r="24" spans="1:149">
      <c r="E24">
        <f>E23+E19</f>
        <v>441750</v>
      </c>
    </row>
  </sheetData>
  <mergeCells count="42">
    <mergeCell ref="DT4:EE4"/>
    <mergeCell ref="AX4:BB4"/>
    <mergeCell ref="BC4:BG4"/>
    <mergeCell ref="BH4:BL4"/>
    <mergeCell ref="BM4:BQ4"/>
    <mergeCell ref="BR4:BV4"/>
    <mergeCell ref="BW4:CA4"/>
    <mergeCell ref="CV4:CZ4"/>
    <mergeCell ref="DA4:DE4"/>
    <mergeCell ref="DF4:DJ4"/>
    <mergeCell ref="DK4:DO4"/>
    <mergeCell ref="DP4:DS4"/>
    <mergeCell ref="A1:K1"/>
    <mergeCell ref="DP1:ED1"/>
    <mergeCell ref="A2:K2"/>
    <mergeCell ref="K3:K5"/>
    <mergeCell ref="M3:M5"/>
    <mergeCell ref="N3:N5"/>
    <mergeCell ref="O3:Q4"/>
    <mergeCell ref="R3:R5"/>
    <mergeCell ref="S3:AM3"/>
    <mergeCell ref="S4:X4"/>
    <mergeCell ref="CB4:CF4"/>
    <mergeCell ref="CG4:CK4"/>
    <mergeCell ref="CL4:CP4"/>
    <mergeCell ref="CQ4:CU4"/>
    <mergeCell ref="AD4:AH4"/>
    <mergeCell ref="AI4:AM4"/>
    <mergeCell ref="AN4:AR4"/>
    <mergeCell ref="AS4:AW4"/>
    <mergeCell ref="Y4:AC4"/>
    <mergeCell ref="G3:G5"/>
    <mergeCell ref="H3:H5"/>
    <mergeCell ref="I3:I5"/>
    <mergeCell ref="J3:J5"/>
    <mergeCell ref="L3:L5"/>
    <mergeCell ref="F3:F5"/>
    <mergeCell ref="A3:A5"/>
    <mergeCell ref="B3:B5"/>
    <mergeCell ref="C3:C5"/>
    <mergeCell ref="D3:D5"/>
    <mergeCell ref="E3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21"/>
  <sheetViews>
    <sheetView topLeftCell="A16" workbookViewId="0">
      <selection activeCell="G21" sqref="G21"/>
    </sheetView>
  </sheetViews>
  <sheetFormatPr defaultRowHeight="15"/>
  <sheetData>
    <row r="1" spans="1:150" ht="18.75">
      <c r="A1" s="597" t="s">
        <v>883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282"/>
      <c r="M1" s="418"/>
      <c r="N1" s="419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420"/>
      <c r="BF1" s="420"/>
      <c r="BG1" s="420"/>
      <c r="BH1" s="420"/>
      <c r="BI1" s="420"/>
      <c r="BJ1" s="420"/>
      <c r="BK1" s="420"/>
      <c r="BL1" s="420"/>
      <c r="BM1" s="420"/>
      <c r="BN1" s="420"/>
      <c r="BO1" s="420"/>
      <c r="BP1" s="420"/>
      <c r="BQ1" s="420"/>
      <c r="BR1" s="420"/>
      <c r="BS1" s="420"/>
      <c r="BT1" s="420"/>
      <c r="BU1" s="420"/>
      <c r="BV1" s="420"/>
      <c r="BW1" s="420"/>
      <c r="BX1" s="420"/>
      <c r="BY1" s="420"/>
      <c r="BZ1" s="420"/>
      <c r="CA1" s="420"/>
      <c r="CB1" s="420"/>
      <c r="CC1" s="420"/>
      <c r="CD1" s="420"/>
      <c r="CE1" s="420"/>
      <c r="CF1" s="420"/>
      <c r="CG1" s="420"/>
      <c r="CH1" s="420"/>
      <c r="CI1" s="420"/>
      <c r="CJ1" s="420"/>
      <c r="CK1" s="420"/>
      <c r="CL1" s="420"/>
      <c r="CM1" s="420"/>
      <c r="CN1" s="420"/>
      <c r="CO1" s="420"/>
      <c r="CP1" s="420"/>
      <c r="CQ1" s="420"/>
      <c r="CR1" s="420"/>
      <c r="CS1" s="420"/>
      <c r="CT1" s="420"/>
      <c r="CU1" s="420"/>
      <c r="CV1" s="420"/>
      <c r="CW1" s="420"/>
      <c r="CX1" s="420"/>
      <c r="CY1" s="420"/>
      <c r="CZ1" s="420"/>
      <c r="DA1" s="420"/>
      <c r="DB1" s="420"/>
      <c r="DC1" s="420"/>
      <c r="DD1" s="420"/>
      <c r="DE1" s="420"/>
      <c r="DF1" s="420"/>
      <c r="DG1" s="420"/>
      <c r="DH1" s="420"/>
      <c r="DI1" s="420"/>
      <c r="DJ1" s="420"/>
      <c r="DK1" s="420"/>
      <c r="DL1" s="420"/>
      <c r="DM1" s="420"/>
      <c r="DN1" s="420"/>
      <c r="DO1" s="420"/>
      <c r="DP1" s="598" t="s">
        <v>884</v>
      </c>
      <c r="DQ1" s="599"/>
      <c r="DR1" s="597"/>
      <c r="DS1" s="597"/>
      <c r="DT1" s="597"/>
      <c r="DU1" s="597"/>
      <c r="DV1" s="597"/>
      <c r="DW1" s="597"/>
      <c r="DX1" s="597"/>
      <c r="DY1" s="597"/>
      <c r="DZ1" s="597"/>
      <c r="EA1" s="597"/>
      <c r="EB1" s="597"/>
      <c r="EC1" s="597"/>
      <c r="ED1" s="597"/>
      <c r="EE1" s="421"/>
      <c r="EF1" s="421"/>
      <c r="EG1" s="421"/>
      <c r="EH1" s="421"/>
      <c r="EI1" s="421"/>
      <c r="EJ1" s="421"/>
      <c r="EK1" s="421"/>
      <c r="EL1" s="421"/>
      <c r="EM1" s="422"/>
      <c r="EN1" s="421"/>
      <c r="EO1" s="421"/>
      <c r="EP1" s="421"/>
      <c r="EQ1" s="421"/>
      <c r="ER1" s="421"/>
      <c r="ES1" s="421"/>
      <c r="ET1" s="421"/>
    </row>
    <row r="2" spans="1:150" ht="19.5" thickBot="1">
      <c r="A2" s="560" t="s">
        <v>885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280"/>
      <c r="M2" s="280"/>
      <c r="N2" s="281"/>
      <c r="O2" s="280"/>
      <c r="P2" s="280"/>
      <c r="Q2" s="280"/>
      <c r="R2" s="280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45"/>
      <c r="AE2" s="282"/>
      <c r="AF2" s="282"/>
      <c r="AG2" s="282"/>
      <c r="AH2" s="282"/>
      <c r="AI2" s="282"/>
      <c r="AJ2" s="282"/>
      <c r="AK2" s="282"/>
      <c r="AL2" s="282"/>
      <c r="AM2" s="282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83"/>
      <c r="DQ2" s="284"/>
      <c r="DR2" s="246"/>
      <c r="DS2" s="246"/>
      <c r="DT2" s="285" t="s">
        <v>926</v>
      </c>
      <c r="DU2" s="285"/>
      <c r="DV2" s="246"/>
      <c r="DW2" s="246"/>
      <c r="DX2" s="246"/>
      <c r="DY2" s="246"/>
      <c r="DZ2" s="246"/>
      <c r="EA2" s="246"/>
      <c r="EB2" s="246"/>
      <c r="EC2" s="246"/>
      <c r="ED2" s="246"/>
      <c r="EE2" s="253"/>
      <c r="EF2" s="253"/>
      <c r="EG2" s="253"/>
      <c r="EH2" s="253"/>
      <c r="EI2" s="253"/>
      <c r="EJ2" s="253"/>
      <c r="EK2" s="253"/>
      <c r="EL2" s="253"/>
      <c r="EM2" s="279"/>
      <c r="EN2" s="253"/>
      <c r="EO2" s="253"/>
      <c r="EP2" s="253"/>
      <c r="EQ2" s="253"/>
      <c r="ER2" s="253"/>
      <c r="ES2" s="253"/>
      <c r="ET2" s="253"/>
    </row>
    <row r="3" spans="1:150" ht="16.5" thickBot="1">
      <c r="A3" s="561" t="s">
        <v>886</v>
      </c>
      <c r="B3" s="563" t="s">
        <v>927</v>
      </c>
      <c r="C3" s="547" t="s">
        <v>887</v>
      </c>
      <c r="D3" s="563" t="s">
        <v>888</v>
      </c>
      <c r="E3" s="563" t="s">
        <v>889</v>
      </c>
      <c r="F3" s="547" t="s">
        <v>1063</v>
      </c>
      <c r="G3" s="547" t="s">
        <v>1064</v>
      </c>
      <c r="H3" s="563" t="s">
        <v>890</v>
      </c>
      <c r="I3" s="547" t="s">
        <v>996</v>
      </c>
      <c r="J3" s="547" t="s">
        <v>891</v>
      </c>
      <c r="K3" s="563" t="s">
        <v>892</v>
      </c>
      <c r="L3" s="547" t="s">
        <v>1065</v>
      </c>
      <c r="M3" s="547" t="s">
        <v>894</v>
      </c>
      <c r="N3" s="550" t="s">
        <v>1066</v>
      </c>
      <c r="O3" s="553" t="s">
        <v>896</v>
      </c>
      <c r="P3" s="554"/>
      <c r="Q3" s="555"/>
      <c r="R3" s="246"/>
      <c r="S3" s="545" t="s">
        <v>898</v>
      </c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96"/>
      <c r="AM3" s="5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86"/>
      <c r="DQ3" s="256"/>
      <c r="EM3" s="286"/>
    </row>
    <row r="4" spans="1:150" ht="26.25" thickBot="1">
      <c r="A4" s="562"/>
      <c r="B4" s="564"/>
      <c r="C4" s="548"/>
      <c r="D4" s="564"/>
      <c r="E4" s="564"/>
      <c r="F4" s="548"/>
      <c r="G4" s="548"/>
      <c r="H4" s="564"/>
      <c r="I4" s="548"/>
      <c r="J4" s="548"/>
      <c r="K4" s="564"/>
      <c r="L4" s="548"/>
      <c r="M4" s="548"/>
      <c r="N4" s="551"/>
      <c r="O4" s="556"/>
      <c r="P4" s="557"/>
      <c r="Q4" s="558"/>
      <c r="R4" s="366"/>
      <c r="S4" s="540" t="s">
        <v>257</v>
      </c>
      <c r="T4" s="540"/>
      <c r="U4" s="540"/>
      <c r="V4" s="540"/>
      <c r="W4" s="540"/>
      <c r="X4" s="540"/>
      <c r="Y4" s="540" t="s">
        <v>252</v>
      </c>
      <c r="Z4" s="540"/>
      <c r="AA4" s="540"/>
      <c r="AB4" s="540"/>
      <c r="AC4" s="540"/>
      <c r="AD4" s="540" t="s">
        <v>744</v>
      </c>
      <c r="AE4" s="540"/>
      <c r="AF4" s="540"/>
      <c r="AG4" s="540"/>
      <c r="AH4" s="540"/>
      <c r="AI4" s="540" t="s">
        <v>899</v>
      </c>
      <c r="AJ4" s="540"/>
      <c r="AK4" s="540"/>
      <c r="AL4" s="587"/>
      <c r="AM4" s="541"/>
      <c r="AN4" s="540" t="s">
        <v>900</v>
      </c>
      <c r="AO4" s="540"/>
      <c r="AP4" s="540"/>
      <c r="AQ4" s="587"/>
      <c r="AR4" s="541"/>
      <c r="AS4" s="540" t="s">
        <v>901</v>
      </c>
      <c r="AT4" s="540"/>
      <c r="AU4" s="540"/>
      <c r="AV4" s="587"/>
      <c r="AW4" s="541"/>
      <c r="AX4" s="540" t="s">
        <v>902</v>
      </c>
      <c r="AY4" s="540"/>
      <c r="AZ4" s="540"/>
      <c r="BA4" s="587"/>
      <c r="BB4" s="541"/>
      <c r="BC4" s="540" t="s">
        <v>903</v>
      </c>
      <c r="BD4" s="540"/>
      <c r="BE4" s="540"/>
      <c r="BF4" s="587"/>
      <c r="BG4" s="541"/>
      <c r="BH4" s="540" t="s">
        <v>904</v>
      </c>
      <c r="BI4" s="540"/>
      <c r="BJ4" s="540"/>
      <c r="BK4" s="587"/>
      <c r="BL4" s="541"/>
      <c r="BM4" s="540" t="s">
        <v>905</v>
      </c>
      <c r="BN4" s="540"/>
      <c r="BO4" s="540"/>
      <c r="BP4" s="587"/>
      <c r="BQ4" s="541"/>
      <c r="BR4" s="540" t="s">
        <v>906</v>
      </c>
      <c r="BS4" s="540"/>
      <c r="BT4" s="540"/>
      <c r="BU4" s="587"/>
      <c r="BV4" s="541"/>
      <c r="BW4" s="540" t="s">
        <v>907</v>
      </c>
      <c r="BX4" s="540"/>
      <c r="BY4" s="540"/>
      <c r="BZ4" s="587"/>
      <c r="CA4" s="541"/>
      <c r="CB4" s="540" t="s">
        <v>908</v>
      </c>
      <c r="CC4" s="540"/>
      <c r="CD4" s="540"/>
      <c r="CE4" s="587"/>
      <c r="CF4" s="541"/>
      <c r="CG4" s="540" t="s">
        <v>909</v>
      </c>
      <c r="CH4" s="540"/>
      <c r="CI4" s="540"/>
      <c r="CJ4" s="587"/>
      <c r="CK4" s="541"/>
      <c r="CL4" s="540" t="s">
        <v>910</v>
      </c>
      <c r="CM4" s="540"/>
      <c r="CN4" s="540"/>
      <c r="CO4" s="587"/>
      <c r="CP4" s="541"/>
      <c r="CQ4" s="540" t="s">
        <v>911</v>
      </c>
      <c r="CR4" s="540"/>
      <c r="CS4" s="540"/>
      <c r="CT4" s="587"/>
      <c r="CU4" s="541"/>
      <c r="CV4" s="540" t="s">
        <v>912</v>
      </c>
      <c r="CW4" s="540"/>
      <c r="CX4" s="540"/>
      <c r="CY4" s="587"/>
      <c r="CZ4" s="541"/>
      <c r="DA4" s="540" t="s">
        <v>913</v>
      </c>
      <c r="DB4" s="540"/>
      <c r="DC4" s="540"/>
      <c r="DD4" s="587"/>
      <c r="DE4" s="541"/>
      <c r="DF4" s="540" t="s">
        <v>914</v>
      </c>
      <c r="DG4" s="540"/>
      <c r="DH4" s="540"/>
      <c r="DI4" s="587"/>
      <c r="DJ4" s="541"/>
      <c r="DK4" s="540" t="s">
        <v>915</v>
      </c>
      <c r="DL4" s="540"/>
      <c r="DM4" s="540"/>
      <c r="DN4" s="587"/>
      <c r="DO4" s="541"/>
      <c r="DP4" s="542" t="s">
        <v>916</v>
      </c>
      <c r="DQ4" s="543"/>
      <c r="DR4" s="543"/>
      <c r="DS4" s="544"/>
      <c r="DT4" s="584" t="s">
        <v>935</v>
      </c>
      <c r="DU4" s="543"/>
      <c r="DV4" s="543"/>
      <c r="DW4" s="543"/>
      <c r="DX4" s="543"/>
      <c r="DY4" s="543"/>
      <c r="DZ4" s="543"/>
      <c r="EA4" s="543"/>
      <c r="EB4" s="543"/>
      <c r="EC4" s="543"/>
      <c r="ED4" s="543"/>
      <c r="EE4" s="585"/>
      <c r="EF4" s="287"/>
      <c r="EG4" s="287"/>
      <c r="EH4" s="287"/>
      <c r="EI4" s="287"/>
      <c r="EJ4" s="287"/>
      <c r="EK4" s="287"/>
      <c r="EL4" s="287"/>
      <c r="EM4" s="351" t="s">
        <v>937</v>
      </c>
      <c r="EN4" s="290"/>
      <c r="EO4" s="290"/>
      <c r="EP4" s="290"/>
      <c r="EQ4" s="290"/>
      <c r="ER4" s="290"/>
      <c r="ES4" s="290"/>
      <c r="ET4" s="290"/>
    </row>
    <row r="5" spans="1:150" ht="26.25" thickBot="1">
      <c r="A5" s="562"/>
      <c r="B5" s="564"/>
      <c r="C5" s="549"/>
      <c r="D5" s="564"/>
      <c r="E5" s="564"/>
      <c r="F5" s="549"/>
      <c r="G5" s="549"/>
      <c r="H5" s="564"/>
      <c r="I5" s="549"/>
      <c r="J5" s="549"/>
      <c r="K5" s="564"/>
      <c r="L5" s="549"/>
      <c r="M5" s="548"/>
      <c r="N5" s="552"/>
      <c r="O5" s="259" t="s">
        <v>917</v>
      </c>
      <c r="P5" s="260" t="s">
        <v>918</v>
      </c>
      <c r="Q5" s="260" t="s">
        <v>919</v>
      </c>
      <c r="R5" s="262" t="s">
        <v>1063</v>
      </c>
      <c r="S5" s="261" t="s">
        <v>920</v>
      </c>
      <c r="T5" s="261" t="s">
        <v>921</v>
      </c>
      <c r="U5" s="262" t="s">
        <v>918</v>
      </c>
      <c r="V5" s="262" t="s">
        <v>919</v>
      </c>
      <c r="W5" s="262" t="s">
        <v>1063</v>
      </c>
      <c r="X5" s="260" t="s">
        <v>917</v>
      </c>
      <c r="Y5" s="261" t="s">
        <v>921</v>
      </c>
      <c r="Z5" s="262" t="s">
        <v>922</v>
      </c>
      <c r="AA5" s="262" t="s">
        <v>919</v>
      </c>
      <c r="AB5" s="262" t="s">
        <v>1063</v>
      </c>
      <c r="AC5" s="260" t="s">
        <v>917</v>
      </c>
      <c r="AD5" s="261" t="s">
        <v>921</v>
      </c>
      <c r="AE5" s="262" t="s">
        <v>922</v>
      </c>
      <c r="AF5" s="262" t="s">
        <v>919</v>
      </c>
      <c r="AG5" s="262" t="s">
        <v>1063</v>
      </c>
      <c r="AH5" s="260" t="s">
        <v>917</v>
      </c>
      <c r="AI5" s="261" t="s">
        <v>921</v>
      </c>
      <c r="AJ5" s="262" t="s">
        <v>922</v>
      </c>
      <c r="AK5" s="262" t="s">
        <v>919</v>
      </c>
      <c r="AL5" s="262" t="s">
        <v>1063</v>
      </c>
      <c r="AM5" s="263" t="s">
        <v>917</v>
      </c>
      <c r="AN5" s="261" t="s">
        <v>921</v>
      </c>
      <c r="AO5" s="262" t="s">
        <v>922</v>
      </c>
      <c r="AP5" s="262" t="s">
        <v>919</v>
      </c>
      <c r="AQ5" s="262" t="s">
        <v>1063</v>
      </c>
      <c r="AR5" s="263" t="s">
        <v>917</v>
      </c>
      <c r="AS5" s="261" t="s">
        <v>921</v>
      </c>
      <c r="AT5" s="262" t="s">
        <v>922</v>
      </c>
      <c r="AU5" s="262" t="s">
        <v>919</v>
      </c>
      <c r="AV5" s="262" t="s">
        <v>1063</v>
      </c>
      <c r="AW5" s="263" t="s">
        <v>917</v>
      </c>
      <c r="AX5" s="261" t="s">
        <v>921</v>
      </c>
      <c r="AY5" s="262" t="s">
        <v>922</v>
      </c>
      <c r="AZ5" s="262" t="s">
        <v>919</v>
      </c>
      <c r="BA5" s="262" t="s">
        <v>1063</v>
      </c>
      <c r="BB5" s="263" t="s">
        <v>917</v>
      </c>
      <c r="BC5" s="261" t="s">
        <v>921</v>
      </c>
      <c r="BD5" s="262" t="s">
        <v>922</v>
      </c>
      <c r="BE5" s="262" t="s">
        <v>919</v>
      </c>
      <c r="BF5" s="262" t="s">
        <v>1063</v>
      </c>
      <c r="BG5" s="263" t="s">
        <v>917</v>
      </c>
      <c r="BH5" s="261" t="s">
        <v>921</v>
      </c>
      <c r="BI5" s="262" t="s">
        <v>922</v>
      </c>
      <c r="BJ5" s="262" t="s">
        <v>919</v>
      </c>
      <c r="BK5" s="262" t="s">
        <v>1063</v>
      </c>
      <c r="BL5" s="263" t="s">
        <v>917</v>
      </c>
      <c r="BM5" s="261" t="s">
        <v>921</v>
      </c>
      <c r="BN5" s="262" t="s">
        <v>922</v>
      </c>
      <c r="BO5" s="262" t="s">
        <v>919</v>
      </c>
      <c r="BP5" s="262" t="s">
        <v>1063</v>
      </c>
      <c r="BQ5" s="263" t="s">
        <v>917</v>
      </c>
      <c r="BR5" s="261" t="s">
        <v>921</v>
      </c>
      <c r="BS5" s="262" t="s">
        <v>922</v>
      </c>
      <c r="BT5" s="262" t="s">
        <v>919</v>
      </c>
      <c r="BU5" s="262" t="s">
        <v>1063</v>
      </c>
      <c r="BV5" s="263" t="s">
        <v>917</v>
      </c>
      <c r="BW5" s="261" t="s">
        <v>921</v>
      </c>
      <c r="BX5" s="262" t="s">
        <v>922</v>
      </c>
      <c r="BY5" s="262" t="s">
        <v>919</v>
      </c>
      <c r="BZ5" s="262" t="s">
        <v>1063</v>
      </c>
      <c r="CA5" s="263" t="s">
        <v>917</v>
      </c>
      <c r="CB5" s="261" t="s">
        <v>921</v>
      </c>
      <c r="CC5" s="262" t="s">
        <v>922</v>
      </c>
      <c r="CD5" s="262" t="s">
        <v>919</v>
      </c>
      <c r="CE5" s="262" t="s">
        <v>1063</v>
      </c>
      <c r="CF5" s="263" t="s">
        <v>917</v>
      </c>
      <c r="CG5" s="261" t="s">
        <v>921</v>
      </c>
      <c r="CH5" s="262" t="s">
        <v>922</v>
      </c>
      <c r="CI5" s="262" t="s">
        <v>919</v>
      </c>
      <c r="CJ5" s="262" t="s">
        <v>1063</v>
      </c>
      <c r="CK5" s="263" t="s">
        <v>917</v>
      </c>
      <c r="CL5" s="261" t="s">
        <v>921</v>
      </c>
      <c r="CM5" s="262" t="s">
        <v>922</v>
      </c>
      <c r="CN5" s="262" t="s">
        <v>919</v>
      </c>
      <c r="CO5" s="262" t="s">
        <v>1063</v>
      </c>
      <c r="CP5" s="263" t="s">
        <v>917</v>
      </c>
      <c r="CQ5" s="261" t="s">
        <v>921</v>
      </c>
      <c r="CR5" s="262" t="s">
        <v>922</v>
      </c>
      <c r="CS5" s="262" t="s">
        <v>919</v>
      </c>
      <c r="CT5" s="262" t="s">
        <v>1063</v>
      </c>
      <c r="CU5" s="263" t="s">
        <v>917</v>
      </c>
      <c r="CV5" s="261" t="s">
        <v>921</v>
      </c>
      <c r="CW5" s="262" t="s">
        <v>922</v>
      </c>
      <c r="CX5" s="262" t="s">
        <v>919</v>
      </c>
      <c r="CY5" s="262" t="s">
        <v>1063</v>
      </c>
      <c r="CZ5" s="263" t="s">
        <v>917</v>
      </c>
      <c r="DA5" s="261" t="s">
        <v>921</v>
      </c>
      <c r="DB5" s="262" t="s">
        <v>922</v>
      </c>
      <c r="DC5" s="262" t="s">
        <v>919</v>
      </c>
      <c r="DD5" s="262" t="s">
        <v>1063</v>
      </c>
      <c r="DE5" s="263" t="s">
        <v>917</v>
      </c>
      <c r="DF5" s="261" t="s">
        <v>921</v>
      </c>
      <c r="DG5" s="262" t="s">
        <v>922</v>
      </c>
      <c r="DH5" s="262" t="s">
        <v>919</v>
      </c>
      <c r="DI5" s="262" t="s">
        <v>1063</v>
      </c>
      <c r="DJ5" s="263" t="s">
        <v>917</v>
      </c>
      <c r="DK5" s="261" t="s">
        <v>921</v>
      </c>
      <c r="DL5" s="262" t="s">
        <v>922</v>
      </c>
      <c r="DM5" s="262" t="s">
        <v>919</v>
      </c>
      <c r="DN5" s="262" t="s">
        <v>1063</v>
      </c>
      <c r="DO5" s="264" t="s">
        <v>917</v>
      </c>
      <c r="DP5" s="291" t="s">
        <v>5</v>
      </c>
      <c r="DQ5" s="267" t="s">
        <v>923</v>
      </c>
      <c r="DR5" s="267" t="s">
        <v>20</v>
      </c>
      <c r="DS5" s="267" t="s">
        <v>923</v>
      </c>
      <c r="DT5" s="292" t="s">
        <v>938</v>
      </c>
      <c r="DU5" s="267" t="s">
        <v>923</v>
      </c>
      <c r="DV5" s="292" t="s">
        <v>939</v>
      </c>
      <c r="DW5" s="267" t="s">
        <v>923</v>
      </c>
      <c r="DX5" s="292" t="s">
        <v>940</v>
      </c>
      <c r="DY5" s="267" t="s">
        <v>923</v>
      </c>
      <c r="DZ5" s="292" t="s">
        <v>941</v>
      </c>
      <c r="EA5" s="267" t="s">
        <v>923</v>
      </c>
      <c r="EB5" s="292" t="s">
        <v>942</v>
      </c>
      <c r="EC5" s="267" t="s">
        <v>923</v>
      </c>
      <c r="ED5" s="292" t="s">
        <v>943</v>
      </c>
      <c r="EE5" s="293" t="s">
        <v>923</v>
      </c>
      <c r="EF5" s="294" t="s">
        <v>944</v>
      </c>
      <c r="EG5" s="294" t="s">
        <v>944</v>
      </c>
      <c r="EH5" s="107" t="s">
        <v>1112</v>
      </c>
      <c r="EI5" s="107" t="s">
        <v>923</v>
      </c>
      <c r="EJ5" s="107" t="s">
        <v>1113</v>
      </c>
      <c r="EK5" s="107" t="s">
        <v>923</v>
      </c>
      <c r="EL5" s="107"/>
      <c r="EM5" s="296" t="s">
        <v>4</v>
      </c>
      <c r="EN5" s="297" t="s">
        <v>947</v>
      </c>
      <c r="EO5" s="297" t="s">
        <v>948</v>
      </c>
      <c r="EP5" s="297" t="s">
        <v>947</v>
      </c>
      <c r="EQ5" s="297" t="s">
        <v>949</v>
      </c>
      <c r="ER5" s="297" t="s">
        <v>947</v>
      </c>
      <c r="ES5" s="297" t="s">
        <v>950</v>
      </c>
      <c r="ET5" s="297" t="s">
        <v>951</v>
      </c>
    </row>
    <row r="6" spans="1:150">
      <c r="A6" s="352">
        <v>1</v>
      </c>
      <c r="B6" s="353">
        <v>2</v>
      </c>
      <c r="C6" s="353"/>
      <c r="D6" s="353">
        <v>3</v>
      </c>
      <c r="E6" s="354">
        <v>4</v>
      </c>
      <c r="F6" s="354">
        <v>5</v>
      </c>
      <c r="G6" s="354">
        <v>6</v>
      </c>
      <c r="H6" s="354">
        <v>5</v>
      </c>
      <c r="I6" s="354"/>
      <c r="J6" s="354">
        <v>6</v>
      </c>
      <c r="K6" s="354">
        <v>7</v>
      </c>
      <c r="L6" s="354">
        <v>8</v>
      </c>
      <c r="M6" s="373"/>
      <c r="N6" s="355">
        <v>9</v>
      </c>
      <c r="O6" s="354">
        <v>10</v>
      </c>
      <c r="P6" s="354"/>
      <c r="Q6" s="354"/>
      <c r="R6" s="354">
        <v>11</v>
      </c>
      <c r="S6" s="354">
        <v>6</v>
      </c>
      <c r="T6" s="354">
        <v>7</v>
      </c>
      <c r="U6" s="354">
        <v>8</v>
      </c>
      <c r="V6" s="354">
        <v>9</v>
      </c>
      <c r="W6" s="354"/>
      <c r="X6" s="354">
        <v>10</v>
      </c>
      <c r="Y6" s="354">
        <v>11</v>
      </c>
      <c r="Z6" s="354">
        <v>12</v>
      </c>
      <c r="AA6" s="354">
        <v>13</v>
      </c>
      <c r="AB6" s="354"/>
      <c r="AC6" s="354">
        <v>14</v>
      </c>
      <c r="AD6" s="354">
        <v>15</v>
      </c>
      <c r="AE6" s="354">
        <v>16</v>
      </c>
      <c r="AF6" s="354">
        <v>17</v>
      </c>
      <c r="AG6" s="354"/>
      <c r="AH6" s="354">
        <v>18</v>
      </c>
      <c r="AI6" s="354">
        <v>19</v>
      </c>
      <c r="AJ6" s="354">
        <v>20</v>
      </c>
      <c r="AK6" s="354">
        <v>21</v>
      </c>
      <c r="AL6" s="357"/>
      <c r="AM6" s="356">
        <v>22</v>
      </c>
      <c r="AN6" s="354">
        <v>19</v>
      </c>
      <c r="AO6" s="354">
        <v>20</v>
      </c>
      <c r="AP6" s="354">
        <v>21</v>
      </c>
      <c r="AQ6" s="357"/>
      <c r="AR6" s="356">
        <v>22</v>
      </c>
      <c r="AS6" s="354">
        <v>19</v>
      </c>
      <c r="AT6" s="354">
        <v>20</v>
      </c>
      <c r="AU6" s="354">
        <v>21</v>
      </c>
      <c r="AV6" s="357"/>
      <c r="AW6" s="356">
        <v>22</v>
      </c>
      <c r="AX6" s="354">
        <v>19</v>
      </c>
      <c r="AY6" s="354">
        <v>20</v>
      </c>
      <c r="AZ6" s="354">
        <v>21</v>
      </c>
      <c r="BA6" s="357"/>
      <c r="BB6" s="356">
        <v>22</v>
      </c>
      <c r="BC6" s="354">
        <v>19</v>
      </c>
      <c r="BD6" s="354">
        <v>20</v>
      </c>
      <c r="BE6" s="354">
        <v>21</v>
      </c>
      <c r="BF6" s="357"/>
      <c r="BG6" s="356">
        <v>22</v>
      </c>
      <c r="BH6" s="354">
        <v>19</v>
      </c>
      <c r="BI6" s="354">
        <v>20</v>
      </c>
      <c r="BJ6" s="354">
        <v>21</v>
      </c>
      <c r="BK6" s="357"/>
      <c r="BL6" s="356">
        <v>22</v>
      </c>
      <c r="BM6" s="354">
        <v>19</v>
      </c>
      <c r="BN6" s="354">
        <v>20</v>
      </c>
      <c r="BO6" s="354">
        <v>21</v>
      </c>
      <c r="BP6" s="357"/>
      <c r="BQ6" s="356">
        <v>22</v>
      </c>
      <c r="BR6" s="354">
        <v>19</v>
      </c>
      <c r="BS6" s="354">
        <v>20</v>
      </c>
      <c r="BT6" s="354">
        <v>21</v>
      </c>
      <c r="BU6" s="357"/>
      <c r="BV6" s="356">
        <v>22</v>
      </c>
      <c r="BW6" s="354">
        <v>19</v>
      </c>
      <c r="BX6" s="354">
        <v>20</v>
      </c>
      <c r="BY6" s="354">
        <v>21</v>
      </c>
      <c r="BZ6" s="357"/>
      <c r="CA6" s="356">
        <v>22</v>
      </c>
      <c r="CB6" s="354">
        <v>19</v>
      </c>
      <c r="CC6" s="354">
        <v>20</v>
      </c>
      <c r="CD6" s="354">
        <v>21</v>
      </c>
      <c r="CE6" s="357"/>
      <c r="CF6" s="356">
        <v>22</v>
      </c>
      <c r="CG6" s="354">
        <v>19</v>
      </c>
      <c r="CH6" s="354">
        <v>20</v>
      </c>
      <c r="CI6" s="354">
        <v>21</v>
      </c>
      <c r="CJ6" s="357"/>
      <c r="CK6" s="356">
        <v>22</v>
      </c>
      <c r="CL6" s="354">
        <v>19</v>
      </c>
      <c r="CM6" s="354">
        <v>20</v>
      </c>
      <c r="CN6" s="354">
        <v>21</v>
      </c>
      <c r="CO6" s="357"/>
      <c r="CP6" s="356">
        <v>22</v>
      </c>
      <c r="CQ6" s="354">
        <v>19</v>
      </c>
      <c r="CR6" s="354">
        <v>20</v>
      </c>
      <c r="CS6" s="354">
        <v>21</v>
      </c>
      <c r="CT6" s="357"/>
      <c r="CU6" s="356">
        <v>22</v>
      </c>
      <c r="CV6" s="354">
        <v>19</v>
      </c>
      <c r="CW6" s="354">
        <v>20</v>
      </c>
      <c r="CX6" s="354">
        <v>21</v>
      </c>
      <c r="CY6" s="357"/>
      <c r="CZ6" s="356">
        <v>22</v>
      </c>
      <c r="DA6" s="354">
        <v>19</v>
      </c>
      <c r="DB6" s="354">
        <v>20</v>
      </c>
      <c r="DC6" s="354">
        <v>21</v>
      </c>
      <c r="DD6" s="357"/>
      <c r="DE6" s="356">
        <v>22</v>
      </c>
      <c r="DF6" s="354">
        <v>19</v>
      </c>
      <c r="DG6" s="354">
        <v>20</v>
      </c>
      <c r="DH6" s="354">
        <v>21</v>
      </c>
      <c r="DI6" s="357"/>
      <c r="DJ6" s="356">
        <v>22</v>
      </c>
      <c r="DK6" s="354">
        <v>19</v>
      </c>
      <c r="DL6" s="354">
        <v>20</v>
      </c>
      <c r="DM6" s="354">
        <v>21</v>
      </c>
      <c r="DN6" s="357"/>
      <c r="DO6" s="357">
        <v>22</v>
      </c>
      <c r="DP6" s="305">
        <v>8</v>
      </c>
      <c r="DQ6" s="306">
        <v>9</v>
      </c>
      <c r="DR6" s="306">
        <v>10</v>
      </c>
      <c r="DS6" s="306">
        <v>11</v>
      </c>
      <c r="DT6" s="306">
        <v>12</v>
      </c>
      <c r="DU6" s="306">
        <v>13</v>
      </c>
      <c r="DV6" s="306">
        <v>14</v>
      </c>
      <c r="DW6" s="306">
        <v>15</v>
      </c>
      <c r="DX6" s="306">
        <v>16</v>
      </c>
      <c r="DY6" s="306">
        <v>17</v>
      </c>
      <c r="DZ6" s="306">
        <v>18</v>
      </c>
      <c r="EA6" s="306">
        <v>19</v>
      </c>
      <c r="EB6" s="306">
        <v>20</v>
      </c>
      <c r="EC6" s="306">
        <v>21</v>
      </c>
      <c r="ED6" s="306">
        <v>22</v>
      </c>
      <c r="EE6" s="307">
        <v>23</v>
      </c>
      <c r="EM6" s="286"/>
    </row>
    <row r="7" spans="1:150" ht="38.25">
      <c r="A7" s="359"/>
      <c r="B7" s="311" t="s">
        <v>1114</v>
      </c>
      <c r="C7" s="311"/>
      <c r="D7" s="312"/>
      <c r="E7" s="313"/>
      <c r="F7" s="313"/>
      <c r="G7" s="313"/>
      <c r="H7" s="313"/>
      <c r="I7" s="314">
        <f t="shared" ref="I7:I21" si="0">SUM(J7-G7/20)</f>
        <v>0</v>
      </c>
      <c r="J7" s="314">
        <f t="shared" ref="J7:J21" si="1">SUM((G7*6*21)/(8*20*100))+(G7/20)</f>
        <v>0</v>
      </c>
      <c r="K7" s="313"/>
      <c r="L7" s="423"/>
      <c r="M7" s="424">
        <f t="shared" ref="M7:M20" si="2">SUM(L7*I7)</f>
        <v>0</v>
      </c>
      <c r="N7" s="314" t="s">
        <v>953</v>
      </c>
      <c r="O7" s="315"/>
      <c r="P7" s="315"/>
      <c r="Q7" s="315"/>
      <c r="R7" s="314" t="s">
        <v>953</v>
      </c>
      <c r="S7" s="313"/>
      <c r="T7" s="313"/>
      <c r="U7" s="313"/>
      <c r="V7" s="313"/>
      <c r="W7" s="313"/>
      <c r="X7" s="319"/>
      <c r="Y7" s="313"/>
      <c r="Z7" s="313"/>
      <c r="AA7" s="313"/>
      <c r="AB7" s="313"/>
      <c r="AC7" s="319"/>
      <c r="AD7" s="313"/>
      <c r="AE7" s="313"/>
      <c r="AF7" s="313"/>
      <c r="AG7" s="313"/>
      <c r="AH7" s="319"/>
      <c r="AI7" s="313"/>
      <c r="AJ7" s="313"/>
      <c r="AK7" s="313"/>
      <c r="AL7" s="425"/>
      <c r="AM7" s="320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2"/>
      <c r="DQ7" s="313"/>
      <c r="DR7" s="313"/>
      <c r="DS7" s="313"/>
      <c r="DT7" s="313"/>
      <c r="DU7" s="313"/>
      <c r="DV7" s="313"/>
      <c r="DW7" s="313"/>
      <c r="DX7" s="313"/>
      <c r="DY7" s="313"/>
      <c r="DZ7" s="313"/>
      <c r="EA7" s="313"/>
      <c r="EB7" s="313"/>
      <c r="EC7" s="313"/>
      <c r="ED7" s="313"/>
      <c r="EE7" s="323"/>
      <c r="EF7" s="321"/>
      <c r="EG7" s="321"/>
      <c r="EM7" s="286"/>
    </row>
    <row r="8" spans="1:150" ht="51">
      <c r="A8" s="326">
        <v>1</v>
      </c>
      <c r="B8" s="426" t="s">
        <v>1115</v>
      </c>
      <c r="C8" s="426" t="s">
        <v>1116</v>
      </c>
      <c r="D8" s="426" t="s">
        <v>1117</v>
      </c>
      <c r="E8" s="409">
        <v>42500</v>
      </c>
      <c r="F8" s="427">
        <v>5000</v>
      </c>
      <c r="G8" s="409">
        <f t="shared" ref="G8:G20" si="3">SUM(E8:F8)</f>
        <v>47500</v>
      </c>
      <c r="H8" s="403">
        <v>20</v>
      </c>
      <c r="I8" s="314">
        <f t="shared" si="0"/>
        <v>374.0625</v>
      </c>
      <c r="J8" s="314">
        <f t="shared" si="1"/>
        <v>2749.0625</v>
      </c>
      <c r="K8" s="327" t="s">
        <v>1118</v>
      </c>
      <c r="L8" s="405">
        <v>18</v>
      </c>
      <c r="M8" s="424">
        <f t="shared" si="2"/>
        <v>6733.125</v>
      </c>
      <c r="N8" s="410">
        <f t="shared" ref="N8:N20" si="4">SUM(L8*J8)</f>
        <v>49483.125</v>
      </c>
      <c r="O8" s="315">
        <f t="shared" ref="O8:O20" si="5">SUM(P8:Q8)</f>
        <v>0</v>
      </c>
      <c r="P8" s="315">
        <f t="shared" ref="P8:R20" si="6">SUM(U8,Z8,AE8,AJ8,AO8,AT8,AY8,BD8,BI8,BN8,BS8,BX8,CC8,CH8,CM8,CR8,CW8,DB8,DG8,DL8)</f>
        <v>0</v>
      </c>
      <c r="Q8" s="315">
        <f t="shared" si="6"/>
        <v>0</v>
      </c>
      <c r="R8" s="315">
        <f t="shared" si="6"/>
        <v>0</v>
      </c>
      <c r="S8" s="406" t="s">
        <v>1119</v>
      </c>
      <c r="T8" s="395"/>
      <c r="U8" s="395"/>
      <c r="V8" s="395"/>
      <c r="W8" s="395"/>
      <c r="X8" s="395">
        <f t="shared" ref="X8:X20" si="7">SUM(U8:V8)</f>
        <v>0</v>
      </c>
      <c r="Y8" s="395"/>
      <c r="Z8" s="395"/>
      <c r="AA8" s="395"/>
      <c r="AB8" s="395"/>
      <c r="AC8" s="395">
        <f t="shared" ref="AC8:AC20" si="8">SUM(Z8:AA8)</f>
        <v>0</v>
      </c>
      <c r="AD8" s="395"/>
      <c r="AE8" s="395"/>
      <c r="AF8" s="395"/>
      <c r="AG8" s="395"/>
      <c r="AH8" s="395"/>
      <c r="AI8" s="395"/>
      <c r="AJ8" s="395"/>
      <c r="AK8" s="395"/>
      <c r="AL8" s="396"/>
      <c r="AM8" s="396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7"/>
      <c r="CW8" s="397"/>
      <c r="CX8" s="397"/>
      <c r="CY8" s="397"/>
      <c r="CZ8" s="397"/>
      <c r="DA8" s="397"/>
      <c r="DB8" s="397"/>
      <c r="DC8" s="397"/>
      <c r="DD8" s="397"/>
      <c r="DE8" s="397"/>
      <c r="DF8" s="397"/>
      <c r="DG8" s="397"/>
      <c r="DH8" s="397"/>
      <c r="DI8" s="397"/>
      <c r="DJ8" s="397"/>
      <c r="DK8" s="397"/>
      <c r="DL8" s="397"/>
      <c r="DM8" s="397"/>
      <c r="DN8" s="397"/>
      <c r="DO8" s="397"/>
      <c r="DP8" s="400">
        <v>1</v>
      </c>
      <c r="DQ8" s="395">
        <v>47500</v>
      </c>
      <c r="DR8" s="395"/>
      <c r="DS8" s="395"/>
      <c r="DT8" s="395">
        <v>1</v>
      </c>
      <c r="DU8" s="395">
        <v>47500</v>
      </c>
      <c r="DV8" s="395"/>
      <c r="DW8" s="395"/>
      <c r="DX8" s="395"/>
      <c r="DY8" s="395"/>
      <c r="DZ8" s="395"/>
      <c r="EA8" s="395"/>
      <c r="EB8" s="395"/>
      <c r="EC8" s="395"/>
      <c r="ED8" s="395"/>
      <c r="EE8" s="396"/>
      <c r="EF8" s="334">
        <f t="shared" ref="EF8:EG19" si="9">SUM(ED8,EB8,DZ8,DX8,DV8,DT8)</f>
        <v>1</v>
      </c>
      <c r="EG8" s="334">
        <f t="shared" si="9"/>
        <v>47500</v>
      </c>
      <c r="EH8" s="402">
        <v>1</v>
      </c>
      <c r="EI8" s="402">
        <v>47500</v>
      </c>
      <c r="EJ8" s="402"/>
      <c r="EK8" s="402"/>
      <c r="EL8" s="402"/>
      <c r="EM8" s="401">
        <v>1</v>
      </c>
      <c r="EN8" s="402"/>
      <c r="EO8" s="402"/>
      <c r="EP8" s="402"/>
      <c r="EQ8" s="402"/>
      <c r="ER8" s="402"/>
      <c r="ES8" s="402"/>
      <c r="ET8" s="402"/>
    </row>
    <row r="9" spans="1:150" ht="76.5">
      <c r="A9" s="428">
        <v>2</v>
      </c>
      <c r="B9" s="428" t="s">
        <v>1120</v>
      </c>
      <c r="C9" s="428" t="s">
        <v>1121</v>
      </c>
      <c r="D9" s="428" t="s">
        <v>1117</v>
      </c>
      <c r="E9" s="429">
        <v>42500</v>
      </c>
      <c r="F9" s="430">
        <v>5000</v>
      </c>
      <c r="G9" s="409">
        <f t="shared" si="3"/>
        <v>47500</v>
      </c>
      <c r="H9" s="403">
        <v>20</v>
      </c>
      <c r="I9" s="314">
        <f t="shared" si="0"/>
        <v>374.0625</v>
      </c>
      <c r="J9" s="314">
        <f t="shared" si="1"/>
        <v>2749.0625</v>
      </c>
      <c r="K9" s="431" t="s">
        <v>1122</v>
      </c>
      <c r="L9" s="405">
        <v>18</v>
      </c>
      <c r="M9" s="424">
        <f t="shared" si="2"/>
        <v>6733.125</v>
      </c>
      <c r="N9" s="410">
        <f t="shared" si="4"/>
        <v>49483.125</v>
      </c>
      <c r="O9" s="315">
        <f t="shared" si="5"/>
        <v>0</v>
      </c>
      <c r="P9" s="315">
        <f t="shared" si="6"/>
        <v>0</v>
      </c>
      <c r="Q9" s="315">
        <f t="shared" si="6"/>
        <v>0</v>
      </c>
      <c r="R9" s="315">
        <f t="shared" si="6"/>
        <v>0</v>
      </c>
      <c r="S9" s="407" t="s">
        <v>1119</v>
      </c>
      <c r="T9" s="395"/>
      <c r="U9" s="395"/>
      <c r="V9" s="395"/>
      <c r="W9" s="395"/>
      <c r="X9" s="395">
        <f t="shared" si="7"/>
        <v>0</v>
      </c>
      <c r="Y9" s="395"/>
      <c r="Z9" s="395"/>
      <c r="AA9" s="395"/>
      <c r="AB9" s="395"/>
      <c r="AC9" s="395">
        <f t="shared" si="8"/>
        <v>0</v>
      </c>
      <c r="AD9" s="395"/>
      <c r="AE9" s="395"/>
      <c r="AF9" s="395"/>
      <c r="AG9" s="395"/>
      <c r="AH9" s="395"/>
      <c r="AI9" s="395"/>
      <c r="AJ9" s="395"/>
      <c r="AK9" s="395"/>
      <c r="AL9" s="396"/>
      <c r="AM9" s="396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  <c r="CA9" s="397"/>
      <c r="CB9" s="397"/>
      <c r="CC9" s="397"/>
      <c r="CD9" s="397"/>
      <c r="CE9" s="397"/>
      <c r="CF9" s="397"/>
      <c r="CG9" s="397"/>
      <c r="CH9" s="397"/>
      <c r="CI9" s="397"/>
      <c r="CJ9" s="397"/>
      <c r="CK9" s="397"/>
      <c r="CL9" s="397"/>
      <c r="CM9" s="397"/>
      <c r="CN9" s="397"/>
      <c r="CO9" s="397"/>
      <c r="CP9" s="397"/>
      <c r="CQ9" s="397"/>
      <c r="CR9" s="397"/>
      <c r="CS9" s="397"/>
      <c r="CT9" s="397"/>
      <c r="CU9" s="397"/>
      <c r="CV9" s="397"/>
      <c r="CW9" s="397"/>
      <c r="CX9" s="397"/>
      <c r="CY9" s="397"/>
      <c r="CZ9" s="397"/>
      <c r="DA9" s="397"/>
      <c r="DB9" s="397"/>
      <c r="DC9" s="397"/>
      <c r="DD9" s="397"/>
      <c r="DE9" s="397"/>
      <c r="DF9" s="397"/>
      <c r="DG9" s="397"/>
      <c r="DH9" s="397"/>
      <c r="DI9" s="397"/>
      <c r="DJ9" s="397"/>
      <c r="DK9" s="397"/>
      <c r="DL9" s="397"/>
      <c r="DM9" s="397"/>
      <c r="DN9" s="397"/>
      <c r="DO9" s="397"/>
      <c r="DP9" s="400">
        <v>1</v>
      </c>
      <c r="DQ9" s="395">
        <v>47500</v>
      </c>
      <c r="DR9" s="395"/>
      <c r="DS9" s="395"/>
      <c r="DT9" s="395">
        <v>1</v>
      </c>
      <c r="DU9" s="395">
        <v>47500</v>
      </c>
      <c r="DV9" s="395"/>
      <c r="DW9" s="395"/>
      <c r="DX9" s="395"/>
      <c r="DY9" s="395"/>
      <c r="DZ9" s="395"/>
      <c r="EA9" s="395"/>
      <c r="EB9" s="395"/>
      <c r="EC9" s="395"/>
      <c r="ED9" s="395"/>
      <c r="EE9" s="396"/>
      <c r="EF9" s="334">
        <f t="shared" si="9"/>
        <v>1</v>
      </c>
      <c r="EG9" s="334">
        <f t="shared" si="9"/>
        <v>47500</v>
      </c>
      <c r="EH9" s="402">
        <v>1</v>
      </c>
      <c r="EI9" s="402">
        <v>47500</v>
      </c>
      <c r="EJ9" s="402"/>
      <c r="EK9" s="402"/>
      <c r="EL9" s="402"/>
      <c r="EM9" s="401">
        <v>1</v>
      </c>
      <c r="EN9" s="402"/>
      <c r="EO9" s="402"/>
      <c r="EP9" s="402"/>
      <c r="EQ9" s="402"/>
      <c r="ER9" s="402"/>
      <c r="ES9" s="402"/>
      <c r="ET9" s="402"/>
    </row>
    <row r="10" spans="1:150" ht="51">
      <c r="A10" s="326">
        <v>3</v>
      </c>
      <c r="B10" s="432" t="s">
        <v>1123</v>
      </c>
      <c r="C10" s="432" t="s">
        <v>1116</v>
      </c>
      <c r="D10" s="432" t="s">
        <v>1117</v>
      </c>
      <c r="E10" s="411">
        <v>42500</v>
      </c>
      <c r="F10" s="433">
        <v>5000</v>
      </c>
      <c r="G10" s="409">
        <f t="shared" si="3"/>
        <v>47500</v>
      </c>
      <c r="H10" s="403">
        <v>20</v>
      </c>
      <c r="I10" s="314">
        <f t="shared" si="0"/>
        <v>374.0625</v>
      </c>
      <c r="J10" s="314">
        <f t="shared" si="1"/>
        <v>2749.0625</v>
      </c>
      <c r="K10" s="434" t="s">
        <v>1124</v>
      </c>
      <c r="L10" s="405">
        <v>18</v>
      </c>
      <c r="M10" s="424">
        <f t="shared" si="2"/>
        <v>6733.125</v>
      </c>
      <c r="N10" s="410">
        <f t="shared" si="4"/>
        <v>49483.125</v>
      </c>
      <c r="O10" s="315">
        <f t="shared" si="5"/>
        <v>10996</v>
      </c>
      <c r="P10" s="315">
        <f t="shared" si="6"/>
        <v>9500</v>
      </c>
      <c r="Q10" s="315">
        <f t="shared" si="6"/>
        <v>1496</v>
      </c>
      <c r="R10" s="315">
        <f t="shared" si="6"/>
        <v>0</v>
      </c>
      <c r="S10" s="406" t="s">
        <v>1119</v>
      </c>
      <c r="T10" s="406" t="s">
        <v>968</v>
      </c>
      <c r="U10" s="395">
        <v>9500</v>
      </c>
      <c r="V10" s="395">
        <v>1496</v>
      </c>
      <c r="W10" s="395"/>
      <c r="X10" s="395">
        <f t="shared" si="7"/>
        <v>10996</v>
      </c>
      <c r="Y10" s="395"/>
      <c r="Z10" s="395"/>
      <c r="AA10" s="395"/>
      <c r="AB10" s="395"/>
      <c r="AC10" s="395">
        <f t="shared" si="8"/>
        <v>0</v>
      </c>
      <c r="AD10" s="395"/>
      <c r="AE10" s="395"/>
      <c r="AF10" s="395"/>
      <c r="AG10" s="395"/>
      <c r="AH10" s="395"/>
      <c r="AI10" s="395"/>
      <c r="AJ10" s="395"/>
      <c r="AK10" s="395"/>
      <c r="AL10" s="396"/>
      <c r="AM10" s="396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7"/>
      <c r="BW10" s="397"/>
      <c r="BX10" s="397"/>
      <c r="BY10" s="397"/>
      <c r="BZ10" s="397"/>
      <c r="CA10" s="397"/>
      <c r="CB10" s="397"/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7"/>
      <c r="CV10" s="397"/>
      <c r="CW10" s="397"/>
      <c r="CX10" s="397"/>
      <c r="CY10" s="397"/>
      <c r="CZ10" s="397"/>
      <c r="DA10" s="397"/>
      <c r="DB10" s="397"/>
      <c r="DC10" s="397"/>
      <c r="DD10" s="397"/>
      <c r="DE10" s="397"/>
      <c r="DF10" s="397"/>
      <c r="DG10" s="397"/>
      <c r="DH10" s="397"/>
      <c r="DI10" s="397"/>
      <c r="DJ10" s="397"/>
      <c r="DK10" s="397"/>
      <c r="DL10" s="397"/>
      <c r="DM10" s="397"/>
      <c r="DN10" s="397"/>
      <c r="DO10" s="397"/>
      <c r="DP10" s="400">
        <v>1</v>
      </c>
      <c r="DQ10" s="395">
        <v>47500</v>
      </c>
      <c r="DR10" s="395"/>
      <c r="DS10" s="395"/>
      <c r="DT10" s="395">
        <v>1</v>
      </c>
      <c r="DU10" s="395">
        <v>47500</v>
      </c>
      <c r="DV10" s="395"/>
      <c r="DW10" s="395"/>
      <c r="DX10" s="395"/>
      <c r="DY10" s="395"/>
      <c r="DZ10" s="395"/>
      <c r="EA10" s="395"/>
      <c r="EB10" s="395"/>
      <c r="EC10" s="395"/>
      <c r="ED10" s="395"/>
      <c r="EE10" s="396"/>
      <c r="EF10" s="334">
        <f t="shared" si="9"/>
        <v>1</v>
      </c>
      <c r="EG10" s="334">
        <f t="shared" si="9"/>
        <v>47500</v>
      </c>
      <c r="EH10" s="402">
        <v>1</v>
      </c>
      <c r="EI10" s="402">
        <v>47500</v>
      </c>
      <c r="EJ10" s="402"/>
      <c r="EK10" s="402"/>
      <c r="EL10" s="402"/>
      <c r="EM10" s="401">
        <v>1</v>
      </c>
      <c r="EN10" s="402"/>
      <c r="EO10" s="402"/>
      <c r="EP10" s="402"/>
      <c r="EQ10" s="402"/>
      <c r="ER10" s="402"/>
      <c r="ES10" s="402"/>
      <c r="ET10" s="402"/>
    </row>
    <row r="11" spans="1:150" ht="51">
      <c r="A11" s="428">
        <v>4</v>
      </c>
      <c r="B11" s="432" t="s">
        <v>1125</v>
      </c>
      <c r="C11" s="432" t="s">
        <v>1116</v>
      </c>
      <c r="D11" s="432" t="s">
        <v>1117</v>
      </c>
      <c r="E11" s="411">
        <v>42500</v>
      </c>
      <c r="F11" s="433">
        <v>5000</v>
      </c>
      <c r="G11" s="409">
        <f t="shared" si="3"/>
        <v>47500</v>
      </c>
      <c r="H11" s="403">
        <v>20</v>
      </c>
      <c r="I11" s="314">
        <f t="shared" si="0"/>
        <v>374.0625</v>
      </c>
      <c r="J11" s="314">
        <f t="shared" si="1"/>
        <v>2749.0625</v>
      </c>
      <c r="K11" s="434" t="s">
        <v>1122</v>
      </c>
      <c r="L11" s="405">
        <v>18</v>
      </c>
      <c r="M11" s="424">
        <f t="shared" si="2"/>
        <v>6733.125</v>
      </c>
      <c r="N11" s="410">
        <f t="shared" si="4"/>
        <v>49483.125</v>
      </c>
      <c r="O11" s="315">
        <f t="shared" si="5"/>
        <v>0</v>
      </c>
      <c r="P11" s="315">
        <f t="shared" si="6"/>
        <v>0</v>
      </c>
      <c r="Q11" s="315">
        <f t="shared" si="6"/>
        <v>0</v>
      </c>
      <c r="R11" s="315">
        <f t="shared" si="6"/>
        <v>0</v>
      </c>
      <c r="S11" s="406" t="s">
        <v>1119</v>
      </c>
      <c r="T11" s="395"/>
      <c r="U11" s="395"/>
      <c r="V11" s="395"/>
      <c r="W11" s="395"/>
      <c r="X11" s="395">
        <f t="shared" si="7"/>
        <v>0</v>
      </c>
      <c r="Y11" s="395"/>
      <c r="Z11" s="395"/>
      <c r="AA11" s="395"/>
      <c r="AB11" s="395"/>
      <c r="AC11" s="395">
        <f t="shared" si="8"/>
        <v>0</v>
      </c>
      <c r="AD11" s="395"/>
      <c r="AE11" s="395"/>
      <c r="AF11" s="395"/>
      <c r="AG11" s="395"/>
      <c r="AH11" s="395"/>
      <c r="AI11" s="395"/>
      <c r="AJ11" s="395"/>
      <c r="AK11" s="395"/>
      <c r="AL11" s="396"/>
      <c r="AM11" s="396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7"/>
      <c r="DP11" s="400">
        <v>1</v>
      </c>
      <c r="DQ11" s="395">
        <v>47500</v>
      </c>
      <c r="DR11" s="395"/>
      <c r="DS11" s="395"/>
      <c r="DT11" s="395">
        <v>1</v>
      </c>
      <c r="DU11" s="395">
        <v>47500</v>
      </c>
      <c r="DV11" s="395"/>
      <c r="DW11" s="395"/>
      <c r="DX11" s="395"/>
      <c r="DY11" s="395"/>
      <c r="DZ11" s="395"/>
      <c r="EA11" s="395"/>
      <c r="EB11" s="395"/>
      <c r="EC11" s="395"/>
      <c r="ED11" s="395"/>
      <c r="EE11" s="396"/>
      <c r="EF11" s="334">
        <f t="shared" si="9"/>
        <v>1</v>
      </c>
      <c r="EG11" s="334">
        <f t="shared" si="9"/>
        <v>47500</v>
      </c>
      <c r="EH11" s="402">
        <v>1</v>
      </c>
      <c r="EI11" s="402">
        <v>47500</v>
      </c>
      <c r="EJ11" s="402"/>
      <c r="EK11" s="402"/>
      <c r="EL11" s="402"/>
      <c r="EM11" s="401">
        <v>1</v>
      </c>
      <c r="EN11" s="402"/>
      <c r="EO11" s="402"/>
      <c r="EP11" s="402"/>
      <c r="EQ11" s="402"/>
      <c r="ER11" s="402"/>
      <c r="ES11" s="402"/>
      <c r="ET11" s="402"/>
    </row>
    <row r="12" spans="1:150" ht="51">
      <c r="A12" s="326">
        <v>5</v>
      </c>
      <c r="B12" s="432" t="s">
        <v>1126</v>
      </c>
      <c r="C12" s="432" t="s">
        <v>1127</v>
      </c>
      <c r="D12" s="432" t="s">
        <v>1117</v>
      </c>
      <c r="E12" s="411">
        <v>42500</v>
      </c>
      <c r="F12" s="433">
        <v>5000</v>
      </c>
      <c r="G12" s="409">
        <f t="shared" si="3"/>
        <v>47500</v>
      </c>
      <c r="H12" s="403">
        <v>20</v>
      </c>
      <c r="I12" s="314">
        <f t="shared" si="0"/>
        <v>374.0625</v>
      </c>
      <c r="J12" s="314">
        <f t="shared" si="1"/>
        <v>2749.0625</v>
      </c>
      <c r="K12" s="434" t="s">
        <v>1128</v>
      </c>
      <c r="L12" s="405">
        <v>18</v>
      </c>
      <c r="M12" s="424">
        <f t="shared" si="2"/>
        <v>6733.125</v>
      </c>
      <c r="N12" s="410">
        <f t="shared" si="4"/>
        <v>49483.125</v>
      </c>
      <c r="O12" s="315">
        <f t="shared" si="5"/>
        <v>0</v>
      </c>
      <c r="P12" s="315">
        <f t="shared" si="6"/>
        <v>0</v>
      </c>
      <c r="Q12" s="315">
        <f t="shared" si="6"/>
        <v>0</v>
      </c>
      <c r="R12" s="315">
        <f t="shared" si="6"/>
        <v>0</v>
      </c>
      <c r="S12" s="406" t="s">
        <v>1119</v>
      </c>
      <c r="T12" s="395"/>
      <c r="U12" s="395"/>
      <c r="V12" s="395"/>
      <c r="W12" s="395"/>
      <c r="X12" s="395">
        <f t="shared" si="7"/>
        <v>0</v>
      </c>
      <c r="Y12" s="395"/>
      <c r="Z12" s="395"/>
      <c r="AA12" s="395"/>
      <c r="AB12" s="395"/>
      <c r="AC12" s="395">
        <f t="shared" si="8"/>
        <v>0</v>
      </c>
      <c r="AD12" s="395"/>
      <c r="AE12" s="395"/>
      <c r="AF12" s="395"/>
      <c r="AG12" s="395"/>
      <c r="AH12" s="395"/>
      <c r="AI12" s="395"/>
      <c r="AJ12" s="395"/>
      <c r="AK12" s="395"/>
      <c r="AL12" s="396"/>
      <c r="AM12" s="396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400" t="s">
        <v>953</v>
      </c>
      <c r="DQ12" s="395" t="s">
        <v>953</v>
      </c>
      <c r="DR12" s="395">
        <v>1</v>
      </c>
      <c r="DS12" s="395">
        <v>47500</v>
      </c>
      <c r="DT12" s="395">
        <v>1</v>
      </c>
      <c r="DU12" s="395">
        <v>47500</v>
      </c>
      <c r="DV12" s="395"/>
      <c r="DW12" s="395"/>
      <c r="DX12" s="395"/>
      <c r="DY12" s="395"/>
      <c r="DZ12" s="395"/>
      <c r="EA12" s="395"/>
      <c r="EB12" s="395"/>
      <c r="EC12" s="395"/>
      <c r="ED12" s="395"/>
      <c r="EE12" s="396"/>
      <c r="EF12" s="334">
        <f t="shared" si="9"/>
        <v>1</v>
      </c>
      <c r="EG12" s="334">
        <f t="shared" si="9"/>
        <v>47500</v>
      </c>
      <c r="EH12" s="402"/>
      <c r="EI12" s="402"/>
      <c r="EJ12" s="402">
        <v>1</v>
      </c>
      <c r="EK12" s="402">
        <v>47500</v>
      </c>
      <c r="EL12" s="402"/>
      <c r="EM12" s="401">
        <v>1</v>
      </c>
      <c r="EN12" s="402"/>
      <c r="EO12" s="402"/>
      <c r="EP12" s="402"/>
      <c r="EQ12" s="402"/>
      <c r="ER12" s="402"/>
      <c r="ES12" s="402"/>
      <c r="ET12" s="402"/>
    </row>
    <row r="13" spans="1:150" ht="63.75">
      <c r="A13" s="428">
        <v>6</v>
      </c>
      <c r="B13" s="432" t="s">
        <v>1129</v>
      </c>
      <c r="C13" s="432" t="s">
        <v>1130</v>
      </c>
      <c r="D13" s="432" t="s">
        <v>1117</v>
      </c>
      <c r="E13" s="411">
        <v>42500</v>
      </c>
      <c r="F13" s="433">
        <v>5000</v>
      </c>
      <c r="G13" s="409">
        <f t="shared" si="3"/>
        <v>47500</v>
      </c>
      <c r="H13" s="403">
        <v>20</v>
      </c>
      <c r="I13" s="314">
        <f t="shared" si="0"/>
        <v>374.0625</v>
      </c>
      <c r="J13" s="314">
        <f t="shared" si="1"/>
        <v>2749.0625</v>
      </c>
      <c r="K13" s="434" t="s">
        <v>1131</v>
      </c>
      <c r="L13" s="405">
        <v>18</v>
      </c>
      <c r="M13" s="424">
        <f t="shared" si="2"/>
        <v>6733.125</v>
      </c>
      <c r="N13" s="410">
        <f t="shared" si="4"/>
        <v>49483.125</v>
      </c>
      <c r="O13" s="315">
        <f t="shared" si="5"/>
        <v>0</v>
      </c>
      <c r="P13" s="315">
        <f t="shared" si="6"/>
        <v>0</v>
      </c>
      <c r="Q13" s="315">
        <f t="shared" si="6"/>
        <v>0</v>
      </c>
      <c r="R13" s="315">
        <f t="shared" si="6"/>
        <v>0</v>
      </c>
      <c r="S13" s="406" t="s">
        <v>1119</v>
      </c>
      <c r="T13" s="395"/>
      <c r="U13" s="395"/>
      <c r="V13" s="395"/>
      <c r="W13" s="395"/>
      <c r="X13" s="395">
        <f t="shared" si="7"/>
        <v>0</v>
      </c>
      <c r="Y13" s="395"/>
      <c r="Z13" s="395"/>
      <c r="AA13" s="395"/>
      <c r="AB13" s="395"/>
      <c r="AC13" s="395">
        <f t="shared" si="8"/>
        <v>0</v>
      </c>
      <c r="AD13" s="395"/>
      <c r="AE13" s="395"/>
      <c r="AF13" s="395"/>
      <c r="AG13" s="395"/>
      <c r="AH13" s="395"/>
      <c r="AI13" s="395"/>
      <c r="AJ13" s="395"/>
      <c r="AK13" s="395"/>
      <c r="AL13" s="396"/>
      <c r="AM13" s="396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400">
        <v>1</v>
      </c>
      <c r="DQ13" s="395">
        <v>47500</v>
      </c>
      <c r="DR13" s="395"/>
      <c r="DS13" s="395"/>
      <c r="DT13" s="395">
        <v>1</v>
      </c>
      <c r="DU13" s="395">
        <v>47500</v>
      </c>
      <c r="DV13" s="395"/>
      <c r="DW13" s="395"/>
      <c r="DX13" s="395"/>
      <c r="DY13" s="395"/>
      <c r="DZ13" s="395"/>
      <c r="EA13" s="395"/>
      <c r="EB13" s="395"/>
      <c r="EC13" s="395"/>
      <c r="ED13" s="395"/>
      <c r="EE13" s="396"/>
      <c r="EF13" s="334">
        <f t="shared" si="9"/>
        <v>1</v>
      </c>
      <c r="EG13" s="334">
        <f t="shared" si="9"/>
        <v>47500</v>
      </c>
      <c r="EH13" s="402">
        <v>1</v>
      </c>
      <c r="EI13" s="402">
        <v>47500</v>
      </c>
      <c r="EJ13" s="402"/>
      <c r="EK13" s="402"/>
      <c r="EL13" s="402"/>
      <c r="EM13" s="401">
        <v>1</v>
      </c>
      <c r="EN13" s="402"/>
      <c r="EO13" s="402"/>
      <c r="EP13" s="402"/>
      <c r="EQ13" s="402"/>
      <c r="ER13" s="402"/>
      <c r="ES13" s="402"/>
      <c r="ET13" s="402"/>
    </row>
    <row r="14" spans="1:150" ht="51">
      <c r="A14" s="326">
        <v>7</v>
      </c>
      <c r="B14" s="432" t="s">
        <v>1132</v>
      </c>
      <c r="C14" s="432" t="s">
        <v>1133</v>
      </c>
      <c r="D14" s="432" t="s">
        <v>1134</v>
      </c>
      <c r="E14" s="411">
        <v>42500</v>
      </c>
      <c r="F14" s="433">
        <v>5000</v>
      </c>
      <c r="G14" s="409">
        <f t="shared" si="3"/>
        <v>47500</v>
      </c>
      <c r="H14" s="403">
        <v>20</v>
      </c>
      <c r="I14" s="314">
        <f t="shared" si="0"/>
        <v>374.0625</v>
      </c>
      <c r="J14" s="314">
        <f t="shared" si="1"/>
        <v>2749.0625</v>
      </c>
      <c r="K14" s="434" t="s">
        <v>1135</v>
      </c>
      <c r="L14" s="405">
        <v>18</v>
      </c>
      <c r="M14" s="424">
        <f t="shared" si="2"/>
        <v>6733.125</v>
      </c>
      <c r="N14" s="410">
        <f t="shared" si="4"/>
        <v>49483.125</v>
      </c>
      <c r="O14" s="315">
        <f t="shared" si="5"/>
        <v>10996</v>
      </c>
      <c r="P14" s="315">
        <f t="shared" si="6"/>
        <v>9500</v>
      </c>
      <c r="Q14" s="315">
        <f t="shared" si="6"/>
        <v>1496</v>
      </c>
      <c r="R14" s="315">
        <f t="shared" si="6"/>
        <v>0</v>
      </c>
      <c r="S14" s="406" t="s">
        <v>1119</v>
      </c>
      <c r="T14" s="406" t="s">
        <v>968</v>
      </c>
      <c r="U14" s="407">
        <v>4750</v>
      </c>
      <c r="V14" s="407">
        <v>748</v>
      </c>
      <c r="W14" s="395"/>
      <c r="X14" s="395">
        <f t="shared" si="7"/>
        <v>5498</v>
      </c>
      <c r="Y14" s="412" t="s">
        <v>1094</v>
      </c>
      <c r="Z14" s="395">
        <v>4750</v>
      </c>
      <c r="AA14" s="395">
        <v>748</v>
      </c>
      <c r="AB14" s="395"/>
      <c r="AC14" s="395">
        <f t="shared" si="8"/>
        <v>5498</v>
      </c>
      <c r="AD14" s="395"/>
      <c r="AE14" s="395"/>
      <c r="AF14" s="395"/>
      <c r="AG14" s="395"/>
      <c r="AH14" s="395"/>
      <c r="AI14" s="395"/>
      <c r="AJ14" s="395"/>
      <c r="AK14" s="395"/>
      <c r="AL14" s="396"/>
      <c r="AM14" s="396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400">
        <v>1</v>
      </c>
      <c r="DQ14" s="395">
        <v>47500</v>
      </c>
      <c r="DR14" s="395"/>
      <c r="DS14" s="395"/>
      <c r="DT14" s="395"/>
      <c r="DU14" s="395"/>
      <c r="DV14" s="395">
        <v>1</v>
      </c>
      <c r="DW14" s="395">
        <v>47500</v>
      </c>
      <c r="DX14" s="395"/>
      <c r="DY14" s="395"/>
      <c r="DZ14" s="395"/>
      <c r="EA14" s="395"/>
      <c r="EB14" s="395"/>
      <c r="EC14" s="395"/>
      <c r="ED14" s="395"/>
      <c r="EE14" s="396"/>
      <c r="EF14" s="334">
        <f t="shared" si="9"/>
        <v>1</v>
      </c>
      <c r="EG14" s="334">
        <f t="shared" si="9"/>
        <v>47500</v>
      </c>
      <c r="EH14" s="402">
        <v>1</v>
      </c>
      <c r="EI14" s="402">
        <v>47500</v>
      </c>
      <c r="EJ14" s="402"/>
      <c r="EK14" s="402"/>
      <c r="EL14" s="402"/>
      <c r="EM14" s="401">
        <v>1</v>
      </c>
      <c r="EN14" s="402"/>
      <c r="EO14" s="402"/>
      <c r="EP14" s="402"/>
      <c r="EQ14" s="402"/>
      <c r="ER14" s="402"/>
      <c r="ES14" s="402"/>
      <c r="ET14" s="402"/>
    </row>
    <row r="15" spans="1:150" ht="51">
      <c r="A15" s="428">
        <v>8</v>
      </c>
      <c r="B15" s="432" t="s">
        <v>1136</v>
      </c>
      <c r="C15" s="432" t="s">
        <v>1137</v>
      </c>
      <c r="D15" s="432" t="s">
        <v>1117</v>
      </c>
      <c r="E15" s="411">
        <v>42500</v>
      </c>
      <c r="F15" s="433">
        <v>5000</v>
      </c>
      <c r="G15" s="409">
        <f t="shared" si="3"/>
        <v>47500</v>
      </c>
      <c r="H15" s="403">
        <v>20</v>
      </c>
      <c r="I15" s="314">
        <f t="shared" si="0"/>
        <v>374.0625</v>
      </c>
      <c r="J15" s="314">
        <f t="shared" si="1"/>
        <v>2749.0625</v>
      </c>
      <c r="K15" s="434" t="s">
        <v>1138</v>
      </c>
      <c r="L15" s="405">
        <v>18</v>
      </c>
      <c r="M15" s="424">
        <f t="shared" si="2"/>
        <v>6733.125</v>
      </c>
      <c r="N15" s="410">
        <f t="shared" si="4"/>
        <v>49483.125</v>
      </c>
      <c r="O15" s="315">
        <f t="shared" si="5"/>
        <v>0</v>
      </c>
      <c r="P15" s="315">
        <f t="shared" si="6"/>
        <v>0</v>
      </c>
      <c r="Q15" s="315">
        <f t="shared" si="6"/>
        <v>0</v>
      </c>
      <c r="R15" s="315">
        <f t="shared" si="6"/>
        <v>0</v>
      </c>
      <c r="S15" s="406" t="s">
        <v>1139</v>
      </c>
      <c r="T15" s="395"/>
      <c r="U15" s="395"/>
      <c r="V15" s="395"/>
      <c r="W15" s="395"/>
      <c r="X15" s="395">
        <f t="shared" si="7"/>
        <v>0</v>
      </c>
      <c r="Y15" s="395"/>
      <c r="Z15" s="395"/>
      <c r="AA15" s="395"/>
      <c r="AB15" s="395"/>
      <c r="AC15" s="395">
        <f t="shared" si="8"/>
        <v>0</v>
      </c>
      <c r="AD15" s="395"/>
      <c r="AE15" s="395"/>
      <c r="AF15" s="395"/>
      <c r="AG15" s="395"/>
      <c r="AH15" s="395"/>
      <c r="AI15" s="395"/>
      <c r="AJ15" s="395"/>
      <c r="AK15" s="395"/>
      <c r="AL15" s="396"/>
      <c r="AM15" s="396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7"/>
      <c r="BX15" s="397"/>
      <c r="BY15" s="397"/>
      <c r="BZ15" s="397"/>
      <c r="CA15" s="397"/>
      <c r="CB15" s="397"/>
      <c r="CC15" s="397"/>
      <c r="CD15" s="397"/>
      <c r="CE15" s="397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7"/>
      <c r="CS15" s="397"/>
      <c r="CT15" s="397"/>
      <c r="CU15" s="397"/>
      <c r="CV15" s="397"/>
      <c r="CW15" s="397"/>
      <c r="CX15" s="397"/>
      <c r="CY15" s="397"/>
      <c r="CZ15" s="397"/>
      <c r="DA15" s="397"/>
      <c r="DB15" s="397"/>
      <c r="DC15" s="397"/>
      <c r="DD15" s="397"/>
      <c r="DE15" s="397"/>
      <c r="DF15" s="397"/>
      <c r="DG15" s="397"/>
      <c r="DH15" s="397"/>
      <c r="DI15" s="397"/>
      <c r="DJ15" s="397"/>
      <c r="DK15" s="397"/>
      <c r="DL15" s="397"/>
      <c r="DM15" s="397"/>
      <c r="DN15" s="397"/>
      <c r="DO15" s="397"/>
      <c r="DP15" s="400">
        <v>1</v>
      </c>
      <c r="DQ15" s="395">
        <v>47500</v>
      </c>
      <c r="DR15" s="395"/>
      <c r="DS15" s="395"/>
      <c r="DT15" s="395">
        <v>1</v>
      </c>
      <c r="DU15" s="395">
        <v>47500</v>
      </c>
      <c r="DV15" s="395"/>
      <c r="DW15" s="395"/>
      <c r="DX15" s="395"/>
      <c r="DY15" s="395"/>
      <c r="DZ15" s="395"/>
      <c r="EA15" s="395"/>
      <c r="EB15" s="395"/>
      <c r="EC15" s="395"/>
      <c r="ED15" s="395"/>
      <c r="EE15" s="396"/>
      <c r="EF15" s="334">
        <f t="shared" si="9"/>
        <v>1</v>
      </c>
      <c r="EG15" s="334">
        <f t="shared" si="9"/>
        <v>47500</v>
      </c>
      <c r="EH15" s="402">
        <v>1</v>
      </c>
      <c r="EI15" s="402">
        <v>47500</v>
      </c>
      <c r="EJ15" s="402"/>
      <c r="EK15" s="402"/>
      <c r="EL15" s="402"/>
      <c r="EM15" s="401">
        <v>1</v>
      </c>
      <c r="EN15" s="402"/>
      <c r="EO15" s="402"/>
      <c r="EP15" s="402"/>
      <c r="EQ15" s="402"/>
      <c r="ER15" s="402"/>
      <c r="ES15" s="402"/>
      <c r="ET15" s="402"/>
    </row>
    <row r="16" spans="1:150" ht="51">
      <c r="A16" s="326">
        <v>9</v>
      </c>
      <c r="B16" s="432" t="s">
        <v>1140</v>
      </c>
      <c r="C16" s="432" t="s">
        <v>1141</v>
      </c>
      <c r="D16" s="432" t="s">
        <v>1134</v>
      </c>
      <c r="E16" s="411">
        <v>42500</v>
      </c>
      <c r="F16" s="433">
        <v>5000</v>
      </c>
      <c r="G16" s="409">
        <f t="shared" si="3"/>
        <v>47500</v>
      </c>
      <c r="H16" s="403">
        <v>20</v>
      </c>
      <c r="I16" s="314">
        <f t="shared" si="0"/>
        <v>374.0625</v>
      </c>
      <c r="J16" s="314">
        <f t="shared" si="1"/>
        <v>2749.0625</v>
      </c>
      <c r="K16" s="434" t="s">
        <v>1142</v>
      </c>
      <c r="L16" s="405">
        <v>18</v>
      </c>
      <c r="M16" s="424">
        <f t="shared" si="2"/>
        <v>6733.125</v>
      </c>
      <c r="N16" s="410">
        <f t="shared" si="4"/>
        <v>49483.125</v>
      </c>
      <c r="O16" s="315">
        <f t="shared" si="5"/>
        <v>2749</v>
      </c>
      <c r="P16" s="315">
        <f t="shared" si="6"/>
        <v>2375</v>
      </c>
      <c r="Q16" s="315">
        <f t="shared" si="6"/>
        <v>374</v>
      </c>
      <c r="R16" s="315">
        <f t="shared" si="6"/>
        <v>0</v>
      </c>
      <c r="S16" s="406" t="s">
        <v>1143</v>
      </c>
      <c r="T16" s="435" t="s">
        <v>968</v>
      </c>
      <c r="U16" s="395">
        <v>2375</v>
      </c>
      <c r="V16" s="395">
        <v>374</v>
      </c>
      <c r="W16" s="395"/>
      <c r="X16" s="395">
        <f t="shared" si="7"/>
        <v>2749</v>
      </c>
      <c r="Y16" s="395"/>
      <c r="Z16" s="395"/>
      <c r="AA16" s="395"/>
      <c r="AB16" s="395"/>
      <c r="AC16" s="395">
        <f t="shared" si="8"/>
        <v>0</v>
      </c>
      <c r="AD16" s="395"/>
      <c r="AE16" s="395"/>
      <c r="AF16" s="395"/>
      <c r="AG16" s="395"/>
      <c r="AH16" s="395"/>
      <c r="AI16" s="395"/>
      <c r="AJ16" s="395"/>
      <c r="AK16" s="395"/>
      <c r="AL16" s="396"/>
      <c r="AM16" s="396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7"/>
      <c r="BS16" s="397"/>
      <c r="BT16" s="397"/>
      <c r="BU16" s="397"/>
      <c r="BV16" s="397"/>
      <c r="BW16" s="397"/>
      <c r="BX16" s="397"/>
      <c r="BY16" s="397"/>
      <c r="BZ16" s="397"/>
      <c r="CA16" s="397"/>
      <c r="CB16" s="397"/>
      <c r="CC16" s="397"/>
      <c r="CD16" s="397"/>
      <c r="CE16" s="397"/>
      <c r="CF16" s="397"/>
      <c r="CG16" s="397"/>
      <c r="CH16" s="397"/>
      <c r="CI16" s="397"/>
      <c r="CJ16" s="397"/>
      <c r="CK16" s="397"/>
      <c r="CL16" s="397"/>
      <c r="CM16" s="397"/>
      <c r="CN16" s="397"/>
      <c r="CO16" s="397"/>
      <c r="CP16" s="397"/>
      <c r="CQ16" s="397"/>
      <c r="CR16" s="397"/>
      <c r="CS16" s="397"/>
      <c r="CT16" s="397"/>
      <c r="CU16" s="397"/>
      <c r="CV16" s="397"/>
      <c r="CW16" s="397"/>
      <c r="CX16" s="397"/>
      <c r="CY16" s="397"/>
      <c r="CZ16" s="397"/>
      <c r="DA16" s="397"/>
      <c r="DB16" s="397"/>
      <c r="DC16" s="397"/>
      <c r="DD16" s="397"/>
      <c r="DE16" s="397"/>
      <c r="DF16" s="397"/>
      <c r="DG16" s="397"/>
      <c r="DH16" s="397"/>
      <c r="DI16" s="397"/>
      <c r="DJ16" s="397"/>
      <c r="DK16" s="397"/>
      <c r="DL16" s="397"/>
      <c r="DM16" s="397"/>
      <c r="DN16" s="397"/>
      <c r="DO16" s="397"/>
      <c r="DP16" s="400">
        <v>1</v>
      </c>
      <c r="DQ16" s="395">
        <v>47500</v>
      </c>
      <c r="DR16" s="395"/>
      <c r="DS16" s="395"/>
      <c r="DT16" s="395"/>
      <c r="DU16" s="395"/>
      <c r="DV16" s="395">
        <v>1</v>
      </c>
      <c r="DW16" s="395">
        <v>47500</v>
      </c>
      <c r="DX16" s="395"/>
      <c r="DY16" s="395"/>
      <c r="DZ16" s="395"/>
      <c r="EA16" s="395"/>
      <c r="EB16" s="395"/>
      <c r="EC16" s="395"/>
      <c r="ED16" s="395"/>
      <c r="EE16" s="396"/>
      <c r="EF16" s="334">
        <f t="shared" si="9"/>
        <v>1</v>
      </c>
      <c r="EG16" s="334">
        <f t="shared" si="9"/>
        <v>47500</v>
      </c>
      <c r="EH16" s="402">
        <v>1</v>
      </c>
      <c r="EI16" s="402">
        <v>47500</v>
      </c>
      <c r="EJ16" s="402"/>
      <c r="EK16" s="402"/>
      <c r="EL16" s="402"/>
      <c r="EM16" s="401">
        <v>1</v>
      </c>
      <c r="EN16" s="402"/>
      <c r="EO16" s="402"/>
      <c r="EP16" s="402"/>
      <c r="EQ16" s="402"/>
      <c r="ER16" s="402"/>
      <c r="ES16" s="402"/>
      <c r="ET16" s="402"/>
    </row>
    <row r="17" spans="1:150" ht="38.25">
      <c r="A17" s="428">
        <v>10</v>
      </c>
      <c r="B17" s="432" t="s">
        <v>1144</v>
      </c>
      <c r="C17" s="432" t="s">
        <v>1145</v>
      </c>
      <c r="D17" s="432" t="s">
        <v>1109</v>
      </c>
      <c r="E17" s="411">
        <v>42500</v>
      </c>
      <c r="F17" s="433">
        <v>5000</v>
      </c>
      <c r="G17" s="409">
        <f t="shared" si="3"/>
        <v>47500</v>
      </c>
      <c r="H17" s="403">
        <v>20</v>
      </c>
      <c r="I17" s="314">
        <f t="shared" si="0"/>
        <v>374.0625</v>
      </c>
      <c r="J17" s="314">
        <f t="shared" si="1"/>
        <v>2749.0625</v>
      </c>
      <c r="K17" s="434" t="s">
        <v>1146</v>
      </c>
      <c r="L17" s="405">
        <v>18</v>
      </c>
      <c r="M17" s="424">
        <f t="shared" si="2"/>
        <v>6733.125</v>
      </c>
      <c r="N17" s="410">
        <f t="shared" si="4"/>
        <v>49483.125</v>
      </c>
      <c r="O17" s="315">
        <f t="shared" si="5"/>
        <v>16494</v>
      </c>
      <c r="P17" s="315">
        <f t="shared" si="6"/>
        <v>14250</v>
      </c>
      <c r="Q17" s="315">
        <f t="shared" si="6"/>
        <v>2244</v>
      </c>
      <c r="R17" s="315">
        <f t="shared" si="6"/>
        <v>0</v>
      </c>
      <c r="S17" s="406" t="s">
        <v>1119</v>
      </c>
      <c r="T17" s="406" t="s">
        <v>968</v>
      </c>
      <c r="U17" s="407">
        <v>4750</v>
      </c>
      <c r="V17" s="407">
        <v>748</v>
      </c>
      <c r="W17" s="395"/>
      <c r="X17" s="395">
        <f t="shared" si="7"/>
        <v>5498</v>
      </c>
      <c r="Y17" s="394" t="s">
        <v>1094</v>
      </c>
      <c r="Z17" s="395">
        <v>9500</v>
      </c>
      <c r="AA17" s="395">
        <v>1496</v>
      </c>
      <c r="AB17" s="395"/>
      <c r="AC17" s="395">
        <f t="shared" si="8"/>
        <v>10996</v>
      </c>
      <c r="AD17" s="395"/>
      <c r="AE17" s="395"/>
      <c r="AF17" s="395"/>
      <c r="AG17" s="395"/>
      <c r="AH17" s="395"/>
      <c r="AI17" s="395"/>
      <c r="AJ17" s="395"/>
      <c r="AK17" s="395"/>
      <c r="AL17" s="396"/>
      <c r="AM17" s="396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397"/>
      <c r="BS17" s="397"/>
      <c r="BT17" s="397"/>
      <c r="BU17" s="397"/>
      <c r="BV17" s="397"/>
      <c r="BW17" s="397"/>
      <c r="BX17" s="397"/>
      <c r="BY17" s="397"/>
      <c r="BZ17" s="397"/>
      <c r="CA17" s="397"/>
      <c r="CB17" s="397"/>
      <c r="CC17" s="397"/>
      <c r="CD17" s="397"/>
      <c r="CE17" s="397"/>
      <c r="CF17" s="397"/>
      <c r="CG17" s="397"/>
      <c r="CH17" s="397"/>
      <c r="CI17" s="397"/>
      <c r="CJ17" s="397"/>
      <c r="CK17" s="397"/>
      <c r="CL17" s="397"/>
      <c r="CM17" s="397"/>
      <c r="CN17" s="397"/>
      <c r="CO17" s="397"/>
      <c r="CP17" s="397"/>
      <c r="CQ17" s="397"/>
      <c r="CR17" s="397"/>
      <c r="CS17" s="397"/>
      <c r="CT17" s="397"/>
      <c r="CU17" s="397"/>
      <c r="CV17" s="397"/>
      <c r="CW17" s="397"/>
      <c r="CX17" s="397"/>
      <c r="CY17" s="397"/>
      <c r="CZ17" s="397"/>
      <c r="DA17" s="397"/>
      <c r="DB17" s="397"/>
      <c r="DC17" s="397"/>
      <c r="DD17" s="397"/>
      <c r="DE17" s="397"/>
      <c r="DF17" s="397"/>
      <c r="DG17" s="397"/>
      <c r="DH17" s="397"/>
      <c r="DI17" s="397"/>
      <c r="DJ17" s="397"/>
      <c r="DK17" s="397"/>
      <c r="DL17" s="397"/>
      <c r="DM17" s="397"/>
      <c r="DN17" s="397"/>
      <c r="DO17" s="397"/>
      <c r="DP17" s="400">
        <v>1</v>
      </c>
      <c r="DQ17" s="395">
        <v>47500</v>
      </c>
      <c r="DR17" s="395"/>
      <c r="DS17" s="395"/>
      <c r="DT17" s="395"/>
      <c r="DU17" s="395"/>
      <c r="DV17" s="395">
        <v>1</v>
      </c>
      <c r="DW17" s="395">
        <v>47500</v>
      </c>
      <c r="DX17" s="395"/>
      <c r="DY17" s="395"/>
      <c r="DZ17" s="395"/>
      <c r="EA17" s="395"/>
      <c r="EB17" s="395"/>
      <c r="EC17" s="395"/>
      <c r="ED17" s="395"/>
      <c r="EE17" s="396"/>
      <c r="EF17" s="334">
        <f t="shared" si="9"/>
        <v>1</v>
      </c>
      <c r="EG17" s="334">
        <f t="shared" si="9"/>
        <v>47500</v>
      </c>
      <c r="EH17" s="402">
        <v>1</v>
      </c>
      <c r="EI17" s="402">
        <v>47500</v>
      </c>
      <c r="EJ17" s="402"/>
      <c r="EK17" s="402"/>
      <c r="EL17" s="402"/>
      <c r="EM17" s="401"/>
      <c r="EN17" s="402"/>
      <c r="EO17" s="402">
        <v>1</v>
      </c>
      <c r="EP17" s="402">
        <v>47500</v>
      </c>
      <c r="EQ17" s="402"/>
      <c r="ER17" s="402"/>
      <c r="ES17" s="402"/>
      <c r="ET17" s="402"/>
    </row>
    <row r="18" spans="1:150" ht="64.5" thickBot="1">
      <c r="A18" s="326">
        <v>11</v>
      </c>
      <c r="B18" s="432" t="s">
        <v>1147</v>
      </c>
      <c r="C18" s="432" t="s">
        <v>1148</v>
      </c>
      <c r="D18" s="432" t="s">
        <v>1134</v>
      </c>
      <c r="E18" s="411">
        <v>42500</v>
      </c>
      <c r="F18" s="433">
        <v>5000</v>
      </c>
      <c r="G18" s="409">
        <f t="shared" si="3"/>
        <v>47500</v>
      </c>
      <c r="H18" s="403">
        <v>20</v>
      </c>
      <c r="I18" s="314">
        <f t="shared" si="0"/>
        <v>374.0625</v>
      </c>
      <c r="J18" s="314">
        <f t="shared" si="1"/>
        <v>2749.0625</v>
      </c>
      <c r="K18" s="434" t="s">
        <v>1149</v>
      </c>
      <c r="L18" s="405">
        <v>18</v>
      </c>
      <c r="M18" s="424">
        <f t="shared" si="2"/>
        <v>6733.125</v>
      </c>
      <c r="N18" s="410">
        <f t="shared" si="4"/>
        <v>49483.125</v>
      </c>
      <c r="O18" s="315">
        <f t="shared" si="5"/>
        <v>16494</v>
      </c>
      <c r="P18" s="315">
        <f t="shared" si="6"/>
        <v>14250</v>
      </c>
      <c r="Q18" s="315">
        <f t="shared" si="6"/>
        <v>2244</v>
      </c>
      <c r="R18" s="315">
        <f t="shared" si="6"/>
        <v>0</v>
      </c>
      <c r="S18" s="406" t="s">
        <v>1150</v>
      </c>
      <c r="T18" s="406" t="s">
        <v>968</v>
      </c>
      <c r="U18" s="395">
        <v>9500</v>
      </c>
      <c r="V18" s="395">
        <v>1496</v>
      </c>
      <c r="W18" s="395"/>
      <c r="X18" s="395">
        <f t="shared" si="7"/>
        <v>10996</v>
      </c>
      <c r="Y18" s="394" t="s">
        <v>1094</v>
      </c>
      <c r="Z18" s="395">
        <v>4750</v>
      </c>
      <c r="AA18" s="395">
        <v>748</v>
      </c>
      <c r="AB18" s="395"/>
      <c r="AC18" s="395">
        <f t="shared" si="8"/>
        <v>5498</v>
      </c>
      <c r="AD18" s="395"/>
      <c r="AE18" s="395"/>
      <c r="AF18" s="395"/>
      <c r="AG18" s="395"/>
      <c r="AH18" s="395"/>
      <c r="AI18" s="395"/>
      <c r="AJ18" s="395"/>
      <c r="AK18" s="395"/>
      <c r="AL18" s="396"/>
      <c r="AM18" s="396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7"/>
      <c r="BS18" s="397"/>
      <c r="BT18" s="397"/>
      <c r="BU18" s="397"/>
      <c r="BV18" s="397"/>
      <c r="BW18" s="397"/>
      <c r="BX18" s="397"/>
      <c r="BY18" s="397"/>
      <c r="BZ18" s="397"/>
      <c r="CA18" s="397"/>
      <c r="CB18" s="397"/>
      <c r="CC18" s="397"/>
      <c r="CD18" s="397"/>
      <c r="CE18" s="397"/>
      <c r="CF18" s="397"/>
      <c r="CG18" s="397"/>
      <c r="CH18" s="397"/>
      <c r="CI18" s="397"/>
      <c r="CJ18" s="397"/>
      <c r="CK18" s="397"/>
      <c r="CL18" s="397"/>
      <c r="CM18" s="397"/>
      <c r="CN18" s="397"/>
      <c r="CO18" s="397"/>
      <c r="CP18" s="397"/>
      <c r="CQ18" s="397"/>
      <c r="CR18" s="397"/>
      <c r="CS18" s="397"/>
      <c r="CT18" s="397"/>
      <c r="CU18" s="397"/>
      <c r="CV18" s="397"/>
      <c r="CW18" s="397"/>
      <c r="CX18" s="397"/>
      <c r="CY18" s="397"/>
      <c r="CZ18" s="397"/>
      <c r="DA18" s="397"/>
      <c r="DB18" s="397"/>
      <c r="DC18" s="397"/>
      <c r="DD18" s="397"/>
      <c r="DE18" s="397"/>
      <c r="DF18" s="397"/>
      <c r="DG18" s="397"/>
      <c r="DH18" s="397"/>
      <c r="DI18" s="397"/>
      <c r="DJ18" s="397"/>
      <c r="DK18" s="397"/>
      <c r="DL18" s="397"/>
      <c r="DM18" s="397"/>
      <c r="DN18" s="397"/>
      <c r="DO18" s="397"/>
      <c r="DP18" s="400">
        <v>1</v>
      </c>
      <c r="DQ18" s="395">
        <v>47500</v>
      </c>
      <c r="DR18" s="395"/>
      <c r="DS18" s="395"/>
      <c r="DT18" s="395"/>
      <c r="DU18" s="395"/>
      <c r="DV18" s="395">
        <v>1</v>
      </c>
      <c r="DW18" s="395">
        <v>47500</v>
      </c>
      <c r="DX18" s="395"/>
      <c r="DY18" s="395"/>
      <c r="DZ18" s="395"/>
      <c r="EA18" s="395"/>
      <c r="EB18" s="395"/>
      <c r="EC18" s="395"/>
      <c r="ED18" s="395"/>
      <c r="EE18" s="396"/>
      <c r="EF18" s="334">
        <f t="shared" si="9"/>
        <v>1</v>
      </c>
      <c r="EG18" s="334">
        <f t="shared" si="9"/>
        <v>47500</v>
      </c>
      <c r="EH18" s="402">
        <v>1</v>
      </c>
      <c r="EI18" s="402">
        <v>47500</v>
      </c>
      <c r="EJ18" s="402"/>
      <c r="EK18" s="402"/>
      <c r="EL18" s="402"/>
      <c r="EM18" s="401"/>
      <c r="EN18" s="402"/>
      <c r="EO18" s="402">
        <v>1</v>
      </c>
      <c r="EP18" s="402">
        <v>47500</v>
      </c>
      <c r="EQ18" s="402"/>
      <c r="ER18" s="402"/>
      <c r="ES18" s="402"/>
      <c r="ET18" s="402"/>
    </row>
    <row r="19" spans="1:150" ht="51.75" thickBot="1">
      <c r="A19" s="428">
        <v>12</v>
      </c>
      <c r="B19" s="436" t="s">
        <v>1151</v>
      </c>
      <c r="C19" s="436" t="s">
        <v>1152</v>
      </c>
      <c r="D19" s="436" t="s">
        <v>1117</v>
      </c>
      <c r="E19" s="437">
        <v>42500</v>
      </c>
      <c r="F19" s="297">
        <v>5000</v>
      </c>
      <c r="G19" s="409">
        <f t="shared" si="3"/>
        <v>47500</v>
      </c>
      <c r="H19" s="437">
        <v>20</v>
      </c>
      <c r="I19" s="314">
        <f t="shared" si="0"/>
        <v>374.0625</v>
      </c>
      <c r="J19" s="314">
        <f t="shared" si="1"/>
        <v>2749.0625</v>
      </c>
      <c r="K19" s="438" t="s">
        <v>1153</v>
      </c>
      <c r="L19" s="405">
        <v>17</v>
      </c>
      <c r="M19" s="424">
        <f t="shared" si="2"/>
        <v>6359.0625</v>
      </c>
      <c r="N19" s="410">
        <f t="shared" si="4"/>
        <v>46734.0625</v>
      </c>
      <c r="O19" s="315">
        <f t="shared" si="5"/>
        <v>16494</v>
      </c>
      <c r="P19" s="315">
        <f t="shared" si="6"/>
        <v>14250</v>
      </c>
      <c r="Q19" s="315">
        <f t="shared" si="6"/>
        <v>2244</v>
      </c>
      <c r="R19" s="315">
        <f t="shared" si="6"/>
        <v>0</v>
      </c>
      <c r="S19" s="406" t="s">
        <v>1154</v>
      </c>
      <c r="T19" s="406" t="s">
        <v>968</v>
      </c>
      <c r="U19" s="407">
        <v>9500</v>
      </c>
      <c r="V19" s="407">
        <v>1496</v>
      </c>
      <c r="W19" s="395"/>
      <c r="X19" s="395">
        <f t="shared" si="7"/>
        <v>10996</v>
      </c>
      <c r="Y19" s="394" t="s">
        <v>1094</v>
      </c>
      <c r="Z19" s="395">
        <v>4750</v>
      </c>
      <c r="AA19" s="395">
        <v>748</v>
      </c>
      <c r="AB19" s="395"/>
      <c r="AC19" s="395">
        <f t="shared" si="8"/>
        <v>5498</v>
      </c>
      <c r="AD19" s="395"/>
      <c r="AE19" s="395"/>
      <c r="AF19" s="395"/>
      <c r="AG19" s="395"/>
      <c r="AH19" s="395"/>
      <c r="AI19" s="395"/>
      <c r="AJ19" s="395"/>
      <c r="AK19" s="395"/>
      <c r="AL19" s="396"/>
      <c r="AM19" s="396"/>
      <c r="AN19" s="397"/>
      <c r="AO19" s="397"/>
      <c r="AP19" s="397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97"/>
      <c r="BQ19" s="397"/>
      <c r="BR19" s="397"/>
      <c r="BS19" s="397"/>
      <c r="BT19" s="397"/>
      <c r="BU19" s="397"/>
      <c r="BV19" s="397"/>
      <c r="BW19" s="397"/>
      <c r="BX19" s="397"/>
      <c r="BY19" s="397"/>
      <c r="BZ19" s="397"/>
      <c r="CA19" s="397"/>
      <c r="CB19" s="397"/>
      <c r="CC19" s="397"/>
      <c r="CD19" s="397"/>
      <c r="CE19" s="397"/>
      <c r="CF19" s="397"/>
      <c r="CG19" s="397"/>
      <c r="CH19" s="397"/>
      <c r="CI19" s="397"/>
      <c r="CJ19" s="397"/>
      <c r="CK19" s="397"/>
      <c r="CL19" s="397"/>
      <c r="CM19" s="397"/>
      <c r="CN19" s="397"/>
      <c r="CO19" s="397"/>
      <c r="CP19" s="397"/>
      <c r="CQ19" s="397"/>
      <c r="CR19" s="397"/>
      <c r="CS19" s="397"/>
      <c r="CT19" s="397"/>
      <c r="CU19" s="397"/>
      <c r="CV19" s="397"/>
      <c r="CW19" s="397"/>
      <c r="CX19" s="397"/>
      <c r="CY19" s="397"/>
      <c r="CZ19" s="397"/>
      <c r="DA19" s="397"/>
      <c r="DB19" s="397"/>
      <c r="DC19" s="397"/>
      <c r="DD19" s="397"/>
      <c r="DE19" s="397"/>
      <c r="DF19" s="397"/>
      <c r="DG19" s="397"/>
      <c r="DH19" s="397"/>
      <c r="DI19" s="397"/>
      <c r="DJ19" s="397"/>
      <c r="DK19" s="397"/>
      <c r="DL19" s="397"/>
      <c r="DM19" s="397"/>
      <c r="DN19" s="397"/>
      <c r="DO19" s="397"/>
      <c r="DP19" s="400">
        <v>1</v>
      </c>
      <c r="DQ19" s="395">
        <v>47500</v>
      </c>
      <c r="DR19" s="395"/>
      <c r="DS19" s="395"/>
      <c r="DT19" s="395">
        <v>1</v>
      </c>
      <c r="DU19" s="395">
        <v>47500</v>
      </c>
      <c r="DV19" s="395"/>
      <c r="DW19" s="395"/>
      <c r="DX19" s="395"/>
      <c r="DY19" s="395"/>
      <c r="DZ19" s="395"/>
      <c r="EA19" s="395"/>
      <c r="EB19" s="395"/>
      <c r="EC19" s="395"/>
      <c r="ED19" s="395"/>
      <c r="EE19" s="396"/>
      <c r="EF19" s="334">
        <f t="shared" si="9"/>
        <v>1</v>
      </c>
      <c r="EG19" s="334">
        <f t="shared" si="9"/>
        <v>47500</v>
      </c>
      <c r="EH19" s="402"/>
      <c r="EI19" s="402"/>
      <c r="EJ19" s="402">
        <v>1</v>
      </c>
      <c r="EK19" s="402">
        <v>47500</v>
      </c>
      <c r="EL19" s="402"/>
      <c r="EM19" s="401"/>
      <c r="EN19" s="402"/>
      <c r="EO19" s="402">
        <v>1</v>
      </c>
      <c r="EP19" s="402">
        <v>47500</v>
      </c>
      <c r="EQ19" s="402"/>
      <c r="ER19" s="402"/>
      <c r="ES19" s="402"/>
      <c r="ET19" s="402"/>
    </row>
    <row r="20" spans="1:150">
      <c r="A20" s="413"/>
      <c r="B20" s="311"/>
      <c r="C20" s="311"/>
      <c r="D20" s="375"/>
      <c r="E20" s="345"/>
      <c r="F20" s="345"/>
      <c r="G20" s="409">
        <f t="shared" si="3"/>
        <v>0</v>
      </c>
      <c r="H20" s="376"/>
      <c r="I20" s="314">
        <f t="shared" si="0"/>
        <v>0</v>
      </c>
      <c r="J20" s="314">
        <f t="shared" si="1"/>
        <v>0</v>
      </c>
      <c r="K20" s="376"/>
      <c r="L20" s="380"/>
      <c r="M20" s="424">
        <f t="shared" si="2"/>
        <v>0</v>
      </c>
      <c r="N20" s="410">
        <f t="shared" si="4"/>
        <v>0</v>
      </c>
      <c r="O20" s="315">
        <f t="shared" si="5"/>
        <v>0</v>
      </c>
      <c r="P20" s="315">
        <f t="shared" si="6"/>
        <v>0</v>
      </c>
      <c r="Q20" s="315">
        <f t="shared" si="6"/>
        <v>0</v>
      </c>
      <c r="R20" s="315">
        <f t="shared" si="6"/>
        <v>0</v>
      </c>
      <c r="S20" s="345"/>
      <c r="T20" s="345"/>
      <c r="U20" s="345"/>
      <c r="V20" s="345"/>
      <c r="W20" s="345"/>
      <c r="X20" s="395">
        <f t="shared" si="7"/>
        <v>0</v>
      </c>
      <c r="Y20" s="345"/>
      <c r="Z20" s="345"/>
      <c r="AA20" s="345"/>
      <c r="AB20" s="345"/>
      <c r="AC20" s="395">
        <f t="shared" si="8"/>
        <v>0</v>
      </c>
      <c r="AD20" s="345"/>
      <c r="AE20" s="345"/>
      <c r="AF20" s="345"/>
      <c r="AG20" s="345"/>
      <c r="AH20" s="345"/>
      <c r="AI20" s="345"/>
      <c r="AJ20" s="345"/>
      <c r="AK20" s="345"/>
      <c r="AL20" s="364"/>
      <c r="AM20" s="364"/>
      <c r="AN20" s="414"/>
      <c r="AO20" s="414"/>
      <c r="AP20" s="414"/>
      <c r="AQ20" s="414"/>
      <c r="AR20" s="414"/>
      <c r="AS20" s="414"/>
      <c r="AT20" s="414"/>
      <c r="AU20" s="414"/>
      <c r="AV20" s="414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4"/>
      <c r="BI20" s="414"/>
      <c r="BJ20" s="414"/>
      <c r="BK20" s="414"/>
      <c r="BL20" s="414"/>
      <c r="BM20" s="414"/>
      <c r="BN20" s="414"/>
      <c r="BO20" s="414"/>
      <c r="BP20" s="414"/>
      <c r="BQ20" s="414"/>
      <c r="BR20" s="414"/>
      <c r="BS20" s="414"/>
      <c r="BT20" s="414"/>
      <c r="BU20" s="414"/>
      <c r="BV20" s="414"/>
      <c r="BW20" s="414"/>
      <c r="BX20" s="414"/>
      <c r="BY20" s="414"/>
      <c r="BZ20" s="414"/>
      <c r="CA20" s="414"/>
      <c r="CB20" s="414"/>
      <c r="CC20" s="414"/>
      <c r="CD20" s="414"/>
      <c r="CE20" s="414"/>
      <c r="CF20" s="414"/>
      <c r="CG20" s="414"/>
      <c r="CH20" s="414"/>
      <c r="CI20" s="414"/>
      <c r="CJ20" s="414"/>
      <c r="CK20" s="414"/>
      <c r="CL20" s="414"/>
      <c r="CM20" s="414"/>
      <c r="CN20" s="414"/>
      <c r="CO20" s="414"/>
      <c r="CP20" s="414"/>
      <c r="CQ20" s="414"/>
      <c r="CR20" s="414"/>
      <c r="CS20" s="414"/>
      <c r="CT20" s="414"/>
      <c r="CU20" s="414"/>
      <c r="CV20" s="414"/>
      <c r="CW20" s="414"/>
      <c r="CX20" s="414"/>
      <c r="CY20" s="414"/>
      <c r="CZ20" s="414"/>
      <c r="DA20" s="414"/>
      <c r="DB20" s="414"/>
      <c r="DC20" s="414"/>
      <c r="DD20" s="414"/>
      <c r="DE20" s="414"/>
      <c r="DF20" s="414"/>
      <c r="DG20" s="414"/>
      <c r="DH20" s="414"/>
      <c r="DI20" s="414"/>
      <c r="DJ20" s="414"/>
      <c r="DK20" s="414"/>
      <c r="DL20" s="414"/>
      <c r="DM20" s="414"/>
      <c r="DN20" s="414"/>
      <c r="DO20" s="414"/>
      <c r="DP20" s="365"/>
      <c r="DQ20" s="345"/>
      <c r="DR20" s="345"/>
      <c r="DS20" s="345"/>
      <c r="DT20" s="345"/>
      <c r="DU20" s="345"/>
      <c r="DV20" s="345"/>
      <c r="DW20" s="345"/>
      <c r="DX20" s="345"/>
      <c r="DY20" s="345"/>
      <c r="DZ20" s="345"/>
      <c r="EA20" s="345"/>
      <c r="EB20" s="345"/>
      <c r="EC20" s="345"/>
      <c r="ED20" s="345"/>
      <c r="EE20" s="364"/>
      <c r="EF20" s="334">
        <f>SUM(ED20,EB20,DZ20,DX20,DV20,DT20)</f>
        <v>0</v>
      </c>
      <c r="EG20" s="334">
        <f>SUM(EE20,EC20,EA20,DY20,DW20,DU20)</f>
        <v>0</v>
      </c>
      <c r="EH20" s="157"/>
      <c r="EI20" s="157"/>
      <c r="EJ20" s="157"/>
      <c r="EK20" s="157"/>
      <c r="EL20" s="157"/>
      <c r="EM20" s="388"/>
      <c r="EN20" s="157"/>
      <c r="EO20" s="157"/>
      <c r="EP20" s="157"/>
      <c r="EQ20" s="157"/>
      <c r="ER20" s="157"/>
      <c r="ES20" s="157"/>
      <c r="ET20" s="157"/>
    </row>
    <row r="21" spans="1:150">
      <c r="A21" s="413"/>
      <c r="B21" s="311" t="s">
        <v>917</v>
      </c>
      <c r="C21" s="311"/>
      <c r="D21" s="375"/>
      <c r="E21" s="345">
        <f>SUM(E8:E20)</f>
        <v>510000</v>
      </c>
      <c r="F21" s="345">
        <f>SUM(F8:F20)</f>
        <v>60000</v>
      </c>
      <c r="G21" s="345">
        <f>SUM(G8:G20)</f>
        <v>570000</v>
      </c>
      <c r="H21" s="376"/>
      <c r="I21" s="314">
        <f t="shared" si="0"/>
        <v>4488.75</v>
      </c>
      <c r="J21" s="343">
        <f t="shared" si="1"/>
        <v>32988.75</v>
      </c>
      <c r="K21" s="376"/>
      <c r="L21" s="416">
        <f t="shared" ref="L21:V21" si="10">SUM(L8:L20)</f>
        <v>215</v>
      </c>
      <c r="M21" s="343">
        <f t="shared" si="10"/>
        <v>80423.4375</v>
      </c>
      <c r="N21" s="343">
        <f t="shared" si="10"/>
        <v>591048.4375</v>
      </c>
      <c r="O21" s="345">
        <f t="shared" si="10"/>
        <v>74223</v>
      </c>
      <c r="P21" s="345">
        <f t="shared" si="10"/>
        <v>64125</v>
      </c>
      <c r="Q21" s="345">
        <f t="shared" si="10"/>
        <v>10098</v>
      </c>
      <c r="R21" s="345">
        <f t="shared" si="10"/>
        <v>0</v>
      </c>
      <c r="S21" s="345">
        <f t="shared" si="10"/>
        <v>0</v>
      </c>
      <c r="T21" s="345">
        <f t="shared" si="10"/>
        <v>0</v>
      </c>
      <c r="U21" s="345">
        <f t="shared" si="10"/>
        <v>40375</v>
      </c>
      <c r="V21" s="345">
        <f t="shared" si="10"/>
        <v>6358</v>
      </c>
      <c r="W21" s="345"/>
      <c r="X21" s="345">
        <f>SUM(X8:X20)</f>
        <v>46733</v>
      </c>
      <c r="Y21" s="345">
        <f>SUM(Y8:Y20)</f>
        <v>0</v>
      </c>
      <c r="Z21" s="345">
        <f>SUM(Z8:Z20)</f>
        <v>23750</v>
      </c>
      <c r="AA21" s="345">
        <f>SUM(AA8:AA20)</f>
        <v>3740</v>
      </c>
      <c r="AB21" s="345"/>
      <c r="AC21" s="345">
        <f>SUM(AC8:AC20)</f>
        <v>27490</v>
      </c>
      <c r="AD21" s="345">
        <f>SUM(AD8:AD20)</f>
        <v>0</v>
      </c>
      <c r="AE21" s="345">
        <f>SUM(AE8:AE20)</f>
        <v>0</v>
      </c>
      <c r="AF21" s="345">
        <f>SUM(AF8:AF20)</f>
        <v>0</v>
      </c>
      <c r="AG21" s="345"/>
      <c r="AH21" s="345">
        <f>SUM(AH8:AH20)</f>
        <v>0</v>
      </c>
      <c r="AI21" s="345">
        <f>SUM(AI8:AI20)</f>
        <v>0</v>
      </c>
      <c r="AJ21" s="345">
        <f>SUM(AJ8:AJ20)</f>
        <v>0</v>
      </c>
      <c r="AK21" s="345">
        <f>SUM(AK8:AK20)</f>
        <v>0</v>
      </c>
      <c r="AL21" s="345"/>
      <c r="AM21" s="345">
        <f>SUM(AM8:AM20)</f>
        <v>0</v>
      </c>
      <c r="AN21" s="345">
        <f>SUM(AN8:AN20)</f>
        <v>0</v>
      </c>
      <c r="AO21" s="345">
        <f>SUM(AO8:AO20)</f>
        <v>0</v>
      </c>
      <c r="AP21" s="345">
        <f>SUM(AP8:AP20)</f>
        <v>0</v>
      </c>
      <c r="AQ21" s="345"/>
      <c r="AR21" s="345">
        <f>SUM(AR8:AR20)</f>
        <v>0</v>
      </c>
      <c r="AS21" s="345">
        <f>SUM(AS8:AS20)</f>
        <v>0</v>
      </c>
      <c r="AT21" s="345">
        <f>SUM(AT8:AT20)</f>
        <v>0</v>
      </c>
      <c r="AU21" s="345">
        <f>SUM(AU8:AU20)</f>
        <v>0</v>
      </c>
      <c r="AV21" s="345"/>
      <c r="AW21" s="345">
        <f>SUM(AW8:AW20)</f>
        <v>0</v>
      </c>
      <c r="AX21" s="345">
        <f>SUM(AX8:AX20)</f>
        <v>0</v>
      </c>
      <c r="AY21" s="345">
        <f>SUM(AY8:AY20)</f>
        <v>0</v>
      </c>
      <c r="AZ21" s="345">
        <f>SUM(AZ8:AZ20)</f>
        <v>0</v>
      </c>
      <c r="BA21" s="345"/>
      <c r="BB21" s="345">
        <f>SUM(BB8:BB20)</f>
        <v>0</v>
      </c>
      <c r="BC21" s="345">
        <f>SUM(BC8:BC20)</f>
        <v>0</v>
      </c>
      <c r="BD21" s="345">
        <f>SUM(BD8:BD20)</f>
        <v>0</v>
      </c>
      <c r="BE21" s="345">
        <f>SUM(BE8:BE20)</f>
        <v>0</v>
      </c>
      <c r="BF21" s="345"/>
      <c r="BG21" s="345">
        <f>SUM(BG8:BG20)</f>
        <v>0</v>
      </c>
      <c r="BH21" s="345">
        <f>SUM(BH8:BH20)</f>
        <v>0</v>
      </c>
      <c r="BI21" s="345">
        <f>SUM(BI8:BI20)</f>
        <v>0</v>
      </c>
      <c r="BJ21" s="345">
        <f>SUM(BJ8:BJ20)</f>
        <v>0</v>
      </c>
      <c r="BK21" s="345"/>
      <c r="BL21" s="345">
        <f>SUM(BL8:BL20)</f>
        <v>0</v>
      </c>
      <c r="BM21" s="345">
        <f>SUM(BM8:BM20)</f>
        <v>0</v>
      </c>
      <c r="BN21" s="345">
        <f>SUM(BN8:BN20)</f>
        <v>0</v>
      </c>
      <c r="BO21" s="345">
        <f>SUM(BO8:BO20)</f>
        <v>0</v>
      </c>
      <c r="BP21" s="345"/>
      <c r="BQ21" s="345">
        <f>SUM(BQ8:BQ20)</f>
        <v>0</v>
      </c>
      <c r="BR21" s="345">
        <f>SUM(BR8:BR20)</f>
        <v>0</v>
      </c>
      <c r="BS21" s="345">
        <f>SUM(BS8:BS20)</f>
        <v>0</v>
      </c>
      <c r="BT21" s="345">
        <f>SUM(BT8:BT20)</f>
        <v>0</v>
      </c>
      <c r="BU21" s="345"/>
      <c r="BV21" s="345">
        <f>SUM(BV8:BV20)</f>
        <v>0</v>
      </c>
      <c r="BW21" s="345">
        <f>SUM(BW8:BW20)</f>
        <v>0</v>
      </c>
      <c r="BX21" s="345">
        <f>SUM(BX8:BX20)</f>
        <v>0</v>
      </c>
      <c r="BY21" s="345">
        <f>SUM(BY8:BY20)</f>
        <v>0</v>
      </c>
      <c r="BZ21" s="345"/>
      <c r="CA21" s="345">
        <f>SUM(CA8:CA20)</f>
        <v>0</v>
      </c>
      <c r="CB21" s="345">
        <f>SUM(CB8:CB20)</f>
        <v>0</v>
      </c>
      <c r="CC21" s="345">
        <f>SUM(CC8:CC20)</f>
        <v>0</v>
      </c>
      <c r="CD21" s="345">
        <f>SUM(CD8:CD20)</f>
        <v>0</v>
      </c>
      <c r="CE21" s="345"/>
      <c r="CF21" s="345">
        <f>SUM(CF8:CF20)</f>
        <v>0</v>
      </c>
      <c r="CG21" s="345">
        <f>SUM(CG8:CG20)</f>
        <v>0</v>
      </c>
      <c r="CH21" s="345">
        <f>SUM(CH8:CH20)</f>
        <v>0</v>
      </c>
      <c r="CI21" s="345">
        <f>SUM(CI8:CI20)</f>
        <v>0</v>
      </c>
      <c r="CJ21" s="345"/>
      <c r="CK21" s="345">
        <f>SUM(CK8:CK20)</f>
        <v>0</v>
      </c>
      <c r="CL21" s="345">
        <f>SUM(CL8:CL20)</f>
        <v>0</v>
      </c>
      <c r="CM21" s="345">
        <f>SUM(CM8:CM20)</f>
        <v>0</v>
      </c>
      <c r="CN21" s="345">
        <f>SUM(CN8:CN20)</f>
        <v>0</v>
      </c>
      <c r="CO21" s="345"/>
      <c r="CP21" s="345">
        <f>SUM(CP8:CP20)</f>
        <v>0</v>
      </c>
      <c r="CQ21" s="345">
        <f>SUM(CQ8:CQ20)</f>
        <v>0</v>
      </c>
      <c r="CR21" s="345">
        <f>SUM(CR8:CR20)</f>
        <v>0</v>
      </c>
      <c r="CS21" s="345">
        <f>SUM(CS8:CS20)</f>
        <v>0</v>
      </c>
      <c r="CT21" s="345"/>
      <c r="CU21" s="345">
        <f>SUM(CU8:CU20)</f>
        <v>0</v>
      </c>
      <c r="CV21" s="345">
        <f>SUM(CV8:CV20)</f>
        <v>0</v>
      </c>
      <c r="CW21" s="345">
        <f>SUM(CW8:CW20)</f>
        <v>0</v>
      </c>
      <c r="CX21" s="345">
        <f>SUM(CX8:CX20)</f>
        <v>0</v>
      </c>
      <c r="CY21" s="345"/>
      <c r="CZ21" s="345">
        <f>SUM(CZ8:CZ20)</f>
        <v>0</v>
      </c>
      <c r="DA21" s="345">
        <f>SUM(DA8:DA20)</f>
        <v>0</v>
      </c>
      <c r="DB21" s="345">
        <f>SUM(DB8:DB20)</f>
        <v>0</v>
      </c>
      <c r="DC21" s="345">
        <f>SUM(DC8:DC20)</f>
        <v>0</v>
      </c>
      <c r="DD21" s="345"/>
      <c r="DE21" s="345">
        <f>SUM(DE8:DE20)</f>
        <v>0</v>
      </c>
      <c r="DF21" s="345">
        <f>SUM(DF8:DF20)</f>
        <v>0</v>
      </c>
      <c r="DG21" s="345">
        <f>SUM(DG8:DG20)</f>
        <v>0</v>
      </c>
      <c r="DH21" s="345">
        <f>SUM(DH8:DH20)</f>
        <v>0</v>
      </c>
      <c r="DI21" s="345"/>
      <c r="DJ21" s="345">
        <f>SUM(DJ8:DJ20)</f>
        <v>0</v>
      </c>
      <c r="DK21" s="345">
        <f>SUM(DK8:DK20)</f>
        <v>0</v>
      </c>
      <c r="DL21" s="345">
        <f>SUM(DL8:DL20)</f>
        <v>0</v>
      </c>
      <c r="DM21" s="345">
        <f>SUM(DM8:DM20)</f>
        <v>0</v>
      </c>
      <c r="DN21" s="345"/>
      <c r="DO21" s="345">
        <f t="shared" ref="DO21:EK21" si="11">SUM(DO8:DO20)</f>
        <v>0</v>
      </c>
      <c r="DP21" s="345">
        <f t="shared" si="11"/>
        <v>11</v>
      </c>
      <c r="DQ21" s="345">
        <f t="shared" si="11"/>
        <v>522500</v>
      </c>
      <c r="DR21" s="345">
        <f t="shared" si="11"/>
        <v>1</v>
      </c>
      <c r="DS21" s="345">
        <f t="shared" si="11"/>
        <v>47500</v>
      </c>
      <c r="DT21" s="345">
        <f t="shared" si="11"/>
        <v>8</v>
      </c>
      <c r="DU21" s="345">
        <f t="shared" si="11"/>
        <v>380000</v>
      </c>
      <c r="DV21" s="345">
        <f t="shared" si="11"/>
        <v>4</v>
      </c>
      <c r="DW21" s="345">
        <f t="shared" si="11"/>
        <v>190000</v>
      </c>
      <c r="DX21" s="345">
        <f t="shared" si="11"/>
        <v>0</v>
      </c>
      <c r="DY21" s="345">
        <f t="shared" si="11"/>
        <v>0</v>
      </c>
      <c r="DZ21" s="345">
        <f t="shared" si="11"/>
        <v>0</v>
      </c>
      <c r="EA21" s="345">
        <f t="shared" si="11"/>
        <v>0</v>
      </c>
      <c r="EB21" s="345">
        <f t="shared" si="11"/>
        <v>0</v>
      </c>
      <c r="EC21" s="345">
        <f t="shared" si="11"/>
        <v>0</v>
      </c>
      <c r="ED21" s="345">
        <f t="shared" si="11"/>
        <v>0</v>
      </c>
      <c r="EE21" s="345">
        <f t="shared" si="11"/>
        <v>0</v>
      </c>
      <c r="EF21" s="345">
        <f t="shared" si="11"/>
        <v>12</v>
      </c>
      <c r="EG21" s="345">
        <f t="shared" si="11"/>
        <v>570000</v>
      </c>
      <c r="EH21" s="345">
        <f t="shared" si="11"/>
        <v>10</v>
      </c>
      <c r="EI21" s="345">
        <f t="shared" si="11"/>
        <v>475000</v>
      </c>
      <c r="EJ21" s="345">
        <f t="shared" si="11"/>
        <v>2</v>
      </c>
      <c r="EK21" s="345">
        <f t="shared" si="11"/>
        <v>95000</v>
      </c>
      <c r="EL21" s="157"/>
      <c r="EM21" s="388"/>
      <c r="EN21" s="157"/>
      <c r="EO21" s="157"/>
      <c r="EP21" s="157"/>
      <c r="EQ21" s="157"/>
      <c r="ER21" s="157"/>
      <c r="ES21" s="157"/>
      <c r="ET21" s="157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T23"/>
  <sheetViews>
    <sheetView topLeftCell="A19" workbookViewId="0">
      <selection activeCell="E23" sqref="E23:F23"/>
    </sheetView>
  </sheetViews>
  <sheetFormatPr defaultRowHeight="15"/>
  <sheetData>
    <row r="1" spans="1:150" ht="18.75">
      <c r="A1" s="600" t="s">
        <v>883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439"/>
      <c r="M1" s="440"/>
      <c r="N1" s="441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442"/>
      <c r="BK1" s="442"/>
      <c r="BL1" s="442"/>
      <c r="BM1" s="442"/>
      <c r="BN1" s="442"/>
      <c r="BO1" s="442"/>
      <c r="BP1" s="442"/>
      <c r="BQ1" s="442"/>
      <c r="BR1" s="442"/>
      <c r="BS1" s="442"/>
      <c r="BT1" s="442"/>
      <c r="BU1" s="442"/>
      <c r="BV1" s="442"/>
      <c r="BW1" s="442"/>
      <c r="BX1" s="442"/>
      <c r="BY1" s="442"/>
      <c r="BZ1" s="442"/>
      <c r="CA1" s="442"/>
      <c r="CB1" s="442"/>
      <c r="CC1" s="442"/>
      <c r="CD1" s="442"/>
      <c r="CE1" s="442"/>
      <c r="CF1" s="442"/>
      <c r="CG1" s="442"/>
      <c r="CH1" s="442"/>
      <c r="CI1" s="442"/>
      <c r="CJ1" s="442"/>
      <c r="CK1" s="442"/>
      <c r="CL1" s="442"/>
      <c r="CM1" s="442"/>
      <c r="CN1" s="442"/>
      <c r="CO1" s="442"/>
      <c r="CP1" s="442"/>
      <c r="CQ1" s="442"/>
      <c r="CR1" s="442"/>
      <c r="CS1" s="442"/>
      <c r="CT1" s="442"/>
      <c r="CU1" s="442"/>
      <c r="CV1" s="442"/>
      <c r="CW1" s="442"/>
      <c r="CX1" s="442"/>
      <c r="CY1" s="442"/>
      <c r="CZ1" s="442"/>
      <c r="DA1" s="442"/>
      <c r="DB1" s="442"/>
      <c r="DC1" s="442"/>
      <c r="DD1" s="442"/>
      <c r="DE1" s="442"/>
      <c r="DF1" s="442"/>
      <c r="DG1" s="442"/>
      <c r="DH1" s="442"/>
      <c r="DI1" s="442"/>
      <c r="DJ1" s="442"/>
      <c r="DK1" s="442"/>
      <c r="DL1" s="442"/>
      <c r="DM1" s="442"/>
      <c r="DN1" s="442"/>
      <c r="DO1" s="442"/>
      <c r="DP1" s="600" t="s">
        <v>884</v>
      </c>
      <c r="DQ1" s="600"/>
      <c r="DR1" s="600"/>
      <c r="DS1" s="600"/>
      <c r="DT1" s="600"/>
      <c r="DU1" s="600"/>
      <c r="DV1" s="600"/>
      <c r="DW1" s="600"/>
      <c r="DX1" s="600"/>
      <c r="DY1" s="600"/>
      <c r="DZ1" s="600"/>
      <c r="EA1" s="600"/>
      <c r="EB1" s="600"/>
      <c r="EC1" s="600"/>
      <c r="ED1" s="600"/>
      <c r="EE1" s="443"/>
      <c r="EF1" s="443"/>
      <c r="EG1" s="443"/>
      <c r="EH1" s="443"/>
      <c r="EI1" s="443"/>
      <c r="EJ1" s="443"/>
      <c r="EK1" s="443"/>
      <c r="EL1" s="443"/>
      <c r="EM1" s="444"/>
      <c r="EN1" s="443"/>
      <c r="EO1" s="443"/>
      <c r="EP1" s="443"/>
      <c r="EQ1" s="443"/>
      <c r="ER1" s="443"/>
      <c r="ES1" s="443"/>
      <c r="ET1" s="443"/>
    </row>
    <row r="2" spans="1:150" ht="19.5" thickBot="1">
      <c r="A2" s="601" t="s">
        <v>1155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440"/>
      <c r="M2" s="440"/>
      <c r="N2" s="445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6"/>
      <c r="AE2" s="440"/>
      <c r="AF2" s="440"/>
      <c r="AG2" s="440"/>
      <c r="AH2" s="440"/>
      <c r="AI2" s="440"/>
      <c r="AJ2" s="440"/>
      <c r="AK2" s="440"/>
      <c r="AL2" s="440"/>
      <c r="AM2" s="440"/>
      <c r="AN2" s="447"/>
      <c r="AO2" s="447"/>
      <c r="AP2" s="447"/>
      <c r="AQ2" s="447"/>
      <c r="AR2" s="447"/>
      <c r="AS2" s="447"/>
      <c r="AT2" s="447"/>
      <c r="AU2" s="447"/>
      <c r="AV2" s="447"/>
      <c r="AW2" s="447"/>
      <c r="AX2" s="447"/>
      <c r="AY2" s="447"/>
      <c r="AZ2" s="447"/>
      <c r="BA2" s="447"/>
      <c r="BB2" s="447"/>
      <c r="BC2" s="447"/>
      <c r="BD2" s="447"/>
      <c r="BE2" s="447"/>
      <c r="BF2" s="447"/>
      <c r="BG2" s="447"/>
      <c r="BH2" s="447"/>
      <c r="BI2" s="447"/>
      <c r="BJ2" s="447"/>
      <c r="BK2" s="447"/>
      <c r="BL2" s="447"/>
      <c r="BM2" s="447"/>
      <c r="BN2" s="447"/>
      <c r="BO2" s="447"/>
      <c r="BP2" s="447"/>
      <c r="BQ2" s="447"/>
      <c r="BR2" s="447"/>
      <c r="BS2" s="447"/>
      <c r="BT2" s="447"/>
      <c r="BU2" s="447"/>
      <c r="BV2" s="447"/>
      <c r="BW2" s="447"/>
      <c r="BX2" s="447"/>
      <c r="BY2" s="447"/>
      <c r="BZ2" s="447"/>
      <c r="CA2" s="447"/>
      <c r="CB2" s="447"/>
      <c r="CC2" s="447"/>
      <c r="CD2" s="447"/>
      <c r="CE2" s="447"/>
      <c r="CF2" s="447"/>
      <c r="CG2" s="447"/>
      <c r="CH2" s="447"/>
      <c r="CI2" s="447"/>
      <c r="CJ2" s="447"/>
      <c r="CK2" s="447"/>
      <c r="CL2" s="447"/>
      <c r="CM2" s="447"/>
      <c r="CN2" s="447"/>
      <c r="CO2" s="447"/>
      <c r="CP2" s="447"/>
      <c r="CQ2" s="447"/>
      <c r="CR2" s="447"/>
      <c r="CS2" s="447"/>
      <c r="CT2" s="447"/>
      <c r="CU2" s="447"/>
      <c r="CV2" s="447"/>
      <c r="CW2" s="447"/>
      <c r="CX2" s="447"/>
      <c r="CY2" s="447"/>
      <c r="CZ2" s="447"/>
      <c r="DA2" s="447"/>
      <c r="DB2" s="447"/>
      <c r="DC2" s="447"/>
      <c r="DD2" s="447"/>
      <c r="DE2" s="447"/>
      <c r="DF2" s="447"/>
      <c r="DG2" s="447"/>
      <c r="DH2" s="447"/>
      <c r="DI2" s="447"/>
      <c r="DJ2" s="447"/>
      <c r="DK2" s="447"/>
      <c r="DL2" s="447"/>
      <c r="DM2" s="447"/>
      <c r="DN2" s="447"/>
      <c r="DO2" s="447"/>
      <c r="DP2" s="448"/>
      <c r="DQ2" s="447"/>
      <c r="DR2" s="447"/>
      <c r="DS2" s="447"/>
      <c r="DT2" s="449" t="s">
        <v>926</v>
      </c>
      <c r="DU2" s="449"/>
      <c r="DV2" s="447"/>
      <c r="DW2" s="447"/>
      <c r="DX2" s="447"/>
      <c r="DY2" s="447"/>
      <c r="DZ2" s="447"/>
      <c r="EA2" s="447"/>
      <c r="EB2" s="447"/>
      <c r="EC2" s="447"/>
      <c r="ED2" s="447"/>
      <c r="EE2" s="450"/>
      <c r="EF2" s="450"/>
      <c r="EG2" s="450"/>
      <c r="EH2" s="450"/>
      <c r="EI2" s="450"/>
      <c r="EJ2" s="450"/>
      <c r="EK2" s="450"/>
      <c r="EL2" s="450"/>
      <c r="EM2" s="451"/>
      <c r="EN2" s="450"/>
      <c r="EO2" s="450"/>
      <c r="EP2" s="450"/>
      <c r="EQ2" s="450"/>
      <c r="ER2" s="450"/>
      <c r="ES2" s="450"/>
      <c r="ET2" s="450"/>
    </row>
    <row r="3" spans="1:150" ht="15.75">
      <c r="A3" s="586" t="s">
        <v>886</v>
      </c>
      <c r="B3" s="578" t="s">
        <v>927</v>
      </c>
      <c r="C3" s="578" t="s">
        <v>887</v>
      </c>
      <c r="D3" s="578" t="s">
        <v>888</v>
      </c>
      <c r="E3" s="578" t="s">
        <v>889</v>
      </c>
      <c r="F3" s="578" t="s">
        <v>1063</v>
      </c>
      <c r="G3" s="578" t="s">
        <v>1064</v>
      </c>
      <c r="H3" s="547" t="s">
        <v>996</v>
      </c>
      <c r="I3" s="578" t="s">
        <v>890</v>
      </c>
      <c r="J3" s="578" t="s">
        <v>891</v>
      </c>
      <c r="K3" s="578" t="s">
        <v>892</v>
      </c>
      <c r="L3" s="547" t="s">
        <v>894</v>
      </c>
      <c r="M3" s="578" t="s">
        <v>1156</v>
      </c>
      <c r="N3" s="602" t="s">
        <v>1157</v>
      </c>
      <c r="O3" s="603" t="s">
        <v>896</v>
      </c>
      <c r="P3" s="603"/>
      <c r="Q3" s="603"/>
      <c r="R3" s="447"/>
      <c r="S3" s="604" t="s">
        <v>898</v>
      </c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4"/>
      <c r="AL3" s="604"/>
      <c r="AM3" s="604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5"/>
      <c r="BX3" s="375"/>
      <c r="BY3" s="375"/>
      <c r="BZ3" s="375"/>
      <c r="CA3" s="375"/>
      <c r="CB3" s="375"/>
      <c r="CC3" s="375"/>
      <c r="CD3" s="375"/>
      <c r="CE3" s="375"/>
      <c r="CF3" s="375"/>
      <c r="CG3" s="375"/>
      <c r="CH3" s="375"/>
      <c r="CI3" s="375"/>
      <c r="CJ3" s="375"/>
      <c r="CK3" s="375"/>
      <c r="CL3" s="375"/>
      <c r="CM3" s="375"/>
      <c r="CN3" s="375"/>
      <c r="CO3" s="375"/>
      <c r="CP3" s="375"/>
      <c r="CQ3" s="375"/>
      <c r="CR3" s="375"/>
      <c r="CS3" s="375"/>
      <c r="CT3" s="375"/>
      <c r="CU3" s="375"/>
      <c r="CV3" s="375"/>
      <c r="CW3" s="375"/>
      <c r="CX3" s="375"/>
      <c r="CY3" s="375"/>
      <c r="CZ3" s="375"/>
      <c r="DA3" s="375"/>
      <c r="DB3" s="375"/>
      <c r="DC3" s="375"/>
      <c r="DD3" s="375"/>
      <c r="DE3" s="375"/>
      <c r="DF3" s="375"/>
      <c r="DG3" s="375"/>
      <c r="DH3" s="375"/>
      <c r="DI3" s="375"/>
      <c r="DJ3" s="375"/>
      <c r="DK3" s="375"/>
      <c r="DL3" s="375"/>
      <c r="DM3" s="375"/>
      <c r="DN3" s="375"/>
      <c r="DO3" s="452"/>
      <c r="DP3" s="453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454"/>
      <c r="EM3" s="388"/>
      <c r="EN3" s="454"/>
      <c r="EO3" s="454"/>
      <c r="EP3" s="454"/>
      <c r="EQ3" s="454"/>
      <c r="ER3" s="454"/>
      <c r="ES3" s="454"/>
      <c r="ET3" s="454"/>
    </row>
    <row r="4" spans="1:150" ht="26.25" thickBot="1">
      <c r="A4" s="562"/>
      <c r="B4" s="564"/>
      <c r="C4" s="578"/>
      <c r="D4" s="564"/>
      <c r="E4" s="564"/>
      <c r="F4" s="578"/>
      <c r="G4" s="578"/>
      <c r="H4" s="548"/>
      <c r="I4" s="564"/>
      <c r="J4" s="578"/>
      <c r="K4" s="564"/>
      <c r="L4" s="548"/>
      <c r="M4" s="578"/>
      <c r="N4" s="551"/>
      <c r="O4" s="603"/>
      <c r="P4" s="603"/>
      <c r="Q4" s="603"/>
      <c r="R4" s="260"/>
      <c r="S4" s="540" t="s">
        <v>257</v>
      </c>
      <c r="T4" s="540"/>
      <c r="U4" s="540"/>
      <c r="V4" s="540"/>
      <c r="W4" s="540"/>
      <c r="X4" s="540"/>
      <c r="Y4" s="540" t="s">
        <v>252</v>
      </c>
      <c r="Z4" s="540"/>
      <c r="AA4" s="540"/>
      <c r="AB4" s="540"/>
      <c r="AC4" s="540"/>
      <c r="AD4" s="540" t="s">
        <v>744</v>
      </c>
      <c r="AE4" s="540"/>
      <c r="AF4" s="540"/>
      <c r="AG4" s="540"/>
      <c r="AH4" s="540"/>
      <c r="AI4" s="540" t="s">
        <v>899</v>
      </c>
      <c r="AJ4" s="540"/>
      <c r="AK4" s="540"/>
      <c r="AL4" s="540"/>
      <c r="AM4" s="540"/>
      <c r="AN4" s="540" t="s">
        <v>900</v>
      </c>
      <c r="AO4" s="540"/>
      <c r="AP4" s="540"/>
      <c r="AQ4" s="540"/>
      <c r="AR4" s="540"/>
      <c r="AS4" s="540" t="s">
        <v>901</v>
      </c>
      <c r="AT4" s="540"/>
      <c r="AU4" s="540"/>
      <c r="AV4" s="540"/>
      <c r="AW4" s="540"/>
      <c r="AX4" s="540" t="s">
        <v>902</v>
      </c>
      <c r="AY4" s="540"/>
      <c r="AZ4" s="540"/>
      <c r="BA4" s="540"/>
      <c r="BB4" s="540"/>
      <c r="BC4" s="540" t="s">
        <v>903</v>
      </c>
      <c r="BD4" s="540"/>
      <c r="BE4" s="540"/>
      <c r="BF4" s="540"/>
      <c r="BG4" s="540"/>
      <c r="BH4" s="540" t="s">
        <v>904</v>
      </c>
      <c r="BI4" s="540"/>
      <c r="BJ4" s="540"/>
      <c r="BK4" s="540"/>
      <c r="BL4" s="540"/>
      <c r="BM4" s="540" t="s">
        <v>905</v>
      </c>
      <c r="BN4" s="540"/>
      <c r="BO4" s="540"/>
      <c r="BP4" s="540"/>
      <c r="BQ4" s="540"/>
      <c r="BR4" s="540" t="s">
        <v>906</v>
      </c>
      <c r="BS4" s="540"/>
      <c r="BT4" s="540"/>
      <c r="BU4" s="540"/>
      <c r="BV4" s="540"/>
      <c r="BW4" s="540" t="s">
        <v>907</v>
      </c>
      <c r="BX4" s="540"/>
      <c r="BY4" s="540"/>
      <c r="BZ4" s="540"/>
      <c r="CA4" s="540"/>
      <c r="CB4" s="540" t="s">
        <v>908</v>
      </c>
      <c r="CC4" s="540"/>
      <c r="CD4" s="540"/>
      <c r="CE4" s="540"/>
      <c r="CF4" s="540"/>
      <c r="CG4" s="540" t="s">
        <v>909</v>
      </c>
      <c r="CH4" s="540"/>
      <c r="CI4" s="540"/>
      <c r="CJ4" s="540"/>
      <c r="CK4" s="540"/>
      <c r="CL4" s="540" t="s">
        <v>910</v>
      </c>
      <c r="CM4" s="540"/>
      <c r="CN4" s="540"/>
      <c r="CO4" s="540"/>
      <c r="CP4" s="540"/>
      <c r="CQ4" s="540" t="s">
        <v>911</v>
      </c>
      <c r="CR4" s="540"/>
      <c r="CS4" s="540"/>
      <c r="CT4" s="540"/>
      <c r="CU4" s="540"/>
      <c r="CV4" s="540" t="s">
        <v>912</v>
      </c>
      <c r="CW4" s="540"/>
      <c r="CX4" s="540"/>
      <c r="CY4" s="540"/>
      <c r="CZ4" s="540"/>
      <c r="DA4" s="540" t="s">
        <v>913</v>
      </c>
      <c r="DB4" s="540"/>
      <c r="DC4" s="540"/>
      <c r="DD4" s="540"/>
      <c r="DE4" s="540"/>
      <c r="DF4" s="540" t="s">
        <v>914</v>
      </c>
      <c r="DG4" s="540"/>
      <c r="DH4" s="540"/>
      <c r="DI4" s="540"/>
      <c r="DJ4" s="540"/>
      <c r="DK4" s="540" t="s">
        <v>915</v>
      </c>
      <c r="DL4" s="540"/>
      <c r="DM4" s="540"/>
      <c r="DN4" s="540"/>
      <c r="DO4" s="540"/>
      <c r="DP4" s="605" t="s">
        <v>916</v>
      </c>
      <c r="DQ4" s="605"/>
      <c r="DR4" s="605"/>
      <c r="DS4" s="605"/>
      <c r="DT4" s="605" t="s">
        <v>935</v>
      </c>
      <c r="DU4" s="605"/>
      <c r="DV4" s="605"/>
      <c r="DW4" s="605"/>
      <c r="DX4" s="605"/>
      <c r="DY4" s="605"/>
      <c r="DZ4" s="605"/>
      <c r="EA4" s="605"/>
      <c r="EB4" s="605"/>
      <c r="EC4" s="605"/>
      <c r="ED4" s="605"/>
      <c r="EE4" s="605"/>
      <c r="EF4" s="455"/>
      <c r="EG4" s="455"/>
      <c r="EH4" s="455"/>
      <c r="EI4" s="456" t="s">
        <v>1158</v>
      </c>
      <c r="EJ4" s="326"/>
      <c r="EK4" s="326" t="s">
        <v>1159</v>
      </c>
      <c r="EL4" s="457"/>
      <c r="EM4" s="351" t="s">
        <v>937</v>
      </c>
      <c r="EN4" s="290"/>
      <c r="EO4" s="290"/>
      <c r="EP4" s="290"/>
      <c r="EQ4" s="290"/>
      <c r="ER4" s="290"/>
      <c r="ES4" s="290"/>
      <c r="ET4" s="290"/>
    </row>
    <row r="5" spans="1:150" ht="26.25" thickBot="1">
      <c r="A5" s="562"/>
      <c r="B5" s="564"/>
      <c r="C5" s="578"/>
      <c r="D5" s="564"/>
      <c r="E5" s="564"/>
      <c r="F5" s="578"/>
      <c r="G5" s="578"/>
      <c r="H5" s="549"/>
      <c r="I5" s="564"/>
      <c r="J5" s="578"/>
      <c r="K5" s="564"/>
      <c r="L5" s="548"/>
      <c r="M5" s="578"/>
      <c r="N5" s="552"/>
      <c r="O5" s="259" t="s">
        <v>917</v>
      </c>
      <c r="P5" s="260" t="s">
        <v>918</v>
      </c>
      <c r="Q5" s="260" t="s">
        <v>919</v>
      </c>
      <c r="R5" s="260" t="s">
        <v>1063</v>
      </c>
      <c r="S5" s="261" t="s">
        <v>1160</v>
      </c>
      <c r="T5" s="261" t="s">
        <v>921</v>
      </c>
      <c r="U5" s="262" t="s">
        <v>999</v>
      </c>
      <c r="V5" s="262" t="s">
        <v>919</v>
      </c>
      <c r="W5" s="262" t="s">
        <v>1063</v>
      </c>
      <c r="X5" s="260" t="s">
        <v>917</v>
      </c>
      <c r="Y5" s="261" t="s">
        <v>921</v>
      </c>
      <c r="Z5" s="262" t="s">
        <v>999</v>
      </c>
      <c r="AA5" s="262" t="s">
        <v>919</v>
      </c>
      <c r="AB5" s="262" t="s">
        <v>1063</v>
      </c>
      <c r="AC5" s="260" t="s">
        <v>917</v>
      </c>
      <c r="AD5" s="261" t="s">
        <v>921</v>
      </c>
      <c r="AE5" s="262" t="s">
        <v>1161</v>
      </c>
      <c r="AF5" s="262" t="s">
        <v>919</v>
      </c>
      <c r="AG5" s="262" t="s">
        <v>1063</v>
      </c>
      <c r="AH5" s="260" t="s">
        <v>917</v>
      </c>
      <c r="AI5" s="261" t="s">
        <v>921</v>
      </c>
      <c r="AJ5" s="262" t="s">
        <v>1161</v>
      </c>
      <c r="AK5" s="262" t="s">
        <v>919</v>
      </c>
      <c r="AL5" s="262" t="s">
        <v>1063</v>
      </c>
      <c r="AM5" s="260" t="s">
        <v>917</v>
      </c>
      <c r="AN5" s="261" t="s">
        <v>921</v>
      </c>
      <c r="AO5" s="262" t="s">
        <v>1161</v>
      </c>
      <c r="AP5" s="262" t="s">
        <v>919</v>
      </c>
      <c r="AQ5" s="262" t="s">
        <v>1063</v>
      </c>
      <c r="AR5" s="260" t="s">
        <v>917</v>
      </c>
      <c r="AS5" s="261" t="s">
        <v>921</v>
      </c>
      <c r="AT5" s="262" t="s">
        <v>1161</v>
      </c>
      <c r="AU5" s="262" t="s">
        <v>919</v>
      </c>
      <c r="AV5" s="262" t="s">
        <v>1063</v>
      </c>
      <c r="AW5" s="260" t="s">
        <v>917</v>
      </c>
      <c r="AX5" s="261" t="s">
        <v>921</v>
      </c>
      <c r="AY5" s="262" t="s">
        <v>1161</v>
      </c>
      <c r="AZ5" s="262" t="s">
        <v>919</v>
      </c>
      <c r="BA5" s="262" t="s">
        <v>1063</v>
      </c>
      <c r="BB5" s="260" t="s">
        <v>917</v>
      </c>
      <c r="BC5" s="261" t="s">
        <v>921</v>
      </c>
      <c r="BD5" s="262" t="s">
        <v>1161</v>
      </c>
      <c r="BE5" s="262" t="s">
        <v>919</v>
      </c>
      <c r="BF5" s="262" t="s">
        <v>1063</v>
      </c>
      <c r="BG5" s="260" t="s">
        <v>917</v>
      </c>
      <c r="BH5" s="261" t="s">
        <v>921</v>
      </c>
      <c r="BI5" s="262" t="s">
        <v>1161</v>
      </c>
      <c r="BJ5" s="262" t="s">
        <v>919</v>
      </c>
      <c r="BK5" s="262" t="s">
        <v>1063</v>
      </c>
      <c r="BL5" s="260" t="s">
        <v>917</v>
      </c>
      <c r="BM5" s="261" t="s">
        <v>921</v>
      </c>
      <c r="BN5" s="262" t="s">
        <v>1161</v>
      </c>
      <c r="BO5" s="262" t="s">
        <v>919</v>
      </c>
      <c r="BP5" s="262" t="s">
        <v>1063</v>
      </c>
      <c r="BQ5" s="260" t="s">
        <v>917</v>
      </c>
      <c r="BR5" s="261" t="s">
        <v>921</v>
      </c>
      <c r="BS5" s="262" t="s">
        <v>1161</v>
      </c>
      <c r="BT5" s="262" t="s">
        <v>919</v>
      </c>
      <c r="BU5" s="262" t="s">
        <v>1063</v>
      </c>
      <c r="BV5" s="260" t="s">
        <v>917</v>
      </c>
      <c r="BW5" s="261" t="s">
        <v>921</v>
      </c>
      <c r="BX5" s="262" t="s">
        <v>1161</v>
      </c>
      <c r="BY5" s="262" t="s">
        <v>919</v>
      </c>
      <c r="BZ5" s="262" t="s">
        <v>1063</v>
      </c>
      <c r="CA5" s="260" t="s">
        <v>917</v>
      </c>
      <c r="CB5" s="261" t="s">
        <v>921</v>
      </c>
      <c r="CC5" s="262" t="s">
        <v>1161</v>
      </c>
      <c r="CD5" s="262" t="s">
        <v>919</v>
      </c>
      <c r="CE5" s="262" t="s">
        <v>1063</v>
      </c>
      <c r="CF5" s="260" t="s">
        <v>917</v>
      </c>
      <c r="CG5" s="261" t="s">
        <v>921</v>
      </c>
      <c r="CH5" s="262" t="s">
        <v>1161</v>
      </c>
      <c r="CI5" s="262" t="s">
        <v>919</v>
      </c>
      <c r="CJ5" s="262" t="s">
        <v>1063</v>
      </c>
      <c r="CK5" s="260" t="s">
        <v>917</v>
      </c>
      <c r="CL5" s="261" t="s">
        <v>921</v>
      </c>
      <c r="CM5" s="262" t="s">
        <v>1161</v>
      </c>
      <c r="CN5" s="262" t="s">
        <v>919</v>
      </c>
      <c r="CO5" s="262" t="s">
        <v>1063</v>
      </c>
      <c r="CP5" s="260" t="s">
        <v>917</v>
      </c>
      <c r="CQ5" s="261" t="s">
        <v>921</v>
      </c>
      <c r="CR5" s="262" t="s">
        <v>1161</v>
      </c>
      <c r="CS5" s="262" t="s">
        <v>919</v>
      </c>
      <c r="CT5" s="262" t="s">
        <v>1063</v>
      </c>
      <c r="CU5" s="260" t="s">
        <v>917</v>
      </c>
      <c r="CV5" s="261" t="s">
        <v>921</v>
      </c>
      <c r="CW5" s="262" t="s">
        <v>1161</v>
      </c>
      <c r="CX5" s="262" t="s">
        <v>919</v>
      </c>
      <c r="CY5" s="262" t="s">
        <v>1063</v>
      </c>
      <c r="CZ5" s="260" t="s">
        <v>917</v>
      </c>
      <c r="DA5" s="261" t="s">
        <v>921</v>
      </c>
      <c r="DB5" s="262" t="s">
        <v>1161</v>
      </c>
      <c r="DC5" s="262" t="s">
        <v>919</v>
      </c>
      <c r="DD5" s="262" t="s">
        <v>1063</v>
      </c>
      <c r="DE5" s="260" t="s">
        <v>917</v>
      </c>
      <c r="DF5" s="261" t="s">
        <v>921</v>
      </c>
      <c r="DG5" s="262" t="s">
        <v>1161</v>
      </c>
      <c r="DH5" s="262" t="s">
        <v>919</v>
      </c>
      <c r="DI5" s="262" t="s">
        <v>1063</v>
      </c>
      <c r="DJ5" s="260" t="s">
        <v>917</v>
      </c>
      <c r="DK5" s="261" t="s">
        <v>921</v>
      </c>
      <c r="DL5" s="262" t="s">
        <v>1161</v>
      </c>
      <c r="DM5" s="262" t="s">
        <v>919</v>
      </c>
      <c r="DN5" s="262" t="s">
        <v>1063</v>
      </c>
      <c r="DO5" s="264" t="s">
        <v>917</v>
      </c>
      <c r="DP5" s="453" t="s">
        <v>5</v>
      </c>
      <c r="DQ5" s="458" t="s">
        <v>923</v>
      </c>
      <c r="DR5" s="458" t="s">
        <v>20</v>
      </c>
      <c r="DS5" s="458" t="s">
        <v>923</v>
      </c>
      <c r="DT5" s="459" t="s">
        <v>938</v>
      </c>
      <c r="DU5" s="458" t="s">
        <v>923</v>
      </c>
      <c r="DV5" s="459" t="s">
        <v>939</v>
      </c>
      <c r="DW5" s="458" t="s">
        <v>923</v>
      </c>
      <c r="DX5" s="459" t="s">
        <v>940</v>
      </c>
      <c r="DY5" s="458" t="s">
        <v>923</v>
      </c>
      <c r="DZ5" s="459" t="s">
        <v>941</v>
      </c>
      <c r="EA5" s="458" t="s">
        <v>923</v>
      </c>
      <c r="EB5" s="459" t="s">
        <v>942</v>
      </c>
      <c r="EC5" s="458" t="s">
        <v>923</v>
      </c>
      <c r="ED5" s="459" t="s">
        <v>943</v>
      </c>
      <c r="EE5" s="458" t="s">
        <v>923</v>
      </c>
      <c r="EF5" s="460" t="s">
        <v>944</v>
      </c>
      <c r="EG5" s="460" t="s">
        <v>944</v>
      </c>
      <c r="EH5" s="113" t="s">
        <v>1112</v>
      </c>
      <c r="EI5" s="113" t="s">
        <v>923</v>
      </c>
      <c r="EJ5" s="113" t="s">
        <v>1113</v>
      </c>
      <c r="EK5" s="113" t="s">
        <v>923</v>
      </c>
      <c r="EL5" s="295"/>
      <c r="EM5" s="296" t="s">
        <v>4</v>
      </c>
      <c r="EN5" s="297" t="s">
        <v>947</v>
      </c>
      <c r="EO5" s="297" t="s">
        <v>948</v>
      </c>
      <c r="EP5" s="297" t="s">
        <v>947</v>
      </c>
      <c r="EQ5" s="297" t="s">
        <v>949</v>
      </c>
      <c r="ER5" s="297" t="s">
        <v>947</v>
      </c>
      <c r="ES5" s="297" t="s">
        <v>950</v>
      </c>
      <c r="ET5" s="297" t="s">
        <v>951</v>
      </c>
    </row>
    <row r="6" spans="1:150">
      <c r="A6" s="461">
        <v>1</v>
      </c>
      <c r="B6" s="462">
        <v>2</v>
      </c>
      <c r="C6" s="462"/>
      <c r="D6" s="462">
        <v>3</v>
      </c>
      <c r="E6" s="463">
        <v>4</v>
      </c>
      <c r="F6" s="463">
        <v>5</v>
      </c>
      <c r="G6" s="463">
        <v>6</v>
      </c>
      <c r="H6" s="463"/>
      <c r="I6" s="463">
        <v>5</v>
      </c>
      <c r="J6" s="463">
        <v>6</v>
      </c>
      <c r="K6" s="463">
        <v>7</v>
      </c>
      <c r="L6" s="463"/>
      <c r="M6" s="463">
        <v>8</v>
      </c>
      <c r="N6" s="464">
        <v>9</v>
      </c>
      <c r="O6" s="463">
        <v>10</v>
      </c>
      <c r="P6" s="463"/>
      <c r="Q6" s="463"/>
      <c r="R6" s="463">
        <v>11</v>
      </c>
      <c r="S6" s="463">
        <v>6</v>
      </c>
      <c r="T6" s="463">
        <v>7</v>
      </c>
      <c r="U6" s="463">
        <v>8</v>
      </c>
      <c r="V6" s="463">
        <v>9</v>
      </c>
      <c r="W6" s="463"/>
      <c r="X6" s="463">
        <v>10</v>
      </c>
      <c r="Y6" s="463">
        <v>11</v>
      </c>
      <c r="Z6" s="463">
        <v>12</v>
      </c>
      <c r="AA6" s="463">
        <v>13</v>
      </c>
      <c r="AB6" s="463"/>
      <c r="AC6" s="463">
        <v>14</v>
      </c>
      <c r="AD6" s="463">
        <v>15</v>
      </c>
      <c r="AE6" s="463">
        <v>16</v>
      </c>
      <c r="AF6" s="463">
        <v>17</v>
      </c>
      <c r="AG6" s="463"/>
      <c r="AH6" s="463">
        <v>18</v>
      </c>
      <c r="AI6" s="463">
        <v>19</v>
      </c>
      <c r="AJ6" s="463">
        <v>20</v>
      </c>
      <c r="AK6" s="463">
        <v>21</v>
      </c>
      <c r="AL6" s="463"/>
      <c r="AM6" s="463">
        <v>22</v>
      </c>
      <c r="AN6" s="463">
        <v>19</v>
      </c>
      <c r="AO6" s="463">
        <v>20</v>
      </c>
      <c r="AP6" s="463">
        <v>21</v>
      </c>
      <c r="AQ6" s="463"/>
      <c r="AR6" s="463">
        <v>22</v>
      </c>
      <c r="AS6" s="463">
        <v>19</v>
      </c>
      <c r="AT6" s="463">
        <v>20</v>
      </c>
      <c r="AU6" s="463">
        <v>21</v>
      </c>
      <c r="AV6" s="463"/>
      <c r="AW6" s="463">
        <v>22</v>
      </c>
      <c r="AX6" s="463">
        <v>19</v>
      </c>
      <c r="AY6" s="463">
        <v>20</v>
      </c>
      <c r="AZ6" s="463">
        <v>21</v>
      </c>
      <c r="BA6" s="463"/>
      <c r="BB6" s="463">
        <v>22</v>
      </c>
      <c r="BC6" s="463">
        <v>19</v>
      </c>
      <c r="BD6" s="463">
        <v>20</v>
      </c>
      <c r="BE6" s="463">
        <v>21</v>
      </c>
      <c r="BF6" s="463"/>
      <c r="BG6" s="463">
        <v>22</v>
      </c>
      <c r="BH6" s="463">
        <v>19</v>
      </c>
      <c r="BI6" s="463">
        <v>20</v>
      </c>
      <c r="BJ6" s="463">
        <v>21</v>
      </c>
      <c r="BK6" s="463"/>
      <c r="BL6" s="463">
        <v>22</v>
      </c>
      <c r="BM6" s="463">
        <v>19</v>
      </c>
      <c r="BN6" s="463">
        <v>20</v>
      </c>
      <c r="BO6" s="463">
        <v>21</v>
      </c>
      <c r="BP6" s="463"/>
      <c r="BQ6" s="463">
        <v>22</v>
      </c>
      <c r="BR6" s="463">
        <v>19</v>
      </c>
      <c r="BS6" s="463">
        <v>20</v>
      </c>
      <c r="BT6" s="463">
        <v>21</v>
      </c>
      <c r="BU6" s="463"/>
      <c r="BV6" s="463">
        <v>22</v>
      </c>
      <c r="BW6" s="463">
        <v>19</v>
      </c>
      <c r="BX6" s="463">
        <v>20</v>
      </c>
      <c r="BY6" s="463">
        <v>21</v>
      </c>
      <c r="BZ6" s="463"/>
      <c r="CA6" s="463">
        <v>22</v>
      </c>
      <c r="CB6" s="463">
        <v>19</v>
      </c>
      <c r="CC6" s="463">
        <v>20</v>
      </c>
      <c r="CD6" s="463">
        <v>21</v>
      </c>
      <c r="CE6" s="463"/>
      <c r="CF6" s="463">
        <v>22</v>
      </c>
      <c r="CG6" s="463">
        <v>19</v>
      </c>
      <c r="CH6" s="463">
        <v>20</v>
      </c>
      <c r="CI6" s="463">
        <v>21</v>
      </c>
      <c r="CJ6" s="463"/>
      <c r="CK6" s="463">
        <v>22</v>
      </c>
      <c r="CL6" s="463">
        <v>19</v>
      </c>
      <c r="CM6" s="463">
        <v>20</v>
      </c>
      <c r="CN6" s="463">
        <v>21</v>
      </c>
      <c r="CO6" s="463"/>
      <c r="CP6" s="463">
        <v>22</v>
      </c>
      <c r="CQ6" s="463">
        <v>19</v>
      </c>
      <c r="CR6" s="463">
        <v>20</v>
      </c>
      <c r="CS6" s="463">
        <v>21</v>
      </c>
      <c r="CT6" s="463"/>
      <c r="CU6" s="463">
        <v>22</v>
      </c>
      <c r="CV6" s="463">
        <v>19</v>
      </c>
      <c r="CW6" s="463">
        <v>20</v>
      </c>
      <c r="CX6" s="463">
        <v>21</v>
      </c>
      <c r="CY6" s="463"/>
      <c r="CZ6" s="463">
        <v>22</v>
      </c>
      <c r="DA6" s="463">
        <v>19</v>
      </c>
      <c r="DB6" s="463">
        <v>20</v>
      </c>
      <c r="DC6" s="463">
        <v>21</v>
      </c>
      <c r="DD6" s="463"/>
      <c r="DE6" s="463">
        <v>22</v>
      </c>
      <c r="DF6" s="463">
        <v>19</v>
      </c>
      <c r="DG6" s="463">
        <v>20</v>
      </c>
      <c r="DH6" s="463">
        <v>21</v>
      </c>
      <c r="DI6" s="463"/>
      <c r="DJ6" s="463">
        <v>22</v>
      </c>
      <c r="DK6" s="463">
        <v>19</v>
      </c>
      <c r="DL6" s="463">
        <v>20</v>
      </c>
      <c r="DM6" s="463">
        <v>21</v>
      </c>
      <c r="DN6" s="463"/>
      <c r="DO6" s="465">
        <v>22</v>
      </c>
      <c r="DP6" s="453">
        <v>8</v>
      </c>
      <c r="DQ6" s="466">
        <v>9</v>
      </c>
      <c r="DR6" s="466">
        <v>10</v>
      </c>
      <c r="DS6" s="466">
        <v>11</v>
      </c>
      <c r="DT6" s="466">
        <v>12</v>
      </c>
      <c r="DU6" s="466">
        <v>13</v>
      </c>
      <c r="DV6" s="466">
        <v>14</v>
      </c>
      <c r="DW6" s="466">
        <v>15</v>
      </c>
      <c r="DX6" s="466">
        <v>16</v>
      </c>
      <c r="DY6" s="466">
        <v>17</v>
      </c>
      <c r="DZ6" s="466">
        <v>18</v>
      </c>
      <c r="EA6" s="466">
        <v>19</v>
      </c>
      <c r="EB6" s="466">
        <v>20</v>
      </c>
      <c r="EC6" s="466">
        <v>21</v>
      </c>
      <c r="ED6" s="466">
        <v>22</v>
      </c>
      <c r="EE6" s="466">
        <v>23</v>
      </c>
      <c r="EF6" s="54"/>
      <c r="EG6" s="54"/>
      <c r="EH6" s="54"/>
      <c r="EI6" s="54"/>
      <c r="EJ6" s="54"/>
      <c r="EK6" s="54"/>
      <c r="EL6" s="454"/>
      <c r="EM6" s="388"/>
      <c r="EN6" s="454"/>
      <c r="EO6" s="454"/>
      <c r="EP6" s="454"/>
      <c r="EQ6" s="454"/>
      <c r="ER6" s="454"/>
      <c r="ES6" s="454"/>
      <c r="ET6" s="454"/>
    </row>
    <row r="7" spans="1:150" ht="38.25">
      <c r="A7" s="467"/>
      <c r="B7" s="468" t="s">
        <v>1114</v>
      </c>
      <c r="C7" s="311"/>
      <c r="D7" s="375"/>
      <c r="E7" s="376"/>
      <c r="F7" s="376"/>
      <c r="G7" s="376"/>
      <c r="H7" s="314">
        <f t="shared" ref="H7:H23" si="0">SUM((J7-G7/20))</f>
        <v>0</v>
      </c>
      <c r="I7" s="376"/>
      <c r="J7" s="314">
        <f t="shared" ref="J7:J22" si="1">SUM((G7*6*21)/(8*20*100))+(G7/20)</f>
        <v>0</v>
      </c>
      <c r="K7" s="376"/>
      <c r="L7" s="469">
        <f t="shared" ref="L7:L22" si="2">SUM(M7*H7)</f>
        <v>0</v>
      </c>
      <c r="M7" s="380"/>
      <c r="N7" s="314" t="s">
        <v>953</v>
      </c>
      <c r="O7" s="315"/>
      <c r="P7" s="315"/>
      <c r="Q7" s="315"/>
      <c r="R7" s="314" t="s">
        <v>953</v>
      </c>
      <c r="S7" s="376"/>
      <c r="T7" s="376"/>
      <c r="U7" s="376"/>
      <c r="V7" s="376"/>
      <c r="W7" s="376"/>
      <c r="X7" s="381"/>
      <c r="Y7" s="376"/>
      <c r="Z7" s="376"/>
      <c r="AA7" s="376"/>
      <c r="AB7" s="376"/>
      <c r="AC7" s="381"/>
      <c r="AD7" s="376"/>
      <c r="AE7" s="376"/>
      <c r="AF7" s="376"/>
      <c r="AG7" s="376"/>
      <c r="AH7" s="381"/>
      <c r="AI7" s="376"/>
      <c r="AJ7" s="376"/>
      <c r="AK7" s="376"/>
      <c r="AL7" s="376"/>
      <c r="AM7" s="381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  <c r="BL7" s="376"/>
      <c r="BM7" s="376"/>
      <c r="BN7" s="376"/>
      <c r="BO7" s="376"/>
      <c r="BP7" s="376"/>
      <c r="BQ7" s="376"/>
      <c r="BR7" s="376"/>
      <c r="BS7" s="376"/>
      <c r="BT7" s="376"/>
      <c r="BU7" s="376"/>
      <c r="BV7" s="376"/>
      <c r="BW7" s="376"/>
      <c r="BX7" s="376"/>
      <c r="BY7" s="376"/>
      <c r="BZ7" s="376"/>
      <c r="CA7" s="376"/>
      <c r="CB7" s="376"/>
      <c r="CC7" s="376"/>
      <c r="CD7" s="376"/>
      <c r="CE7" s="376"/>
      <c r="CF7" s="376"/>
      <c r="CG7" s="376"/>
      <c r="CH7" s="376"/>
      <c r="CI7" s="376"/>
      <c r="CJ7" s="376"/>
      <c r="CK7" s="376"/>
      <c r="CL7" s="376"/>
      <c r="CM7" s="376"/>
      <c r="CN7" s="376"/>
      <c r="CO7" s="376"/>
      <c r="CP7" s="376"/>
      <c r="CQ7" s="376"/>
      <c r="CR7" s="376"/>
      <c r="CS7" s="376"/>
      <c r="CT7" s="376"/>
      <c r="CU7" s="376"/>
      <c r="CV7" s="376"/>
      <c r="CW7" s="376"/>
      <c r="CX7" s="376"/>
      <c r="CY7" s="376"/>
      <c r="CZ7" s="376"/>
      <c r="DA7" s="376"/>
      <c r="DB7" s="376"/>
      <c r="DC7" s="376"/>
      <c r="DD7" s="376"/>
      <c r="DE7" s="376"/>
      <c r="DF7" s="376"/>
      <c r="DG7" s="376"/>
      <c r="DH7" s="376"/>
      <c r="DI7" s="376"/>
      <c r="DJ7" s="376"/>
      <c r="DK7" s="376"/>
      <c r="DL7" s="376"/>
      <c r="DM7" s="376"/>
      <c r="DN7" s="376"/>
      <c r="DO7" s="382"/>
      <c r="DP7" s="386"/>
      <c r="DQ7" s="376"/>
      <c r="DR7" s="376"/>
      <c r="DS7" s="376"/>
      <c r="DT7" s="376"/>
      <c r="DU7" s="376"/>
      <c r="DV7" s="376"/>
      <c r="DW7" s="376"/>
      <c r="DX7" s="376"/>
      <c r="DY7" s="376"/>
      <c r="DZ7" s="376"/>
      <c r="EA7" s="376"/>
      <c r="EB7" s="376"/>
      <c r="EC7" s="376"/>
      <c r="ED7" s="376"/>
      <c r="EE7" s="376"/>
      <c r="EF7" s="376"/>
      <c r="EG7" s="376"/>
      <c r="EH7" s="470"/>
      <c r="EI7" s="470"/>
      <c r="EJ7" s="470"/>
      <c r="EK7" s="470"/>
      <c r="EL7" s="454"/>
      <c r="EM7" s="388"/>
      <c r="EN7" s="454"/>
      <c r="EO7" s="454"/>
      <c r="EP7" s="454"/>
      <c r="EQ7" s="454"/>
      <c r="ER7" s="454"/>
      <c r="ES7" s="454"/>
      <c r="ET7" s="454"/>
    </row>
    <row r="8" spans="1:150" ht="63">
      <c r="A8" s="471">
        <v>1</v>
      </c>
      <c r="B8" s="471" t="s">
        <v>1162</v>
      </c>
      <c r="C8" s="471" t="s">
        <v>1163</v>
      </c>
      <c r="D8" s="472" t="s">
        <v>1117</v>
      </c>
      <c r="E8" s="107">
        <v>42500</v>
      </c>
      <c r="F8" s="107">
        <v>5000</v>
      </c>
      <c r="G8" s="390">
        <f t="shared" ref="G8:G22" si="3">SUM(E8:F8)</f>
        <v>47500</v>
      </c>
      <c r="H8" s="314">
        <f t="shared" si="0"/>
        <v>374.0625</v>
      </c>
      <c r="I8" s="315">
        <v>20</v>
      </c>
      <c r="J8" s="314">
        <f t="shared" si="1"/>
        <v>2749.0625</v>
      </c>
      <c r="K8" s="473" t="s">
        <v>1164</v>
      </c>
      <c r="L8" s="469">
        <f t="shared" si="2"/>
        <v>5236.875</v>
      </c>
      <c r="M8" s="474">
        <v>14</v>
      </c>
      <c r="N8" s="314">
        <f t="shared" ref="N8:N22" si="4">SUM(M8*J8)</f>
        <v>38486.875</v>
      </c>
      <c r="O8" s="315">
        <f t="shared" ref="O8:O22" si="5">SUM(P8:Q8)</f>
        <v>2749</v>
      </c>
      <c r="P8" s="315">
        <f t="shared" ref="P8:R22" si="6">SUM(U8,Z8,AE8,AJ8,AO8,AT8,AY8,BD8,BI8,BN8,BS8,BX8,CC8,CH8,CM8,CR8,CW8,DB8,DG8,DL8)</f>
        <v>2375</v>
      </c>
      <c r="Q8" s="315">
        <f t="shared" si="6"/>
        <v>374</v>
      </c>
      <c r="R8" s="315">
        <f t="shared" si="6"/>
        <v>0</v>
      </c>
      <c r="S8" s="473" t="s">
        <v>1165</v>
      </c>
      <c r="T8" s="394" t="s">
        <v>1094</v>
      </c>
      <c r="U8" s="395">
        <v>2375</v>
      </c>
      <c r="V8" s="395">
        <v>374</v>
      </c>
      <c r="W8" s="395"/>
      <c r="X8" s="395">
        <f t="shared" ref="X8:X22" si="7">SUM(U8:V8)</f>
        <v>2749</v>
      </c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6"/>
      <c r="DP8" s="475">
        <v>1</v>
      </c>
      <c r="DQ8" s="395">
        <v>47500</v>
      </c>
      <c r="DR8" s="395"/>
      <c r="DS8" s="395"/>
      <c r="DT8" s="395">
        <v>1</v>
      </c>
      <c r="DU8" s="395">
        <v>47500</v>
      </c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81">
        <f t="shared" ref="EF8:EG22" si="8">SUM(ED8,EB8,DZ8,DX8,DV8,DT8)</f>
        <v>1</v>
      </c>
      <c r="EG8" s="381">
        <f t="shared" si="8"/>
        <v>47500</v>
      </c>
      <c r="EH8" s="476">
        <v>1</v>
      </c>
      <c r="EI8" s="470">
        <v>47500</v>
      </c>
      <c r="EJ8" s="470"/>
      <c r="EK8" s="470"/>
      <c r="EL8" s="477"/>
      <c r="EM8" s="401"/>
      <c r="EN8" s="477"/>
      <c r="EO8" s="477">
        <v>1</v>
      </c>
      <c r="EP8" s="477">
        <v>47500</v>
      </c>
      <c r="EQ8" s="477"/>
      <c r="ER8" s="477"/>
      <c r="ES8" s="477"/>
      <c r="ET8" s="477"/>
    </row>
    <row r="9" spans="1:150" ht="78.75">
      <c r="A9" s="471">
        <v>2</v>
      </c>
      <c r="B9" s="478" t="s">
        <v>1166</v>
      </c>
      <c r="C9" s="471" t="s">
        <v>1167</v>
      </c>
      <c r="D9" s="472" t="s">
        <v>1117</v>
      </c>
      <c r="E9" s="107">
        <v>42500</v>
      </c>
      <c r="F9" s="107">
        <v>5000</v>
      </c>
      <c r="G9" s="390">
        <f t="shared" si="3"/>
        <v>47500</v>
      </c>
      <c r="H9" s="314">
        <f t="shared" si="0"/>
        <v>374.0625</v>
      </c>
      <c r="I9" s="315">
        <v>20</v>
      </c>
      <c r="J9" s="314">
        <f t="shared" si="1"/>
        <v>2749.0625</v>
      </c>
      <c r="K9" s="473" t="s">
        <v>1168</v>
      </c>
      <c r="L9" s="469">
        <f t="shared" si="2"/>
        <v>5236.875</v>
      </c>
      <c r="M9" s="474">
        <v>14</v>
      </c>
      <c r="N9" s="314">
        <f t="shared" si="4"/>
        <v>38486.875</v>
      </c>
      <c r="O9" s="315">
        <f t="shared" si="5"/>
        <v>5498</v>
      </c>
      <c r="P9" s="315">
        <f t="shared" si="6"/>
        <v>4750</v>
      </c>
      <c r="Q9" s="315">
        <f t="shared" si="6"/>
        <v>748</v>
      </c>
      <c r="R9" s="315">
        <f t="shared" si="6"/>
        <v>0</v>
      </c>
      <c r="S9" s="473" t="s">
        <v>1169</v>
      </c>
      <c r="T9" s="394" t="s">
        <v>1094</v>
      </c>
      <c r="U9" s="395">
        <v>4750</v>
      </c>
      <c r="V9" s="395">
        <v>748</v>
      </c>
      <c r="W9" s="395"/>
      <c r="X9" s="395">
        <f t="shared" si="7"/>
        <v>5498</v>
      </c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  <c r="DO9" s="396"/>
      <c r="DP9" s="475"/>
      <c r="DQ9" s="395"/>
      <c r="DR9" s="395">
        <v>1</v>
      </c>
      <c r="DS9" s="395">
        <v>47500</v>
      </c>
      <c r="DT9" s="395">
        <v>1</v>
      </c>
      <c r="DU9" s="395">
        <v>47500</v>
      </c>
      <c r="DV9" s="395"/>
      <c r="DW9" s="395"/>
      <c r="DX9" s="395"/>
      <c r="DY9" s="395"/>
      <c r="DZ9" s="395"/>
      <c r="EA9" s="395"/>
      <c r="EB9" s="395"/>
      <c r="EC9" s="395"/>
      <c r="ED9" s="395"/>
      <c r="EE9" s="395"/>
      <c r="EF9" s="381">
        <f t="shared" si="8"/>
        <v>1</v>
      </c>
      <c r="EG9" s="381">
        <f t="shared" si="8"/>
        <v>47500</v>
      </c>
      <c r="EH9" s="476"/>
      <c r="EI9" s="470"/>
      <c r="EJ9" s="470">
        <v>1</v>
      </c>
      <c r="EK9" s="470">
        <v>47500</v>
      </c>
      <c r="EL9" s="477"/>
      <c r="EM9" s="401"/>
      <c r="EN9" s="477"/>
      <c r="EO9" s="477">
        <v>1</v>
      </c>
      <c r="EP9" s="477">
        <v>47500</v>
      </c>
      <c r="EQ9" s="477"/>
      <c r="ER9" s="477"/>
      <c r="ES9" s="477"/>
      <c r="ET9" s="477"/>
    </row>
    <row r="10" spans="1:150" ht="63">
      <c r="A10" s="471">
        <v>3</v>
      </c>
      <c r="B10" s="478" t="s">
        <v>1170</v>
      </c>
      <c r="C10" s="471" t="s">
        <v>1171</v>
      </c>
      <c r="D10" s="472" t="s">
        <v>1172</v>
      </c>
      <c r="E10" s="107">
        <v>25500</v>
      </c>
      <c r="F10" s="107">
        <v>3000</v>
      </c>
      <c r="G10" s="390">
        <f t="shared" si="3"/>
        <v>28500</v>
      </c>
      <c r="H10" s="314">
        <f t="shared" si="0"/>
        <v>224.4375</v>
      </c>
      <c r="I10" s="315">
        <v>20</v>
      </c>
      <c r="J10" s="314">
        <f t="shared" si="1"/>
        <v>1649.4375</v>
      </c>
      <c r="K10" s="473" t="s">
        <v>1173</v>
      </c>
      <c r="L10" s="469">
        <f t="shared" si="2"/>
        <v>3142.125</v>
      </c>
      <c r="M10" s="474">
        <v>14</v>
      </c>
      <c r="N10" s="314">
        <f t="shared" si="4"/>
        <v>23092.125</v>
      </c>
      <c r="O10" s="315">
        <f t="shared" si="5"/>
        <v>3300</v>
      </c>
      <c r="P10" s="315">
        <f t="shared" si="6"/>
        <v>2850</v>
      </c>
      <c r="Q10" s="315">
        <f t="shared" si="6"/>
        <v>450</v>
      </c>
      <c r="R10" s="315">
        <f t="shared" si="6"/>
        <v>0</v>
      </c>
      <c r="S10" s="473" t="s">
        <v>1169</v>
      </c>
      <c r="T10" s="394" t="s">
        <v>1094</v>
      </c>
      <c r="U10" s="395">
        <v>2850</v>
      </c>
      <c r="V10" s="395">
        <v>450</v>
      </c>
      <c r="W10" s="395"/>
      <c r="X10" s="395">
        <f t="shared" si="7"/>
        <v>3300</v>
      </c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5"/>
      <c r="BX10" s="395"/>
      <c r="BY10" s="395"/>
      <c r="BZ10" s="395"/>
      <c r="CA10" s="395"/>
      <c r="CB10" s="395"/>
      <c r="CC10" s="395"/>
      <c r="CD10" s="395"/>
      <c r="CE10" s="395"/>
      <c r="CF10" s="395"/>
      <c r="CG10" s="395"/>
      <c r="CH10" s="395"/>
      <c r="CI10" s="395"/>
      <c r="CJ10" s="395"/>
      <c r="CK10" s="395"/>
      <c r="CL10" s="395"/>
      <c r="CM10" s="395"/>
      <c r="CN10" s="395"/>
      <c r="CO10" s="395"/>
      <c r="CP10" s="395"/>
      <c r="CQ10" s="395"/>
      <c r="CR10" s="395"/>
      <c r="CS10" s="395"/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395"/>
      <c r="DI10" s="395"/>
      <c r="DJ10" s="395"/>
      <c r="DK10" s="395"/>
      <c r="DL10" s="395"/>
      <c r="DM10" s="395"/>
      <c r="DN10" s="395"/>
      <c r="DO10" s="396"/>
      <c r="DP10" s="475">
        <v>1</v>
      </c>
      <c r="DQ10" s="395">
        <v>28500</v>
      </c>
      <c r="DR10" s="395"/>
      <c r="DS10" s="395"/>
      <c r="DT10" s="395"/>
      <c r="DU10" s="395"/>
      <c r="DV10" s="395">
        <v>1</v>
      </c>
      <c r="DW10" s="395">
        <v>28500</v>
      </c>
      <c r="DX10" s="395"/>
      <c r="DY10" s="395"/>
      <c r="DZ10" s="395"/>
      <c r="EA10" s="395"/>
      <c r="EB10" s="395"/>
      <c r="EC10" s="395"/>
      <c r="ED10" s="395"/>
      <c r="EE10" s="395"/>
      <c r="EF10" s="381">
        <f t="shared" si="8"/>
        <v>1</v>
      </c>
      <c r="EG10" s="381">
        <f t="shared" si="8"/>
        <v>28500</v>
      </c>
      <c r="EH10" s="476"/>
      <c r="EI10" s="470"/>
      <c r="EJ10" s="470">
        <v>1</v>
      </c>
      <c r="EK10" s="470">
        <v>28500</v>
      </c>
      <c r="EL10" s="477"/>
      <c r="EM10" s="401"/>
      <c r="EN10" s="477"/>
      <c r="EO10" s="477">
        <v>1</v>
      </c>
      <c r="EP10" s="477">
        <v>28500</v>
      </c>
      <c r="EQ10" s="477"/>
      <c r="ER10" s="477"/>
      <c r="ES10" s="477"/>
      <c r="ET10" s="477"/>
    </row>
    <row r="11" spans="1:150" ht="47.25">
      <c r="A11" s="471">
        <v>4</v>
      </c>
      <c r="B11" s="471" t="s">
        <v>1174</v>
      </c>
      <c r="C11" s="471" t="s">
        <v>1175</v>
      </c>
      <c r="D11" s="472" t="s">
        <v>1176</v>
      </c>
      <c r="E11" s="107">
        <v>42500</v>
      </c>
      <c r="F11" s="107">
        <v>5000</v>
      </c>
      <c r="G11" s="390">
        <f t="shared" si="3"/>
        <v>47500</v>
      </c>
      <c r="H11" s="314">
        <f t="shared" si="0"/>
        <v>374.0625</v>
      </c>
      <c r="I11" s="315">
        <v>20</v>
      </c>
      <c r="J11" s="314">
        <f t="shared" si="1"/>
        <v>2749.0625</v>
      </c>
      <c r="K11" s="473" t="s">
        <v>1177</v>
      </c>
      <c r="L11" s="469">
        <f t="shared" si="2"/>
        <v>5236.875</v>
      </c>
      <c r="M11" s="474">
        <v>14</v>
      </c>
      <c r="N11" s="314">
        <f t="shared" si="4"/>
        <v>38486.875</v>
      </c>
      <c r="O11" s="315">
        <f t="shared" si="5"/>
        <v>5498</v>
      </c>
      <c r="P11" s="315">
        <f t="shared" si="6"/>
        <v>4750</v>
      </c>
      <c r="Q11" s="315">
        <f t="shared" si="6"/>
        <v>748</v>
      </c>
      <c r="R11" s="315">
        <f t="shared" si="6"/>
        <v>0</v>
      </c>
      <c r="S11" s="473" t="s">
        <v>1169</v>
      </c>
      <c r="T11" s="394" t="s">
        <v>1094</v>
      </c>
      <c r="U11" s="395">
        <v>4750</v>
      </c>
      <c r="V11" s="395">
        <v>748</v>
      </c>
      <c r="W11" s="395"/>
      <c r="X11" s="395">
        <f t="shared" si="7"/>
        <v>5498</v>
      </c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6"/>
      <c r="DP11" s="475">
        <v>1</v>
      </c>
      <c r="DQ11" s="395">
        <v>47500</v>
      </c>
      <c r="DR11" s="395"/>
      <c r="DS11" s="395"/>
      <c r="DT11" s="395"/>
      <c r="DU11" s="395"/>
      <c r="DV11" s="395">
        <v>1</v>
      </c>
      <c r="DW11" s="395">
        <v>47500</v>
      </c>
      <c r="DX11" s="395"/>
      <c r="DY11" s="395"/>
      <c r="DZ11" s="395"/>
      <c r="EA11" s="395"/>
      <c r="EB11" s="395"/>
      <c r="EC11" s="395"/>
      <c r="ED11" s="395"/>
      <c r="EE11" s="395"/>
      <c r="EF11" s="381">
        <f t="shared" si="8"/>
        <v>1</v>
      </c>
      <c r="EG11" s="381">
        <f t="shared" si="8"/>
        <v>47500</v>
      </c>
      <c r="EH11" s="476">
        <v>1</v>
      </c>
      <c r="EI11" s="470">
        <v>47500</v>
      </c>
      <c r="EJ11" s="470"/>
      <c r="EK11" s="470"/>
      <c r="EL11" s="477"/>
      <c r="EM11" s="401">
        <v>1</v>
      </c>
      <c r="EN11" s="477"/>
      <c r="EO11" s="477"/>
      <c r="EP11" s="477"/>
      <c r="EQ11" s="477"/>
      <c r="ER11" s="477"/>
      <c r="ES11" s="477"/>
      <c r="ET11" s="477"/>
    </row>
    <row r="12" spans="1:150" ht="47.25">
      <c r="A12" s="471">
        <v>5</v>
      </c>
      <c r="B12" s="471" t="s">
        <v>1178</v>
      </c>
      <c r="C12" s="471" t="s">
        <v>1179</v>
      </c>
      <c r="D12" s="472" t="s">
        <v>1117</v>
      </c>
      <c r="E12" s="107">
        <v>42500</v>
      </c>
      <c r="F12" s="107">
        <v>5000</v>
      </c>
      <c r="G12" s="390">
        <f t="shared" si="3"/>
        <v>47500</v>
      </c>
      <c r="H12" s="314">
        <f t="shared" si="0"/>
        <v>374.0625</v>
      </c>
      <c r="I12" s="315">
        <v>20</v>
      </c>
      <c r="J12" s="314">
        <f t="shared" si="1"/>
        <v>2749.0625</v>
      </c>
      <c r="K12" s="473" t="s">
        <v>1180</v>
      </c>
      <c r="L12" s="469">
        <f t="shared" si="2"/>
        <v>5236.875</v>
      </c>
      <c r="M12" s="474">
        <v>14</v>
      </c>
      <c r="N12" s="314">
        <f t="shared" si="4"/>
        <v>38486.875</v>
      </c>
      <c r="O12" s="315">
        <f t="shared" si="5"/>
        <v>2749</v>
      </c>
      <c r="P12" s="315">
        <f t="shared" si="6"/>
        <v>2375</v>
      </c>
      <c r="Q12" s="315">
        <f t="shared" si="6"/>
        <v>374</v>
      </c>
      <c r="R12" s="315">
        <f t="shared" si="6"/>
        <v>0</v>
      </c>
      <c r="S12" s="473" t="s">
        <v>1169</v>
      </c>
      <c r="T12" s="394" t="s">
        <v>1094</v>
      </c>
      <c r="U12" s="395">
        <v>2375</v>
      </c>
      <c r="V12" s="395">
        <v>374</v>
      </c>
      <c r="W12" s="395"/>
      <c r="X12" s="395">
        <f t="shared" si="7"/>
        <v>2749</v>
      </c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  <c r="DA12" s="395"/>
      <c r="DB12" s="395"/>
      <c r="DC12" s="395"/>
      <c r="DD12" s="395"/>
      <c r="DE12" s="395"/>
      <c r="DF12" s="395"/>
      <c r="DG12" s="395"/>
      <c r="DH12" s="395"/>
      <c r="DI12" s="395"/>
      <c r="DJ12" s="395"/>
      <c r="DK12" s="395"/>
      <c r="DL12" s="395"/>
      <c r="DM12" s="395"/>
      <c r="DN12" s="395"/>
      <c r="DO12" s="396"/>
      <c r="DP12" s="475">
        <v>1</v>
      </c>
      <c r="DQ12" s="395">
        <v>47500</v>
      </c>
      <c r="DR12" s="395"/>
      <c r="DS12" s="395"/>
      <c r="DT12" s="395">
        <v>1</v>
      </c>
      <c r="DU12" s="395">
        <v>47500</v>
      </c>
      <c r="DV12" s="395"/>
      <c r="DW12" s="395"/>
      <c r="DX12" s="395"/>
      <c r="DY12" s="395"/>
      <c r="DZ12" s="395"/>
      <c r="EA12" s="395"/>
      <c r="EB12" s="395"/>
      <c r="EC12" s="395"/>
      <c r="ED12" s="395"/>
      <c r="EE12" s="395"/>
      <c r="EF12" s="381">
        <f t="shared" si="8"/>
        <v>1</v>
      </c>
      <c r="EG12" s="381">
        <f t="shared" si="8"/>
        <v>47500</v>
      </c>
      <c r="EH12" s="476"/>
      <c r="EI12" s="470"/>
      <c r="EJ12" s="470">
        <v>1</v>
      </c>
      <c r="EK12" s="470">
        <v>47500</v>
      </c>
      <c r="EL12" s="477"/>
      <c r="EM12" s="401">
        <v>1</v>
      </c>
      <c r="EN12" s="477"/>
      <c r="EO12" s="477"/>
      <c r="EP12" s="477"/>
      <c r="EQ12" s="477"/>
      <c r="ER12" s="477"/>
      <c r="ES12" s="477"/>
      <c r="ET12" s="477"/>
    </row>
    <row r="13" spans="1:150" ht="47.25">
      <c r="A13" s="471">
        <v>6</v>
      </c>
      <c r="B13" s="471" t="s">
        <v>1181</v>
      </c>
      <c r="C13" s="471" t="s">
        <v>1182</v>
      </c>
      <c r="D13" s="472" t="s">
        <v>1176</v>
      </c>
      <c r="E13" s="107">
        <v>42500</v>
      </c>
      <c r="F13" s="107">
        <v>5000</v>
      </c>
      <c r="G13" s="390">
        <f t="shared" si="3"/>
        <v>47500</v>
      </c>
      <c r="H13" s="314">
        <f t="shared" si="0"/>
        <v>374.0625</v>
      </c>
      <c r="I13" s="315">
        <v>20</v>
      </c>
      <c r="J13" s="314">
        <f t="shared" si="1"/>
        <v>2749.0625</v>
      </c>
      <c r="K13" s="473" t="s">
        <v>1183</v>
      </c>
      <c r="L13" s="469">
        <f t="shared" si="2"/>
        <v>5236.875</v>
      </c>
      <c r="M13" s="474">
        <v>14</v>
      </c>
      <c r="N13" s="314">
        <f t="shared" si="4"/>
        <v>38486.875</v>
      </c>
      <c r="O13" s="315">
        <f t="shared" si="5"/>
        <v>0</v>
      </c>
      <c r="P13" s="315">
        <f t="shared" si="6"/>
        <v>0</v>
      </c>
      <c r="Q13" s="315">
        <f t="shared" si="6"/>
        <v>0</v>
      </c>
      <c r="R13" s="315">
        <f t="shared" si="6"/>
        <v>0</v>
      </c>
      <c r="S13" s="473" t="s">
        <v>1169</v>
      </c>
      <c r="T13" s="395"/>
      <c r="U13" s="395"/>
      <c r="V13" s="395"/>
      <c r="W13" s="395"/>
      <c r="X13" s="395">
        <f t="shared" si="7"/>
        <v>0</v>
      </c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  <c r="BV13" s="395"/>
      <c r="BW13" s="395"/>
      <c r="BX13" s="395"/>
      <c r="BY13" s="395"/>
      <c r="BZ13" s="395"/>
      <c r="CA13" s="395"/>
      <c r="CB13" s="395"/>
      <c r="CC13" s="395"/>
      <c r="CD13" s="395"/>
      <c r="CE13" s="395"/>
      <c r="CF13" s="395"/>
      <c r="CG13" s="395"/>
      <c r="CH13" s="395"/>
      <c r="CI13" s="395"/>
      <c r="CJ13" s="395"/>
      <c r="CK13" s="395"/>
      <c r="CL13" s="395"/>
      <c r="CM13" s="395"/>
      <c r="CN13" s="395"/>
      <c r="CO13" s="395"/>
      <c r="CP13" s="395"/>
      <c r="CQ13" s="395"/>
      <c r="CR13" s="395"/>
      <c r="CS13" s="395"/>
      <c r="CT13" s="395"/>
      <c r="CU13" s="395"/>
      <c r="CV13" s="395"/>
      <c r="CW13" s="395"/>
      <c r="CX13" s="395"/>
      <c r="CY13" s="395"/>
      <c r="CZ13" s="395"/>
      <c r="DA13" s="395"/>
      <c r="DB13" s="395"/>
      <c r="DC13" s="395"/>
      <c r="DD13" s="395"/>
      <c r="DE13" s="395"/>
      <c r="DF13" s="395"/>
      <c r="DG13" s="395"/>
      <c r="DH13" s="395"/>
      <c r="DI13" s="395"/>
      <c r="DJ13" s="395"/>
      <c r="DK13" s="395"/>
      <c r="DL13" s="395"/>
      <c r="DM13" s="395"/>
      <c r="DN13" s="395"/>
      <c r="DO13" s="396"/>
      <c r="DP13" s="475">
        <v>1</v>
      </c>
      <c r="DQ13" s="395">
        <v>47500</v>
      </c>
      <c r="DR13" s="395"/>
      <c r="DS13" s="395"/>
      <c r="DT13" s="395"/>
      <c r="DU13" s="395"/>
      <c r="DV13" s="395">
        <v>1</v>
      </c>
      <c r="DW13" s="395">
        <v>47500</v>
      </c>
      <c r="DX13" s="395"/>
      <c r="DY13" s="395"/>
      <c r="DZ13" s="395"/>
      <c r="EA13" s="395"/>
      <c r="EB13" s="395"/>
      <c r="EC13" s="395"/>
      <c r="ED13" s="395"/>
      <c r="EE13" s="395"/>
      <c r="EF13" s="381">
        <f t="shared" si="8"/>
        <v>1</v>
      </c>
      <c r="EG13" s="381">
        <f t="shared" si="8"/>
        <v>47500</v>
      </c>
      <c r="EH13" s="476">
        <v>1</v>
      </c>
      <c r="EI13" s="470">
        <v>47500</v>
      </c>
      <c r="EJ13" s="470"/>
      <c r="EK13" s="470"/>
      <c r="EL13" s="477"/>
      <c r="EM13" s="401"/>
      <c r="EN13" s="477"/>
      <c r="EO13" s="477">
        <v>1</v>
      </c>
      <c r="EP13" s="477">
        <v>47500</v>
      </c>
      <c r="EQ13" s="477"/>
      <c r="ER13" s="477"/>
      <c r="ES13" s="477"/>
      <c r="ET13" s="477"/>
    </row>
    <row r="14" spans="1:150" ht="47.25">
      <c r="A14" s="471">
        <v>7</v>
      </c>
      <c r="B14" s="471" t="s">
        <v>1184</v>
      </c>
      <c r="C14" s="471" t="s">
        <v>1185</v>
      </c>
      <c r="D14" s="472" t="s">
        <v>1117</v>
      </c>
      <c r="E14" s="107">
        <v>42500</v>
      </c>
      <c r="F14" s="107">
        <v>5000</v>
      </c>
      <c r="G14" s="390">
        <f t="shared" si="3"/>
        <v>47500</v>
      </c>
      <c r="H14" s="314">
        <f t="shared" si="0"/>
        <v>374.0625</v>
      </c>
      <c r="I14" s="315">
        <v>20</v>
      </c>
      <c r="J14" s="314">
        <f t="shared" si="1"/>
        <v>2749.0625</v>
      </c>
      <c r="K14" s="473" t="s">
        <v>1186</v>
      </c>
      <c r="L14" s="469">
        <f t="shared" si="2"/>
        <v>5236.875</v>
      </c>
      <c r="M14" s="474">
        <v>14</v>
      </c>
      <c r="N14" s="314">
        <f t="shared" si="4"/>
        <v>38486.875</v>
      </c>
      <c r="O14" s="315">
        <f t="shared" si="5"/>
        <v>2749</v>
      </c>
      <c r="P14" s="315">
        <f t="shared" si="6"/>
        <v>2375</v>
      </c>
      <c r="Q14" s="315">
        <f t="shared" si="6"/>
        <v>374</v>
      </c>
      <c r="R14" s="315">
        <f t="shared" si="6"/>
        <v>0</v>
      </c>
      <c r="S14" s="473" t="s">
        <v>1169</v>
      </c>
      <c r="T14" s="394" t="s">
        <v>1094</v>
      </c>
      <c r="U14" s="395">
        <v>2375</v>
      </c>
      <c r="V14" s="395">
        <v>374</v>
      </c>
      <c r="W14" s="395"/>
      <c r="X14" s="395">
        <f t="shared" si="7"/>
        <v>2749</v>
      </c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  <c r="BS14" s="395"/>
      <c r="BT14" s="395"/>
      <c r="BU14" s="395"/>
      <c r="BV14" s="395"/>
      <c r="BW14" s="395"/>
      <c r="BX14" s="395"/>
      <c r="BY14" s="395"/>
      <c r="BZ14" s="395"/>
      <c r="CA14" s="395"/>
      <c r="CB14" s="395"/>
      <c r="CC14" s="395"/>
      <c r="CD14" s="395"/>
      <c r="CE14" s="395"/>
      <c r="CF14" s="395"/>
      <c r="CG14" s="395"/>
      <c r="CH14" s="395"/>
      <c r="CI14" s="395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5"/>
      <c r="DG14" s="395"/>
      <c r="DH14" s="395"/>
      <c r="DI14" s="395"/>
      <c r="DJ14" s="395"/>
      <c r="DK14" s="395"/>
      <c r="DL14" s="395"/>
      <c r="DM14" s="395"/>
      <c r="DN14" s="395"/>
      <c r="DO14" s="396"/>
      <c r="DP14" s="475">
        <v>1</v>
      </c>
      <c r="DQ14" s="395">
        <v>47500</v>
      </c>
      <c r="DR14" s="395"/>
      <c r="DS14" s="395"/>
      <c r="DT14" s="395">
        <v>1</v>
      </c>
      <c r="DU14" s="395">
        <v>47500</v>
      </c>
      <c r="DV14" s="395"/>
      <c r="DW14" s="395"/>
      <c r="DX14" s="395"/>
      <c r="DY14" s="395"/>
      <c r="DZ14" s="395"/>
      <c r="EA14" s="395"/>
      <c r="EB14" s="395"/>
      <c r="EC14" s="395"/>
      <c r="ED14" s="395"/>
      <c r="EE14" s="395"/>
      <c r="EF14" s="381">
        <f t="shared" si="8"/>
        <v>1</v>
      </c>
      <c r="EG14" s="381">
        <f t="shared" si="8"/>
        <v>47500</v>
      </c>
      <c r="EH14" s="476"/>
      <c r="EI14" s="470"/>
      <c r="EJ14" s="470">
        <v>1</v>
      </c>
      <c r="EK14" s="470">
        <v>47500</v>
      </c>
      <c r="EL14" s="477"/>
      <c r="EM14" s="401"/>
      <c r="EN14" s="477"/>
      <c r="EO14" s="477">
        <v>1</v>
      </c>
      <c r="EP14" s="477">
        <v>47500</v>
      </c>
      <c r="EQ14" s="477"/>
      <c r="ER14" s="477"/>
      <c r="ES14" s="477"/>
      <c r="ET14" s="477"/>
    </row>
    <row r="15" spans="1:150" ht="63">
      <c r="A15" s="471">
        <v>8</v>
      </c>
      <c r="B15" s="471" t="s">
        <v>1187</v>
      </c>
      <c r="C15" s="471" t="s">
        <v>1175</v>
      </c>
      <c r="D15" s="472" t="s">
        <v>1188</v>
      </c>
      <c r="E15" s="107">
        <v>34000</v>
      </c>
      <c r="F15" s="107">
        <v>4000</v>
      </c>
      <c r="G15" s="390">
        <f t="shared" si="3"/>
        <v>38000</v>
      </c>
      <c r="H15" s="314">
        <f t="shared" si="0"/>
        <v>299.25</v>
      </c>
      <c r="I15" s="315">
        <v>20</v>
      </c>
      <c r="J15" s="314">
        <f t="shared" si="1"/>
        <v>2199.25</v>
      </c>
      <c r="K15" s="473" t="s">
        <v>1189</v>
      </c>
      <c r="L15" s="469">
        <f t="shared" si="2"/>
        <v>4189.5</v>
      </c>
      <c r="M15" s="474">
        <v>14</v>
      </c>
      <c r="N15" s="314">
        <f t="shared" si="4"/>
        <v>30789.5</v>
      </c>
      <c r="O15" s="315">
        <f t="shared" si="5"/>
        <v>2200</v>
      </c>
      <c r="P15" s="315">
        <f t="shared" si="6"/>
        <v>1900</v>
      </c>
      <c r="Q15" s="315">
        <f t="shared" si="6"/>
        <v>300</v>
      </c>
      <c r="R15" s="315">
        <f t="shared" si="6"/>
        <v>0</v>
      </c>
      <c r="S15" s="473" t="s">
        <v>1169</v>
      </c>
      <c r="T15" s="394" t="s">
        <v>1094</v>
      </c>
      <c r="U15" s="395">
        <v>1900</v>
      </c>
      <c r="V15" s="395">
        <v>300</v>
      </c>
      <c r="W15" s="395"/>
      <c r="X15" s="395">
        <f t="shared" si="7"/>
        <v>2200</v>
      </c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5"/>
      <c r="CG15" s="395"/>
      <c r="CH15" s="395"/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5"/>
      <c r="CY15" s="395"/>
      <c r="CZ15" s="395"/>
      <c r="DA15" s="395"/>
      <c r="DB15" s="395"/>
      <c r="DC15" s="395"/>
      <c r="DD15" s="395"/>
      <c r="DE15" s="395"/>
      <c r="DF15" s="395"/>
      <c r="DG15" s="395"/>
      <c r="DH15" s="395"/>
      <c r="DI15" s="395"/>
      <c r="DJ15" s="395"/>
      <c r="DK15" s="395"/>
      <c r="DL15" s="395"/>
      <c r="DM15" s="395"/>
      <c r="DN15" s="395"/>
      <c r="DO15" s="396"/>
      <c r="DP15" s="475"/>
      <c r="DQ15" s="395"/>
      <c r="DR15" s="395">
        <v>1</v>
      </c>
      <c r="DS15" s="395">
        <v>38000</v>
      </c>
      <c r="DT15" s="395"/>
      <c r="DU15" s="395"/>
      <c r="DV15" s="395">
        <v>1</v>
      </c>
      <c r="DW15" s="395">
        <v>38000</v>
      </c>
      <c r="DX15" s="395"/>
      <c r="DY15" s="395"/>
      <c r="DZ15" s="395"/>
      <c r="EA15" s="395"/>
      <c r="EB15" s="395"/>
      <c r="EC15" s="395"/>
      <c r="ED15" s="395"/>
      <c r="EE15" s="395"/>
      <c r="EF15" s="381">
        <f t="shared" si="8"/>
        <v>1</v>
      </c>
      <c r="EG15" s="381">
        <f t="shared" si="8"/>
        <v>38000</v>
      </c>
      <c r="EH15" s="476">
        <v>1</v>
      </c>
      <c r="EI15" s="470">
        <v>38000</v>
      </c>
      <c r="EJ15" s="470"/>
      <c r="EK15" s="470"/>
      <c r="EL15" s="477"/>
      <c r="EM15" s="401"/>
      <c r="EN15" s="477"/>
      <c r="EO15" s="477">
        <v>1</v>
      </c>
      <c r="EP15" s="477">
        <v>38000</v>
      </c>
      <c r="EQ15" s="477"/>
      <c r="ER15" s="477"/>
      <c r="ES15" s="477"/>
      <c r="ET15" s="477"/>
    </row>
    <row r="16" spans="1:150" ht="63">
      <c r="A16" s="471">
        <v>9</v>
      </c>
      <c r="B16" s="471" t="s">
        <v>1190</v>
      </c>
      <c r="C16" s="471" t="s">
        <v>1191</v>
      </c>
      <c r="D16" s="472" t="s">
        <v>1117</v>
      </c>
      <c r="E16" s="107">
        <v>42500</v>
      </c>
      <c r="F16" s="107">
        <v>5000</v>
      </c>
      <c r="G16" s="390">
        <f t="shared" si="3"/>
        <v>47500</v>
      </c>
      <c r="H16" s="314">
        <f t="shared" si="0"/>
        <v>374.0625</v>
      </c>
      <c r="I16" s="315">
        <v>20</v>
      </c>
      <c r="J16" s="314">
        <f t="shared" si="1"/>
        <v>2749.0625</v>
      </c>
      <c r="K16" s="473" t="s">
        <v>1192</v>
      </c>
      <c r="L16" s="469">
        <f t="shared" si="2"/>
        <v>5236.875</v>
      </c>
      <c r="M16" s="474">
        <v>14</v>
      </c>
      <c r="N16" s="314">
        <f t="shared" si="4"/>
        <v>38486.875</v>
      </c>
      <c r="O16" s="315">
        <f t="shared" si="5"/>
        <v>5498</v>
      </c>
      <c r="P16" s="315">
        <f t="shared" si="6"/>
        <v>4750</v>
      </c>
      <c r="Q16" s="315">
        <f t="shared" si="6"/>
        <v>748</v>
      </c>
      <c r="R16" s="315">
        <f t="shared" si="6"/>
        <v>0</v>
      </c>
      <c r="S16" s="473" t="s">
        <v>1193</v>
      </c>
      <c r="T16" s="394" t="s">
        <v>1094</v>
      </c>
      <c r="U16" s="395">
        <v>4750</v>
      </c>
      <c r="V16" s="395">
        <v>748</v>
      </c>
      <c r="W16" s="395"/>
      <c r="X16" s="395">
        <f t="shared" si="7"/>
        <v>5498</v>
      </c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H16" s="395"/>
      <c r="DI16" s="395"/>
      <c r="DJ16" s="395"/>
      <c r="DK16" s="395"/>
      <c r="DL16" s="395"/>
      <c r="DM16" s="395"/>
      <c r="DN16" s="395"/>
      <c r="DO16" s="396"/>
      <c r="DP16" s="475"/>
      <c r="DQ16" s="395"/>
      <c r="DR16" s="395">
        <v>1</v>
      </c>
      <c r="DS16" s="395">
        <v>47500</v>
      </c>
      <c r="DT16" s="395">
        <v>1</v>
      </c>
      <c r="DU16" s="395">
        <v>47500</v>
      </c>
      <c r="DV16" s="395"/>
      <c r="DW16" s="395"/>
      <c r="DX16" s="395"/>
      <c r="DY16" s="395"/>
      <c r="DZ16" s="395"/>
      <c r="EA16" s="395"/>
      <c r="EB16" s="395"/>
      <c r="EC16" s="395"/>
      <c r="ED16" s="395"/>
      <c r="EE16" s="395"/>
      <c r="EF16" s="381">
        <f t="shared" si="8"/>
        <v>1</v>
      </c>
      <c r="EG16" s="381">
        <f t="shared" si="8"/>
        <v>47500</v>
      </c>
      <c r="EH16" s="476"/>
      <c r="EI16" s="470"/>
      <c r="EJ16" s="470">
        <v>1</v>
      </c>
      <c r="EK16" s="470">
        <v>47500</v>
      </c>
      <c r="EL16" s="477"/>
      <c r="EM16" s="401"/>
      <c r="EN16" s="477"/>
      <c r="EO16" s="477">
        <v>1</v>
      </c>
      <c r="EP16" s="477">
        <v>47500</v>
      </c>
      <c r="EQ16" s="477"/>
      <c r="ER16" s="477"/>
      <c r="ES16" s="477"/>
      <c r="ET16" s="477"/>
    </row>
    <row r="17" spans="1:150" ht="78.75">
      <c r="A17" s="471">
        <v>10</v>
      </c>
      <c r="B17" s="471" t="s">
        <v>1194</v>
      </c>
      <c r="C17" s="471" t="s">
        <v>1195</v>
      </c>
      <c r="D17" s="472" t="s">
        <v>1196</v>
      </c>
      <c r="E17" s="107">
        <v>34000</v>
      </c>
      <c r="F17" s="107">
        <v>4000</v>
      </c>
      <c r="G17" s="390">
        <f t="shared" si="3"/>
        <v>38000</v>
      </c>
      <c r="H17" s="314">
        <f t="shared" si="0"/>
        <v>299.25</v>
      </c>
      <c r="I17" s="315">
        <v>20</v>
      </c>
      <c r="J17" s="314">
        <f t="shared" si="1"/>
        <v>2199.25</v>
      </c>
      <c r="K17" s="473" t="s">
        <v>1197</v>
      </c>
      <c r="L17" s="469">
        <f t="shared" si="2"/>
        <v>4189.5</v>
      </c>
      <c r="M17" s="474">
        <v>14</v>
      </c>
      <c r="N17" s="314">
        <f t="shared" si="4"/>
        <v>30789.5</v>
      </c>
      <c r="O17" s="315">
        <f t="shared" si="5"/>
        <v>0</v>
      </c>
      <c r="P17" s="315">
        <f t="shared" si="6"/>
        <v>0</v>
      </c>
      <c r="Q17" s="315">
        <f t="shared" si="6"/>
        <v>0</v>
      </c>
      <c r="R17" s="315">
        <f t="shared" si="6"/>
        <v>0</v>
      </c>
      <c r="S17" s="473" t="s">
        <v>1198</v>
      </c>
      <c r="T17" s="395"/>
      <c r="U17" s="395"/>
      <c r="V17" s="395"/>
      <c r="W17" s="395"/>
      <c r="X17" s="395">
        <f t="shared" si="7"/>
        <v>0</v>
      </c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5"/>
      <c r="CG17" s="395"/>
      <c r="CH17" s="395"/>
      <c r="CI17" s="395"/>
      <c r="CJ17" s="395"/>
      <c r="CK17" s="395"/>
      <c r="CL17" s="395"/>
      <c r="CM17" s="395"/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5"/>
      <c r="DH17" s="395"/>
      <c r="DI17" s="395"/>
      <c r="DJ17" s="395"/>
      <c r="DK17" s="395"/>
      <c r="DL17" s="395"/>
      <c r="DM17" s="395"/>
      <c r="DN17" s="395"/>
      <c r="DO17" s="396"/>
      <c r="DP17" s="475"/>
      <c r="DQ17" s="395"/>
      <c r="DR17" s="395">
        <v>1</v>
      </c>
      <c r="DS17" s="395">
        <v>38000</v>
      </c>
      <c r="DT17" s="395"/>
      <c r="DU17" s="395"/>
      <c r="DV17" s="395">
        <v>1</v>
      </c>
      <c r="DW17" s="395">
        <v>38000</v>
      </c>
      <c r="DX17" s="395"/>
      <c r="DY17" s="395"/>
      <c r="DZ17" s="395"/>
      <c r="EA17" s="395"/>
      <c r="EB17" s="395"/>
      <c r="EC17" s="395"/>
      <c r="ED17" s="395"/>
      <c r="EE17" s="395"/>
      <c r="EF17" s="381">
        <f t="shared" si="8"/>
        <v>1</v>
      </c>
      <c r="EG17" s="381">
        <f t="shared" si="8"/>
        <v>38000</v>
      </c>
      <c r="EH17" s="476">
        <v>1</v>
      </c>
      <c r="EI17" s="470">
        <v>38000</v>
      </c>
      <c r="EJ17" s="470"/>
      <c r="EK17" s="470"/>
      <c r="EL17" s="477"/>
      <c r="EM17" s="401"/>
      <c r="EN17" s="477"/>
      <c r="EO17" s="477">
        <v>1</v>
      </c>
      <c r="EP17" s="477">
        <v>38000</v>
      </c>
      <c r="EQ17" s="477"/>
      <c r="ER17" s="477"/>
      <c r="ES17" s="477"/>
      <c r="ET17" s="477"/>
    </row>
    <row r="18" spans="1:150" ht="63">
      <c r="A18" s="471">
        <v>11</v>
      </c>
      <c r="B18" s="471" t="s">
        <v>1199</v>
      </c>
      <c r="C18" s="471" t="s">
        <v>1200</v>
      </c>
      <c r="D18" s="472" t="s">
        <v>1117</v>
      </c>
      <c r="E18" s="107">
        <v>42500</v>
      </c>
      <c r="F18" s="107">
        <v>5000</v>
      </c>
      <c r="G18" s="390">
        <f t="shared" si="3"/>
        <v>47500</v>
      </c>
      <c r="H18" s="314">
        <f t="shared" si="0"/>
        <v>374.0625</v>
      </c>
      <c r="I18" s="315">
        <v>20</v>
      </c>
      <c r="J18" s="314">
        <f t="shared" si="1"/>
        <v>2749.0625</v>
      </c>
      <c r="K18" s="473" t="s">
        <v>1201</v>
      </c>
      <c r="L18" s="469">
        <f t="shared" si="2"/>
        <v>5236.875</v>
      </c>
      <c r="M18" s="474">
        <v>14</v>
      </c>
      <c r="N18" s="314">
        <f t="shared" si="4"/>
        <v>38486.875</v>
      </c>
      <c r="O18" s="315">
        <f t="shared" si="5"/>
        <v>0</v>
      </c>
      <c r="P18" s="315">
        <f t="shared" si="6"/>
        <v>0</v>
      </c>
      <c r="Q18" s="315">
        <f t="shared" si="6"/>
        <v>0</v>
      </c>
      <c r="R18" s="315">
        <f t="shared" si="6"/>
        <v>0</v>
      </c>
      <c r="S18" s="479">
        <v>39182</v>
      </c>
      <c r="T18" s="395"/>
      <c r="U18" s="395"/>
      <c r="V18" s="395"/>
      <c r="W18" s="395"/>
      <c r="X18" s="395">
        <f t="shared" si="7"/>
        <v>0</v>
      </c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5"/>
      <c r="DG18" s="395"/>
      <c r="DH18" s="395"/>
      <c r="DI18" s="395"/>
      <c r="DJ18" s="395"/>
      <c r="DK18" s="395"/>
      <c r="DL18" s="395"/>
      <c r="DM18" s="395"/>
      <c r="DN18" s="395"/>
      <c r="DO18" s="396"/>
      <c r="DP18" s="475">
        <v>1</v>
      </c>
      <c r="DQ18" s="395">
        <v>47500</v>
      </c>
      <c r="DR18" s="395"/>
      <c r="DS18" s="395"/>
      <c r="DT18" s="395">
        <v>1</v>
      </c>
      <c r="DU18" s="395">
        <v>47500</v>
      </c>
      <c r="DV18" s="395"/>
      <c r="DW18" s="395"/>
      <c r="DX18" s="395"/>
      <c r="DY18" s="395"/>
      <c r="DZ18" s="395"/>
      <c r="EA18" s="395"/>
      <c r="EB18" s="395"/>
      <c r="EC18" s="395"/>
      <c r="ED18" s="395"/>
      <c r="EE18" s="395"/>
      <c r="EF18" s="381">
        <f t="shared" si="8"/>
        <v>1</v>
      </c>
      <c r="EG18" s="381">
        <f t="shared" si="8"/>
        <v>47500</v>
      </c>
      <c r="EH18" s="476"/>
      <c r="EI18" s="470"/>
      <c r="EJ18" s="470">
        <v>1</v>
      </c>
      <c r="EK18" s="470">
        <v>47500</v>
      </c>
      <c r="EL18" s="477"/>
      <c r="EM18" s="401"/>
      <c r="EN18" s="477"/>
      <c r="EO18" s="477">
        <v>1</v>
      </c>
      <c r="EP18" s="477">
        <v>47500</v>
      </c>
      <c r="EQ18" s="477"/>
      <c r="ER18" s="477"/>
      <c r="ES18" s="477"/>
      <c r="ET18" s="477"/>
    </row>
    <row r="19" spans="1:150" ht="78.75">
      <c r="A19" s="471">
        <v>12</v>
      </c>
      <c r="B19" s="471" t="s">
        <v>1202</v>
      </c>
      <c r="C19" s="471" t="s">
        <v>1203</v>
      </c>
      <c r="D19" s="472" t="s">
        <v>1117</v>
      </c>
      <c r="E19" s="107">
        <v>42500</v>
      </c>
      <c r="F19" s="107">
        <v>5000</v>
      </c>
      <c r="G19" s="390">
        <f t="shared" si="3"/>
        <v>47500</v>
      </c>
      <c r="H19" s="314">
        <f t="shared" si="0"/>
        <v>374.0625</v>
      </c>
      <c r="I19" s="315">
        <v>20</v>
      </c>
      <c r="J19" s="314">
        <f t="shared" si="1"/>
        <v>2749.0625</v>
      </c>
      <c r="K19" s="473" t="s">
        <v>1204</v>
      </c>
      <c r="L19" s="469">
        <f t="shared" si="2"/>
        <v>5236.875</v>
      </c>
      <c r="M19" s="474">
        <v>14</v>
      </c>
      <c r="N19" s="314">
        <f t="shared" si="4"/>
        <v>38486.875</v>
      </c>
      <c r="O19" s="315">
        <f t="shared" si="5"/>
        <v>5400</v>
      </c>
      <c r="P19" s="315">
        <f t="shared" si="6"/>
        <v>4750</v>
      </c>
      <c r="Q19" s="315">
        <f t="shared" si="6"/>
        <v>650</v>
      </c>
      <c r="R19" s="315">
        <f t="shared" si="6"/>
        <v>0</v>
      </c>
      <c r="S19" s="479">
        <v>39182</v>
      </c>
      <c r="T19" s="412" t="s">
        <v>1094</v>
      </c>
      <c r="U19" s="395">
        <v>4750</v>
      </c>
      <c r="V19" s="395">
        <v>650</v>
      </c>
      <c r="W19" s="395"/>
      <c r="X19" s="395">
        <f t="shared" si="7"/>
        <v>5400</v>
      </c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  <c r="BV19" s="395"/>
      <c r="BW19" s="395"/>
      <c r="BX19" s="395"/>
      <c r="BY19" s="395"/>
      <c r="BZ19" s="395"/>
      <c r="CA19" s="395"/>
      <c r="CB19" s="395"/>
      <c r="CC19" s="395"/>
      <c r="CD19" s="395"/>
      <c r="CE19" s="395"/>
      <c r="CF19" s="395"/>
      <c r="CG19" s="395"/>
      <c r="CH19" s="395"/>
      <c r="CI19" s="395"/>
      <c r="CJ19" s="395"/>
      <c r="CK19" s="395"/>
      <c r="CL19" s="395"/>
      <c r="CM19" s="395"/>
      <c r="CN19" s="395"/>
      <c r="CO19" s="395"/>
      <c r="CP19" s="395"/>
      <c r="CQ19" s="395"/>
      <c r="CR19" s="395"/>
      <c r="CS19" s="395"/>
      <c r="CT19" s="395"/>
      <c r="CU19" s="395"/>
      <c r="CV19" s="395"/>
      <c r="CW19" s="395"/>
      <c r="CX19" s="395"/>
      <c r="CY19" s="395"/>
      <c r="CZ19" s="395"/>
      <c r="DA19" s="395"/>
      <c r="DB19" s="395"/>
      <c r="DC19" s="395"/>
      <c r="DD19" s="395"/>
      <c r="DE19" s="395"/>
      <c r="DF19" s="395"/>
      <c r="DG19" s="395"/>
      <c r="DH19" s="395"/>
      <c r="DI19" s="395"/>
      <c r="DJ19" s="395"/>
      <c r="DK19" s="395"/>
      <c r="DL19" s="395"/>
      <c r="DM19" s="395"/>
      <c r="DN19" s="395"/>
      <c r="DO19" s="396"/>
      <c r="DP19" s="475"/>
      <c r="DQ19" s="395"/>
      <c r="DR19" s="395">
        <v>1</v>
      </c>
      <c r="DS19" s="395">
        <v>47500</v>
      </c>
      <c r="DT19" s="395">
        <v>1</v>
      </c>
      <c r="DU19" s="395">
        <v>47500</v>
      </c>
      <c r="DV19" s="395"/>
      <c r="DW19" s="395"/>
      <c r="DX19" s="395"/>
      <c r="DY19" s="395"/>
      <c r="DZ19" s="395"/>
      <c r="EA19" s="395"/>
      <c r="EB19" s="395"/>
      <c r="EC19" s="395"/>
      <c r="ED19" s="395"/>
      <c r="EE19" s="395"/>
      <c r="EF19" s="381">
        <f t="shared" si="8"/>
        <v>1</v>
      </c>
      <c r="EG19" s="381">
        <f t="shared" si="8"/>
        <v>47500</v>
      </c>
      <c r="EH19" s="476">
        <v>1</v>
      </c>
      <c r="EI19" s="470">
        <v>47500</v>
      </c>
      <c r="EJ19" s="470"/>
      <c r="EK19" s="470"/>
      <c r="EL19" s="477"/>
      <c r="EM19" s="401"/>
      <c r="EN19" s="477"/>
      <c r="EO19" s="477">
        <v>1</v>
      </c>
      <c r="EP19" s="477">
        <v>47500</v>
      </c>
      <c r="EQ19" s="477"/>
      <c r="ER19" s="477"/>
      <c r="ES19" s="477"/>
      <c r="ET19" s="477"/>
    </row>
    <row r="20" spans="1:150" ht="63">
      <c r="A20" s="471">
        <v>13</v>
      </c>
      <c r="B20" s="471" t="s">
        <v>1205</v>
      </c>
      <c r="C20" s="471" t="s">
        <v>1206</v>
      </c>
      <c r="D20" s="472" t="s">
        <v>1207</v>
      </c>
      <c r="E20" s="107">
        <v>25500</v>
      </c>
      <c r="F20" s="107">
        <v>3000</v>
      </c>
      <c r="G20" s="390">
        <f t="shared" si="3"/>
        <v>28500</v>
      </c>
      <c r="H20" s="314">
        <f t="shared" si="0"/>
        <v>224.4375</v>
      </c>
      <c r="I20" s="315">
        <v>20</v>
      </c>
      <c r="J20" s="314">
        <f t="shared" si="1"/>
        <v>1649.4375</v>
      </c>
      <c r="K20" s="107" t="s">
        <v>1208</v>
      </c>
      <c r="L20" s="469">
        <f t="shared" si="2"/>
        <v>3142.125</v>
      </c>
      <c r="M20" s="474">
        <v>14</v>
      </c>
      <c r="N20" s="314">
        <f t="shared" si="4"/>
        <v>23092.125</v>
      </c>
      <c r="O20" s="315">
        <f t="shared" si="5"/>
        <v>0</v>
      </c>
      <c r="P20" s="315">
        <f t="shared" si="6"/>
        <v>0</v>
      </c>
      <c r="Q20" s="315">
        <f t="shared" si="6"/>
        <v>0</v>
      </c>
      <c r="R20" s="315">
        <f t="shared" si="6"/>
        <v>0</v>
      </c>
      <c r="S20" s="480" t="s">
        <v>1209</v>
      </c>
      <c r="T20" s="395"/>
      <c r="U20" s="395"/>
      <c r="V20" s="395"/>
      <c r="W20" s="395"/>
      <c r="X20" s="395">
        <f t="shared" si="7"/>
        <v>0</v>
      </c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/>
      <c r="CU20" s="395"/>
      <c r="CV20" s="395"/>
      <c r="CW20" s="395"/>
      <c r="CX20" s="395"/>
      <c r="CY20" s="395"/>
      <c r="CZ20" s="395"/>
      <c r="DA20" s="395"/>
      <c r="DB20" s="395"/>
      <c r="DC20" s="395"/>
      <c r="DD20" s="395"/>
      <c r="DE20" s="395"/>
      <c r="DF20" s="395"/>
      <c r="DG20" s="395"/>
      <c r="DH20" s="395"/>
      <c r="DI20" s="395"/>
      <c r="DJ20" s="395"/>
      <c r="DK20" s="395"/>
      <c r="DL20" s="395"/>
      <c r="DM20" s="395"/>
      <c r="DN20" s="395"/>
      <c r="DO20" s="396"/>
      <c r="DP20" s="475">
        <v>1</v>
      </c>
      <c r="DQ20" s="395">
        <v>28500</v>
      </c>
      <c r="DR20" s="395"/>
      <c r="DS20" s="395"/>
      <c r="DT20" s="395"/>
      <c r="DU20" s="395"/>
      <c r="DV20" s="395"/>
      <c r="DW20" s="395"/>
      <c r="DX20" s="395">
        <v>1</v>
      </c>
      <c r="DY20" s="395">
        <v>28500</v>
      </c>
      <c r="DZ20" s="395"/>
      <c r="EA20" s="395"/>
      <c r="EB20" s="395"/>
      <c r="EC20" s="395"/>
      <c r="ED20" s="395"/>
      <c r="EE20" s="395"/>
      <c r="EF20" s="381">
        <f t="shared" si="8"/>
        <v>1</v>
      </c>
      <c r="EG20" s="381">
        <f t="shared" si="8"/>
        <v>28500</v>
      </c>
      <c r="EH20" s="476">
        <v>1</v>
      </c>
      <c r="EI20" s="470">
        <v>28500</v>
      </c>
      <c r="EJ20" s="470"/>
      <c r="EK20" s="470"/>
      <c r="EL20" s="477"/>
      <c r="EM20" s="401">
        <v>1</v>
      </c>
      <c r="EN20" s="477"/>
      <c r="EO20" s="477"/>
      <c r="EP20" s="477"/>
      <c r="EQ20" s="477"/>
      <c r="ER20" s="477"/>
      <c r="ES20" s="477"/>
      <c r="ET20" s="477"/>
    </row>
    <row r="21" spans="1:150" ht="63">
      <c r="A21" s="471">
        <v>14</v>
      </c>
      <c r="B21" s="471" t="s">
        <v>1210</v>
      </c>
      <c r="C21" s="471" t="s">
        <v>1211</v>
      </c>
      <c r="D21" s="472" t="s">
        <v>1212</v>
      </c>
      <c r="E21" s="107">
        <v>93500</v>
      </c>
      <c r="F21" s="107">
        <v>11000</v>
      </c>
      <c r="G21" s="390">
        <f t="shared" si="3"/>
        <v>104500</v>
      </c>
      <c r="H21" s="314">
        <f t="shared" si="0"/>
        <v>822.9375</v>
      </c>
      <c r="I21" s="315">
        <v>20</v>
      </c>
      <c r="J21" s="314">
        <f t="shared" si="1"/>
        <v>6047.9375</v>
      </c>
      <c r="K21" s="107" t="s">
        <v>1213</v>
      </c>
      <c r="L21" s="469">
        <f t="shared" si="2"/>
        <v>11521.125</v>
      </c>
      <c r="M21" s="474">
        <v>14</v>
      </c>
      <c r="N21" s="314">
        <f t="shared" si="4"/>
        <v>84671.125</v>
      </c>
      <c r="O21" s="315">
        <f t="shared" si="5"/>
        <v>6048</v>
      </c>
      <c r="P21" s="315">
        <f t="shared" si="6"/>
        <v>5225</v>
      </c>
      <c r="Q21" s="315">
        <f t="shared" si="6"/>
        <v>823</v>
      </c>
      <c r="R21" s="315">
        <f t="shared" si="6"/>
        <v>0</v>
      </c>
      <c r="S21" s="480" t="s">
        <v>1214</v>
      </c>
      <c r="T21" s="394" t="s">
        <v>1094</v>
      </c>
      <c r="U21" s="395">
        <v>5225</v>
      </c>
      <c r="V21" s="395">
        <v>823</v>
      </c>
      <c r="W21" s="395"/>
      <c r="X21" s="395">
        <f t="shared" si="7"/>
        <v>6048</v>
      </c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5"/>
      <c r="DD21" s="395"/>
      <c r="DE21" s="395"/>
      <c r="DF21" s="395"/>
      <c r="DG21" s="395"/>
      <c r="DH21" s="395"/>
      <c r="DI21" s="395"/>
      <c r="DJ21" s="395"/>
      <c r="DK21" s="395"/>
      <c r="DL21" s="395"/>
      <c r="DM21" s="395"/>
      <c r="DN21" s="395"/>
      <c r="DO21" s="396"/>
      <c r="DP21" s="475">
        <v>1</v>
      </c>
      <c r="DQ21" s="395">
        <v>104500</v>
      </c>
      <c r="DR21" s="395"/>
      <c r="DS21" s="395"/>
      <c r="DT21" s="395"/>
      <c r="DU21" s="395"/>
      <c r="DV21" s="395"/>
      <c r="DW21" s="395"/>
      <c r="DX21" s="395"/>
      <c r="DY21" s="395"/>
      <c r="DZ21" s="395">
        <v>1</v>
      </c>
      <c r="EA21" s="395">
        <v>104500</v>
      </c>
      <c r="EB21" s="395"/>
      <c r="EC21" s="395"/>
      <c r="ED21" s="395"/>
      <c r="EE21" s="395"/>
      <c r="EF21" s="381">
        <f t="shared" si="8"/>
        <v>1</v>
      </c>
      <c r="EG21" s="381">
        <f t="shared" si="8"/>
        <v>104500</v>
      </c>
      <c r="EH21" s="476">
        <v>1</v>
      </c>
      <c r="EI21" s="470">
        <v>104500</v>
      </c>
      <c r="EJ21" s="470"/>
      <c r="EK21" s="470"/>
      <c r="EL21" s="477"/>
      <c r="EM21" s="401">
        <v>1</v>
      </c>
      <c r="EN21" s="477"/>
      <c r="EO21" s="477"/>
      <c r="EP21" s="477"/>
      <c r="EQ21" s="477"/>
      <c r="ER21" s="477"/>
      <c r="ES21" s="477"/>
      <c r="ET21" s="477"/>
    </row>
    <row r="22" spans="1:150" ht="60">
      <c r="A22" s="471">
        <v>15</v>
      </c>
      <c r="B22" s="471" t="s">
        <v>1215</v>
      </c>
      <c r="C22" s="471" t="s">
        <v>1182</v>
      </c>
      <c r="D22" s="472" t="s">
        <v>1216</v>
      </c>
      <c r="E22" s="107">
        <v>97750</v>
      </c>
      <c r="F22" s="107">
        <v>11500</v>
      </c>
      <c r="G22" s="390">
        <f t="shared" si="3"/>
        <v>109250</v>
      </c>
      <c r="H22" s="314">
        <f t="shared" si="0"/>
        <v>860.34375</v>
      </c>
      <c r="I22" s="315">
        <v>20</v>
      </c>
      <c r="J22" s="314">
        <f t="shared" si="1"/>
        <v>6322.84375</v>
      </c>
      <c r="K22" s="107" t="s">
        <v>1217</v>
      </c>
      <c r="L22" s="469">
        <f t="shared" si="2"/>
        <v>12044.8125</v>
      </c>
      <c r="M22" s="474">
        <v>14</v>
      </c>
      <c r="N22" s="314">
        <f t="shared" si="4"/>
        <v>88519.8125</v>
      </c>
      <c r="O22" s="315">
        <f t="shared" si="5"/>
        <v>0</v>
      </c>
      <c r="P22" s="315">
        <f t="shared" si="6"/>
        <v>0</v>
      </c>
      <c r="Q22" s="315">
        <f t="shared" si="6"/>
        <v>0</v>
      </c>
      <c r="R22" s="315">
        <f t="shared" si="6"/>
        <v>0</v>
      </c>
      <c r="S22" s="481" t="s">
        <v>1214</v>
      </c>
      <c r="T22" s="395"/>
      <c r="U22" s="395"/>
      <c r="V22" s="395"/>
      <c r="W22" s="395"/>
      <c r="X22" s="395">
        <f t="shared" si="7"/>
        <v>0</v>
      </c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5"/>
      <c r="DO22" s="396"/>
      <c r="DP22" s="475">
        <v>1</v>
      </c>
      <c r="DQ22" s="395">
        <v>109250</v>
      </c>
      <c r="DR22" s="395"/>
      <c r="DS22" s="395"/>
      <c r="DT22" s="395"/>
      <c r="DU22" s="395"/>
      <c r="DV22" s="395"/>
      <c r="DW22" s="395"/>
      <c r="DX22" s="395">
        <v>1</v>
      </c>
      <c r="DY22" s="395">
        <v>109250</v>
      </c>
      <c r="DZ22" s="395"/>
      <c r="EA22" s="395"/>
      <c r="EB22" s="395"/>
      <c r="EC22" s="395"/>
      <c r="ED22" s="395"/>
      <c r="EE22" s="395"/>
      <c r="EF22" s="381">
        <f t="shared" si="8"/>
        <v>1</v>
      </c>
      <c r="EG22" s="381">
        <f t="shared" si="8"/>
        <v>109250</v>
      </c>
      <c r="EH22" s="476">
        <v>1</v>
      </c>
      <c r="EI22" s="470">
        <v>109250</v>
      </c>
      <c r="EJ22" s="470"/>
      <c r="EK22" s="470"/>
      <c r="EL22" s="477"/>
      <c r="EM22" s="401"/>
      <c r="EN22" s="477"/>
      <c r="EO22" s="477">
        <v>1</v>
      </c>
      <c r="EP22" s="477">
        <v>109250</v>
      </c>
      <c r="EQ22" s="477"/>
      <c r="ER22" s="477"/>
      <c r="ES22" s="477"/>
      <c r="ET22" s="477"/>
    </row>
    <row r="23" spans="1:150">
      <c r="A23" s="413"/>
      <c r="B23" s="311" t="s">
        <v>917</v>
      </c>
      <c r="C23" s="311"/>
      <c r="D23" s="375"/>
      <c r="E23" s="345">
        <f>SUM(E8:E22)</f>
        <v>692750</v>
      </c>
      <c r="F23" s="345">
        <f>SUM(F8:F22)</f>
        <v>81500</v>
      </c>
      <c r="G23" s="345">
        <f>SUM(G8:G22)</f>
        <v>774250</v>
      </c>
      <c r="H23" s="314">
        <f t="shared" si="0"/>
        <v>6097.21875</v>
      </c>
      <c r="I23" s="345">
        <f t="shared" ref="I23:AN23" si="9">SUM(I8:I22)</f>
        <v>300</v>
      </c>
      <c r="J23" s="345">
        <f t="shared" si="9"/>
        <v>44809.71875</v>
      </c>
      <c r="K23" s="345">
        <f t="shared" si="9"/>
        <v>0</v>
      </c>
      <c r="L23" s="343">
        <f t="shared" si="9"/>
        <v>85361.0625</v>
      </c>
      <c r="M23" s="416">
        <f t="shared" si="9"/>
        <v>210</v>
      </c>
      <c r="N23" s="343">
        <f t="shared" si="9"/>
        <v>627336.0625</v>
      </c>
      <c r="O23" s="345">
        <f t="shared" si="9"/>
        <v>41689</v>
      </c>
      <c r="P23" s="345">
        <f t="shared" si="9"/>
        <v>36100</v>
      </c>
      <c r="Q23" s="345">
        <f t="shared" si="9"/>
        <v>5589</v>
      </c>
      <c r="R23" s="345">
        <f t="shared" si="9"/>
        <v>0</v>
      </c>
      <c r="S23" s="345">
        <f t="shared" si="9"/>
        <v>78364</v>
      </c>
      <c r="T23" s="345">
        <f t="shared" si="9"/>
        <v>0</v>
      </c>
      <c r="U23" s="345">
        <f t="shared" si="9"/>
        <v>36100</v>
      </c>
      <c r="V23" s="345">
        <f t="shared" si="9"/>
        <v>5589</v>
      </c>
      <c r="W23" s="345">
        <f t="shared" si="9"/>
        <v>0</v>
      </c>
      <c r="X23" s="345">
        <f t="shared" si="9"/>
        <v>41689</v>
      </c>
      <c r="Y23" s="345">
        <f t="shared" si="9"/>
        <v>0</v>
      </c>
      <c r="Z23" s="345">
        <f t="shared" si="9"/>
        <v>0</v>
      </c>
      <c r="AA23" s="345">
        <f t="shared" si="9"/>
        <v>0</v>
      </c>
      <c r="AB23" s="345">
        <f t="shared" si="9"/>
        <v>0</v>
      </c>
      <c r="AC23" s="345">
        <f t="shared" si="9"/>
        <v>0</v>
      </c>
      <c r="AD23" s="345">
        <f t="shared" si="9"/>
        <v>0</v>
      </c>
      <c r="AE23" s="345">
        <f t="shared" si="9"/>
        <v>0</v>
      </c>
      <c r="AF23" s="345">
        <f t="shared" si="9"/>
        <v>0</v>
      </c>
      <c r="AG23" s="345">
        <f t="shared" si="9"/>
        <v>0</v>
      </c>
      <c r="AH23" s="345">
        <f t="shared" si="9"/>
        <v>0</v>
      </c>
      <c r="AI23" s="345">
        <f t="shared" si="9"/>
        <v>0</v>
      </c>
      <c r="AJ23" s="345">
        <f t="shared" si="9"/>
        <v>0</v>
      </c>
      <c r="AK23" s="345">
        <f t="shared" si="9"/>
        <v>0</v>
      </c>
      <c r="AL23" s="345">
        <f t="shared" si="9"/>
        <v>0</v>
      </c>
      <c r="AM23" s="345">
        <f t="shared" si="9"/>
        <v>0</v>
      </c>
      <c r="AN23" s="345">
        <f t="shared" si="9"/>
        <v>0</v>
      </c>
      <c r="AO23" s="345">
        <f t="shared" ref="AO23:BT23" si="10">SUM(AO8:AO22)</f>
        <v>0</v>
      </c>
      <c r="AP23" s="345">
        <f t="shared" si="10"/>
        <v>0</v>
      </c>
      <c r="AQ23" s="345">
        <f t="shared" si="10"/>
        <v>0</v>
      </c>
      <c r="AR23" s="345">
        <f t="shared" si="10"/>
        <v>0</v>
      </c>
      <c r="AS23" s="345">
        <f t="shared" si="10"/>
        <v>0</v>
      </c>
      <c r="AT23" s="345">
        <f t="shared" si="10"/>
        <v>0</v>
      </c>
      <c r="AU23" s="345">
        <f t="shared" si="10"/>
        <v>0</v>
      </c>
      <c r="AV23" s="345">
        <f t="shared" si="10"/>
        <v>0</v>
      </c>
      <c r="AW23" s="345">
        <f t="shared" si="10"/>
        <v>0</v>
      </c>
      <c r="AX23" s="345">
        <f t="shared" si="10"/>
        <v>0</v>
      </c>
      <c r="AY23" s="345">
        <f t="shared" si="10"/>
        <v>0</v>
      </c>
      <c r="AZ23" s="345">
        <f t="shared" si="10"/>
        <v>0</v>
      </c>
      <c r="BA23" s="345">
        <f t="shared" si="10"/>
        <v>0</v>
      </c>
      <c r="BB23" s="345">
        <f t="shared" si="10"/>
        <v>0</v>
      </c>
      <c r="BC23" s="345">
        <f t="shared" si="10"/>
        <v>0</v>
      </c>
      <c r="BD23" s="345">
        <f t="shared" si="10"/>
        <v>0</v>
      </c>
      <c r="BE23" s="345">
        <f t="shared" si="10"/>
        <v>0</v>
      </c>
      <c r="BF23" s="345">
        <f t="shared" si="10"/>
        <v>0</v>
      </c>
      <c r="BG23" s="345">
        <f t="shared" si="10"/>
        <v>0</v>
      </c>
      <c r="BH23" s="345">
        <f t="shared" si="10"/>
        <v>0</v>
      </c>
      <c r="BI23" s="345">
        <f t="shared" si="10"/>
        <v>0</v>
      </c>
      <c r="BJ23" s="345">
        <f t="shared" si="10"/>
        <v>0</v>
      </c>
      <c r="BK23" s="345">
        <f t="shared" si="10"/>
        <v>0</v>
      </c>
      <c r="BL23" s="345">
        <f t="shared" si="10"/>
        <v>0</v>
      </c>
      <c r="BM23" s="345">
        <f t="shared" si="10"/>
        <v>0</v>
      </c>
      <c r="BN23" s="345">
        <f t="shared" si="10"/>
        <v>0</v>
      </c>
      <c r="BO23" s="345">
        <f t="shared" si="10"/>
        <v>0</v>
      </c>
      <c r="BP23" s="345">
        <f t="shared" si="10"/>
        <v>0</v>
      </c>
      <c r="BQ23" s="345">
        <f t="shared" si="10"/>
        <v>0</v>
      </c>
      <c r="BR23" s="345">
        <f t="shared" si="10"/>
        <v>0</v>
      </c>
      <c r="BS23" s="345">
        <f t="shared" si="10"/>
        <v>0</v>
      </c>
      <c r="BT23" s="345">
        <f t="shared" si="10"/>
        <v>0</v>
      </c>
      <c r="BU23" s="345">
        <f t="shared" ref="BU23:CZ23" si="11">SUM(BU8:BU22)</f>
        <v>0</v>
      </c>
      <c r="BV23" s="345">
        <f t="shared" si="11"/>
        <v>0</v>
      </c>
      <c r="BW23" s="345">
        <f t="shared" si="11"/>
        <v>0</v>
      </c>
      <c r="BX23" s="345">
        <f t="shared" si="11"/>
        <v>0</v>
      </c>
      <c r="BY23" s="345">
        <f t="shared" si="11"/>
        <v>0</v>
      </c>
      <c r="BZ23" s="345">
        <f t="shared" si="11"/>
        <v>0</v>
      </c>
      <c r="CA23" s="345">
        <f t="shared" si="11"/>
        <v>0</v>
      </c>
      <c r="CB23" s="345">
        <f t="shared" si="11"/>
        <v>0</v>
      </c>
      <c r="CC23" s="345">
        <f t="shared" si="11"/>
        <v>0</v>
      </c>
      <c r="CD23" s="345">
        <f t="shared" si="11"/>
        <v>0</v>
      </c>
      <c r="CE23" s="345">
        <f t="shared" si="11"/>
        <v>0</v>
      </c>
      <c r="CF23" s="345">
        <f t="shared" si="11"/>
        <v>0</v>
      </c>
      <c r="CG23" s="345">
        <f t="shared" si="11"/>
        <v>0</v>
      </c>
      <c r="CH23" s="345">
        <f t="shared" si="11"/>
        <v>0</v>
      </c>
      <c r="CI23" s="345">
        <f t="shared" si="11"/>
        <v>0</v>
      </c>
      <c r="CJ23" s="345">
        <f t="shared" si="11"/>
        <v>0</v>
      </c>
      <c r="CK23" s="345">
        <f t="shared" si="11"/>
        <v>0</v>
      </c>
      <c r="CL23" s="345">
        <f t="shared" si="11"/>
        <v>0</v>
      </c>
      <c r="CM23" s="345">
        <f t="shared" si="11"/>
        <v>0</v>
      </c>
      <c r="CN23" s="345">
        <f t="shared" si="11"/>
        <v>0</v>
      </c>
      <c r="CO23" s="345">
        <f t="shared" si="11"/>
        <v>0</v>
      </c>
      <c r="CP23" s="345">
        <f t="shared" si="11"/>
        <v>0</v>
      </c>
      <c r="CQ23" s="345">
        <f t="shared" si="11"/>
        <v>0</v>
      </c>
      <c r="CR23" s="345">
        <f t="shared" si="11"/>
        <v>0</v>
      </c>
      <c r="CS23" s="345">
        <f t="shared" si="11"/>
        <v>0</v>
      </c>
      <c r="CT23" s="345">
        <f t="shared" si="11"/>
        <v>0</v>
      </c>
      <c r="CU23" s="345">
        <f t="shared" si="11"/>
        <v>0</v>
      </c>
      <c r="CV23" s="345">
        <f t="shared" si="11"/>
        <v>0</v>
      </c>
      <c r="CW23" s="345">
        <f t="shared" si="11"/>
        <v>0</v>
      </c>
      <c r="CX23" s="345">
        <f t="shared" si="11"/>
        <v>0</v>
      </c>
      <c r="CY23" s="345">
        <f t="shared" si="11"/>
        <v>0</v>
      </c>
      <c r="CZ23" s="345">
        <f t="shared" si="11"/>
        <v>0</v>
      </c>
      <c r="DA23" s="345">
        <f t="shared" ref="DA23:EF23" si="12">SUM(DA8:DA22)</f>
        <v>0</v>
      </c>
      <c r="DB23" s="345">
        <f t="shared" si="12"/>
        <v>0</v>
      </c>
      <c r="DC23" s="345">
        <f t="shared" si="12"/>
        <v>0</v>
      </c>
      <c r="DD23" s="345">
        <f t="shared" si="12"/>
        <v>0</v>
      </c>
      <c r="DE23" s="345">
        <f t="shared" si="12"/>
        <v>0</v>
      </c>
      <c r="DF23" s="345">
        <f t="shared" si="12"/>
        <v>0</v>
      </c>
      <c r="DG23" s="345">
        <f t="shared" si="12"/>
        <v>0</v>
      </c>
      <c r="DH23" s="345">
        <f t="shared" si="12"/>
        <v>0</v>
      </c>
      <c r="DI23" s="345">
        <f t="shared" si="12"/>
        <v>0</v>
      </c>
      <c r="DJ23" s="345">
        <f t="shared" si="12"/>
        <v>0</v>
      </c>
      <c r="DK23" s="345">
        <f t="shared" si="12"/>
        <v>0</v>
      </c>
      <c r="DL23" s="345">
        <f t="shared" si="12"/>
        <v>0</v>
      </c>
      <c r="DM23" s="345">
        <f t="shared" si="12"/>
        <v>0</v>
      </c>
      <c r="DN23" s="345">
        <f t="shared" si="12"/>
        <v>0</v>
      </c>
      <c r="DO23" s="345">
        <f t="shared" si="12"/>
        <v>0</v>
      </c>
      <c r="DP23" s="345">
        <f t="shared" si="12"/>
        <v>10</v>
      </c>
      <c r="DQ23" s="345">
        <f t="shared" si="12"/>
        <v>555750</v>
      </c>
      <c r="DR23" s="345">
        <f t="shared" si="12"/>
        <v>5</v>
      </c>
      <c r="DS23" s="345">
        <f t="shared" si="12"/>
        <v>218500</v>
      </c>
      <c r="DT23" s="345">
        <f t="shared" si="12"/>
        <v>7</v>
      </c>
      <c r="DU23" s="345">
        <f t="shared" si="12"/>
        <v>332500</v>
      </c>
      <c r="DV23" s="345">
        <f t="shared" si="12"/>
        <v>5</v>
      </c>
      <c r="DW23" s="345">
        <f t="shared" si="12"/>
        <v>199500</v>
      </c>
      <c r="DX23" s="345">
        <f t="shared" si="12"/>
        <v>2</v>
      </c>
      <c r="DY23" s="345">
        <f t="shared" si="12"/>
        <v>137750</v>
      </c>
      <c r="DZ23" s="345">
        <f t="shared" si="12"/>
        <v>1</v>
      </c>
      <c r="EA23" s="345">
        <f t="shared" si="12"/>
        <v>104500</v>
      </c>
      <c r="EB23" s="345">
        <f t="shared" si="12"/>
        <v>0</v>
      </c>
      <c r="EC23" s="345">
        <f t="shared" si="12"/>
        <v>0</v>
      </c>
      <c r="ED23" s="345">
        <f t="shared" si="12"/>
        <v>0</v>
      </c>
      <c r="EE23" s="345">
        <f t="shared" si="12"/>
        <v>0</v>
      </c>
      <c r="EF23" s="345">
        <f t="shared" si="12"/>
        <v>15</v>
      </c>
      <c r="EG23" s="345">
        <f t="shared" ref="EG23:EK23" si="13">SUM(EG8:EG22)</f>
        <v>774250</v>
      </c>
      <c r="EH23" s="345">
        <f t="shared" si="13"/>
        <v>9</v>
      </c>
      <c r="EI23" s="345">
        <f t="shared" si="13"/>
        <v>508250</v>
      </c>
      <c r="EJ23" s="345">
        <f t="shared" si="13"/>
        <v>6</v>
      </c>
      <c r="EK23" s="345">
        <f t="shared" si="13"/>
        <v>266000</v>
      </c>
      <c r="EL23" s="454"/>
      <c r="EM23" s="388"/>
      <c r="EN23" s="454"/>
      <c r="EO23" s="454"/>
      <c r="EP23" s="454"/>
      <c r="EQ23" s="454"/>
      <c r="ER23" s="454"/>
      <c r="ES23" s="454"/>
      <c r="ET23" s="454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12"/>
  <sheetViews>
    <sheetView topLeftCell="A7" workbookViewId="0">
      <selection activeCell="E12" sqref="E12:F12"/>
    </sheetView>
  </sheetViews>
  <sheetFormatPr defaultRowHeight="15"/>
  <sheetData>
    <row r="1" spans="1:150" ht="18.75">
      <c r="A1" s="600" t="s">
        <v>883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440"/>
      <c r="M1" s="439"/>
      <c r="N1" s="441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442"/>
      <c r="BK1" s="442"/>
      <c r="BL1" s="442"/>
      <c r="BM1" s="442"/>
      <c r="BN1" s="442"/>
      <c r="BO1" s="442"/>
      <c r="BP1" s="442"/>
      <c r="BQ1" s="442"/>
      <c r="BR1" s="442"/>
      <c r="BS1" s="442"/>
      <c r="BT1" s="442"/>
      <c r="BU1" s="442"/>
      <c r="BV1" s="442"/>
      <c r="BW1" s="442"/>
      <c r="BX1" s="442"/>
      <c r="BY1" s="442"/>
      <c r="BZ1" s="442"/>
      <c r="CA1" s="442"/>
      <c r="CB1" s="442"/>
      <c r="CC1" s="442"/>
      <c r="CD1" s="442"/>
      <c r="CE1" s="442"/>
      <c r="CF1" s="442"/>
      <c r="CG1" s="442"/>
      <c r="CH1" s="442"/>
      <c r="CI1" s="442"/>
      <c r="CJ1" s="442"/>
      <c r="CK1" s="442"/>
      <c r="CL1" s="442"/>
      <c r="CM1" s="442"/>
      <c r="CN1" s="442"/>
      <c r="CO1" s="442"/>
      <c r="CP1" s="442"/>
      <c r="CQ1" s="442"/>
      <c r="CR1" s="442"/>
      <c r="CS1" s="442"/>
      <c r="CT1" s="442"/>
      <c r="CU1" s="442"/>
      <c r="CV1" s="442"/>
      <c r="CW1" s="442"/>
      <c r="CX1" s="442"/>
      <c r="CY1" s="442"/>
      <c r="CZ1" s="442"/>
      <c r="DA1" s="442"/>
      <c r="DB1" s="442"/>
      <c r="DC1" s="442"/>
      <c r="DD1" s="442"/>
      <c r="DE1" s="442"/>
      <c r="DF1" s="442"/>
      <c r="DG1" s="442"/>
      <c r="DH1" s="442"/>
      <c r="DI1" s="442"/>
      <c r="DJ1" s="442"/>
      <c r="DK1" s="442"/>
      <c r="DL1" s="442"/>
      <c r="DM1" s="442"/>
      <c r="DN1" s="442"/>
      <c r="DO1" s="442"/>
      <c r="DP1" s="606" t="s">
        <v>884</v>
      </c>
      <c r="DQ1" s="606"/>
      <c r="DR1" s="606"/>
      <c r="DS1" s="606"/>
      <c r="DT1" s="606"/>
      <c r="DU1" s="606"/>
      <c r="DV1" s="606"/>
      <c r="DW1" s="606"/>
      <c r="DX1" s="606"/>
      <c r="DY1" s="606"/>
      <c r="DZ1" s="606"/>
      <c r="EA1" s="606"/>
      <c r="EB1" s="606"/>
      <c r="EC1" s="606"/>
      <c r="ED1" s="606"/>
      <c r="EE1" s="443"/>
      <c r="EF1" s="443"/>
      <c r="EG1" s="443"/>
      <c r="EH1" s="443"/>
      <c r="EI1" s="443"/>
      <c r="EJ1" s="443"/>
      <c r="EK1" s="443"/>
      <c r="EL1" s="443"/>
      <c r="EM1" s="444"/>
      <c r="EN1" s="443"/>
      <c r="EO1" s="443"/>
      <c r="EP1" s="443"/>
      <c r="EQ1" s="443"/>
      <c r="ER1" s="443"/>
      <c r="ES1" s="443"/>
      <c r="ET1" s="443"/>
    </row>
    <row r="2" spans="1:150" ht="19.5" thickBot="1">
      <c r="A2" s="601" t="s">
        <v>1155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440"/>
      <c r="M2" s="440"/>
      <c r="N2" s="445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6"/>
      <c r="AE2" s="440"/>
      <c r="AF2" s="440"/>
      <c r="AG2" s="440"/>
      <c r="AH2" s="440"/>
      <c r="AI2" s="440"/>
      <c r="AJ2" s="440"/>
      <c r="AK2" s="440"/>
      <c r="AL2" s="440"/>
      <c r="AM2" s="440"/>
      <c r="AN2" s="447"/>
      <c r="AO2" s="447"/>
      <c r="AP2" s="447"/>
      <c r="AQ2" s="447"/>
      <c r="AR2" s="447"/>
      <c r="AS2" s="447"/>
      <c r="AT2" s="447"/>
      <c r="AU2" s="447"/>
      <c r="AV2" s="447"/>
      <c r="AW2" s="447"/>
      <c r="AX2" s="447"/>
      <c r="AY2" s="447"/>
      <c r="AZ2" s="447"/>
      <c r="BA2" s="447"/>
      <c r="BB2" s="447"/>
      <c r="BC2" s="447"/>
      <c r="BD2" s="447"/>
      <c r="BE2" s="447"/>
      <c r="BF2" s="447"/>
      <c r="BG2" s="447"/>
      <c r="BH2" s="447"/>
      <c r="BI2" s="447"/>
      <c r="BJ2" s="447"/>
      <c r="BK2" s="447"/>
      <c r="BL2" s="447"/>
      <c r="BM2" s="447"/>
      <c r="BN2" s="447"/>
      <c r="BO2" s="447"/>
      <c r="BP2" s="447"/>
      <c r="BQ2" s="447"/>
      <c r="BR2" s="447"/>
      <c r="BS2" s="447"/>
      <c r="BT2" s="447"/>
      <c r="BU2" s="447"/>
      <c r="BV2" s="447"/>
      <c r="BW2" s="447"/>
      <c r="BX2" s="447"/>
      <c r="BY2" s="447"/>
      <c r="BZ2" s="447"/>
      <c r="CA2" s="447"/>
      <c r="CB2" s="447"/>
      <c r="CC2" s="447"/>
      <c r="CD2" s="447"/>
      <c r="CE2" s="447"/>
      <c r="CF2" s="447"/>
      <c r="CG2" s="447"/>
      <c r="CH2" s="447"/>
      <c r="CI2" s="447"/>
      <c r="CJ2" s="447"/>
      <c r="CK2" s="447"/>
      <c r="CL2" s="447"/>
      <c r="CM2" s="447"/>
      <c r="CN2" s="447"/>
      <c r="CO2" s="447"/>
      <c r="CP2" s="447"/>
      <c r="CQ2" s="447"/>
      <c r="CR2" s="447"/>
      <c r="CS2" s="447"/>
      <c r="CT2" s="447"/>
      <c r="CU2" s="447"/>
      <c r="CV2" s="447"/>
      <c r="CW2" s="447"/>
      <c r="CX2" s="447"/>
      <c r="CY2" s="447"/>
      <c r="CZ2" s="447"/>
      <c r="DA2" s="447"/>
      <c r="DB2" s="447"/>
      <c r="DC2" s="447"/>
      <c r="DD2" s="447"/>
      <c r="DE2" s="447"/>
      <c r="DF2" s="447"/>
      <c r="DG2" s="447"/>
      <c r="DH2" s="447"/>
      <c r="DI2" s="447"/>
      <c r="DJ2" s="447"/>
      <c r="DK2" s="447"/>
      <c r="DL2" s="447"/>
      <c r="DM2" s="447"/>
      <c r="DN2" s="447"/>
      <c r="DO2" s="447"/>
      <c r="DP2" s="451"/>
      <c r="DQ2" s="450"/>
      <c r="DR2" s="450"/>
      <c r="DS2" s="450"/>
      <c r="DT2" s="483" t="s">
        <v>926</v>
      </c>
      <c r="DU2" s="483"/>
      <c r="DV2" s="450"/>
      <c r="DW2" s="450"/>
      <c r="DX2" s="450"/>
      <c r="DY2" s="450"/>
      <c r="DZ2" s="450"/>
      <c r="EA2" s="450"/>
      <c r="EB2" s="450"/>
      <c r="EC2" s="450"/>
      <c r="ED2" s="450"/>
      <c r="EE2" s="450"/>
      <c r="EF2" s="450"/>
      <c r="EG2" s="450"/>
      <c r="EH2" s="450"/>
      <c r="EI2" s="450"/>
      <c r="EJ2" s="450"/>
      <c r="EK2" s="450"/>
      <c r="EL2" s="450"/>
      <c r="EM2" s="451"/>
      <c r="EN2" s="450"/>
      <c r="EO2" s="450"/>
      <c r="EP2" s="450"/>
      <c r="EQ2" s="450"/>
      <c r="ER2" s="450"/>
      <c r="ES2" s="450"/>
      <c r="ET2" s="450"/>
    </row>
    <row r="3" spans="1:150" ht="15.75">
      <c r="A3" s="586" t="s">
        <v>886</v>
      </c>
      <c r="B3" s="578" t="s">
        <v>927</v>
      </c>
      <c r="C3" s="578" t="s">
        <v>887</v>
      </c>
      <c r="D3" s="578" t="s">
        <v>888</v>
      </c>
      <c r="E3" s="578" t="s">
        <v>1218</v>
      </c>
      <c r="F3" s="578" t="s">
        <v>1063</v>
      </c>
      <c r="G3" s="578" t="s">
        <v>1064</v>
      </c>
      <c r="H3" s="578" t="s">
        <v>890</v>
      </c>
      <c r="I3" s="547" t="s">
        <v>996</v>
      </c>
      <c r="J3" s="578" t="s">
        <v>891</v>
      </c>
      <c r="K3" s="578" t="s">
        <v>1219</v>
      </c>
      <c r="L3" s="578" t="s">
        <v>1220</v>
      </c>
      <c r="M3" s="547" t="s">
        <v>894</v>
      </c>
      <c r="N3" s="607" t="s">
        <v>1221</v>
      </c>
      <c r="O3" s="603" t="s">
        <v>896</v>
      </c>
      <c r="P3" s="603"/>
      <c r="Q3" s="603"/>
      <c r="R3" s="447"/>
      <c r="S3" s="604" t="s">
        <v>898</v>
      </c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4"/>
      <c r="AL3" s="604"/>
      <c r="AM3" s="604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5"/>
      <c r="BX3" s="375"/>
      <c r="BY3" s="375"/>
      <c r="BZ3" s="375"/>
      <c r="CA3" s="375"/>
      <c r="CB3" s="375"/>
      <c r="CC3" s="375"/>
      <c r="CD3" s="375"/>
      <c r="CE3" s="375"/>
      <c r="CF3" s="375"/>
      <c r="CG3" s="375"/>
      <c r="CH3" s="375"/>
      <c r="CI3" s="375"/>
      <c r="CJ3" s="375"/>
      <c r="CK3" s="375"/>
      <c r="CL3" s="375"/>
      <c r="CM3" s="375"/>
      <c r="CN3" s="375"/>
      <c r="CO3" s="375"/>
      <c r="CP3" s="375"/>
      <c r="CQ3" s="375"/>
      <c r="CR3" s="375"/>
      <c r="CS3" s="375"/>
      <c r="CT3" s="375"/>
      <c r="CU3" s="375"/>
      <c r="CV3" s="375"/>
      <c r="CW3" s="375"/>
      <c r="CX3" s="375"/>
      <c r="CY3" s="375"/>
      <c r="CZ3" s="375"/>
      <c r="DA3" s="375"/>
      <c r="DB3" s="375"/>
      <c r="DC3" s="375"/>
      <c r="DD3" s="375"/>
      <c r="DE3" s="375"/>
      <c r="DF3" s="375"/>
      <c r="DG3" s="375"/>
      <c r="DH3" s="375"/>
      <c r="DI3" s="375"/>
      <c r="DJ3" s="375"/>
      <c r="DK3" s="375"/>
      <c r="DL3" s="375"/>
      <c r="DM3" s="375"/>
      <c r="DN3" s="375"/>
      <c r="DO3" s="452"/>
      <c r="DP3" s="453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454"/>
      <c r="EM3" s="388"/>
      <c r="EN3" s="454"/>
      <c r="EO3" s="454"/>
      <c r="EP3" s="454"/>
      <c r="EQ3" s="454"/>
      <c r="ER3" s="454"/>
      <c r="ES3" s="454"/>
      <c r="ET3" s="454"/>
    </row>
    <row r="4" spans="1:150" ht="26.25" thickBot="1">
      <c r="A4" s="562"/>
      <c r="B4" s="564"/>
      <c r="C4" s="578"/>
      <c r="D4" s="564"/>
      <c r="E4" s="564"/>
      <c r="F4" s="578"/>
      <c r="G4" s="578"/>
      <c r="H4" s="564"/>
      <c r="I4" s="548"/>
      <c r="J4" s="578"/>
      <c r="K4" s="564"/>
      <c r="L4" s="578"/>
      <c r="M4" s="548"/>
      <c r="N4" s="607"/>
      <c r="O4" s="603"/>
      <c r="P4" s="603"/>
      <c r="Q4" s="603"/>
      <c r="R4" s="260"/>
      <c r="S4" s="578" t="s">
        <v>257</v>
      </c>
      <c r="T4" s="578"/>
      <c r="U4" s="578"/>
      <c r="V4" s="578"/>
      <c r="W4" s="578"/>
      <c r="X4" s="578"/>
      <c r="Y4" s="578" t="s">
        <v>252</v>
      </c>
      <c r="Z4" s="578"/>
      <c r="AA4" s="578"/>
      <c r="AB4" s="578"/>
      <c r="AC4" s="578"/>
      <c r="AD4" s="578" t="s">
        <v>744</v>
      </c>
      <c r="AE4" s="578"/>
      <c r="AF4" s="578"/>
      <c r="AG4" s="578"/>
      <c r="AH4" s="578"/>
      <c r="AI4" s="578" t="s">
        <v>899</v>
      </c>
      <c r="AJ4" s="578"/>
      <c r="AK4" s="578"/>
      <c r="AL4" s="578"/>
      <c r="AM4" s="578"/>
      <c r="AN4" s="578" t="s">
        <v>900</v>
      </c>
      <c r="AO4" s="578"/>
      <c r="AP4" s="578"/>
      <c r="AQ4" s="578"/>
      <c r="AR4" s="578"/>
      <c r="AS4" s="578" t="s">
        <v>901</v>
      </c>
      <c r="AT4" s="578"/>
      <c r="AU4" s="578"/>
      <c r="AV4" s="578"/>
      <c r="AW4" s="578"/>
      <c r="AX4" s="578" t="s">
        <v>902</v>
      </c>
      <c r="AY4" s="578"/>
      <c r="AZ4" s="578"/>
      <c r="BA4" s="578"/>
      <c r="BB4" s="578"/>
      <c r="BC4" s="578" t="s">
        <v>903</v>
      </c>
      <c r="BD4" s="578"/>
      <c r="BE4" s="578"/>
      <c r="BF4" s="578"/>
      <c r="BG4" s="578"/>
      <c r="BH4" s="578" t="s">
        <v>904</v>
      </c>
      <c r="BI4" s="578"/>
      <c r="BJ4" s="578"/>
      <c r="BK4" s="578"/>
      <c r="BL4" s="578"/>
      <c r="BM4" s="578" t="s">
        <v>905</v>
      </c>
      <c r="BN4" s="578"/>
      <c r="BO4" s="578"/>
      <c r="BP4" s="578"/>
      <c r="BQ4" s="578"/>
      <c r="BR4" s="578" t="s">
        <v>906</v>
      </c>
      <c r="BS4" s="578"/>
      <c r="BT4" s="578"/>
      <c r="BU4" s="578"/>
      <c r="BV4" s="578"/>
      <c r="BW4" s="578" t="s">
        <v>907</v>
      </c>
      <c r="BX4" s="578"/>
      <c r="BY4" s="578"/>
      <c r="BZ4" s="578"/>
      <c r="CA4" s="578"/>
      <c r="CB4" s="578" t="s">
        <v>908</v>
      </c>
      <c r="CC4" s="578"/>
      <c r="CD4" s="578"/>
      <c r="CE4" s="578"/>
      <c r="CF4" s="578"/>
      <c r="CG4" s="578" t="s">
        <v>909</v>
      </c>
      <c r="CH4" s="578"/>
      <c r="CI4" s="578"/>
      <c r="CJ4" s="578"/>
      <c r="CK4" s="578"/>
      <c r="CL4" s="578" t="s">
        <v>910</v>
      </c>
      <c r="CM4" s="578"/>
      <c r="CN4" s="578"/>
      <c r="CO4" s="578"/>
      <c r="CP4" s="578"/>
      <c r="CQ4" s="578" t="s">
        <v>911</v>
      </c>
      <c r="CR4" s="578"/>
      <c r="CS4" s="578"/>
      <c r="CT4" s="578"/>
      <c r="CU4" s="578"/>
      <c r="CV4" s="578" t="s">
        <v>912</v>
      </c>
      <c r="CW4" s="578"/>
      <c r="CX4" s="578"/>
      <c r="CY4" s="578"/>
      <c r="CZ4" s="578"/>
      <c r="DA4" s="578" t="s">
        <v>913</v>
      </c>
      <c r="DB4" s="578"/>
      <c r="DC4" s="578"/>
      <c r="DD4" s="578"/>
      <c r="DE4" s="578"/>
      <c r="DF4" s="578" t="s">
        <v>914</v>
      </c>
      <c r="DG4" s="578"/>
      <c r="DH4" s="578"/>
      <c r="DI4" s="578"/>
      <c r="DJ4" s="578"/>
      <c r="DK4" s="578" t="s">
        <v>915</v>
      </c>
      <c r="DL4" s="578"/>
      <c r="DM4" s="578"/>
      <c r="DN4" s="578"/>
      <c r="DO4" s="578"/>
      <c r="DP4" s="605" t="s">
        <v>916</v>
      </c>
      <c r="DQ4" s="605"/>
      <c r="DR4" s="605"/>
      <c r="DS4" s="605"/>
      <c r="DT4" s="605" t="s">
        <v>935</v>
      </c>
      <c r="DU4" s="605"/>
      <c r="DV4" s="605"/>
      <c r="DW4" s="605"/>
      <c r="DX4" s="605"/>
      <c r="DY4" s="605"/>
      <c r="DZ4" s="605"/>
      <c r="EA4" s="605"/>
      <c r="EB4" s="605"/>
      <c r="EC4" s="605"/>
      <c r="ED4" s="605"/>
      <c r="EE4" s="605"/>
      <c r="EF4" s="455"/>
      <c r="EG4" s="455"/>
      <c r="EH4" s="455"/>
      <c r="EI4" s="484" t="s">
        <v>1158</v>
      </c>
      <c r="EJ4" s="455"/>
      <c r="EK4" s="455" t="s">
        <v>1159</v>
      </c>
      <c r="EL4" s="288"/>
      <c r="EM4" s="289" t="s">
        <v>937</v>
      </c>
      <c r="EN4" s="290"/>
      <c r="EO4" s="290"/>
      <c r="EP4" s="290"/>
      <c r="EQ4" s="290"/>
      <c r="ER4" s="290"/>
      <c r="ES4" s="290"/>
      <c r="ET4" s="290"/>
    </row>
    <row r="5" spans="1:150" ht="26.25" thickBot="1">
      <c r="A5" s="562"/>
      <c r="B5" s="564"/>
      <c r="C5" s="578"/>
      <c r="D5" s="564"/>
      <c r="E5" s="564"/>
      <c r="F5" s="578"/>
      <c r="G5" s="578"/>
      <c r="H5" s="564"/>
      <c r="I5" s="549"/>
      <c r="J5" s="578"/>
      <c r="K5" s="564"/>
      <c r="L5" s="578"/>
      <c r="M5" s="548"/>
      <c r="N5" s="607"/>
      <c r="O5" s="259" t="s">
        <v>917</v>
      </c>
      <c r="P5" s="260" t="s">
        <v>918</v>
      </c>
      <c r="Q5" s="260" t="s">
        <v>919</v>
      </c>
      <c r="R5" s="260" t="s">
        <v>1063</v>
      </c>
      <c r="S5" s="261" t="s">
        <v>1160</v>
      </c>
      <c r="T5" s="261" t="s">
        <v>921</v>
      </c>
      <c r="U5" s="262" t="s">
        <v>999</v>
      </c>
      <c r="V5" s="262" t="s">
        <v>919</v>
      </c>
      <c r="W5" s="262" t="s">
        <v>1063</v>
      </c>
      <c r="X5" s="260" t="s">
        <v>917</v>
      </c>
      <c r="Y5" s="261" t="s">
        <v>921</v>
      </c>
      <c r="Z5" s="262" t="s">
        <v>999</v>
      </c>
      <c r="AA5" s="262" t="s">
        <v>919</v>
      </c>
      <c r="AB5" s="262" t="s">
        <v>1063</v>
      </c>
      <c r="AC5" s="260" t="s">
        <v>917</v>
      </c>
      <c r="AD5" s="261" t="s">
        <v>921</v>
      </c>
      <c r="AE5" s="262" t="s">
        <v>1161</v>
      </c>
      <c r="AF5" s="262" t="s">
        <v>919</v>
      </c>
      <c r="AG5" s="262" t="s">
        <v>1063</v>
      </c>
      <c r="AH5" s="260" t="s">
        <v>917</v>
      </c>
      <c r="AI5" s="261" t="s">
        <v>921</v>
      </c>
      <c r="AJ5" s="262" t="s">
        <v>1161</v>
      </c>
      <c r="AK5" s="262" t="s">
        <v>919</v>
      </c>
      <c r="AL5" s="262" t="s">
        <v>1063</v>
      </c>
      <c r="AM5" s="260" t="s">
        <v>917</v>
      </c>
      <c r="AN5" s="261" t="s">
        <v>921</v>
      </c>
      <c r="AO5" s="262" t="s">
        <v>1161</v>
      </c>
      <c r="AP5" s="262" t="s">
        <v>919</v>
      </c>
      <c r="AQ5" s="262" t="s">
        <v>1063</v>
      </c>
      <c r="AR5" s="260" t="s">
        <v>917</v>
      </c>
      <c r="AS5" s="261" t="s">
        <v>921</v>
      </c>
      <c r="AT5" s="262" t="s">
        <v>1161</v>
      </c>
      <c r="AU5" s="262" t="s">
        <v>919</v>
      </c>
      <c r="AV5" s="262" t="s">
        <v>1063</v>
      </c>
      <c r="AW5" s="260" t="s">
        <v>917</v>
      </c>
      <c r="AX5" s="261" t="s">
        <v>921</v>
      </c>
      <c r="AY5" s="262" t="s">
        <v>1161</v>
      </c>
      <c r="AZ5" s="262" t="s">
        <v>919</v>
      </c>
      <c r="BA5" s="262" t="s">
        <v>1063</v>
      </c>
      <c r="BB5" s="260" t="s">
        <v>917</v>
      </c>
      <c r="BC5" s="261" t="s">
        <v>921</v>
      </c>
      <c r="BD5" s="262" t="s">
        <v>1161</v>
      </c>
      <c r="BE5" s="262" t="s">
        <v>919</v>
      </c>
      <c r="BF5" s="262" t="s">
        <v>1063</v>
      </c>
      <c r="BG5" s="260" t="s">
        <v>917</v>
      </c>
      <c r="BH5" s="261" t="s">
        <v>921</v>
      </c>
      <c r="BI5" s="262" t="s">
        <v>1161</v>
      </c>
      <c r="BJ5" s="262" t="s">
        <v>919</v>
      </c>
      <c r="BK5" s="262" t="s">
        <v>1063</v>
      </c>
      <c r="BL5" s="260" t="s">
        <v>917</v>
      </c>
      <c r="BM5" s="261" t="s">
        <v>921</v>
      </c>
      <c r="BN5" s="262" t="s">
        <v>1161</v>
      </c>
      <c r="BO5" s="262" t="s">
        <v>919</v>
      </c>
      <c r="BP5" s="262" t="s">
        <v>1063</v>
      </c>
      <c r="BQ5" s="260" t="s">
        <v>917</v>
      </c>
      <c r="BR5" s="261" t="s">
        <v>921</v>
      </c>
      <c r="BS5" s="262" t="s">
        <v>1161</v>
      </c>
      <c r="BT5" s="262" t="s">
        <v>919</v>
      </c>
      <c r="BU5" s="262" t="s">
        <v>1063</v>
      </c>
      <c r="BV5" s="260" t="s">
        <v>917</v>
      </c>
      <c r="BW5" s="261" t="s">
        <v>921</v>
      </c>
      <c r="BX5" s="262" t="s">
        <v>1161</v>
      </c>
      <c r="BY5" s="262" t="s">
        <v>919</v>
      </c>
      <c r="BZ5" s="262" t="s">
        <v>1063</v>
      </c>
      <c r="CA5" s="260" t="s">
        <v>917</v>
      </c>
      <c r="CB5" s="261" t="s">
        <v>921</v>
      </c>
      <c r="CC5" s="262" t="s">
        <v>1161</v>
      </c>
      <c r="CD5" s="262" t="s">
        <v>919</v>
      </c>
      <c r="CE5" s="262" t="s">
        <v>1063</v>
      </c>
      <c r="CF5" s="260" t="s">
        <v>917</v>
      </c>
      <c r="CG5" s="261" t="s">
        <v>921</v>
      </c>
      <c r="CH5" s="262" t="s">
        <v>1161</v>
      </c>
      <c r="CI5" s="262" t="s">
        <v>919</v>
      </c>
      <c r="CJ5" s="262" t="s">
        <v>1063</v>
      </c>
      <c r="CK5" s="260" t="s">
        <v>917</v>
      </c>
      <c r="CL5" s="261" t="s">
        <v>921</v>
      </c>
      <c r="CM5" s="262" t="s">
        <v>1161</v>
      </c>
      <c r="CN5" s="262" t="s">
        <v>919</v>
      </c>
      <c r="CO5" s="262" t="s">
        <v>1063</v>
      </c>
      <c r="CP5" s="260" t="s">
        <v>917</v>
      </c>
      <c r="CQ5" s="261" t="s">
        <v>921</v>
      </c>
      <c r="CR5" s="262" t="s">
        <v>1161</v>
      </c>
      <c r="CS5" s="262" t="s">
        <v>919</v>
      </c>
      <c r="CT5" s="262" t="s">
        <v>1063</v>
      </c>
      <c r="CU5" s="260" t="s">
        <v>917</v>
      </c>
      <c r="CV5" s="261" t="s">
        <v>921</v>
      </c>
      <c r="CW5" s="262" t="s">
        <v>1161</v>
      </c>
      <c r="CX5" s="262" t="s">
        <v>919</v>
      </c>
      <c r="CY5" s="262" t="s">
        <v>1063</v>
      </c>
      <c r="CZ5" s="260" t="s">
        <v>917</v>
      </c>
      <c r="DA5" s="261" t="s">
        <v>921</v>
      </c>
      <c r="DB5" s="262" t="s">
        <v>1161</v>
      </c>
      <c r="DC5" s="262" t="s">
        <v>919</v>
      </c>
      <c r="DD5" s="262" t="s">
        <v>1063</v>
      </c>
      <c r="DE5" s="260" t="s">
        <v>917</v>
      </c>
      <c r="DF5" s="261" t="s">
        <v>921</v>
      </c>
      <c r="DG5" s="262" t="s">
        <v>1161</v>
      </c>
      <c r="DH5" s="262" t="s">
        <v>919</v>
      </c>
      <c r="DI5" s="262" t="s">
        <v>1063</v>
      </c>
      <c r="DJ5" s="260" t="s">
        <v>917</v>
      </c>
      <c r="DK5" s="261" t="s">
        <v>921</v>
      </c>
      <c r="DL5" s="262" t="s">
        <v>1161</v>
      </c>
      <c r="DM5" s="262" t="s">
        <v>919</v>
      </c>
      <c r="DN5" s="262" t="s">
        <v>1063</v>
      </c>
      <c r="DO5" s="264" t="s">
        <v>917</v>
      </c>
      <c r="DP5" s="453" t="s">
        <v>5</v>
      </c>
      <c r="DQ5" s="458" t="s">
        <v>923</v>
      </c>
      <c r="DR5" s="458" t="s">
        <v>20</v>
      </c>
      <c r="DS5" s="458" t="s">
        <v>923</v>
      </c>
      <c r="DT5" s="459" t="s">
        <v>938</v>
      </c>
      <c r="DU5" s="458" t="s">
        <v>923</v>
      </c>
      <c r="DV5" s="459" t="s">
        <v>939</v>
      </c>
      <c r="DW5" s="458" t="s">
        <v>923</v>
      </c>
      <c r="DX5" s="459" t="s">
        <v>940</v>
      </c>
      <c r="DY5" s="458" t="s">
        <v>923</v>
      </c>
      <c r="DZ5" s="459" t="s">
        <v>941</v>
      </c>
      <c r="EA5" s="458" t="s">
        <v>923</v>
      </c>
      <c r="EB5" s="459" t="s">
        <v>942</v>
      </c>
      <c r="EC5" s="458" t="s">
        <v>923</v>
      </c>
      <c r="ED5" s="459" t="s">
        <v>943</v>
      </c>
      <c r="EE5" s="458" t="s">
        <v>923</v>
      </c>
      <c r="EF5" s="460" t="s">
        <v>944</v>
      </c>
      <c r="EG5" s="460" t="s">
        <v>944</v>
      </c>
      <c r="EH5" s="113" t="s">
        <v>1112</v>
      </c>
      <c r="EI5" s="113" t="s">
        <v>923</v>
      </c>
      <c r="EJ5" s="113" t="s">
        <v>1113</v>
      </c>
      <c r="EK5" s="113" t="s">
        <v>923</v>
      </c>
      <c r="EL5" s="295"/>
      <c r="EM5" s="296" t="s">
        <v>4</v>
      </c>
      <c r="EN5" s="297" t="s">
        <v>947</v>
      </c>
      <c r="EO5" s="297" t="s">
        <v>948</v>
      </c>
      <c r="EP5" s="297" t="s">
        <v>947</v>
      </c>
      <c r="EQ5" s="297" t="s">
        <v>949</v>
      </c>
      <c r="ER5" s="297" t="s">
        <v>947</v>
      </c>
      <c r="ES5" s="297" t="s">
        <v>950</v>
      </c>
      <c r="ET5" s="297" t="s">
        <v>951</v>
      </c>
    </row>
    <row r="6" spans="1:150">
      <c r="A6" s="461">
        <v>1</v>
      </c>
      <c r="B6" s="462">
        <v>2</v>
      </c>
      <c r="C6" s="462"/>
      <c r="D6" s="462">
        <v>3</v>
      </c>
      <c r="E6" s="463">
        <v>4</v>
      </c>
      <c r="F6" s="463">
        <v>5</v>
      </c>
      <c r="G6" s="463">
        <v>6</v>
      </c>
      <c r="H6" s="463">
        <v>5</v>
      </c>
      <c r="I6" s="463"/>
      <c r="J6" s="463">
        <v>6</v>
      </c>
      <c r="K6" s="463">
        <v>7</v>
      </c>
      <c r="L6" s="463"/>
      <c r="M6" s="463"/>
      <c r="N6" s="464">
        <v>9</v>
      </c>
      <c r="O6" s="463">
        <v>10</v>
      </c>
      <c r="P6" s="463"/>
      <c r="Q6" s="463"/>
      <c r="R6" s="463">
        <v>11</v>
      </c>
      <c r="S6" s="463">
        <v>6</v>
      </c>
      <c r="T6" s="463">
        <v>7</v>
      </c>
      <c r="U6" s="463">
        <v>8</v>
      </c>
      <c r="V6" s="463">
        <v>9</v>
      </c>
      <c r="W6" s="463"/>
      <c r="X6" s="463">
        <v>10</v>
      </c>
      <c r="Y6" s="463">
        <v>11</v>
      </c>
      <c r="Z6" s="463">
        <v>12</v>
      </c>
      <c r="AA6" s="463">
        <v>13</v>
      </c>
      <c r="AB6" s="463"/>
      <c r="AC6" s="463">
        <v>14</v>
      </c>
      <c r="AD6" s="463">
        <v>15</v>
      </c>
      <c r="AE6" s="463">
        <v>16</v>
      </c>
      <c r="AF6" s="463">
        <v>17</v>
      </c>
      <c r="AG6" s="463"/>
      <c r="AH6" s="463">
        <v>18</v>
      </c>
      <c r="AI6" s="463">
        <v>19</v>
      </c>
      <c r="AJ6" s="463">
        <v>20</v>
      </c>
      <c r="AK6" s="463">
        <v>21</v>
      </c>
      <c r="AL6" s="463"/>
      <c r="AM6" s="463">
        <v>22</v>
      </c>
      <c r="AN6" s="463">
        <v>19</v>
      </c>
      <c r="AO6" s="463">
        <v>20</v>
      </c>
      <c r="AP6" s="463">
        <v>21</v>
      </c>
      <c r="AQ6" s="463"/>
      <c r="AR6" s="463">
        <v>22</v>
      </c>
      <c r="AS6" s="463">
        <v>19</v>
      </c>
      <c r="AT6" s="463">
        <v>20</v>
      </c>
      <c r="AU6" s="463">
        <v>21</v>
      </c>
      <c r="AV6" s="463"/>
      <c r="AW6" s="463">
        <v>22</v>
      </c>
      <c r="AX6" s="463">
        <v>19</v>
      </c>
      <c r="AY6" s="463">
        <v>20</v>
      </c>
      <c r="AZ6" s="463">
        <v>21</v>
      </c>
      <c r="BA6" s="463"/>
      <c r="BB6" s="463">
        <v>22</v>
      </c>
      <c r="BC6" s="463">
        <v>19</v>
      </c>
      <c r="BD6" s="463">
        <v>20</v>
      </c>
      <c r="BE6" s="463">
        <v>21</v>
      </c>
      <c r="BF6" s="463"/>
      <c r="BG6" s="463">
        <v>22</v>
      </c>
      <c r="BH6" s="463">
        <v>19</v>
      </c>
      <c r="BI6" s="463">
        <v>20</v>
      </c>
      <c r="BJ6" s="463">
        <v>21</v>
      </c>
      <c r="BK6" s="463"/>
      <c r="BL6" s="463">
        <v>22</v>
      </c>
      <c r="BM6" s="463">
        <v>19</v>
      </c>
      <c r="BN6" s="463">
        <v>20</v>
      </c>
      <c r="BO6" s="463">
        <v>21</v>
      </c>
      <c r="BP6" s="463"/>
      <c r="BQ6" s="463">
        <v>22</v>
      </c>
      <c r="BR6" s="463">
        <v>19</v>
      </c>
      <c r="BS6" s="463">
        <v>20</v>
      </c>
      <c r="BT6" s="463">
        <v>21</v>
      </c>
      <c r="BU6" s="463"/>
      <c r="BV6" s="463">
        <v>22</v>
      </c>
      <c r="BW6" s="463">
        <v>19</v>
      </c>
      <c r="BX6" s="463">
        <v>20</v>
      </c>
      <c r="BY6" s="463">
        <v>21</v>
      </c>
      <c r="BZ6" s="463"/>
      <c r="CA6" s="463">
        <v>22</v>
      </c>
      <c r="CB6" s="463">
        <v>19</v>
      </c>
      <c r="CC6" s="463">
        <v>20</v>
      </c>
      <c r="CD6" s="463">
        <v>21</v>
      </c>
      <c r="CE6" s="463"/>
      <c r="CF6" s="463">
        <v>22</v>
      </c>
      <c r="CG6" s="463">
        <v>19</v>
      </c>
      <c r="CH6" s="463">
        <v>20</v>
      </c>
      <c r="CI6" s="463">
        <v>21</v>
      </c>
      <c r="CJ6" s="463"/>
      <c r="CK6" s="463">
        <v>22</v>
      </c>
      <c r="CL6" s="463">
        <v>19</v>
      </c>
      <c r="CM6" s="463">
        <v>20</v>
      </c>
      <c r="CN6" s="463">
        <v>21</v>
      </c>
      <c r="CO6" s="463"/>
      <c r="CP6" s="463">
        <v>22</v>
      </c>
      <c r="CQ6" s="463">
        <v>19</v>
      </c>
      <c r="CR6" s="463">
        <v>20</v>
      </c>
      <c r="CS6" s="463">
        <v>21</v>
      </c>
      <c r="CT6" s="463"/>
      <c r="CU6" s="463">
        <v>22</v>
      </c>
      <c r="CV6" s="463">
        <v>19</v>
      </c>
      <c r="CW6" s="463">
        <v>20</v>
      </c>
      <c r="CX6" s="463">
        <v>21</v>
      </c>
      <c r="CY6" s="463"/>
      <c r="CZ6" s="463">
        <v>22</v>
      </c>
      <c r="DA6" s="463">
        <v>19</v>
      </c>
      <c r="DB6" s="463">
        <v>20</v>
      </c>
      <c r="DC6" s="463">
        <v>21</v>
      </c>
      <c r="DD6" s="463"/>
      <c r="DE6" s="463">
        <v>22</v>
      </c>
      <c r="DF6" s="463">
        <v>19</v>
      </c>
      <c r="DG6" s="463">
        <v>20</v>
      </c>
      <c r="DH6" s="463">
        <v>21</v>
      </c>
      <c r="DI6" s="463"/>
      <c r="DJ6" s="463">
        <v>22</v>
      </c>
      <c r="DK6" s="463">
        <v>19</v>
      </c>
      <c r="DL6" s="463">
        <v>20</v>
      </c>
      <c r="DM6" s="463">
        <v>21</v>
      </c>
      <c r="DN6" s="463"/>
      <c r="DO6" s="465">
        <v>22</v>
      </c>
      <c r="DP6" s="453">
        <v>8</v>
      </c>
      <c r="DQ6" s="466">
        <v>9</v>
      </c>
      <c r="DR6" s="466">
        <v>10</v>
      </c>
      <c r="DS6" s="466">
        <v>11</v>
      </c>
      <c r="DT6" s="466">
        <v>12</v>
      </c>
      <c r="DU6" s="466">
        <v>13</v>
      </c>
      <c r="DV6" s="466">
        <v>14</v>
      </c>
      <c r="DW6" s="466">
        <v>15</v>
      </c>
      <c r="DX6" s="466">
        <v>16</v>
      </c>
      <c r="DY6" s="466">
        <v>17</v>
      </c>
      <c r="DZ6" s="466">
        <v>18</v>
      </c>
      <c r="EA6" s="466">
        <v>19</v>
      </c>
      <c r="EB6" s="466">
        <v>20</v>
      </c>
      <c r="EC6" s="466">
        <v>21</v>
      </c>
      <c r="ED6" s="466">
        <v>22</v>
      </c>
      <c r="EE6" s="466">
        <v>23</v>
      </c>
      <c r="EF6" s="54"/>
      <c r="EG6" s="54"/>
      <c r="EH6" s="54"/>
      <c r="EI6" s="54"/>
      <c r="EJ6" s="54"/>
      <c r="EK6" s="54"/>
      <c r="EL6" s="454"/>
      <c r="EM6" s="388"/>
      <c r="EN6" s="454"/>
      <c r="EO6" s="454"/>
      <c r="EP6" s="454"/>
      <c r="EQ6" s="454"/>
      <c r="ER6" s="454"/>
      <c r="ES6" s="454"/>
      <c r="ET6" s="454"/>
    </row>
    <row r="7" spans="1:150" ht="51">
      <c r="A7" s="467"/>
      <c r="B7" s="485" t="s">
        <v>1222</v>
      </c>
      <c r="C7" s="486"/>
      <c r="D7" s="487"/>
      <c r="E7" s="376"/>
      <c r="F7" s="376"/>
      <c r="G7" s="376"/>
      <c r="H7" s="376"/>
      <c r="I7" s="488">
        <f t="shared" ref="I7:I12" si="0">SUM(J7-G7/20)</f>
        <v>0</v>
      </c>
      <c r="J7" s="314">
        <f>SUM((G7*6*21)/(8*20*100))+(G7/20)</f>
        <v>0</v>
      </c>
      <c r="K7" s="376"/>
      <c r="L7" s="380"/>
      <c r="M7" s="488">
        <f t="shared" ref="M7:M11" si="1">SUM(L7*I7)</f>
        <v>0</v>
      </c>
      <c r="N7" s="314" t="s">
        <v>953</v>
      </c>
      <c r="O7" s="315"/>
      <c r="P7" s="315"/>
      <c r="Q7" s="315"/>
      <c r="R7" s="314" t="s">
        <v>953</v>
      </c>
      <c r="S7" s="376"/>
      <c r="T7" s="376"/>
      <c r="U7" s="376"/>
      <c r="V7" s="376"/>
      <c r="W7" s="376"/>
      <c r="X7" s="381"/>
      <c r="Y7" s="376"/>
      <c r="Z7" s="376"/>
      <c r="AA7" s="376"/>
      <c r="AB7" s="376"/>
      <c r="AC7" s="381"/>
      <c r="AD7" s="376"/>
      <c r="AE7" s="376"/>
      <c r="AF7" s="376"/>
      <c r="AG7" s="376"/>
      <c r="AH7" s="381"/>
      <c r="AI7" s="376"/>
      <c r="AJ7" s="376"/>
      <c r="AK7" s="376"/>
      <c r="AL7" s="376"/>
      <c r="AM7" s="381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  <c r="BL7" s="376"/>
      <c r="BM7" s="376"/>
      <c r="BN7" s="376"/>
      <c r="BO7" s="376"/>
      <c r="BP7" s="376"/>
      <c r="BQ7" s="376"/>
      <c r="BR7" s="376"/>
      <c r="BS7" s="376"/>
      <c r="BT7" s="376"/>
      <c r="BU7" s="376"/>
      <c r="BV7" s="376"/>
      <c r="BW7" s="376"/>
      <c r="BX7" s="376"/>
      <c r="BY7" s="376"/>
      <c r="BZ7" s="376"/>
      <c r="CA7" s="376"/>
      <c r="CB7" s="376"/>
      <c r="CC7" s="376"/>
      <c r="CD7" s="376"/>
      <c r="CE7" s="376"/>
      <c r="CF7" s="376"/>
      <c r="CG7" s="376"/>
      <c r="CH7" s="376"/>
      <c r="CI7" s="376"/>
      <c r="CJ7" s="376"/>
      <c r="CK7" s="376"/>
      <c r="CL7" s="376"/>
      <c r="CM7" s="376"/>
      <c r="CN7" s="376"/>
      <c r="CO7" s="376"/>
      <c r="CP7" s="376"/>
      <c r="CQ7" s="376"/>
      <c r="CR7" s="376"/>
      <c r="CS7" s="376"/>
      <c r="CT7" s="376"/>
      <c r="CU7" s="376"/>
      <c r="CV7" s="376"/>
      <c r="CW7" s="376"/>
      <c r="CX7" s="376"/>
      <c r="CY7" s="376"/>
      <c r="CZ7" s="376"/>
      <c r="DA7" s="376"/>
      <c r="DB7" s="376"/>
      <c r="DC7" s="376"/>
      <c r="DD7" s="376"/>
      <c r="DE7" s="376"/>
      <c r="DF7" s="376"/>
      <c r="DG7" s="376"/>
      <c r="DH7" s="376"/>
      <c r="DI7" s="376"/>
      <c r="DJ7" s="376"/>
      <c r="DK7" s="376"/>
      <c r="DL7" s="376"/>
      <c r="DM7" s="376"/>
      <c r="DN7" s="376"/>
      <c r="DO7" s="382"/>
      <c r="DP7" s="386"/>
      <c r="DQ7" s="376"/>
      <c r="DR7" s="376"/>
      <c r="DS7" s="376"/>
      <c r="DT7" s="376"/>
      <c r="DU7" s="376"/>
      <c r="DV7" s="376"/>
      <c r="DW7" s="376"/>
      <c r="DX7" s="376"/>
      <c r="DY7" s="376"/>
      <c r="DZ7" s="376"/>
      <c r="EA7" s="376"/>
      <c r="EB7" s="376"/>
      <c r="EC7" s="376"/>
      <c r="ED7" s="376"/>
      <c r="EE7" s="376"/>
      <c r="EF7" s="376"/>
      <c r="EG7" s="376"/>
      <c r="EH7" s="470"/>
      <c r="EI7" s="470"/>
      <c r="EJ7" s="470"/>
      <c r="EK7" s="470"/>
      <c r="EL7" s="454"/>
      <c r="EM7" s="388"/>
      <c r="EN7" s="454"/>
      <c r="EO7" s="454"/>
      <c r="EP7" s="454"/>
      <c r="EQ7" s="454"/>
      <c r="ER7" s="454"/>
      <c r="ES7" s="454"/>
      <c r="ET7" s="454"/>
    </row>
    <row r="8" spans="1:150" ht="82.5">
      <c r="A8" s="489">
        <v>1</v>
      </c>
      <c r="B8" s="472" t="s">
        <v>1223</v>
      </c>
      <c r="C8" s="489" t="s">
        <v>1224</v>
      </c>
      <c r="D8" s="471" t="s">
        <v>1117</v>
      </c>
      <c r="E8" s="490">
        <v>42500</v>
      </c>
      <c r="F8" s="490">
        <v>5000</v>
      </c>
      <c r="G8" s="390">
        <f>SUM(E8:F8)</f>
        <v>47500</v>
      </c>
      <c r="H8" s="315"/>
      <c r="I8" s="488">
        <f t="shared" si="0"/>
        <v>374.0625</v>
      </c>
      <c r="J8" s="314">
        <f>SUM((G8*6*21)/(8*20*100))+(G8/20)</f>
        <v>2749.0625</v>
      </c>
      <c r="K8" s="490" t="s">
        <v>1225</v>
      </c>
      <c r="L8" s="474">
        <v>8</v>
      </c>
      <c r="M8" s="488">
        <f t="shared" si="1"/>
        <v>2992.5</v>
      </c>
      <c r="N8" s="314">
        <f>SUM(L8*J8)</f>
        <v>21992.5</v>
      </c>
      <c r="O8" s="315">
        <f>SUM(P8:Q8)</f>
        <v>0</v>
      </c>
      <c r="P8" s="315">
        <f t="shared" ref="P8:R10" si="2">SUM(U8,Z8,AE8,AJ8,AO8,AT8,AY8,BD8,BI8,BN8,BS8,BX8,CC8,CH8,CM8,CR8,CW8,DB8,DG8,DL8)</f>
        <v>0</v>
      </c>
      <c r="Q8" s="315">
        <f t="shared" si="2"/>
        <v>0</v>
      </c>
      <c r="R8" s="315">
        <f t="shared" si="2"/>
        <v>0</v>
      </c>
      <c r="S8" s="491" t="s">
        <v>1226</v>
      </c>
      <c r="T8" s="394"/>
      <c r="U8" s="395"/>
      <c r="V8" s="395"/>
      <c r="W8" s="395"/>
      <c r="X8" s="395">
        <f>SUM(U8:V8)</f>
        <v>0</v>
      </c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6"/>
      <c r="DP8" s="475">
        <v>1</v>
      </c>
      <c r="DQ8" s="395">
        <v>47500</v>
      </c>
      <c r="DR8" s="395"/>
      <c r="DS8" s="395"/>
      <c r="DT8" s="395">
        <v>1</v>
      </c>
      <c r="DU8" s="395">
        <v>47500</v>
      </c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81">
        <f t="shared" ref="EF8:EG10" si="3">SUM(ED8,EB8,DZ8,DX8,DV8,DT8)</f>
        <v>1</v>
      </c>
      <c r="EG8" s="381">
        <f t="shared" si="3"/>
        <v>47500</v>
      </c>
      <c r="EH8" s="476"/>
      <c r="EI8" s="470"/>
      <c r="EJ8" s="470">
        <v>1</v>
      </c>
      <c r="EK8" s="470">
        <v>47500</v>
      </c>
      <c r="EL8" s="477"/>
      <c r="EM8" s="401"/>
      <c r="EN8" s="477"/>
      <c r="EO8" s="477">
        <v>1</v>
      </c>
      <c r="EP8" s="477">
        <v>47500</v>
      </c>
      <c r="EQ8" s="477"/>
      <c r="ER8" s="477"/>
      <c r="ES8" s="477"/>
      <c r="ET8" s="477"/>
    </row>
    <row r="9" spans="1:150" ht="82.5">
      <c r="A9" s="489">
        <v>2</v>
      </c>
      <c r="B9" s="472" t="s">
        <v>1227</v>
      </c>
      <c r="C9" s="492" t="s">
        <v>1228</v>
      </c>
      <c r="D9" s="471" t="s">
        <v>1117</v>
      </c>
      <c r="E9" s="490">
        <v>42500</v>
      </c>
      <c r="F9" s="490">
        <v>5000</v>
      </c>
      <c r="G9" s="390">
        <f>SUM(E9:F9)</f>
        <v>47500</v>
      </c>
      <c r="H9" s="315"/>
      <c r="I9" s="488">
        <f t="shared" si="0"/>
        <v>374.0625</v>
      </c>
      <c r="J9" s="314">
        <f>SUM((G9*6*21)/(8*20*100))+(G9/20)</f>
        <v>2749.0625</v>
      </c>
      <c r="K9" s="490" t="s">
        <v>1229</v>
      </c>
      <c r="L9" s="474">
        <v>8</v>
      </c>
      <c r="M9" s="488">
        <f t="shared" si="1"/>
        <v>2992.5</v>
      </c>
      <c r="N9" s="314">
        <f>SUM(L9*J9)</f>
        <v>21992.5</v>
      </c>
      <c r="O9" s="315">
        <f>SUM(P9:Q9)</f>
        <v>0</v>
      </c>
      <c r="P9" s="315">
        <f t="shared" si="2"/>
        <v>0</v>
      </c>
      <c r="Q9" s="315">
        <f t="shared" si="2"/>
        <v>0</v>
      </c>
      <c r="R9" s="315">
        <f t="shared" si="2"/>
        <v>0</v>
      </c>
      <c r="S9" s="491" t="s">
        <v>1230</v>
      </c>
      <c r="T9" s="412"/>
      <c r="U9" s="395"/>
      <c r="V9" s="395"/>
      <c r="W9" s="395"/>
      <c r="X9" s="395">
        <f>SUM(U9:V9)</f>
        <v>0</v>
      </c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  <c r="DO9" s="396"/>
      <c r="DP9" s="475">
        <v>1</v>
      </c>
      <c r="DQ9" s="395">
        <v>47500</v>
      </c>
      <c r="DR9" s="395"/>
      <c r="DS9" s="395"/>
      <c r="DT9" s="395">
        <v>1</v>
      </c>
      <c r="DU9" s="395">
        <v>47500</v>
      </c>
      <c r="DV9" s="395"/>
      <c r="DW9" s="395"/>
      <c r="DX9" s="395"/>
      <c r="DY9" s="395"/>
      <c r="DZ9" s="395"/>
      <c r="EA9" s="395"/>
      <c r="EB9" s="395"/>
      <c r="EC9" s="395"/>
      <c r="ED9" s="395"/>
      <c r="EE9" s="395"/>
      <c r="EF9" s="381">
        <f t="shared" si="3"/>
        <v>1</v>
      </c>
      <c r="EG9" s="381">
        <f t="shared" si="3"/>
        <v>47500</v>
      </c>
      <c r="EH9" s="476"/>
      <c r="EI9" s="470"/>
      <c r="EJ9" s="470">
        <v>1</v>
      </c>
      <c r="EK9" s="470">
        <v>47500</v>
      </c>
      <c r="EL9" s="477"/>
      <c r="EM9" s="401"/>
      <c r="EN9" s="477"/>
      <c r="EO9" s="477">
        <v>1</v>
      </c>
      <c r="EP9" s="477">
        <v>47500</v>
      </c>
      <c r="EQ9" s="477"/>
      <c r="ER9" s="477"/>
      <c r="ES9" s="477"/>
      <c r="ET9" s="477"/>
    </row>
    <row r="10" spans="1:150" ht="49.5">
      <c r="A10" s="489">
        <v>3</v>
      </c>
      <c r="B10" s="472" t="s">
        <v>1231</v>
      </c>
      <c r="C10" s="489" t="s">
        <v>1175</v>
      </c>
      <c r="D10" s="471" t="s">
        <v>1117</v>
      </c>
      <c r="E10" s="490">
        <v>42500</v>
      </c>
      <c r="F10" s="490">
        <v>5000</v>
      </c>
      <c r="G10" s="390">
        <f>SUM(E10:F10)</f>
        <v>47500</v>
      </c>
      <c r="H10" s="315"/>
      <c r="I10" s="488">
        <f t="shared" si="0"/>
        <v>374.0625</v>
      </c>
      <c r="J10" s="314">
        <f>SUM((G10*6*21)/(8*20*100))+(G10/20)</f>
        <v>2749.0625</v>
      </c>
      <c r="K10" s="490" t="s">
        <v>1232</v>
      </c>
      <c r="L10" s="474">
        <v>8</v>
      </c>
      <c r="M10" s="488">
        <f t="shared" si="1"/>
        <v>2992.5</v>
      </c>
      <c r="N10" s="314">
        <f>SUM(L10*J10)</f>
        <v>21992.5</v>
      </c>
      <c r="O10" s="315">
        <f>SUM(P10:Q10)</f>
        <v>0</v>
      </c>
      <c r="P10" s="315">
        <f t="shared" si="2"/>
        <v>0</v>
      </c>
      <c r="Q10" s="315">
        <f t="shared" si="2"/>
        <v>0</v>
      </c>
      <c r="R10" s="315">
        <f t="shared" si="2"/>
        <v>0</v>
      </c>
      <c r="S10" s="491" t="s">
        <v>1226</v>
      </c>
      <c r="T10" s="395"/>
      <c r="U10" s="395"/>
      <c r="V10" s="395"/>
      <c r="W10" s="395"/>
      <c r="X10" s="395">
        <f>SUM(U10:V10)</f>
        <v>0</v>
      </c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5"/>
      <c r="BX10" s="395"/>
      <c r="BY10" s="395"/>
      <c r="BZ10" s="395"/>
      <c r="CA10" s="395"/>
      <c r="CB10" s="395"/>
      <c r="CC10" s="395"/>
      <c r="CD10" s="395"/>
      <c r="CE10" s="395"/>
      <c r="CF10" s="395"/>
      <c r="CG10" s="395"/>
      <c r="CH10" s="395"/>
      <c r="CI10" s="395"/>
      <c r="CJ10" s="395"/>
      <c r="CK10" s="395"/>
      <c r="CL10" s="395"/>
      <c r="CM10" s="395"/>
      <c r="CN10" s="395"/>
      <c r="CO10" s="395"/>
      <c r="CP10" s="395"/>
      <c r="CQ10" s="395"/>
      <c r="CR10" s="395"/>
      <c r="CS10" s="395"/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395"/>
      <c r="DI10" s="395"/>
      <c r="DJ10" s="395"/>
      <c r="DK10" s="395"/>
      <c r="DL10" s="395"/>
      <c r="DM10" s="395"/>
      <c r="DN10" s="395"/>
      <c r="DO10" s="396"/>
      <c r="DP10" s="475">
        <v>1</v>
      </c>
      <c r="DQ10" s="395">
        <v>47500</v>
      </c>
      <c r="DR10" s="395"/>
      <c r="DS10" s="395"/>
      <c r="DT10" s="395">
        <v>1</v>
      </c>
      <c r="DU10" s="395">
        <v>47500</v>
      </c>
      <c r="DV10" s="395"/>
      <c r="DW10" s="395"/>
      <c r="DX10" s="395"/>
      <c r="DY10" s="395"/>
      <c r="DZ10" s="395"/>
      <c r="EA10" s="395"/>
      <c r="EB10" s="395"/>
      <c r="EC10" s="395"/>
      <c r="ED10" s="395"/>
      <c r="EE10" s="395"/>
      <c r="EF10" s="381">
        <f t="shared" si="3"/>
        <v>1</v>
      </c>
      <c r="EG10" s="381">
        <f t="shared" si="3"/>
        <v>47500</v>
      </c>
      <c r="EH10" s="476">
        <v>1</v>
      </c>
      <c r="EI10" s="470">
        <v>47500</v>
      </c>
      <c r="EJ10" s="470"/>
      <c r="EK10" s="470"/>
      <c r="EL10" s="477"/>
      <c r="EM10" s="401">
        <v>1</v>
      </c>
      <c r="EN10" s="477"/>
      <c r="EO10" s="477"/>
      <c r="EP10" s="477"/>
      <c r="EQ10" s="477"/>
      <c r="ER10" s="477"/>
      <c r="ES10" s="477"/>
      <c r="ET10" s="477"/>
    </row>
    <row r="11" spans="1:150">
      <c r="A11" s="413"/>
      <c r="B11" s="486"/>
      <c r="C11" s="486"/>
      <c r="D11" s="487"/>
      <c r="E11" s="345"/>
      <c r="F11" s="345"/>
      <c r="G11" s="390">
        <f>SUM(E11:F11)</f>
        <v>0</v>
      </c>
      <c r="H11" s="376"/>
      <c r="I11" s="488">
        <f t="shared" si="0"/>
        <v>0</v>
      </c>
      <c r="J11" s="314">
        <f>SUM((G11*6*21)/(8*20*100))+(G11/20)</f>
        <v>0</v>
      </c>
      <c r="K11" s="376"/>
      <c r="L11" s="380"/>
      <c r="M11" s="488">
        <f t="shared" si="1"/>
        <v>0</v>
      </c>
      <c r="N11" s="410">
        <f>SUM(L11*J11)</f>
        <v>0</v>
      </c>
      <c r="O11" s="315">
        <f>SUM(P11:Q11)</f>
        <v>0</v>
      </c>
      <c r="P11" s="315">
        <f>SUM(U11,Z11,AE11,AJ11,AO11,AT11,AY11,BD11,BI11,BN11,BS11,BX11,CC11,CH11,CM11,CR11,CW11,DB11,DG11,DL11)</f>
        <v>0</v>
      </c>
      <c r="Q11" s="315">
        <f>SUM(V11,AA11,AF11,AK11,AP11,AU11,AZ11,BE11,BJ11,BO11,BT11,BY11,CD11,CI11,CN11,CS11,CX11,DC11,DH11,DM11)</f>
        <v>0</v>
      </c>
      <c r="R11" s="315">
        <f>SUM(W11,AB11,AG11,AL11,AQ11,AV11,BA11,BF11,BK11,BP11,BU11,BZ11,CE11,CJ11,CO11,CT11,CY11,DD11,DI11,DN11)</f>
        <v>0</v>
      </c>
      <c r="S11" s="345"/>
      <c r="T11" s="345"/>
      <c r="U11" s="345"/>
      <c r="V11" s="345"/>
      <c r="W11" s="345"/>
      <c r="X11" s="395">
        <f>SUM(U11:V11)</f>
        <v>0</v>
      </c>
      <c r="Y11" s="345"/>
      <c r="Z11" s="345"/>
      <c r="AA11" s="345"/>
      <c r="AB11" s="345"/>
      <c r="AC11" s="395">
        <f>SUM(Z11:AA11)</f>
        <v>0</v>
      </c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  <c r="BW11" s="345"/>
      <c r="BX11" s="345"/>
      <c r="BY11" s="345"/>
      <c r="BZ11" s="345"/>
      <c r="CA11" s="345"/>
      <c r="CB11" s="345"/>
      <c r="CC11" s="345"/>
      <c r="CD11" s="345"/>
      <c r="CE11" s="345"/>
      <c r="CF11" s="345"/>
      <c r="CG11" s="345"/>
      <c r="CH11" s="345"/>
      <c r="CI11" s="345"/>
      <c r="CJ11" s="345"/>
      <c r="CK11" s="345"/>
      <c r="CL11" s="345"/>
      <c r="CM11" s="345"/>
      <c r="CN11" s="345"/>
      <c r="CO11" s="345"/>
      <c r="CP11" s="345"/>
      <c r="CQ11" s="345"/>
      <c r="CR11" s="345"/>
      <c r="CS11" s="345"/>
      <c r="CT11" s="345"/>
      <c r="CU11" s="345"/>
      <c r="CV11" s="345"/>
      <c r="CW11" s="345"/>
      <c r="CX11" s="345"/>
      <c r="CY11" s="345"/>
      <c r="CZ11" s="345"/>
      <c r="DA11" s="345"/>
      <c r="DB11" s="345"/>
      <c r="DC11" s="345"/>
      <c r="DD11" s="345"/>
      <c r="DE11" s="345"/>
      <c r="DF11" s="345"/>
      <c r="DG11" s="345"/>
      <c r="DH11" s="345"/>
      <c r="DI11" s="345"/>
      <c r="DJ11" s="345"/>
      <c r="DK11" s="345"/>
      <c r="DL11" s="345"/>
      <c r="DM11" s="345"/>
      <c r="DN11" s="345"/>
      <c r="DO11" s="364"/>
      <c r="DP11" s="482"/>
      <c r="DQ11" s="345"/>
      <c r="DR11" s="345"/>
      <c r="DS11" s="345"/>
      <c r="DT11" s="345"/>
      <c r="DU11" s="345"/>
      <c r="DV11" s="345"/>
      <c r="DW11" s="345"/>
      <c r="DX11" s="345"/>
      <c r="DY11" s="345"/>
      <c r="DZ11" s="345"/>
      <c r="EA11" s="345"/>
      <c r="EB11" s="345"/>
      <c r="EC11" s="345"/>
      <c r="ED11" s="345"/>
      <c r="EE11" s="345"/>
      <c r="EF11" s="381">
        <f>SUM(ED11,EB11,DZ11,DX11,DV11,DT11)</f>
        <v>0</v>
      </c>
      <c r="EG11" s="381">
        <f>SUM(EE11,EC11,EA11,DY11,DW11,DU11)</f>
        <v>0</v>
      </c>
      <c r="EH11" s="470"/>
      <c r="EI11" s="470"/>
      <c r="EJ11" s="470"/>
      <c r="EK11" s="470"/>
      <c r="EL11" s="454"/>
      <c r="EM11" s="388"/>
      <c r="EN11" s="454"/>
      <c r="EO11" s="454"/>
      <c r="EP11" s="454"/>
      <c r="EQ11" s="454"/>
      <c r="ER11" s="454"/>
      <c r="ES11" s="454"/>
      <c r="ET11" s="454"/>
    </row>
    <row r="12" spans="1:150">
      <c r="A12" s="413"/>
      <c r="B12" s="486" t="s">
        <v>917</v>
      </c>
      <c r="C12" s="486"/>
      <c r="D12" s="487"/>
      <c r="E12" s="345">
        <f t="shared" ref="E12:BP12" si="4">SUM(E8:E11)</f>
        <v>127500</v>
      </c>
      <c r="F12" s="345">
        <f t="shared" si="4"/>
        <v>15000</v>
      </c>
      <c r="G12" s="345">
        <f t="shared" si="4"/>
        <v>142500</v>
      </c>
      <c r="H12" s="345">
        <f t="shared" si="4"/>
        <v>0</v>
      </c>
      <c r="I12" s="488">
        <f t="shared" si="0"/>
        <v>1122.1875</v>
      </c>
      <c r="J12" s="345">
        <f t="shared" si="4"/>
        <v>8247.1875</v>
      </c>
      <c r="K12" s="345">
        <f t="shared" si="4"/>
        <v>0</v>
      </c>
      <c r="L12" s="416">
        <f t="shared" si="4"/>
        <v>24</v>
      </c>
      <c r="M12" s="343">
        <f t="shared" si="4"/>
        <v>8977.5</v>
      </c>
      <c r="N12" s="343">
        <f t="shared" si="4"/>
        <v>65977.5</v>
      </c>
      <c r="O12" s="345">
        <f t="shared" si="4"/>
        <v>0</v>
      </c>
      <c r="P12" s="345">
        <f t="shared" si="4"/>
        <v>0</v>
      </c>
      <c r="Q12" s="345">
        <f t="shared" si="4"/>
        <v>0</v>
      </c>
      <c r="R12" s="345">
        <f t="shared" si="4"/>
        <v>0</v>
      </c>
      <c r="S12" s="345">
        <f t="shared" si="4"/>
        <v>0</v>
      </c>
      <c r="T12" s="345">
        <f t="shared" si="4"/>
        <v>0</v>
      </c>
      <c r="U12" s="345">
        <f t="shared" si="4"/>
        <v>0</v>
      </c>
      <c r="V12" s="345">
        <f t="shared" si="4"/>
        <v>0</v>
      </c>
      <c r="W12" s="345">
        <f t="shared" si="4"/>
        <v>0</v>
      </c>
      <c r="X12" s="345">
        <f t="shared" si="4"/>
        <v>0</v>
      </c>
      <c r="Y12" s="345">
        <f t="shared" si="4"/>
        <v>0</v>
      </c>
      <c r="Z12" s="345">
        <f t="shared" si="4"/>
        <v>0</v>
      </c>
      <c r="AA12" s="345">
        <f t="shared" si="4"/>
        <v>0</v>
      </c>
      <c r="AB12" s="345">
        <f t="shared" si="4"/>
        <v>0</v>
      </c>
      <c r="AC12" s="345">
        <f t="shared" si="4"/>
        <v>0</v>
      </c>
      <c r="AD12" s="345">
        <f t="shared" si="4"/>
        <v>0</v>
      </c>
      <c r="AE12" s="345">
        <f t="shared" si="4"/>
        <v>0</v>
      </c>
      <c r="AF12" s="345">
        <f t="shared" si="4"/>
        <v>0</v>
      </c>
      <c r="AG12" s="345">
        <f t="shared" si="4"/>
        <v>0</v>
      </c>
      <c r="AH12" s="345">
        <f t="shared" si="4"/>
        <v>0</v>
      </c>
      <c r="AI12" s="345">
        <f t="shared" si="4"/>
        <v>0</v>
      </c>
      <c r="AJ12" s="345">
        <f t="shared" si="4"/>
        <v>0</v>
      </c>
      <c r="AK12" s="345">
        <f t="shared" si="4"/>
        <v>0</v>
      </c>
      <c r="AL12" s="345">
        <f t="shared" si="4"/>
        <v>0</v>
      </c>
      <c r="AM12" s="345">
        <f t="shared" si="4"/>
        <v>0</v>
      </c>
      <c r="AN12" s="345">
        <f t="shared" si="4"/>
        <v>0</v>
      </c>
      <c r="AO12" s="345">
        <f t="shared" si="4"/>
        <v>0</v>
      </c>
      <c r="AP12" s="345">
        <f t="shared" si="4"/>
        <v>0</v>
      </c>
      <c r="AQ12" s="345">
        <f t="shared" si="4"/>
        <v>0</v>
      </c>
      <c r="AR12" s="345">
        <f t="shared" si="4"/>
        <v>0</v>
      </c>
      <c r="AS12" s="345">
        <f t="shared" si="4"/>
        <v>0</v>
      </c>
      <c r="AT12" s="345">
        <f t="shared" si="4"/>
        <v>0</v>
      </c>
      <c r="AU12" s="345">
        <f t="shared" si="4"/>
        <v>0</v>
      </c>
      <c r="AV12" s="345">
        <f t="shared" si="4"/>
        <v>0</v>
      </c>
      <c r="AW12" s="345">
        <f t="shared" si="4"/>
        <v>0</v>
      </c>
      <c r="AX12" s="345">
        <f t="shared" si="4"/>
        <v>0</v>
      </c>
      <c r="AY12" s="345">
        <f t="shared" si="4"/>
        <v>0</v>
      </c>
      <c r="AZ12" s="345">
        <f t="shared" si="4"/>
        <v>0</v>
      </c>
      <c r="BA12" s="345">
        <f t="shared" si="4"/>
        <v>0</v>
      </c>
      <c r="BB12" s="345">
        <f t="shared" si="4"/>
        <v>0</v>
      </c>
      <c r="BC12" s="345">
        <f t="shared" si="4"/>
        <v>0</v>
      </c>
      <c r="BD12" s="345">
        <f t="shared" si="4"/>
        <v>0</v>
      </c>
      <c r="BE12" s="345">
        <f t="shared" si="4"/>
        <v>0</v>
      </c>
      <c r="BF12" s="345">
        <f t="shared" si="4"/>
        <v>0</v>
      </c>
      <c r="BG12" s="345">
        <f t="shared" si="4"/>
        <v>0</v>
      </c>
      <c r="BH12" s="345">
        <f t="shared" si="4"/>
        <v>0</v>
      </c>
      <c r="BI12" s="345">
        <f t="shared" si="4"/>
        <v>0</v>
      </c>
      <c r="BJ12" s="345">
        <f t="shared" si="4"/>
        <v>0</v>
      </c>
      <c r="BK12" s="345">
        <f t="shared" si="4"/>
        <v>0</v>
      </c>
      <c r="BL12" s="345">
        <f t="shared" si="4"/>
        <v>0</v>
      </c>
      <c r="BM12" s="345">
        <f t="shared" si="4"/>
        <v>0</v>
      </c>
      <c r="BN12" s="345">
        <f t="shared" si="4"/>
        <v>0</v>
      </c>
      <c r="BO12" s="345">
        <f t="shared" si="4"/>
        <v>0</v>
      </c>
      <c r="BP12" s="345">
        <f t="shared" si="4"/>
        <v>0</v>
      </c>
      <c r="BQ12" s="345">
        <f t="shared" ref="BQ12:EB12" si="5">SUM(BQ8:BQ11)</f>
        <v>0</v>
      </c>
      <c r="BR12" s="345">
        <f t="shared" si="5"/>
        <v>0</v>
      </c>
      <c r="BS12" s="345">
        <f t="shared" si="5"/>
        <v>0</v>
      </c>
      <c r="BT12" s="345">
        <f t="shared" si="5"/>
        <v>0</v>
      </c>
      <c r="BU12" s="345">
        <f t="shared" si="5"/>
        <v>0</v>
      </c>
      <c r="BV12" s="345">
        <f t="shared" si="5"/>
        <v>0</v>
      </c>
      <c r="BW12" s="345">
        <f t="shared" si="5"/>
        <v>0</v>
      </c>
      <c r="BX12" s="345">
        <f t="shared" si="5"/>
        <v>0</v>
      </c>
      <c r="BY12" s="345">
        <f t="shared" si="5"/>
        <v>0</v>
      </c>
      <c r="BZ12" s="345">
        <f t="shared" si="5"/>
        <v>0</v>
      </c>
      <c r="CA12" s="345">
        <f t="shared" si="5"/>
        <v>0</v>
      </c>
      <c r="CB12" s="345">
        <f t="shared" si="5"/>
        <v>0</v>
      </c>
      <c r="CC12" s="345">
        <f t="shared" si="5"/>
        <v>0</v>
      </c>
      <c r="CD12" s="345">
        <f t="shared" si="5"/>
        <v>0</v>
      </c>
      <c r="CE12" s="345">
        <f t="shared" si="5"/>
        <v>0</v>
      </c>
      <c r="CF12" s="345">
        <f t="shared" si="5"/>
        <v>0</v>
      </c>
      <c r="CG12" s="345">
        <f t="shared" si="5"/>
        <v>0</v>
      </c>
      <c r="CH12" s="345">
        <f t="shared" si="5"/>
        <v>0</v>
      </c>
      <c r="CI12" s="345">
        <f t="shared" si="5"/>
        <v>0</v>
      </c>
      <c r="CJ12" s="345">
        <f t="shared" si="5"/>
        <v>0</v>
      </c>
      <c r="CK12" s="345">
        <f t="shared" si="5"/>
        <v>0</v>
      </c>
      <c r="CL12" s="345">
        <f t="shared" si="5"/>
        <v>0</v>
      </c>
      <c r="CM12" s="345">
        <f t="shared" si="5"/>
        <v>0</v>
      </c>
      <c r="CN12" s="345">
        <f t="shared" si="5"/>
        <v>0</v>
      </c>
      <c r="CO12" s="345">
        <f t="shared" si="5"/>
        <v>0</v>
      </c>
      <c r="CP12" s="345">
        <f t="shared" si="5"/>
        <v>0</v>
      </c>
      <c r="CQ12" s="345">
        <f t="shared" si="5"/>
        <v>0</v>
      </c>
      <c r="CR12" s="345">
        <f t="shared" si="5"/>
        <v>0</v>
      </c>
      <c r="CS12" s="345">
        <f t="shared" si="5"/>
        <v>0</v>
      </c>
      <c r="CT12" s="345">
        <f t="shared" si="5"/>
        <v>0</v>
      </c>
      <c r="CU12" s="345">
        <f t="shared" si="5"/>
        <v>0</v>
      </c>
      <c r="CV12" s="345">
        <f t="shared" si="5"/>
        <v>0</v>
      </c>
      <c r="CW12" s="345">
        <f t="shared" si="5"/>
        <v>0</v>
      </c>
      <c r="CX12" s="345">
        <f t="shared" si="5"/>
        <v>0</v>
      </c>
      <c r="CY12" s="345">
        <f t="shared" si="5"/>
        <v>0</v>
      </c>
      <c r="CZ12" s="345">
        <f t="shared" si="5"/>
        <v>0</v>
      </c>
      <c r="DA12" s="345">
        <f t="shared" si="5"/>
        <v>0</v>
      </c>
      <c r="DB12" s="345">
        <f t="shared" si="5"/>
        <v>0</v>
      </c>
      <c r="DC12" s="345">
        <f t="shared" si="5"/>
        <v>0</v>
      </c>
      <c r="DD12" s="345">
        <f t="shared" si="5"/>
        <v>0</v>
      </c>
      <c r="DE12" s="345">
        <f t="shared" si="5"/>
        <v>0</v>
      </c>
      <c r="DF12" s="345">
        <f t="shared" si="5"/>
        <v>0</v>
      </c>
      <c r="DG12" s="345">
        <f t="shared" si="5"/>
        <v>0</v>
      </c>
      <c r="DH12" s="345">
        <f t="shared" si="5"/>
        <v>0</v>
      </c>
      <c r="DI12" s="345">
        <f t="shared" si="5"/>
        <v>0</v>
      </c>
      <c r="DJ12" s="345">
        <f t="shared" si="5"/>
        <v>0</v>
      </c>
      <c r="DK12" s="345">
        <f t="shared" si="5"/>
        <v>0</v>
      </c>
      <c r="DL12" s="345">
        <f t="shared" si="5"/>
        <v>0</v>
      </c>
      <c r="DM12" s="345">
        <f t="shared" si="5"/>
        <v>0</v>
      </c>
      <c r="DN12" s="345">
        <f t="shared" si="5"/>
        <v>0</v>
      </c>
      <c r="DO12" s="345">
        <f t="shared" si="5"/>
        <v>0</v>
      </c>
      <c r="DP12" s="345">
        <f t="shared" si="5"/>
        <v>3</v>
      </c>
      <c r="DQ12" s="345">
        <f t="shared" si="5"/>
        <v>142500</v>
      </c>
      <c r="DR12" s="345">
        <f t="shared" si="5"/>
        <v>0</v>
      </c>
      <c r="DS12" s="345">
        <f t="shared" si="5"/>
        <v>0</v>
      </c>
      <c r="DT12" s="345">
        <f t="shared" si="5"/>
        <v>3</v>
      </c>
      <c r="DU12" s="345">
        <f t="shared" si="5"/>
        <v>142500</v>
      </c>
      <c r="DV12" s="345">
        <f t="shared" si="5"/>
        <v>0</v>
      </c>
      <c r="DW12" s="345">
        <f t="shared" si="5"/>
        <v>0</v>
      </c>
      <c r="DX12" s="345">
        <f t="shared" si="5"/>
        <v>0</v>
      </c>
      <c r="DY12" s="345">
        <f t="shared" si="5"/>
        <v>0</v>
      </c>
      <c r="DZ12" s="345">
        <f t="shared" si="5"/>
        <v>0</v>
      </c>
      <c r="EA12" s="345">
        <f t="shared" si="5"/>
        <v>0</v>
      </c>
      <c r="EB12" s="345">
        <f t="shared" si="5"/>
        <v>0</v>
      </c>
      <c r="EC12" s="345">
        <f t="shared" ref="EC12:EK12" si="6">SUM(EC8:EC11)</f>
        <v>0</v>
      </c>
      <c r="ED12" s="345">
        <f t="shared" si="6"/>
        <v>0</v>
      </c>
      <c r="EE12" s="345">
        <f t="shared" si="6"/>
        <v>0</v>
      </c>
      <c r="EF12" s="345">
        <f t="shared" si="6"/>
        <v>3</v>
      </c>
      <c r="EG12" s="345">
        <f t="shared" si="6"/>
        <v>142500</v>
      </c>
      <c r="EH12" s="345">
        <f t="shared" si="6"/>
        <v>1</v>
      </c>
      <c r="EI12" s="345">
        <f t="shared" si="6"/>
        <v>47500</v>
      </c>
      <c r="EJ12" s="345">
        <f t="shared" si="6"/>
        <v>2</v>
      </c>
      <c r="EK12" s="345">
        <f t="shared" si="6"/>
        <v>95000</v>
      </c>
      <c r="EL12" s="454"/>
      <c r="EM12" s="388"/>
      <c r="EN12" s="454"/>
      <c r="EO12" s="454"/>
      <c r="EP12" s="454"/>
      <c r="EQ12" s="454"/>
      <c r="ER12" s="454"/>
      <c r="ES12" s="454"/>
      <c r="ET12" s="454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T18"/>
  <sheetViews>
    <sheetView topLeftCell="A16" workbookViewId="0">
      <selection activeCell="E18" sqref="E18:F18"/>
    </sheetView>
  </sheetViews>
  <sheetFormatPr defaultRowHeight="15"/>
  <sheetData>
    <row r="1" spans="1:150" ht="18">
      <c r="A1" s="606" t="s">
        <v>883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493"/>
      <c r="M1" s="494"/>
      <c r="N1" s="495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443"/>
      <c r="BO1" s="443"/>
      <c r="BP1" s="443"/>
      <c r="BQ1" s="443"/>
      <c r="BR1" s="443"/>
      <c r="BS1" s="443"/>
      <c r="BT1" s="443"/>
      <c r="BU1" s="443"/>
      <c r="BV1" s="443"/>
      <c r="BW1" s="443"/>
      <c r="BX1" s="443"/>
      <c r="BY1" s="443"/>
      <c r="BZ1" s="443"/>
      <c r="CA1" s="443"/>
      <c r="CB1" s="443"/>
      <c r="CC1" s="443"/>
      <c r="CD1" s="443"/>
      <c r="CE1" s="443"/>
      <c r="CF1" s="443"/>
      <c r="CG1" s="443"/>
      <c r="CH1" s="443"/>
      <c r="CI1" s="443"/>
      <c r="CJ1" s="443"/>
      <c r="CK1" s="443"/>
      <c r="CL1" s="443"/>
      <c r="CM1" s="443"/>
      <c r="CN1" s="443"/>
      <c r="CO1" s="443"/>
      <c r="CP1" s="443"/>
      <c r="CQ1" s="443"/>
      <c r="CR1" s="443"/>
      <c r="CS1" s="443"/>
      <c r="CT1" s="443"/>
      <c r="CU1" s="443"/>
      <c r="CV1" s="443"/>
      <c r="CW1" s="443"/>
      <c r="CX1" s="443"/>
      <c r="CY1" s="443"/>
      <c r="CZ1" s="443"/>
      <c r="DA1" s="443"/>
      <c r="DB1" s="443"/>
      <c r="DC1" s="443"/>
      <c r="DD1" s="443"/>
      <c r="DE1" s="443"/>
      <c r="DF1" s="443"/>
      <c r="DG1" s="443"/>
      <c r="DH1" s="443"/>
      <c r="DI1" s="443"/>
      <c r="DJ1" s="443"/>
      <c r="DK1" s="443"/>
      <c r="DL1" s="443"/>
      <c r="DM1" s="443"/>
      <c r="DN1" s="443"/>
      <c r="DO1" s="443"/>
      <c r="DP1" s="606" t="s">
        <v>884</v>
      </c>
      <c r="DQ1" s="606"/>
      <c r="DR1" s="606"/>
      <c r="DS1" s="606"/>
      <c r="DT1" s="606"/>
      <c r="DU1" s="606"/>
      <c r="DV1" s="606"/>
      <c r="DW1" s="606"/>
      <c r="DX1" s="606"/>
      <c r="DY1" s="606"/>
      <c r="DZ1" s="606"/>
      <c r="EA1" s="606"/>
      <c r="EB1" s="606"/>
      <c r="EC1" s="606"/>
      <c r="ED1" s="606"/>
      <c r="EE1" s="443"/>
      <c r="EF1" s="443"/>
      <c r="EG1" s="443"/>
      <c r="EH1" s="443"/>
      <c r="EI1" s="443"/>
      <c r="EJ1" s="443"/>
      <c r="EK1" s="443"/>
      <c r="EL1" s="443"/>
      <c r="EM1" s="444"/>
      <c r="EN1" s="443"/>
      <c r="EO1" s="443"/>
      <c r="EP1" s="443"/>
      <c r="EQ1" s="443"/>
      <c r="ER1" s="443"/>
      <c r="ES1" s="443"/>
      <c r="ET1" s="443"/>
    </row>
    <row r="2" spans="1:150" ht="18">
      <c r="A2" s="611" t="s">
        <v>1155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493"/>
      <c r="M2" s="493"/>
      <c r="N2" s="496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7"/>
      <c r="AE2" s="493"/>
      <c r="AF2" s="493"/>
      <c r="AG2" s="493"/>
      <c r="AH2" s="493"/>
      <c r="AI2" s="493"/>
      <c r="AJ2" s="493"/>
      <c r="AK2" s="493"/>
      <c r="AL2" s="493"/>
      <c r="AM2" s="493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50"/>
      <c r="DG2" s="450"/>
      <c r="DH2" s="450"/>
      <c r="DI2" s="450"/>
      <c r="DJ2" s="450"/>
      <c r="DK2" s="450"/>
      <c r="DL2" s="450"/>
      <c r="DM2" s="450"/>
      <c r="DN2" s="450"/>
      <c r="DO2" s="450"/>
      <c r="DP2" s="451"/>
      <c r="DQ2" s="450"/>
      <c r="DR2" s="450"/>
      <c r="DS2" s="450"/>
      <c r="DT2" s="483" t="s">
        <v>926</v>
      </c>
      <c r="DU2" s="483"/>
      <c r="DV2" s="450"/>
      <c r="DW2" s="450"/>
      <c r="DX2" s="450"/>
      <c r="DY2" s="450"/>
      <c r="DZ2" s="450"/>
      <c r="EA2" s="450"/>
      <c r="EB2" s="450"/>
      <c r="EC2" s="450"/>
      <c r="ED2" s="450"/>
      <c r="EE2" s="450"/>
      <c r="EF2" s="450"/>
      <c r="EG2" s="450"/>
      <c r="EH2" s="450"/>
      <c r="EI2" s="450"/>
      <c r="EJ2" s="450"/>
      <c r="EK2" s="450"/>
      <c r="EL2" s="450"/>
      <c r="EM2" s="451"/>
      <c r="EN2" s="450"/>
      <c r="EO2" s="450"/>
      <c r="EP2" s="450"/>
      <c r="EQ2" s="450"/>
      <c r="ER2" s="450"/>
      <c r="ES2" s="450"/>
      <c r="ET2" s="450"/>
    </row>
    <row r="3" spans="1:150" ht="15.75">
      <c r="A3" s="612" t="s">
        <v>886</v>
      </c>
      <c r="B3" s="614" t="s">
        <v>927</v>
      </c>
      <c r="C3" s="614" t="s">
        <v>887</v>
      </c>
      <c r="D3" s="614" t="s">
        <v>888</v>
      </c>
      <c r="E3" s="614" t="s">
        <v>1233</v>
      </c>
      <c r="F3" s="614" t="s">
        <v>1063</v>
      </c>
      <c r="G3" s="614" t="s">
        <v>1064</v>
      </c>
      <c r="H3" s="614" t="s">
        <v>890</v>
      </c>
      <c r="I3" s="608" t="s">
        <v>1234</v>
      </c>
      <c r="J3" s="614" t="s">
        <v>891</v>
      </c>
      <c r="K3" s="617" t="s">
        <v>1235</v>
      </c>
      <c r="L3" s="614" t="s">
        <v>1236</v>
      </c>
      <c r="M3" s="608" t="s">
        <v>1237</v>
      </c>
      <c r="N3" s="618" t="s">
        <v>1238</v>
      </c>
      <c r="O3" s="619" t="s">
        <v>896</v>
      </c>
      <c r="P3" s="619"/>
      <c r="Q3" s="619"/>
      <c r="R3" s="454"/>
      <c r="S3" s="620" t="s">
        <v>898</v>
      </c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498"/>
      <c r="DP3" s="453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454"/>
      <c r="EM3" s="388"/>
      <c r="EN3" s="454"/>
      <c r="EO3" s="454"/>
      <c r="EP3" s="454"/>
      <c r="EQ3" s="454"/>
      <c r="ER3" s="454"/>
      <c r="ES3" s="454"/>
      <c r="ET3" s="454"/>
    </row>
    <row r="4" spans="1:150" ht="26.25" thickBot="1">
      <c r="A4" s="613"/>
      <c r="B4" s="615"/>
      <c r="C4" s="614"/>
      <c r="D4" s="615"/>
      <c r="E4" s="616"/>
      <c r="F4" s="614"/>
      <c r="G4" s="614"/>
      <c r="H4" s="616"/>
      <c r="I4" s="609"/>
      <c r="J4" s="614"/>
      <c r="K4" s="616"/>
      <c r="L4" s="614"/>
      <c r="M4" s="609"/>
      <c r="N4" s="618"/>
      <c r="O4" s="619"/>
      <c r="P4" s="619"/>
      <c r="Q4" s="619"/>
      <c r="R4" s="499"/>
      <c r="S4" s="617" t="s">
        <v>257</v>
      </c>
      <c r="T4" s="617"/>
      <c r="U4" s="617"/>
      <c r="V4" s="617"/>
      <c r="W4" s="617"/>
      <c r="X4" s="617"/>
      <c r="Y4" s="617" t="s">
        <v>252</v>
      </c>
      <c r="Z4" s="617"/>
      <c r="AA4" s="617"/>
      <c r="AB4" s="617"/>
      <c r="AC4" s="617"/>
      <c r="AD4" s="617" t="s">
        <v>744</v>
      </c>
      <c r="AE4" s="617"/>
      <c r="AF4" s="617"/>
      <c r="AG4" s="617"/>
      <c r="AH4" s="617"/>
      <c r="AI4" s="617" t="s">
        <v>899</v>
      </c>
      <c r="AJ4" s="617"/>
      <c r="AK4" s="617"/>
      <c r="AL4" s="617"/>
      <c r="AM4" s="617"/>
      <c r="AN4" s="617" t="s">
        <v>900</v>
      </c>
      <c r="AO4" s="617"/>
      <c r="AP4" s="617"/>
      <c r="AQ4" s="617"/>
      <c r="AR4" s="617"/>
      <c r="AS4" s="617" t="s">
        <v>901</v>
      </c>
      <c r="AT4" s="617"/>
      <c r="AU4" s="617"/>
      <c r="AV4" s="617"/>
      <c r="AW4" s="617"/>
      <c r="AX4" s="617" t="s">
        <v>902</v>
      </c>
      <c r="AY4" s="617"/>
      <c r="AZ4" s="617"/>
      <c r="BA4" s="617"/>
      <c r="BB4" s="617"/>
      <c r="BC4" s="617" t="s">
        <v>903</v>
      </c>
      <c r="BD4" s="617"/>
      <c r="BE4" s="617"/>
      <c r="BF4" s="617"/>
      <c r="BG4" s="617"/>
      <c r="BH4" s="617" t="s">
        <v>904</v>
      </c>
      <c r="BI4" s="617"/>
      <c r="BJ4" s="617"/>
      <c r="BK4" s="617"/>
      <c r="BL4" s="617"/>
      <c r="BM4" s="617" t="s">
        <v>905</v>
      </c>
      <c r="BN4" s="617"/>
      <c r="BO4" s="617"/>
      <c r="BP4" s="617"/>
      <c r="BQ4" s="617"/>
      <c r="BR4" s="617" t="s">
        <v>906</v>
      </c>
      <c r="BS4" s="617"/>
      <c r="BT4" s="617"/>
      <c r="BU4" s="617"/>
      <c r="BV4" s="617"/>
      <c r="BW4" s="617" t="s">
        <v>907</v>
      </c>
      <c r="BX4" s="617"/>
      <c r="BY4" s="617"/>
      <c r="BZ4" s="617"/>
      <c r="CA4" s="617"/>
      <c r="CB4" s="617" t="s">
        <v>908</v>
      </c>
      <c r="CC4" s="617"/>
      <c r="CD4" s="617"/>
      <c r="CE4" s="617"/>
      <c r="CF4" s="617"/>
      <c r="CG4" s="617" t="s">
        <v>909</v>
      </c>
      <c r="CH4" s="617"/>
      <c r="CI4" s="617"/>
      <c r="CJ4" s="617"/>
      <c r="CK4" s="617"/>
      <c r="CL4" s="617" t="s">
        <v>910</v>
      </c>
      <c r="CM4" s="617"/>
      <c r="CN4" s="617"/>
      <c r="CO4" s="617"/>
      <c r="CP4" s="617"/>
      <c r="CQ4" s="617" t="s">
        <v>911</v>
      </c>
      <c r="CR4" s="617"/>
      <c r="CS4" s="617"/>
      <c r="CT4" s="617"/>
      <c r="CU4" s="617"/>
      <c r="CV4" s="617" t="s">
        <v>912</v>
      </c>
      <c r="CW4" s="617"/>
      <c r="CX4" s="617"/>
      <c r="CY4" s="617"/>
      <c r="CZ4" s="617"/>
      <c r="DA4" s="617" t="s">
        <v>913</v>
      </c>
      <c r="DB4" s="617"/>
      <c r="DC4" s="617"/>
      <c r="DD4" s="617"/>
      <c r="DE4" s="617"/>
      <c r="DF4" s="617" t="s">
        <v>914</v>
      </c>
      <c r="DG4" s="617"/>
      <c r="DH4" s="617"/>
      <c r="DI4" s="617"/>
      <c r="DJ4" s="617"/>
      <c r="DK4" s="617" t="s">
        <v>915</v>
      </c>
      <c r="DL4" s="617"/>
      <c r="DM4" s="617"/>
      <c r="DN4" s="617"/>
      <c r="DO4" s="617"/>
      <c r="DP4" s="605" t="s">
        <v>916</v>
      </c>
      <c r="DQ4" s="605"/>
      <c r="DR4" s="605"/>
      <c r="DS4" s="605"/>
      <c r="DT4" s="605" t="s">
        <v>935</v>
      </c>
      <c r="DU4" s="605"/>
      <c r="DV4" s="605"/>
      <c r="DW4" s="605"/>
      <c r="DX4" s="605"/>
      <c r="DY4" s="605"/>
      <c r="DZ4" s="605"/>
      <c r="EA4" s="605"/>
      <c r="EB4" s="605"/>
      <c r="EC4" s="605"/>
      <c r="ED4" s="605"/>
      <c r="EE4" s="605"/>
      <c r="EF4" s="455"/>
      <c r="EG4" s="455"/>
      <c r="EH4" s="455"/>
      <c r="EI4" s="484" t="s">
        <v>1158</v>
      </c>
      <c r="EJ4" s="455"/>
      <c r="EK4" s="455" t="s">
        <v>1159</v>
      </c>
      <c r="EL4" s="288"/>
      <c r="EM4" s="289" t="s">
        <v>937</v>
      </c>
      <c r="EN4" s="290"/>
      <c r="EO4" s="290"/>
      <c r="EP4" s="290"/>
      <c r="EQ4" s="290"/>
      <c r="ER4" s="290"/>
      <c r="ES4" s="290"/>
      <c r="ET4" s="290"/>
    </row>
    <row r="5" spans="1:150" ht="26.25" thickBot="1">
      <c r="A5" s="613"/>
      <c r="B5" s="615"/>
      <c r="C5" s="614"/>
      <c r="D5" s="615"/>
      <c r="E5" s="616"/>
      <c r="F5" s="614"/>
      <c r="G5" s="614"/>
      <c r="H5" s="616"/>
      <c r="I5" s="610"/>
      <c r="J5" s="614"/>
      <c r="K5" s="616"/>
      <c r="L5" s="614"/>
      <c r="M5" s="610"/>
      <c r="N5" s="618"/>
      <c r="O5" s="500" t="s">
        <v>917</v>
      </c>
      <c r="P5" s="499" t="s">
        <v>918</v>
      </c>
      <c r="Q5" s="499" t="s">
        <v>919</v>
      </c>
      <c r="R5" s="499" t="s">
        <v>1063</v>
      </c>
      <c r="S5" s="501" t="s">
        <v>1160</v>
      </c>
      <c r="T5" s="501" t="s">
        <v>921</v>
      </c>
      <c r="U5" s="502" t="s">
        <v>999</v>
      </c>
      <c r="V5" s="502" t="s">
        <v>919</v>
      </c>
      <c r="W5" s="502" t="s">
        <v>1063</v>
      </c>
      <c r="X5" s="499" t="s">
        <v>917</v>
      </c>
      <c r="Y5" s="501" t="s">
        <v>921</v>
      </c>
      <c r="Z5" s="502" t="s">
        <v>999</v>
      </c>
      <c r="AA5" s="502" t="s">
        <v>919</v>
      </c>
      <c r="AB5" s="502" t="s">
        <v>1063</v>
      </c>
      <c r="AC5" s="499" t="s">
        <v>917</v>
      </c>
      <c r="AD5" s="501" t="s">
        <v>921</v>
      </c>
      <c r="AE5" s="502" t="s">
        <v>1161</v>
      </c>
      <c r="AF5" s="502" t="s">
        <v>919</v>
      </c>
      <c r="AG5" s="502" t="s">
        <v>1063</v>
      </c>
      <c r="AH5" s="499" t="s">
        <v>917</v>
      </c>
      <c r="AI5" s="501" t="s">
        <v>921</v>
      </c>
      <c r="AJ5" s="502" t="s">
        <v>1161</v>
      </c>
      <c r="AK5" s="502" t="s">
        <v>919</v>
      </c>
      <c r="AL5" s="502" t="s">
        <v>1063</v>
      </c>
      <c r="AM5" s="499" t="s">
        <v>917</v>
      </c>
      <c r="AN5" s="501" t="s">
        <v>921</v>
      </c>
      <c r="AO5" s="502" t="s">
        <v>1161</v>
      </c>
      <c r="AP5" s="502" t="s">
        <v>919</v>
      </c>
      <c r="AQ5" s="502" t="s">
        <v>1063</v>
      </c>
      <c r="AR5" s="499" t="s">
        <v>917</v>
      </c>
      <c r="AS5" s="501" t="s">
        <v>921</v>
      </c>
      <c r="AT5" s="502" t="s">
        <v>1161</v>
      </c>
      <c r="AU5" s="502" t="s">
        <v>919</v>
      </c>
      <c r="AV5" s="502" t="s">
        <v>1063</v>
      </c>
      <c r="AW5" s="499" t="s">
        <v>917</v>
      </c>
      <c r="AX5" s="501" t="s">
        <v>921</v>
      </c>
      <c r="AY5" s="502" t="s">
        <v>1161</v>
      </c>
      <c r="AZ5" s="502" t="s">
        <v>919</v>
      </c>
      <c r="BA5" s="502" t="s">
        <v>1063</v>
      </c>
      <c r="BB5" s="499" t="s">
        <v>917</v>
      </c>
      <c r="BC5" s="501" t="s">
        <v>921</v>
      </c>
      <c r="BD5" s="502" t="s">
        <v>1161</v>
      </c>
      <c r="BE5" s="502" t="s">
        <v>919</v>
      </c>
      <c r="BF5" s="502" t="s">
        <v>1063</v>
      </c>
      <c r="BG5" s="499" t="s">
        <v>917</v>
      </c>
      <c r="BH5" s="501" t="s">
        <v>921</v>
      </c>
      <c r="BI5" s="502" t="s">
        <v>1161</v>
      </c>
      <c r="BJ5" s="502" t="s">
        <v>919</v>
      </c>
      <c r="BK5" s="502" t="s">
        <v>1063</v>
      </c>
      <c r="BL5" s="499" t="s">
        <v>917</v>
      </c>
      <c r="BM5" s="501" t="s">
        <v>921</v>
      </c>
      <c r="BN5" s="502" t="s">
        <v>1161</v>
      </c>
      <c r="BO5" s="502" t="s">
        <v>919</v>
      </c>
      <c r="BP5" s="502" t="s">
        <v>1063</v>
      </c>
      <c r="BQ5" s="499" t="s">
        <v>917</v>
      </c>
      <c r="BR5" s="501" t="s">
        <v>921</v>
      </c>
      <c r="BS5" s="502" t="s">
        <v>1161</v>
      </c>
      <c r="BT5" s="502" t="s">
        <v>919</v>
      </c>
      <c r="BU5" s="502" t="s">
        <v>1063</v>
      </c>
      <c r="BV5" s="499" t="s">
        <v>917</v>
      </c>
      <c r="BW5" s="501" t="s">
        <v>921</v>
      </c>
      <c r="BX5" s="502" t="s">
        <v>1161</v>
      </c>
      <c r="BY5" s="502" t="s">
        <v>919</v>
      </c>
      <c r="BZ5" s="502" t="s">
        <v>1063</v>
      </c>
      <c r="CA5" s="499" t="s">
        <v>917</v>
      </c>
      <c r="CB5" s="501" t="s">
        <v>921</v>
      </c>
      <c r="CC5" s="502" t="s">
        <v>1161</v>
      </c>
      <c r="CD5" s="502" t="s">
        <v>919</v>
      </c>
      <c r="CE5" s="502" t="s">
        <v>1063</v>
      </c>
      <c r="CF5" s="499" t="s">
        <v>917</v>
      </c>
      <c r="CG5" s="501" t="s">
        <v>921</v>
      </c>
      <c r="CH5" s="502" t="s">
        <v>1161</v>
      </c>
      <c r="CI5" s="502" t="s">
        <v>919</v>
      </c>
      <c r="CJ5" s="502" t="s">
        <v>1063</v>
      </c>
      <c r="CK5" s="499" t="s">
        <v>917</v>
      </c>
      <c r="CL5" s="501" t="s">
        <v>921</v>
      </c>
      <c r="CM5" s="502" t="s">
        <v>1161</v>
      </c>
      <c r="CN5" s="502" t="s">
        <v>919</v>
      </c>
      <c r="CO5" s="502" t="s">
        <v>1063</v>
      </c>
      <c r="CP5" s="499" t="s">
        <v>917</v>
      </c>
      <c r="CQ5" s="501" t="s">
        <v>921</v>
      </c>
      <c r="CR5" s="502" t="s">
        <v>1161</v>
      </c>
      <c r="CS5" s="502" t="s">
        <v>919</v>
      </c>
      <c r="CT5" s="502" t="s">
        <v>1063</v>
      </c>
      <c r="CU5" s="499" t="s">
        <v>917</v>
      </c>
      <c r="CV5" s="501" t="s">
        <v>921</v>
      </c>
      <c r="CW5" s="502" t="s">
        <v>1161</v>
      </c>
      <c r="CX5" s="502" t="s">
        <v>919</v>
      </c>
      <c r="CY5" s="502" t="s">
        <v>1063</v>
      </c>
      <c r="CZ5" s="499" t="s">
        <v>917</v>
      </c>
      <c r="DA5" s="501" t="s">
        <v>921</v>
      </c>
      <c r="DB5" s="502" t="s">
        <v>1161</v>
      </c>
      <c r="DC5" s="502" t="s">
        <v>919</v>
      </c>
      <c r="DD5" s="502" t="s">
        <v>1063</v>
      </c>
      <c r="DE5" s="499" t="s">
        <v>917</v>
      </c>
      <c r="DF5" s="501" t="s">
        <v>921</v>
      </c>
      <c r="DG5" s="502" t="s">
        <v>1161</v>
      </c>
      <c r="DH5" s="502" t="s">
        <v>919</v>
      </c>
      <c r="DI5" s="502" t="s">
        <v>1063</v>
      </c>
      <c r="DJ5" s="499" t="s">
        <v>917</v>
      </c>
      <c r="DK5" s="501" t="s">
        <v>921</v>
      </c>
      <c r="DL5" s="502" t="s">
        <v>1161</v>
      </c>
      <c r="DM5" s="502" t="s">
        <v>919</v>
      </c>
      <c r="DN5" s="502" t="s">
        <v>1063</v>
      </c>
      <c r="DO5" s="503" t="s">
        <v>917</v>
      </c>
      <c r="DP5" s="453" t="s">
        <v>5</v>
      </c>
      <c r="DQ5" s="458" t="s">
        <v>923</v>
      </c>
      <c r="DR5" s="458" t="s">
        <v>20</v>
      </c>
      <c r="DS5" s="458" t="s">
        <v>923</v>
      </c>
      <c r="DT5" s="459" t="s">
        <v>938</v>
      </c>
      <c r="DU5" s="458" t="s">
        <v>923</v>
      </c>
      <c r="DV5" s="459" t="s">
        <v>939</v>
      </c>
      <c r="DW5" s="458" t="s">
        <v>923</v>
      </c>
      <c r="DX5" s="459" t="s">
        <v>940</v>
      </c>
      <c r="DY5" s="458" t="s">
        <v>923</v>
      </c>
      <c r="DZ5" s="459" t="s">
        <v>941</v>
      </c>
      <c r="EA5" s="458" t="s">
        <v>923</v>
      </c>
      <c r="EB5" s="459" t="s">
        <v>942</v>
      </c>
      <c r="EC5" s="458" t="s">
        <v>923</v>
      </c>
      <c r="ED5" s="459" t="s">
        <v>943</v>
      </c>
      <c r="EE5" s="458" t="s">
        <v>923</v>
      </c>
      <c r="EF5" s="460" t="s">
        <v>944</v>
      </c>
      <c r="EG5" s="460" t="s">
        <v>944</v>
      </c>
      <c r="EH5" s="113" t="s">
        <v>1112</v>
      </c>
      <c r="EI5" s="113" t="s">
        <v>923</v>
      </c>
      <c r="EJ5" s="113" t="s">
        <v>1113</v>
      </c>
      <c r="EK5" s="113" t="s">
        <v>923</v>
      </c>
      <c r="EL5" s="295"/>
      <c r="EM5" s="296" t="s">
        <v>4</v>
      </c>
      <c r="EN5" s="297" t="s">
        <v>947</v>
      </c>
      <c r="EO5" s="297" t="s">
        <v>948</v>
      </c>
      <c r="EP5" s="297" t="s">
        <v>947</v>
      </c>
      <c r="EQ5" s="297" t="s">
        <v>949</v>
      </c>
      <c r="ER5" s="297" t="s">
        <v>947</v>
      </c>
      <c r="ES5" s="297" t="s">
        <v>950</v>
      </c>
      <c r="ET5" s="297" t="s">
        <v>951</v>
      </c>
    </row>
    <row r="6" spans="1:150">
      <c r="A6" s="461">
        <v>1</v>
      </c>
      <c r="B6" s="462">
        <v>2</v>
      </c>
      <c r="C6" s="462"/>
      <c r="D6" s="462">
        <v>3</v>
      </c>
      <c r="E6" s="463">
        <v>4</v>
      </c>
      <c r="F6" s="463">
        <v>5</v>
      </c>
      <c r="G6" s="463">
        <v>6</v>
      </c>
      <c r="H6" s="463">
        <v>5</v>
      </c>
      <c r="I6" s="463"/>
      <c r="J6" s="463">
        <v>6</v>
      </c>
      <c r="K6" s="463">
        <v>7</v>
      </c>
      <c r="L6" s="463">
        <v>8</v>
      </c>
      <c r="M6" s="463"/>
      <c r="N6" s="464">
        <v>9</v>
      </c>
      <c r="O6" s="463">
        <v>10</v>
      </c>
      <c r="P6" s="463"/>
      <c r="Q6" s="463"/>
      <c r="R6" s="463">
        <v>11</v>
      </c>
      <c r="S6" s="463">
        <v>6</v>
      </c>
      <c r="T6" s="463">
        <v>7</v>
      </c>
      <c r="U6" s="463">
        <v>8</v>
      </c>
      <c r="V6" s="463">
        <v>9</v>
      </c>
      <c r="W6" s="463"/>
      <c r="X6" s="463">
        <v>10</v>
      </c>
      <c r="Y6" s="463">
        <v>11</v>
      </c>
      <c r="Z6" s="463">
        <v>12</v>
      </c>
      <c r="AA6" s="463">
        <v>13</v>
      </c>
      <c r="AB6" s="463"/>
      <c r="AC6" s="463">
        <v>14</v>
      </c>
      <c r="AD6" s="463">
        <v>15</v>
      </c>
      <c r="AE6" s="463">
        <v>16</v>
      </c>
      <c r="AF6" s="463">
        <v>17</v>
      </c>
      <c r="AG6" s="463"/>
      <c r="AH6" s="463">
        <v>18</v>
      </c>
      <c r="AI6" s="463">
        <v>19</v>
      </c>
      <c r="AJ6" s="463">
        <v>20</v>
      </c>
      <c r="AK6" s="463">
        <v>21</v>
      </c>
      <c r="AL6" s="463"/>
      <c r="AM6" s="463">
        <v>22</v>
      </c>
      <c r="AN6" s="463">
        <v>19</v>
      </c>
      <c r="AO6" s="463">
        <v>20</v>
      </c>
      <c r="AP6" s="463">
        <v>21</v>
      </c>
      <c r="AQ6" s="463"/>
      <c r="AR6" s="463">
        <v>22</v>
      </c>
      <c r="AS6" s="463">
        <v>19</v>
      </c>
      <c r="AT6" s="463">
        <v>20</v>
      </c>
      <c r="AU6" s="463">
        <v>21</v>
      </c>
      <c r="AV6" s="463"/>
      <c r="AW6" s="463">
        <v>22</v>
      </c>
      <c r="AX6" s="463">
        <v>19</v>
      </c>
      <c r="AY6" s="463">
        <v>20</v>
      </c>
      <c r="AZ6" s="463">
        <v>21</v>
      </c>
      <c r="BA6" s="463"/>
      <c r="BB6" s="463">
        <v>22</v>
      </c>
      <c r="BC6" s="463">
        <v>19</v>
      </c>
      <c r="BD6" s="463">
        <v>20</v>
      </c>
      <c r="BE6" s="463">
        <v>21</v>
      </c>
      <c r="BF6" s="463"/>
      <c r="BG6" s="463">
        <v>22</v>
      </c>
      <c r="BH6" s="463">
        <v>19</v>
      </c>
      <c r="BI6" s="463">
        <v>20</v>
      </c>
      <c r="BJ6" s="463">
        <v>21</v>
      </c>
      <c r="BK6" s="463"/>
      <c r="BL6" s="463">
        <v>22</v>
      </c>
      <c r="BM6" s="463">
        <v>19</v>
      </c>
      <c r="BN6" s="463">
        <v>20</v>
      </c>
      <c r="BO6" s="463">
        <v>21</v>
      </c>
      <c r="BP6" s="463"/>
      <c r="BQ6" s="463">
        <v>22</v>
      </c>
      <c r="BR6" s="463">
        <v>19</v>
      </c>
      <c r="BS6" s="463">
        <v>20</v>
      </c>
      <c r="BT6" s="463">
        <v>21</v>
      </c>
      <c r="BU6" s="463"/>
      <c r="BV6" s="463">
        <v>22</v>
      </c>
      <c r="BW6" s="463">
        <v>19</v>
      </c>
      <c r="BX6" s="463">
        <v>20</v>
      </c>
      <c r="BY6" s="463">
        <v>21</v>
      </c>
      <c r="BZ6" s="463"/>
      <c r="CA6" s="463">
        <v>22</v>
      </c>
      <c r="CB6" s="463">
        <v>19</v>
      </c>
      <c r="CC6" s="463">
        <v>20</v>
      </c>
      <c r="CD6" s="463">
        <v>21</v>
      </c>
      <c r="CE6" s="463"/>
      <c r="CF6" s="463">
        <v>22</v>
      </c>
      <c r="CG6" s="463">
        <v>19</v>
      </c>
      <c r="CH6" s="463">
        <v>20</v>
      </c>
      <c r="CI6" s="463">
        <v>21</v>
      </c>
      <c r="CJ6" s="463"/>
      <c r="CK6" s="463">
        <v>22</v>
      </c>
      <c r="CL6" s="463">
        <v>19</v>
      </c>
      <c r="CM6" s="463">
        <v>20</v>
      </c>
      <c r="CN6" s="463">
        <v>21</v>
      </c>
      <c r="CO6" s="463"/>
      <c r="CP6" s="463">
        <v>22</v>
      </c>
      <c r="CQ6" s="463">
        <v>19</v>
      </c>
      <c r="CR6" s="463">
        <v>20</v>
      </c>
      <c r="CS6" s="463">
        <v>21</v>
      </c>
      <c r="CT6" s="463"/>
      <c r="CU6" s="463">
        <v>22</v>
      </c>
      <c r="CV6" s="463">
        <v>19</v>
      </c>
      <c r="CW6" s="463">
        <v>20</v>
      </c>
      <c r="CX6" s="463">
        <v>21</v>
      </c>
      <c r="CY6" s="463"/>
      <c r="CZ6" s="463">
        <v>22</v>
      </c>
      <c r="DA6" s="463">
        <v>19</v>
      </c>
      <c r="DB6" s="463">
        <v>20</v>
      </c>
      <c r="DC6" s="463">
        <v>21</v>
      </c>
      <c r="DD6" s="463"/>
      <c r="DE6" s="463">
        <v>22</v>
      </c>
      <c r="DF6" s="463">
        <v>19</v>
      </c>
      <c r="DG6" s="463">
        <v>20</v>
      </c>
      <c r="DH6" s="463">
        <v>21</v>
      </c>
      <c r="DI6" s="463"/>
      <c r="DJ6" s="463">
        <v>22</v>
      </c>
      <c r="DK6" s="463">
        <v>19</v>
      </c>
      <c r="DL6" s="463">
        <v>20</v>
      </c>
      <c r="DM6" s="463">
        <v>21</v>
      </c>
      <c r="DN6" s="463"/>
      <c r="DO6" s="465">
        <v>22</v>
      </c>
      <c r="DP6" s="453">
        <v>8</v>
      </c>
      <c r="DQ6" s="466">
        <v>9</v>
      </c>
      <c r="DR6" s="466">
        <v>10</v>
      </c>
      <c r="DS6" s="466">
        <v>11</v>
      </c>
      <c r="DT6" s="466">
        <v>12</v>
      </c>
      <c r="DU6" s="466">
        <v>13</v>
      </c>
      <c r="DV6" s="466">
        <v>14</v>
      </c>
      <c r="DW6" s="466">
        <v>15</v>
      </c>
      <c r="DX6" s="466">
        <v>16</v>
      </c>
      <c r="DY6" s="466">
        <v>17</v>
      </c>
      <c r="DZ6" s="466">
        <v>18</v>
      </c>
      <c r="EA6" s="466">
        <v>19</v>
      </c>
      <c r="EB6" s="466">
        <v>20</v>
      </c>
      <c r="EC6" s="466">
        <v>21</v>
      </c>
      <c r="ED6" s="466">
        <v>22</v>
      </c>
      <c r="EE6" s="466">
        <v>23</v>
      </c>
      <c r="EF6" s="54"/>
      <c r="EG6" s="54"/>
      <c r="EH6" s="54"/>
      <c r="EI6" s="54"/>
      <c r="EJ6" s="54"/>
      <c r="EK6" s="54"/>
      <c r="EL6" s="454"/>
      <c r="EM6" s="388"/>
      <c r="EN6" s="454"/>
      <c r="EO6" s="454"/>
      <c r="EP6" s="454"/>
      <c r="EQ6" s="454"/>
      <c r="ER6" s="454"/>
      <c r="ES6" s="454"/>
      <c r="ET6" s="454"/>
    </row>
    <row r="7" spans="1:150" ht="51">
      <c r="A7" s="467"/>
      <c r="B7" s="485" t="s">
        <v>1239</v>
      </c>
      <c r="C7" s="486"/>
      <c r="D7" s="487"/>
      <c r="E7" s="376"/>
      <c r="F7" s="376"/>
      <c r="G7" s="376"/>
      <c r="H7" s="376"/>
      <c r="I7" s="488">
        <f>SUM(J7-G7/20)</f>
        <v>0</v>
      </c>
      <c r="J7" s="314">
        <f>SUM((G7*6*21)/(8*20*100))+(G7/20)</f>
        <v>0</v>
      </c>
      <c r="K7" s="376"/>
      <c r="L7" s="380"/>
      <c r="M7" s="488">
        <f>SUM(L7*I7)</f>
        <v>0</v>
      </c>
      <c r="N7" s="314" t="s">
        <v>953</v>
      </c>
      <c r="O7" s="315"/>
      <c r="P7" s="315"/>
      <c r="Q7" s="315"/>
      <c r="R7" s="314" t="s">
        <v>953</v>
      </c>
      <c r="S7" s="376"/>
      <c r="T7" s="376"/>
      <c r="U7" s="376"/>
      <c r="V7" s="376"/>
      <c r="W7" s="376"/>
      <c r="X7" s="381"/>
      <c r="Y7" s="376"/>
      <c r="Z7" s="376"/>
      <c r="AA7" s="376"/>
      <c r="AB7" s="376"/>
      <c r="AC7" s="381"/>
      <c r="AD7" s="376"/>
      <c r="AE7" s="376"/>
      <c r="AF7" s="376"/>
      <c r="AG7" s="376"/>
      <c r="AH7" s="381"/>
      <c r="AI7" s="376"/>
      <c r="AJ7" s="376"/>
      <c r="AK7" s="376"/>
      <c r="AL7" s="376"/>
      <c r="AM7" s="381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  <c r="BL7" s="376"/>
      <c r="BM7" s="376"/>
      <c r="BN7" s="376"/>
      <c r="BO7" s="376"/>
      <c r="BP7" s="376"/>
      <c r="BQ7" s="376"/>
      <c r="BR7" s="376"/>
      <c r="BS7" s="376"/>
      <c r="BT7" s="376"/>
      <c r="BU7" s="376"/>
      <c r="BV7" s="376"/>
      <c r="BW7" s="376"/>
      <c r="BX7" s="376"/>
      <c r="BY7" s="376"/>
      <c r="BZ7" s="376"/>
      <c r="CA7" s="376"/>
      <c r="CB7" s="376"/>
      <c r="CC7" s="376"/>
      <c r="CD7" s="376"/>
      <c r="CE7" s="376"/>
      <c r="CF7" s="376"/>
      <c r="CG7" s="376"/>
      <c r="CH7" s="376"/>
      <c r="CI7" s="376"/>
      <c r="CJ7" s="376"/>
      <c r="CK7" s="376"/>
      <c r="CL7" s="376"/>
      <c r="CM7" s="376"/>
      <c r="CN7" s="376"/>
      <c r="CO7" s="376"/>
      <c r="CP7" s="376"/>
      <c r="CQ7" s="376"/>
      <c r="CR7" s="376"/>
      <c r="CS7" s="376"/>
      <c r="CT7" s="376"/>
      <c r="CU7" s="376"/>
      <c r="CV7" s="376"/>
      <c r="CW7" s="376"/>
      <c r="CX7" s="376"/>
      <c r="CY7" s="376"/>
      <c r="CZ7" s="376"/>
      <c r="DA7" s="376"/>
      <c r="DB7" s="376"/>
      <c r="DC7" s="376"/>
      <c r="DD7" s="376"/>
      <c r="DE7" s="376"/>
      <c r="DF7" s="376"/>
      <c r="DG7" s="376"/>
      <c r="DH7" s="376"/>
      <c r="DI7" s="376"/>
      <c r="DJ7" s="376"/>
      <c r="DK7" s="376"/>
      <c r="DL7" s="376"/>
      <c r="DM7" s="376"/>
      <c r="DN7" s="376"/>
      <c r="DO7" s="382"/>
      <c r="DP7" s="386"/>
      <c r="DQ7" s="376"/>
      <c r="DR7" s="376"/>
      <c r="DS7" s="376"/>
      <c r="DT7" s="376"/>
      <c r="DU7" s="376"/>
      <c r="DV7" s="376"/>
      <c r="DW7" s="376"/>
      <c r="DX7" s="376"/>
      <c r="DY7" s="376"/>
      <c r="DZ7" s="376"/>
      <c r="EA7" s="376"/>
      <c r="EB7" s="376"/>
      <c r="EC7" s="376"/>
      <c r="ED7" s="376"/>
      <c r="EE7" s="376"/>
      <c r="EF7" s="376"/>
      <c r="EG7" s="376"/>
      <c r="EH7" s="470"/>
      <c r="EI7" s="470"/>
      <c r="EJ7" s="470"/>
      <c r="EK7" s="470"/>
      <c r="EL7" s="454"/>
      <c r="EM7" s="388"/>
      <c r="EN7" s="454"/>
      <c r="EO7" s="454"/>
      <c r="EP7" s="454"/>
      <c r="EQ7" s="454"/>
      <c r="ER7" s="454"/>
      <c r="ES7" s="454"/>
      <c r="ET7" s="454"/>
    </row>
    <row r="8" spans="1:150" ht="66">
      <c r="A8" s="489">
        <v>1</v>
      </c>
      <c r="B8" s="489" t="s">
        <v>1240</v>
      </c>
      <c r="C8" s="489" t="s">
        <v>1241</v>
      </c>
      <c r="D8" s="489" t="s">
        <v>1242</v>
      </c>
      <c r="E8" s="490">
        <v>42500</v>
      </c>
      <c r="F8" s="490">
        <v>5000</v>
      </c>
      <c r="G8" s="390">
        <f>SUM(E8:F8)</f>
        <v>47500</v>
      </c>
      <c r="H8" s="315">
        <v>20</v>
      </c>
      <c r="I8" s="488">
        <f>SUM(J8-G8/20)</f>
        <v>374.0625</v>
      </c>
      <c r="J8" s="314">
        <f>SUM((G8*6*21)/(8*20*100))+(G8/20)</f>
        <v>2749.0625</v>
      </c>
      <c r="K8" s="490" t="s">
        <v>1243</v>
      </c>
      <c r="L8" s="474">
        <v>7</v>
      </c>
      <c r="M8" s="488">
        <f>SUM(L8*I8)</f>
        <v>2618.4375</v>
      </c>
      <c r="N8" s="314">
        <f>SUM(L8*J8)</f>
        <v>19243.4375</v>
      </c>
      <c r="O8" s="315">
        <f>SUM(P8:Q8)</f>
        <v>0</v>
      </c>
      <c r="P8" s="315">
        <f>SUM(U8,Z8,AE8,AJ8,AO8,AT8,AY8,BD8,BI8,BN8,BS8,BX8,CC8,CH8,CM8,CR8,CW8,DB8,DG8,DL8)</f>
        <v>0</v>
      </c>
      <c r="Q8" s="315">
        <f>SUM(V8,AA8,AF8,AK8,AP8,AU8,AZ8,BE8,BJ8,BO8,BT8,BY8,CD8,CI8,CN8,CS8,CX8,DC8,DH8,DM8)</f>
        <v>0</v>
      </c>
      <c r="R8" s="315">
        <f>SUM(W8,AB8,AG8,AL8,AQ8,AV8,BA8,BF8,BK8,BP8,BU8,BZ8,CE8,CJ8,CO8,CT8,CY8,DD8,DI8,DN8)</f>
        <v>0</v>
      </c>
      <c r="S8" s="491" t="s">
        <v>1244</v>
      </c>
      <c r="T8" s="394"/>
      <c r="U8" s="395"/>
      <c r="V8" s="395"/>
      <c r="W8" s="395"/>
      <c r="X8" s="395">
        <f>SUM(U8:V8)</f>
        <v>0</v>
      </c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6"/>
      <c r="DP8" s="475">
        <v>1</v>
      </c>
      <c r="DQ8" s="395">
        <v>47500</v>
      </c>
      <c r="DR8" s="395"/>
      <c r="DS8" s="395"/>
      <c r="DT8" s="395">
        <v>1</v>
      </c>
      <c r="DU8" s="395">
        <v>47500</v>
      </c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81">
        <f t="shared" ref="EF8:EG17" si="0">SUM(ED8,EB8,DZ8,DX8,DV8,DT8)</f>
        <v>1</v>
      </c>
      <c r="EG8" s="381">
        <f t="shared" si="0"/>
        <v>47500</v>
      </c>
      <c r="EH8" s="476"/>
      <c r="EI8" s="470"/>
      <c r="EJ8" s="470">
        <v>1</v>
      </c>
      <c r="EK8" s="470">
        <v>47500</v>
      </c>
      <c r="EL8" s="477"/>
      <c r="EM8" s="401"/>
      <c r="EN8" s="477"/>
      <c r="EO8" s="477">
        <v>1</v>
      </c>
      <c r="EP8" s="477">
        <v>47500</v>
      </c>
      <c r="EQ8" s="477"/>
      <c r="ER8" s="477"/>
      <c r="ES8" s="477"/>
      <c r="ET8" s="477"/>
    </row>
    <row r="9" spans="1:150" ht="82.5">
      <c r="A9" s="489">
        <v>2</v>
      </c>
      <c r="B9" s="489" t="s">
        <v>1245</v>
      </c>
      <c r="C9" s="489" t="s">
        <v>1246</v>
      </c>
      <c r="D9" s="489" t="s">
        <v>1117</v>
      </c>
      <c r="E9" s="490">
        <v>42500</v>
      </c>
      <c r="F9" s="490">
        <v>5000</v>
      </c>
      <c r="G9" s="390">
        <f t="shared" ref="G9:G17" si="1">SUM(E9:F9)</f>
        <v>47500</v>
      </c>
      <c r="H9" s="315">
        <v>20</v>
      </c>
      <c r="I9" s="488">
        <f t="shared" ref="I9:I17" si="2">SUM(J9-G9/20)</f>
        <v>374.0625</v>
      </c>
      <c r="J9" s="314">
        <f t="shared" ref="J9:J17" si="3">SUM((G9*6*21)/(8*20*100))+(G9/20)</f>
        <v>2749.0625</v>
      </c>
      <c r="K9" s="490" t="s">
        <v>1247</v>
      </c>
      <c r="L9" s="474">
        <v>7</v>
      </c>
      <c r="M9" s="488">
        <f t="shared" ref="M9:M17" si="4">SUM(L9*I9)</f>
        <v>2618.4375</v>
      </c>
      <c r="N9" s="314">
        <f t="shared" ref="N9:N17" si="5">SUM(L9*J9)</f>
        <v>19243.4375</v>
      </c>
      <c r="O9" s="315">
        <f t="shared" ref="O9:O17" si="6">SUM(P9:Q9)</f>
        <v>0</v>
      </c>
      <c r="P9" s="315">
        <f t="shared" ref="P9:R17" si="7">SUM(U9,Z9,AE9,AJ9,AO9,AT9,AY9,BD9,BI9,BN9,BS9,BX9,CC9,CH9,CM9,CR9,CW9,DB9,DG9,DL9)</f>
        <v>0</v>
      </c>
      <c r="Q9" s="315">
        <f t="shared" si="7"/>
        <v>0</v>
      </c>
      <c r="R9" s="315">
        <f t="shared" si="7"/>
        <v>0</v>
      </c>
      <c r="S9" s="491" t="s">
        <v>1244</v>
      </c>
      <c r="T9" s="394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  <c r="DO9" s="396"/>
      <c r="DP9" s="475">
        <v>1</v>
      </c>
      <c r="DQ9" s="395">
        <v>47500</v>
      </c>
      <c r="DR9" s="395"/>
      <c r="DS9" s="395"/>
      <c r="DT9" s="395">
        <v>1</v>
      </c>
      <c r="DU9" s="395">
        <v>47500</v>
      </c>
      <c r="DV9" s="395"/>
      <c r="DW9" s="395"/>
      <c r="DX9" s="395"/>
      <c r="DY9" s="395"/>
      <c r="DZ9" s="395"/>
      <c r="EA9" s="395"/>
      <c r="EB9" s="395"/>
      <c r="EC9" s="395"/>
      <c r="ED9" s="395"/>
      <c r="EE9" s="395"/>
      <c r="EF9" s="381">
        <f t="shared" si="0"/>
        <v>1</v>
      </c>
      <c r="EG9" s="381">
        <f t="shared" si="0"/>
        <v>47500</v>
      </c>
      <c r="EH9" s="476"/>
      <c r="EI9" s="470"/>
      <c r="EJ9" s="470">
        <v>1</v>
      </c>
      <c r="EK9" s="470">
        <v>47500</v>
      </c>
      <c r="EL9" s="477"/>
      <c r="EM9" s="401"/>
      <c r="EN9" s="477"/>
      <c r="EO9" s="477">
        <v>1</v>
      </c>
      <c r="EP9" s="477">
        <v>47500</v>
      </c>
      <c r="EQ9" s="477"/>
      <c r="ER9" s="477"/>
      <c r="ES9" s="477"/>
      <c r="ET9" s="477"/>
    </row>
    <row r="10" spans="1:150" ht="66">
      <c r="A10" s="489">
        <v>3</v>
      </c>
      <c r="B10" s="489" t="s">
        <v>1248</v>
      </c>
      <c r="C10" s="489" t="s">
        <v>1249</v>
      </c>
      <c r="D10" s="489" t="s">
        <v>1117</v>
      </c>
      <c r="E10" s="490">
        <v>42500</v>
      </c>
      <c r="F10" s="490">
        <v>5000</v>
      </c>
      <c r="G10" s="390">
        <f t="shared" si="1"/>
        <v>47500</v>
      </c>
      <c r="H10" s="315">
        <v>20</v>
      </c>
      <c r="I10" s="488">
        <f t="shared" si="2"/>
        <v>374.0625</v>
      </c>
      <c r="J10" s="314">
        <f t="shared" si="3"/>
        <v>2749.0625</v>
      </c>
      <c r="K10" s="490" t="s">
        <v>1250</v>
      </c>
      <c r="L10" s="474">
        <v>6</v>
      </c>
      <c r="M10" s="488">
        <f t="shared" si="4"/>
        <v>2244.375</v>
      </c>
      <c r="N10" s="314">
        <f t="shared" si="5"/>
        <v>16494.375</v>
      </c>
      <c r="O10" s="315">
        <f t="shared" si="6"/>
        <v>0</v>
      </c>
      <c r="P10" s="315">
        <f t="shared" si="7"/>
        <v>0</v>
      </c>
      <c r="Q10" s="315">
        <f t="shared" si="7"/>
        <v>0</v>
      </c>
      <c r="R10" s="315">
        <f t="shared" si="7"/>
        <v>0</v>
      </c>
      <c r="S10" s="491" t="s">
        <v>1251</v>
      </c>
      <c r="T10" s="394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5"/>
      <c r="BX10" s="395"/>
      <c r="BY10" s="395"/>
      <c r="BZ10" s="395"/>
      <c r="CA10" s="395"/>
      <c r="CB10" s="395"/>
      <c r="CC10" s="395"/>
      <c r="CD10" s="395"/>
      <c r="CE10" s="395"/>
      <c r="CF10" s="395"/>
      <c r="CG10" s="395"/>
      <c r="CH10" s="395"/>
      <c r="CI10" s="395"/>
      <c r="CJ10" s="395"/>
      <c r="CK10" s="395"/>
      <c r="CL10" s="395"/>
      <c r="CM10" s="395"/>
      <c r="CN10" s="395"/>
      <c r="CO10" s="395"/>
      <c r="CP10" s="395"/>
      <c r="CQ10" s="395"/>
      <c r="CR10" s="395"/>
      <c r="CS10" s="395"/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395"/>
      <c r="DI10" s="395"/>
      <c r="DJ10" s="395"/>
      <c r="DK10" s="395"/>
      <c r="DL10" s="395"/>
      <c r="DM10" s="395"/>
      <c r="DN10" s="395"/>
      <c r="DO10" s="396"/>
      <c r="DP10" s="475">
        <v>1</v>
      </c>
      <c r="DQ10" s="395">
        <v>47500</v>
      </c>
      <c r="DR10" s="395"/>
      <c r="DS10" s="395"/>
      <c r="DT10" s="395">
        <v>1</v>
      </c>
      <c r="DU10" s="395">
        <v>47500</v>
      </c>
      <c r="DV10" s="395"/>
      <c r="DW10" s="395"/>
      <c r="DX10" s="395"/>
      <c r="DY10" s="395"/>
      <c r="DZ10" s="395"/>
      <c r="EA10" s="395"/>
      <c r="EB10" s="395"/>
      <c r="EC10" s="395"/>
      <c r="ED10" s="395"/>
      <c r="EE10" s="395"/>
      <c r="EF10" s="381">
        <f t="shared" si="0"/>
        <v>1</v>
      </c>
      <c r="EG10" s="381">
        <f t="shared" si="0"/>
        <v>47500</v>
      </c>
      <c r="EH10" s="476"/>
      <c r="EI10" s="470"/>
      <c r="EJ10" s="470">
        <v>1</v>
      </c>
      <c r="EK10" s="470">
        <v>47500</v>
      </c>
      <c r="EL10" s="477"/>
      <c r="EM10" s="401"/>
      <c r="EN10" s="477"/>
      <c r="EO10" s="477">
        <v>1</v>
      </c>
      <c r="EP10" s="477">
        <v>47500</v>
      </c>
      <c r="EQ10" s="477"/>
      <c r="ER10" s="477"/>
      <c r="ES10" s="477"/>
      <c r="ET10" s="477"/>
    </row>
    <row r="11" spans="1:150" ht="66">
      <c r="A11" s="489">
        <v>4</v>
      </c>
      <c r="B11" s="489" t="s">
        <v>1252</v>
      </c>
      <c r="C11" s="489" t="s">
        <v>1253</v>
      </c>
      <c r="D11" s="489" t="s">
        <v>1117</v>
      </c>
      <c r="E11" s="490">
        <v>42500</v>
      </c>
      <c r="F11" s="490">
        <v>5000</v>
      </c>
      <c r="G11" s="390">
        <f t="shared" si="1"/>
        <v>47500</v>
      </c>
      <c r="H11" s="315">
        <v>20</v>
      </c>
      <c r="I11" s="488">
        <f t="shared" si="2"/>
        <v>374.0625</v>
      </c>
      <c r="J11" s="314">
        <f t="shared" si="3"/>
        <v>2749.0625</v>
      </c>
      <c r="K11" s="490" t="s">
        <v>1254</v>
      </c>
      <c r="L11" s="474">
        <v>5</v>
      </c>
      <c r="M11" s="488">
        <f t="shared" si="4"/>
        <v>1870.3125</v>
      </c>
      <c r="N11" s="314">
        <f t="shared" si="5"/>
        <v>13745.3125</v>
      </c>
      <c r="O11" s="315">
        <f t="shared" si="6"/>
        <v>0</v>
      </c>
      <c r="P11" s="315">
        <f t="shared" si="7"/>
        <v>0</v>
      </c>
      <c r="Q11" s="315">
        <f t="shared" si="7"/>
        <v>0</v>
      </c>
      <c r="R11" s="315">
        <f t="shared" si="7"/>
        <v>0</v>
      </c>
      <c r="S11" s="491" t="s">
        <v>1255</v>
      </c>
      <c r="T11" s="394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6"/>
      <c r="DP11" s="475">
        <v>1</v>
      </c>
      <c r="DQ11" s="395">
        <v>47500</v>
      </c>
      <c r="DR11" s="395"/>
      <c r="DS11" s="395"/>
      <c r="DT11" s="395">
        <v>1</v>
      </c>
      <c r="DU11" s="395">
        <v>47500</v>
      </c>
      <c r="DV11" s="395"/>
      <c r="DW11" s="395"/>
      <c r="DX11" s="395"/>
      <c r="DY11" s="395"/>
      <c r="DZ11" s="395"/>
      <c r="EA11" s="395"/>
      <c r="EB11" s="395"/>
      <c r="EC11" s="395"/>
      <c r="ED11" s="395"/>
      <c r="EE11" s="395"/>
      <c r="EF11" s="381">
        <f t="shared" si="0"/>
        <v>1</v>
      </c>
      <c r="EG11" s="381">
        <f t="shared" si="0"/>
        <v>47500</v>
      </c>
      <c r="EH11" s="476"/>
      <c r="EI11" s="470"/>
      <c r="EJ11" s="470">
        <v>1</v>
      </c>
      <c r="EK11" s="470">
        <v>47500</v>
      </c>
      <c r="EL11" s="477"/>
      <c r="EM11" s="401"/>
      <c r="EN11" s="477"/>
      <c r="EO11" s="477">
        <v>1</v>
      </c>
      <c r="EP11" s="477">
        <v>47500</v>
      </c>
      <c r="EQ11" s="477"/>
      <c r="ER11" s="477"/>
      <c r="ES11" s="477"/>
      <c r="ET11" s="477"/>
    </row>
    <row r="12" spans="1:150" ht="49.5">
      <c r="A12" s="489">
        <v>5</v>
      </c>
      <c r="B12" s="489" t="s">
        <v>1256</v>
      </c>
      <c r="C12" s="489" t="s">
        <v>1253</v>
      </c>
      <c r="D12" s="489" t="s">
        <v>1117</v>
      </c>
      <c r="E12" s="490">
        <v>42500</v>
      </c>
      <c r="F12" s="490">
        <v>5000</v>
      </c>
      <c r="G12" s="390">
        <f t="shared" si="1"/>
        <v>47500</v>
      </c>
      <c r="H12" s="315">
        <v>20</v>
      </c>
      <c r="I12" s="488">
        <f t="shared" si="2"/>
        <v>374.0625</v>
      </c>
      <c r="J12" s="314">
        <f t="shared" si="3"/>
        <v>2749.0625</v>
      </c>
      <c r="K12" s="490" t="s">
        <v>1257</v>
      </c>
      <c r="L12" s="474">
        <v>5</v>
      </c>
      <c r="M12" s="488">
        <f t="shared" si="4"/>
        <v>1870.3125</v>
      </c>
      <c r="N12" s="314">
        <f t="shared" si="5"/>
        <v>13745.3125</v>
      </c>
      <c r="O12" s="315">
        <f t="shared" si="6"/>
        <v>0</v>
      </c>
      <c r="P12" s="315">
        <f t="shared" si="7"/>
        <v>0</v>
      </c>
      <c r="Q12" s="315">
        <f t="shared" si="7"/>
        <v>0</v>
      </c>
      <c r="R12" s="315">
        <f t="shared" si="7"/>
        <v>0</v>
      </c>
      <c r="S12" s="491" t="s">
        <v>1255</v>
      </c>
      <c r="T12" s="394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  <c r="DA12" s="395"/>
      <c r="DB12" s="395"/>
      <c r="DC12" s="395"/>
      <c r="DD12" s="395"/>
      <c r="DE12" s="395"/>
      <c r="DF12" s="395"/>
      <c r="DG12" s="395"/>
      <c r="DH12" s="395"/>
      <c r="DI12" s="395"/>
      <c r="DJ12" s="395"/>
      <c r="DK12" s="395"/>
      <c r="DL12" s="395"/>
      <c r="DM12" s="395"/>
      <c r="DN12" s="395"/>
      <c r="DO12" s="396"/>
      <c r="DP12" s="475">
        <v>1</v>
      </c>
      <c r="DQ12" s="395">
        <v>47500</v>
      </c>
      <c r="DR12" s="395"/>
      <c r="DS12" s="395"/>
      <c r="DT12" s="395">
        <v>1</v>
      </c>
      <c r="DU12" s="395">
        <v>47500</v>
      </c>
      <c r="DV12" s="395"/>
      <c r="DW12" s="395"/>
      <c r="DX12" s="395"/>
      <c r="DY12" s="395"/>
      <c r="DZ12" s="395"/>
      <c r="EA12" s="395"/>
      <c r="EB12" s="395"/>
      <c r="EC12" s="395"/>
      <c r="ED12" s="395"/>
      <c r="EE12" s="395"/>
      <c r="EF12" s="381">
        <f t="shared" si="0"/>
        <v>1</v>
      </c>
      <c r="EG12" s="381">
        <f t="shared" si="0"/>
        <v>47500</v>
      </c>
      <c r="EH12" s="476"/>
      <c r="EI12" s="470"/>
      <c r="EJ12" s="470">
        <v>1</v>
      </c>
      <c r="EK12" s="470">
        <v>47500</v>
      </c>
      <c r="EL12" s="477"/>
      <c r="EM12" s="401"/>
      <c r="EN12" s="477"/>
      <c r="EO12" s="477">
        <v>1</v>
      </c>
      <c r="EP12" s="477">
        <v>47500</v>
      </c>
      <c r="EQ12" s="477"/>
      <c r="ER12" s="477"/>
      <c r="ES12" s="477"/>
      <c r="ET12" s="477"/>
    </row>
    <row r="13" spans="1:150" ht="49.5">
      <c r="A13" s="489">
        <v>6</v>
      </c>
      <c r="B13" s="489" t="s">
        <v>1258</v>
      </c>
      <c r="C13" s="489" t="s">
        <v>1259</v>
      </c>
      <c r="D13" s="489" t="s">
        <v>1117</v>
      </c>
      <c r="E13" s="490">
        <v>42500</v>
      </c>
      <c r="F13" s="490">
        <v>5000</v>
      </c>
      <c r="G13" s="390">
        <f t="shared" si="1"/>
        <v>47500</v>
      </c>
      <c r="H13" s="315">
        <v>20</v>
      </c>
      <c r="I13" s="488">
        <f t="shared" si="2"/>
        <v>374.0625</v>
      </c>
      <c r="J13" s="314">
        <f t="shared" si="3"/>
        <v>2749.0625</v>
      </c>
      <c r="K13" s="490" t="s">
        <v>1260</v>
      </c>
      <c r="L13" s="474">
        <v>5</v>
      </c>
      <c r="M13" s="488">
        <f t="shared" si="4"/>
        <v>1870.3125</v>
      </c>
      <c r="N13" s="314">
        <f t="shared" si="5"/>
        <v>13745.3125</v>
      </c>
      <c r="O13" s="315">
        <f t="shared" si="6"/>
        <v>0</v>
      </c>
      <c r="P13" s="315">
        <f t="shared" si="7"/>
        <v>0</v>
      </c>
      <c r="Q13" s="315">
        <f t="shared" si="7"/>
        <v>0</v>
      </c>
      <c r="R13" s="315">
        <f t="shared" si="7"/>
        <v>0</v>
      </c>
      <c r="S13" s="491" t="s">
        <v>1255</v>
      </c>
      <c r="T13" s="394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  <c r="BV13" s="395"/>
      <c r="BW13" s="395"/>
      <c r="BX13" s="395"/>
      <c r="BY13" s="395"/>
      <c r="BZ13" s="395"/>
      <c r="CA13" s="395"/>
      <c r="CB13" s="395"/>
      <c r="CC13" s="395"/>
      <c r="CD13" s="395"/>
      <c r="CE13" s="395"/>
      <c r="CF13" s="395"/>
      <c r="CG13" s="395"/>
      <c r="CH13" s="395"/>
      <c r="CI13" s="395"/>
      <c r="CJ13" s="395"/>
      <c r="CK13" s="395"/>
      <c r="CL13" s="395"/>
      <c r="CM13" s="395"/>
      <c r="CN13" s="395"/>
      <c r="CO13" s="395"/>
      <c r="CP13" s="395"/>
      <c r="CQ13" s="395"/>
      <c r="CR13" s="395"/>
      <c r="CS13" s="395"/>
      <c r="CT13" s="395"/>
      <c r="CU13" s="395"/>
      <c r="CV13" s="395"/>
      <c r="CW13" s="395"/>
      <c r="CX13" s="395"/>
      <c r="CY13" s="395"/>
      <c r="CZ13" s="395"/>
      <c r="DA13" s="395"/>
      <c r="DB13" s="395"/>
      <c r="DC13" s="395"/>
      <c r="DD13" s="395"/>
      <c r="DE13" s="395"/>
      <c r="DF13" s="395"/>
      <c r="DG13" s="395"/>
      <c r="DH13" s="395"/>
      <c r="DI13" s="395"/>
      <c r="DJ13" s="395"/>
      <c r="DK13" s="395"/>
      <c r="DL13" s="395"/>
      <c r="DM13" s="395"/>
      <c r="DN13" s="395"/>
      <c r="DO13" s="396"/>
      <c r="DP13" s="475">
        <v>1</v>
      </c>
      <c r="DQ13" s="395">
        <v>47500</v>
      </c>
      <c r="DR13" s="395"/>
      <c r="DS13" s="395"/>
      <c r="DT13" s="395">
        <v>1</v>
      </c>
      <c r="DU13" s="395">
        <v>47500</v>
      </c>
      <c r="DV13" s="395"/>
      <c r="DW13" s="395"/>
      <c r="DX13" s="395"/>
      <c r="DY13" s="395"/>
      <c r="DZ13" s="395"/>
      <c r="EA13" s="395"/>
      <c r="EB13" s="395"/>
      <c r="EC13" s="395"/>
      <c r="ED13" s="395"/>
      <c r="EE13" s="395"/>
      <c r="EF13" s="381">
        <f t="shared" si="0"/>
        <v>1</v>
      </c>
      <c r="EG13" s="381">
        <f t="shared" si="0"/>
        <v>47500</v>
      </c>
      <c r="EH13" s="476"/>
      <c r="EI13" s="470"/>
      <c r="EJ13" s="470">
        <v>1</v>
      </c>
      <c r="EK13" s="470">
        <v>47500</v>
      </c>
      <c r="EL13" s="477"/>
      <c r="EM13" s="401"/>
      <c r="EN13" s="477"/>
      <c r="EO13" s="477">
        <v>1</v>
      </c>
      <c r="EP13" s="477">
        <v>47500</v>
      </c>
      <c r="EQ13" s="477"/>
      <c r="ER13" s="477"/>
      <c r="ES13" s="477"/>
      <c r="ET13" s="477"/>
    </row>
    <row r="14" spans="1:150" ht="66">
      <c r="A14" s="489">
        <v>7</v>
      </c>
      <c r="B14" s="489" t="s">
        <v>1261</v>
      </c>
      <c r="C14" s="489" t="s">
        <v>1262</v>
      </c>
      <c r="D14" s="489" t="s">
        <v>1117</v>
      </c>
      <c r="E14" s="490">
        <v>42500</v>
      </c>
      <c r="F14" s="490">
        <v>5000</v>
      </c>
      <c r="G14" s="390">
        <f t="shared" si="1"/>
        <v>47500</v>
      </c>
      <c r="H14" s="315">
        <v>20</v>
      </c>
      <c r="I14" s="488">
        <f t="shared" si="2"/>
        <v>374.0625</v>
      </c>
      <c r="J14" s="314">
        <f t="shared" si="3"/>
        <v>2749.0625</v>
      </c>
      <c r="K14" s="490" t="s">
        <v>1263</v>
      </c>
      <c r="L14" s="474">
        <v>5</v>
      </c>
      <c r="M14" s="488">
        <f t="shared" si="4"/>
        <v>1870.3125</v>
      </c>
      <c r="N14" s="314">
        <f t="shared" si="5"/>
        <v>13745.3125</v>
      </c>
      <c r="O14" s="315">
        <f t="shared" si="6"/>
        <v>0</v>
      </c>
      <c r="P14" s="315">
        <f t="shared" si="7"/>
        <v>0</v>
      </c>
      <c r="Q14" s="315">
        <f t="shared" si="7"/>
        <v>0</v>
      </c>
      <c r="R14" s="315">
        <f t="shared" si="7"/>
        <v>0</v>
      </c>
      <c r="S14" s="491" t="s">
        <v>1255</v>
      </c>
      <c r="T14" s="394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  <c r="BS14" s="395"/>
      <c r="BT14" s="395"/>
      <c r="BU14" s="395"/>
      <c r="BV14" s="395"/>
      <c r="BW14" s="395"/>
      <c r="BX14" s="395"/>
      <c r="BY14" s="395"/>
      <c r="BZ14" s="395"/>
      <c r="CA14" s="395"/>
      <c r="CB14" s="395"/>
      <c r="CC14" s="395"/>
      <c r="CD14" s="395"/>
      <c r="CE14" s="395"/>
      <c r="CF14" s="395"/>
      <c r="CG14" s="395"/>
      <c r="CH14" s="395"/>
      <c r="CI14" s="395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5"/>
      <c r="DG14" s="395"/>
      <c r="DH14" s="395"/>
      <c r="DI14" s="395"/>
      <c r="DJ14" s="395"/>
      <c r="DK14" s="395"/>
      <c r="DL14" s="395"/>
      <c r="DM14" s="395"/>
      <c r="DN14" s="395"/>
      <c r="DO14" s="396"/>
      <c r="DP14" s="475">
        <v>1</v>
      </c>
      <c r="DQ14" s="395">
        <v>47500</v>
      </c>
      <c r="DR14" s="395"/>
      <c r="DS14" s="395"/>
      <c r="DT14" s="395">
        <v>1</v>
      </c>
      <c r="DU14" s="395">
        <v>47500</v>
      </c>
      <c r="DV14" s="395"/>
      <c r="DW14" s="395"/>
      <c r="DX14" s="395"/>
      <c r="DY14" s="395"/>
      <c r="DZ14" s="395"/>
      <c r="EA14" s="395"/>
      <c r="EB14" s="395"/>
      <c r="EC14" s="395"/>
      <c r="ED14" s="395"/>
      <c r="EE14" s="395"/>
      <c r="EF14" s="381">
        <f t="shared" si="0"/>
        <v>1</v>
      </c>
      <c r="EG14" s="381">
        <f t="shared" si="0"/>
        <v>47500</v>
      </c>
      <c r="EH14" s="476">
        <v>1</v>
      </c>
      <c r="EI14" s="470">
        <v>47500</v>
      </c>
      <c r="EJ14" s="470"/>
      <c r="EK14" s="470"/>
      <c r="EL14" s="477"/>
      <c r="EM14" s="401"/>
      <c r="EN14" s="477"/>
      <c r="EO14" s="477"/>
      <c r="EP14" s="477"/>
      <c r="EQ14" s="477"/>
      <c r="ER14" s="477"/>
      <c r="ES14" s="477"/>
      <c r="ET14" s="477"/>
    </row>
    <row r="15" spans="1:150" ht="66">
      <c r="A15" s="489">
        <v>8</v>
      </c>
      <c r="B15" s="489" t="s">
        <v>1264</v>
      </c>
      <c r="C15" s="489" t="s">
        <v>1265</v>
      </c>
      <c r="D15" s="489" t="s">
        <v>1117</v>
      </c>
      <c r="E15" s="490">
        <v>42500</v>
      </c>
      <c r="F15" s="490">
        <v>5000</v>
      </c>
      <c r="G15" s="390">
        <f t="shared" si="1"/>
        <v>47500</v>
      </c>
      <c r="H15" s="315">
        <v>20</v>
      </c>
      <c r="I15" s="488">
        <f t="shared" si="2"/>
        <v>374.0625</v>
      </c>
      <c r="J15" s="314">
        <f t="shared" si="3"/>
        <v>2749.0625</v>
      </c>
      <c r="K15" s="490" t="s">
        <v>1266</v>
      </c>
      <c r="L15" s="474">
        <v>5</v>
      </c>
      <c r="M15" s="488">
        <f t="shared" si="4"/>
        <v>1870.3125</v>
      </c>
      <c r="N15" s="314">
        <f t="shared" si="5"/>
        <v>13745.3125</v>
      </c>
      <c r="O15" s="315">
        <f t="shared" si="6"/>
        <v>0</v>
      </c>
      <c r="P15" s="315">
        <f t="shared" si="7"/>
        <v>0</v>
      </c>
      <c r="Q15" s="315">
        <f t="shared" si="7"/>
        <v>0</v>
      </c>
      <c r="R15" s="315">
        <f t="shared" si="7"/>
        <v>0</v>
      </c>
      <c r="S15" s="491" t="s">
        <v>1255</v>
      </c>
      <c r="T15" s="394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5"/>
      <c r="CG15" s="395"/>
      <c r="CH15" s="395"/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5"/>
      <c r="CY15" s="395"/>
      <c r="CZ15" s="395"/>
      <c r="DA15" s="395"/>
      <c r="DB15" s="395"/>
      <c r="DC15" s="395"/>
      <c r="DD15" s="395"/>
      <c r="DE15" s="395"/>
      <c r="DF15" s="395"/>
      <c r="DG15" s="395"/>
      <c r="DH15" s="395"/>
      <c r="DI15" s="395"/>
      <c r="DJ15" s="395"/>
      <c r="DK15" s="395"/>
      <c r="DL15" s="395"/>
      <c r="DM15" s="395"/>
      <c r="DN15" s="395"/>
      <c r="DO15" s="396"/>
      <c r="DP15" s="475">
        <v>1</v>
      </c>
      <c r="DQ15" s="395">
        <v>47500</v>
      </c>
      <c r="DR15" s="395"/>
      <c r="DS15" s="395"/>
      <c r="DT15" s="395">
        <v>1</v>
      </c>
      <c r="DU15" s="395">
        <v>47500</v>
      </c>
      <c r="DV15" s="395"/>
      <c r="DW15" s="395"/>
      <c r="DX15" s="395"/>
      <c r="DY15" s="395"/>
      <c r="DZ15" s="395"/>
      <c r="EA15" s="395"/>
      <c r="EB15" s="395"/>
      <c r="EC15" s="395"/>
      <c r="ED15" s="395"/>
      <c r="EE15" s="395"/>
      <c r="EF15" s="381">
        <f t="shared" si="0"/>
        <v>1</v>
      </c>
      <c r="EG15" s="381">
        <f t="shared" si="0"/>
        <v>47500</v>
      </c>
      <c r="EH15" s="476">
        <v>1</v>
      </c>
      <c r="EI15" s="470">
        <v>47500</v>
      </c>
      <c r="EJ15" s="470"/>
      <c r="EK15" s="470"/>
      <c r="EL15" s="477"/>
      <c r="EM15" s="401"/>
      <c r="EN15" s="477"/>
      <c r="EO15" s="477"/>
      <c r="EP15" s="477"/>
      <c r="EQ15" s="477"/>
      <c r="ER15" s="477"/>
      <c r="ES15" s="477"/>
      <c r="ET15" s="477"/>
    </row>
    <row r="16" spans="1:150" ht="66">
      <c r="A16" s="489">
        <v>9</v>
      </c>
      <c r="B16" s="489" t="s">
        <v>1267</v>
      </c>
      <c r="C16" s="489" t="s">
        <v>1268</v>
      </c>
      <c r="D16" s="489" t="s">
        <v>1117</v>
      </c>
      <c r="E16" s="490">
        <v>42500</v>
      </c>
      <c r="F16" s="490">
        <v>5000</v>
      </c>
      <c r="G16" s="390">
        <f t="shared" si="1"/>
        <v>47500</v>
      </c>
      <c r="H16" s="315">
        <v>20</v>
      </c>
      <c r="I16" s="488">
        <f t="shared" si="2"/>
        <v>374.0625</v>
      </c>
      <c r="J16" s="314">
        <f t="shared" si="3"/>
        <v>2749.0625</v>
      </c>
      <c r="K16" s="490" t="s">
        <v>1269</v>
      </c>
      <c r="L16" s="474">
        <v>5</v>
      </c>
      <c r="M16" s="488">
        <f t="shared" si="4"/>
        <v>1870.3125</v>
      </c>
      <c r="N16" s="314">
        <f t="shared" si="5"/>
        <v>13745.3125</v>
      </c>
      <c r="O16" s="315">
        <f t="shared" si="6"/>
        <v>0</v>
      </c>
      <c r="P16" s="315">
        <f t="shared" si="7"/>
        <v>0</v>
      </c>
      <c r="Q16" s="315">
        <f t="shared" si="7"/>
        <v>0</v>
      </c>
      <c r="R16" s="315">
        <f t="shared" si="7"/>
        <v>0</v>
      </c>
      <c r="S16" s="491" t="s">
        <v>1255</v>
      </c>
      <c r="T16" s="394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H16" s="395"/>
      <c r="DI16" s="395"/>
      <c r="DJ16" s="395"/>
      <c r="DK16" s="395"/>
      <c r="DL16" s="395"/>
      <c r="DM16" s="395"/>
      <c r="DN16" s="395"/>
      <c r="DO16" s="396"/>
      <c r="DP16" s="475">
        <v>1</v>
      </c>
      <c r="DQ16" s="395">
        <v>47500</v>
      </c>
      <c r="DR16" s="395"/>
      <c r="DS16" s="395"/>
      <c r="DT16" s="395">
        <v>1</v>
      </c>
      <c r="DU16" s="395">
        <v>47500</v>
      </c>
      <c r="DV16" s="395"/>
      <c r="DW16" s="395"/>
      <c r="DX16" s="395"/>
      <c r="DY16" s="395"/>
      <c r="DZ16" s="395"/>
      <c r="EA16" s="395"/>
      <c r="EB16" s="395"/>
      <c r="EC16" s="395"/>
      <c r="ED16" s="395"/>
      <c r="EE16" s="395"/>
      <c r="EF16" s="381">
        <f t="shared" si="0"/>
        <v>1</v>
      </c>
      <c r="EG16" s="381">
        <f t="shared" si="0"/>
        <v>47500</v>
      </c>
      <c r="EH16" s="476">
        <v>1</v>
      </c>
      <c r="EI16" s="470">
        <v>47500</v>
      </c>
      <c r="EJ16" s="470"/>
      <c r="EK16" s="470"/>
      <c r="EL16" s="477"/>
      <c r="EM16" s="401"/>
      <c r="EN16" s="477"/>
      <c r="EO16" s="477"/>
      <c r="EP16" s="477"/>
      <c r="EQ16" s="477"/>
      <c r="ER16" s="477"/>
      <c r="ES16" s="477"/>
      <c r="ET16" s="477"/>
    </row>
    <row r="17" spans="1:150" ht="82.5">
      <c r="A17" s="489">
        <v>10</v>
      </c>
      <c r="B17" s="489" t="s">
        <v>1270</v>
      </c>
      <c r="C17" s="489" t="s">
        <v>1271</v>
      </c>
      <c r="D17" s="489" t="s">
        <v>1272</v>
      </c>
      <c r="E17" s="490">
        <v>42500</v>
      </c>
      <c r="F17" s="490">
        <v>5000</v>
      </c>
      <c r="G17" s="390">
        <f t="shared" si="1"/>
        <v>47500</v>
      </c>
      <c r="H17" s="315">
        <v>20</v>
      </c>
      <c r="I17" s="488">
        <f t="shared" si="2"/>
        <v>374.0625</v>
      </c>
      <c r="J17" s="314">
        <f t="shared" si="3"/>
        <v>2749.0625</v>
      </c>
      <c r="K17" s="490" t="s">
        <v>1273</v>
      </c>
      <c r="L17" s="474">
        <v>5</v>
      </c>
      <c r="M17" s="488">
        <f t="shared" si="4"/>
        <v>1870.3125</v>
      </c>
      <c r="N17" s="314">
        <f t="shared" si="5"/>
        <v>13745.3125</v>
      </c>
      <c r="O17" s="315">
        <f t="shared" si="6"/>
        <v>0</v>
      </c>
      <c r="P17" s="315">
        <f t="shared" si="7"/>
        <v>0</v>
      </c>
      <c r="Q17" s="315">
        <f t="shared" si="7"/>
        <v>0</v>
      </c>
      <c r="R17" s="315">
        <f t="shared" si="7"/>
        <v>0</v>
      </c>
      <c r="S17" s="491" t="s">
        <v>1255</v>
      </c>
      <c r="T17" s="394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5"/>
      <c r="CG17" s="395"/>
      <c r="CH17" s="395"/>
      <c r="CI17" s="395"/>
      <c r="CJ17" s="395"/>
      <c r="CK17" s="395"/>
      <c r="CL17" s="395"/>
      <c r="CM17" s="395"/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5"/>
      <c r="DH17" s="395"/>
      <c r="DI17" s="395"/>
      <c r="DJ17" s="395"/>
      <c r="DK17" s="395"/>
      <c r="DL17" s="395"/>
      <c r="DM17" s="395"/>
      <c r="DN17" s="395"/>
      <c r="DO17" s="396"/>
      <c r="DP17" s="475">
        <v>1</v>
      </c>
      <c r="DQ17" s="395">
        <v>47500</v>
      </c>
      <c r="DR17" s="395"/>
      <c r="DS17" s="395"/>
      <c r="DT17" s="395"/>
      <c r="DU17" s="395"/>
      <c r="DV17" s="395">
        <v>1</v>
      </c>
      <c r="DW17" s="395">
        <v>47500</v>
      </c>
      <c r="DX17" s="395"/>
      <c r="DY17" s="395"/>
      <c r="DZ17" s="395"/>
      <c r="EA17" s="395"/>
      <c r="EB17" s="395"/>
      <c r="EC17" s="395"/>
      <c r="ED17" s="395"/>
      <c r="EE17" s="395"/>
      <c r="EF17" s="381">
        <f t="shared" si="0"/>
        <v>1</v>
      </c>
      <c r="EG17" s="381">
        <f t="shared" si="0"/>
        <v>47500</v>
      </c>
      <c r="EH17" s="476"/>
      <c r="EI17" s="470"/>
      <c r="EJ17" s="470">
        <v>1</v>
      </c>
      <c r="EK17" s="470">
        <v>47500</v>
      </c>
      <c r="EL17" s="477"/>
      <c r="EM17" s="401"/>
      <c r="EN17" s="477"/>
      <c r="EO17" s="477"/>
      <c r="EP17" s="477"/>
      <c r="EQ17" s="477"/>
      <c r="ER17" s="477"/>
      <c r="ES17" s="477"/>
      <c r="ET17" s="477"/>
    </row>
    <row r="18" spans="1:150">
      <c r="A18" s="413"/>
      <c r="B18" s="486" t="s">
        <v>917</v>
      </c>
      <c r="C18" s="486"/>
      <c r="D18" s="487"/>
      <c r="E18" s="345">
        <f t="shared" ref="E18:AJ18" si="8">SUM(E8:E17)</f>
        <v>425000</v>
      </c>
      <c r="F18" s="345">
        <f t="shared" si="8"/>
        <v>50000</v>
      </c>
      <c r="G18" s="345">
        <f t="shared" si="8"/>
        <v>475000</v>
      </c>
      <c r="H18" s="345">
        <f t="shared" si="8"/>
        <v>200</v>
      </c>
      <c r="I18" s="345">
        <f t="shared" si="8"/>
        <v>3740.625</v>
      </c>
      <c r="J18" s="345">
        <f t="shared" si="8"/>
        <v>27490.625</v>
      </c>
      <c r="K18" s="345">
        <f t="shared" si="8"/>
        <v>0</v>
      </c>
      <c r="L18" s="416">
        <f t="shared" si="8"/>
        <v>55</v>
      </c>
      <c r="M18" s="343">
        <f t="shared" si="8"/>
        <v>20573.4375</v>
      </c>
      <c r="N18" s="343">
        <f t="shared" si="8"/>
        <v>151198.4375</v>
      </c>
      <c r="O18" s="345">
        <f t="shared" si="8"/>
        <v>0</v>
      </c>
      <c r="P18" s="345">
        <f t="shared" si="8"/>
        <v>0</v>
      </c>
      <c r="Q18" s="345">
        <f t="shared" si="8"/>
        <v>0</v>
      </c>
      <c r="R18" s="345">
        <f t="shared" si="8"/>
        <v>0</v>
      </c>
      <c r="S18" s="345">
        <f t="shared" si="8"/>
        <v>0</v>
      </c>
      <c r="T18" s="345">
        <f t="shared" si="8"/>
        <v>0</v>
      </c>
      <c r="U18" s="345">
        <f t="shared" si="8"/>
        <v>0</v>
      </c>
      <c r="V18" s="345">
        <f t="shared" si="8"/>
        <v>0</v>
      </c>
      <c r="W18" s="345">
        <f t="shared" si="8"/>
        <v>0</v>
      </c>
      <c r="X18" s="345">
        <f t="shared" si="8"/>
        <v>0</v>
      </c>
      <c r="Y18" s="345">
        <f t="shared" si="8"/>
        <v>0</v>
      </c>
      <c r="Z18" s="345">
        <f t="shared" si="8"/>
        <v>0</v>
      </c>
      <c r="AA18" s="345">
        <f t="shared" si="8"/>
        <v>0</v>
      </c>
      <c r="AB18" s="345">
        <f t="shared" si="8"/>
        <v>0</v>
      </c>
      <c r="AC18" s="345">
        <f t="shared" si="8"/>
        <v>0</v>
      </c>
      <c r="AD18" s="345">
        <f t="shared" si="8"/>
        <v>0</v>
      </c>
      <c r="AE18" s="345">
        <f t="shared" si="8"/>
        <v>0</v>
      </c>
      <c r="AF18" s="345">
        <f t="shared" si="8"/>
        <v>0</v>
      </c>
      <c r="AG18" s="345">
        <f t="shared" si="8"/>
        <v>0</v>
      </c>
      <c r="AH18" s="345">
        <f t="shared" si="8"/>
        <v>0</v>
      </c>
      <c r="AI18" s="345">
        <f t="shared" si="8"/>
        <v>0</v>
      </c>
      <c r="AJ18" s="345">
        <f t="shared" si="8"/>
        <v>0</v>
      </c>
      <c r="AK18" s="345">
        <f t="shared" ref="AK18:BP18" si="9">SUM(AK8:AK17)</f>
        <v>0</v>
      </c>
      <c r="AL18" s="345">
        <f t="shared" si="9"/>
        <v>0</v>
      </c>
      <c r="AM18" s="345">
        <f t="shared" si="9"/>
        <v>0</v>
      </c>
      <c r="AN18" s="345">
        <f t="shared" si="9"/>
        <v>0</v>
      </c>
      <c r="AO18" s="345">
        <f t="shared" si="9"/>
        <v>0</v>
      </c>
      <c r="AP18" s="345">
        <f t="shared" si="9"/>
        <v>0</v>
      </c>
      <c r="AQ18" s="345">
        <f t="shared" si="9"/>
        <v>0</v>
      </c>
      <c r="AR18" s="345">
        <f t="shared" si="9"/>
        <v>0</v>
      </c>
      <c r="AS18" s="345">
        <f t="shared" si="9"/>
        <v>0</v>
      </c>
      <c r="AT18" s="345">
        <f t="shared" si="9"/>
        <v>0</v>
      </c>
      <c r="AU18" s="345">
        <f t="shared" si="9"/>
        <v>0</v>
      </c>
      <c r="AV18" s="345">
        <f t="shared" si="9"/>
        <v>0</v>
      </c>
      <c r="AW18" s="345">
        <f t="shared" si="9"/>
        <v>0</v>
      </c>
      <c r="AX18" s="345">
        <f t="shared" si="9"/>
        <v>0</v>
      </c>
      <c r="AY18" s="345">
        <f t="shared" si="9"/>
        <v>0</v>
      </c>
      <c r="AZ18" s="345">
        <f t="shared" si="9"/>
        <v>0</v>
      </c>
      <c r="BA18" s="345">
        <f t="shared" si="9"/>
        <v>0</v>
      </c>
      <c r="BB18" s="345">
        <f t="shared" si="9"/>
        <v>0</v>
      </c>
      <c r="BC18" s="345">
        <f t="shared" si="9"/>
        <v>0</v>
      </c>
      <c r="BD18" s="345">
        <f t="shared" si="9"/>
        <v>0</v>
      </c>
      <c r="BE18" s="345">
        <f t="shared" si="9"/>
        <v>0</v>
      </c>
      <c r="BF18" s="345">
        <f t="shared" si="9"/>
        <v>0</v>
      </c>
      <c r="BG18" s="345">
        <f t="shared" si="9"/>
        <v>0</v>
      </c>
      <c r="BH18" s="345">
        <f t="shared" si="9"/>
        <v>0</v>
      </c>
      <c r="BI18" s="345">
        <f t="shared" si="9"/>
        <v>0</v>
      </c>
      <c r="BJ18" s="345">
        <f t="shared" si="9"/>
        <v>0</v>
      </c>
      <c r="BK18" s="345">
        <f t="shared" si="9"/>
        <v>0</v>
      </c>
      <c r="BL18" s="345">
        <f t="shared" si="9"/>
        <v>0</v>
      </c>
      <c r="BM18" s="345">
        <f t="shared" si="9"/>
        <v>0</v>
      </c>
      <c r="BN18" s="345">
        <f t="shared" si="9"/>
        <v>0</v>
      </c>
      <c r="BO18" s="345">
        <f t="shared" si="9"/>
        <v>0</v>
      </c>
      <c r="BP18" s="345">
        <f t="shared" si="9"/>
        <v>0</v>
      </c>
      <c r="BQ18" s="345">
        <f t="shared" ref="BQ18:CV18" si="10">SUM(BQ8:BQ17)</f>
        <v>0</v>
      </c>
      <c r="BR18" s="345">
        <f t="shared" si="10"/>
        <v>0</v>
      </c>
      <c r="BS18" s="345">
        <f t="shared" si="10"/>
        <v>0</v>
      </c>
      <c r="BT18" s="345">
        <f t="shared" si="10"/>
        <v>0</v>
      </c>
      <c r="BU18" s="345">
        <f t="shared" si="10"/>
        <v>0</v>
      </c>
      <c r="BV18" s="345">
        <f t="shared" si="10"/>
        <v>0</v>
      </c>
      <c r="BW18" s="345">
        <f t="shared" si="10"/>
        <v>0</v>
      </c>
      <c r="BX18" s="345">
        <f t="shared" si="10"/>
        <v>0</v>
      </c>
      <c r="BY18" s="345">
        <f t="shared" si="10"/>
        <v>0</v>
      </c>
      <c r="BZ18" s="345">
        <f t="shared" si="10"/>
        <v>0</v>
      </c>
      <c r="CA18" s="345">
        <f t="shared" si="10"/>
        <v>0</v>
      </c>
      <c r="CB18" s="345">
        <f t="shared" si="10"/>
        <v>0</v>
      </c>
      <c r="CC18" s="345">
        <f t="shared" si="10"/>
        <v>0</v>
      </c>
      <c r="CD18" s="345">
        <f t="shared" si="10"/>
        <v>0</v>
      </c>
      <c r="CE18" s="345">
        <f t="shared" si="10"/>
        <v>0</v>
      </c>
      <c r="CF18" s="345">
        <f t="shared" si="10"/>
        <v>0</v>
      </c>
      <c r="CG18" s="345">
        <f t="shared" si="10"/>
        <v>0</v>
      </c>
      <c r="CH18" s="345">
        <f t="shared" si="10"/>
        <v>0</v>
      </c>
      <c r="CI18" s="345">
        <f t="shared" si="10"/>
        <v>0</v>
      </c>
      <c r="CJ18" s="345">
        <f t="shared" si="10"/>
        <v>0</v>
      </c>
      <c r="CK18" s="345">
        <f t="shared" si="10"/>
        <v>0</v>
      </c>
      <c r="CL18" s="345">
        <f t="shared" si="10"/>
        <v>0</v>
      </c>
      <c r="CM18" s="345">
        <f t="shared" si="10"/>
        <v>0</v>
      </c>
      <c r="CN18" s="345">
        <f t="shared" si="10"/>
        <v>0</v>
      </c>
      <c r="CO18" s="345">
        <f t="shared" si="10"/>
        <v>0</v>
      </c>
      <c r="CP18" s="345">
        <f t="shared" si="10"/>
        <v>0</v>
      </c>
      <c r="CQ18" s="345">
        <f t="shared" si="10"/>
        <v>0</v>
      </c>
      <c r="CR18" s="345">
        <f t="shared" si="10"/>
        <v>0</v>
      </c>
      <c r="CS18" s="345">
        <f t="shared" si="10"/>
        <v>0</v>
      </c>
      <c r="CT18" s="345">
        <f t="shared" si="10"/>
        <v>0</v>
      </c>
      <c r="CU18" s="345">
        <f t="shared" si="10"/>
        <v>0</v>
      </c>
      <c r="CV18" s="345">
        <f t="shared" si="10"/>
        <v>0</v>
      </c>
      <c r="CW18" s="345">
        <f t="shared" ref="CW18:EB18" si="11">SUM(CW8:CW17)</f>
        <v>0</v>
      </c>
      <c r="CX18" s="345">
        <f t="shared" si="11"/>
        <v>0</v>
      </c>
      <c r="CY18" s="345">
        <f t="shared" si="11"/>
        <v>0</v>
      </c>
      <c r="CZ18" s="345">
        <f t="shared" si="11"/>
        <v>0</v>
      </c>
      <c r="DA18" s="345">
        <f t="shared" si="11"/>
        <v>0</v>
      </c>
      <c r="DB18" s="345">
        <f t="shared" si="11"/>
        <v>0</v>
      </c>
      <c r="DC18" s="345">
        <f t="shared" si="11"/>
        <v>0</v>
      </c>
      <c r="DD18" s="345">
        <f t="shared" si="11"/>
        <v>0</v>
      </c>
      <c r="DE18" s="345">
        <f t="shared" si="11"/>
        <v>0</v>
      </c>
      <c r="DF18" s="345">
        <f t="shared" si="11"/>
        <v>0</v>
      </c>
      <c r="DG18" s="345">
        <f t="shared" si="11"/>
        <v>0</v>
      </c>
      <c r="DH18" s="345">
        <f t="shared" si="11"/>
        <v>0</v>
      </c>
      <c r="DI18" s="345">
        <f t="shared" si="11"/>
        <v>0</v>
      </c>
      <c r="DJ18" s="345">
        <f t="shared" si="11"/>
        <v>0</v>
      </c>
      <c r="DK18" s="345">
        <f t="shared" si="11"/>
        <v>0</v>
      </c>
      <c r="DL18" s="345">
        <f t="shared" si="11"/>
        <v>0</v>
      </c>
      <c r="DM18" s="345">
        <f t="shared" si="11"/>
        <v>0</v>
      </c>
      <c r="DN18" s="345">
        <f t="shared" si="11"/>
        <v>0</v>
      </c>
      <c r="DO18" s="345">
        <f t="shared" si="11"/>
        <v>0</v>
      </c>
      <c r="DP18" s="345">
        <f t="shared" si="11"/>
        <v>10</v>
      </c>
      <c r="DQ18" s="345">
        <f t="shared" si="11"/>
        <v>475000</v>
      </c>
      <c r="DR18" s="345">
        <f t="shared" si="11"/>
        <v>0</v>
      </c>
      <c r="DS18" s="345">
        <f t="shared" si="11"/>
        <v>0</v>
      </c>
      <c r="DT18" s="345">
        <f t="shared" si="11"/>
        <v>9</v>
      </c>
      <c r="DU18" s="345">
        <f t="shared" si="11"/>
        <v>427500</v>
      </c>
      <c r="DV18" s="345">
        <f t="shared" si="11"/>
        <v>1</v>
      </c>
      <c r="DW18" s="345">
        <f t="shared" si="11"/>
        <v>47500</v>
      </c>
      <c r="DX18" s="345">
        <f t="shared" si="11"/>
        <v>0</v>
      </c>
      <c r="DY18" s="345">
        <f t="shared" si="11"/>
        <v>0</v>
      </c>
      <c r="DZ18" s="345">
        <f t="shared" si="11"/>
        <v>0</v>
      </c>
      <c r="EA18" s="345">
        <f t="shared" si="11"/>
        <v>0</v>
      </c>
      <c r="EB18" s="345">
        <f t="shared" si="11"/>
        <v>0</v>
      </c>
      <c r="EC18" s="345">
        <f t="shared" ref="EC18:EK18" si="12">SUM(EC8:EC17)</f>
        <v>0</v>
      </c>
      <c r="ED18" s="345">
        <f t="shared" si="12"/>
        <v>0</v>
      </c>
      <c r="EE18" s="345">
        <f t="shared" si="12"/>
        <v>0</v>
      </c>
      <c r="EF18" s="345">
        <f t="shared" si="12"/>
        <v>10</v>
      </c>
      <c r="EG18" s="345">
        <f t="shared" si="12"/>
        <v>475000</v>
      </c>
      <c r="EH18" s="345">
        <f t="shared" si="12"/>
        <v>3</v>
      </c>
      <c r="EI18" s="345">
        <f t="shared" si="12"/>
        <v>142500</v>
      </c>
      <c r="EJ18" s="345">
        <f t="shared" si="12"/>
        <v>7</v>
      </c>
      <c r="EK18" s="345">
        <f t="shared" si="12"/>
        <v>332500</v>
      </c>
      <c r="EL18" s="454"/>
      <c r="EM18" s="388"/>
      <c r="EN18" s="454"/>
      <c r="EO18" s="454"/>
      <c r="EP18" s="454"/>
      <c r="EQ18" s="454"/>
      <c r="ER18" s="454"/>
      <c r="ES18" s="454"/>
      <c r="ET18" s="454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T8"/>
  <sheetViews>
    <sheetView workbookViewId="0">
      <selection sqref="A1:XFD8"/>
    </sheetView>
  </sheetViews>
  <sheetFormatPr defaultRowHeight="15"/>
  <sheetData>
    <row r="1" spans="1:150" ht="18">
      <c r="A1" s="606" t="s">
        <v>883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493"/>
      <c r="M1" s="494"/>
      <c r="N1" s="495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443"/>
      <c r="BO1" s="443"/>
      <c r="BP1" s="443"/>
      <c r="BQ1" s="443"/>
      <c r="BR1" s="443"/>
      <c r="BS1" s="443"/>
      <c r="BT1" s="443"/>
      <c r="BU1" s="443"/>
      <c r="BV1" s="443"/>
      <c r="BW1" s="443"/>
      <c r="BX1" s="443"/>
      <c r="BY1" s="443"/>
      <c r="BZ1" s="443"/>
      <c r="CA1" s="443"/>
      <c r="CB1" s="443"/>
      <c r="CC1" s="443"/>
      <c r="CD1" s="443"/>
      <c r="CE1" s="443"/>
      <c r="CF1" s="443"/>
      <c r="CG1" s="443"/>
      <c r="CH1" s="443"/>
      <c r="CI1" s="443"/>
      <c r="CJ1" s="443"/>
      <c r="CK1" s="443"/>
      <c r="CL1" s="443"/>
      <c r="CM1" s="443"/>
      <c r="CN1" s="443"/>
      <c r="CO1" s="443"/>
      <c r="CP1" s="443"/>
      <c r="CQ1" s="443"/>
      <c r="CR1" s="443"/>
      <c r="CS1" s="443"/>
      <c r="CT1" s="443"/>
      <c r="CU1" s="443"/>
      <c r="CV1" s="443"/>
      <c r="CW1" s="443"/>
      <c r="CX1" s="443"/>
      <c r="CY1" s="443"/>
      <c r="CZ1" s="443"/>
      <c r="DA1" s="443"/>
      <c r="DB1" s="443"/>
      <c r="DC1" s="443"/>
      <c r="DD1" s="443"/>
      <c r="DE1" s="443"/>
      <c r="DF1" s="443"/>
      <c r="DG1" s="443"/>
      <c r="DH1" s="443"/>
      <c r="DI1" s="443"/>
      <c r="DJ1" s="443"/>
      <c r="DK1" s="443"/>
      <c r="DL1" s="443"/>
      <c r="DM1" s="443"/>
      <c r="DN1" s="443"/>
      <c r="DO1" s="443"/>
      <c r="DP1" s="606" t="s">
        <v>884</v>
      </c>
      <c r="DQ1" s="606"/>
      <c r="DR1" s="606"/>
      <c r="DS1" s="606"/>
      <c r="DT1" s="606"/>
      <c r="DU1" s="606"/>
      <c r="DV1" s="606"/>
      <c r="DW1" s="606"/>
      <c r="DX1" s="606"/>
      <c r="DY1" s="606"/>
      <c r="DZ1" s="606"/>
      <c r="EA1" s="606"/>
      <c r="EB1" s="606"/>
      <c r="EC1" s="606"/>
      <c r="ED1" s="606"/>
      <c r="EE1" s="443"/>
      <c r="EF1" s="443"/>
      <c r="EG1" s="443"/>
      <c r="EH1" s="443"/>
      <c r="EI1" s="443"/>
      <c r="EJ1" s="443"/>
      <c r="EK1" s="443"/>
      <c r="EL1" s="443"/>
      <c r="EM1" s="444"/>
      <c r="EN1" s="443"/>
      <c r="EO1" s="443"/>
      <c r="EP1" s="443"/>
      <c r="EQ1" s="443"/>
      <c r="ER1" s="443"/>
      <c r="ES1" s="443"/>
      <c r="ET1" s="443"/>
    </row>
    <row r="2" spans="1:150" ht="18">
      <c r="A2" s="611" t="s">
        <v>1155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493"/>
      <c r="M2" s="493"/>
      <c r="N2" s="496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7"/>
      <c r="AE2" s="493"/>
      <c r="AF2" s="493"/>
      <c r="AG2" s="493"/>
      <c r="AH2" s="493"/>
      <c r="AI2" s="493"/>
      <c r="AJ2" s="493"/>
      <c r="AK2" s="493"/>
      <c r="AL2" s="493"/>
      <c r="AM2" s="493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50"/>
      <c r="DG2" s="450"/>
      <c r="DH2" s="450"/>
      <c r="DI2" s="450"/>
      <c r="DJ2" s="450"/>
      <c r="DK2" s="450"/>
      <c r="DL2" s="450"/>
      <c r="DM2" s="450"/>
      <c r="DN2" s="450"/>
      <c r="DO2" s="450"/>
      <c r="DP2" s="451"/>
      <c r="DQ2" s="450"/>
      <c r="DR2" s="450"/>
      <c r="DS2" s="450"/>
      <c r="DT2" s="483" t="s">
        <v>926</v>
      </c>
      <c r="DU2" s="483"/>
      <c r="DV2" s="450"/>
      <c r="DW2" s="450"/>
      <c r="DX2" s="450"/>
      <c r="DY2" s="450"/>
      <c r="DZ2" s="450"/>
      <c r="EA2" s="450"/>
      <c r="EB2" s="450"/>
      <c r="EC2" s="450"/>
      <c r="ED2" s="450"/>
      <c r="EE2" s="450"/>
      <c r="EF2" s="450"/>
      <c r="EG2" s="450"/>
      <c r="EH2" s="450"/>
      <c r="EI2" s="450"/>
      <c r="EJ2" s="450"/>
      <c r="EK2" s="450"/>
      <c r="EL2" s="450"/>
      <c r="EM2" s="451"/>
      <c r="EN2" s="450"/>
      <c r="EO2" s="450"/>
      <c r="EP2" s="450"/>
      <c r="EQ2" s="450"/>
      <c r="ER2" s="450"/>
      <c r="ES2" s="450"/>
      <c r="ET2" s="450"/>
    </row>
    <row r="3" spans="1:150" ht="15.75">
      <c r="A3" s="612" t="s">
        <v>886</v>
      </c>
      <c r="B3" s="614" t="s">
        <v>927</v>
      </c>
      <c r="C3" s="614" t="s">
        <v>887</v>
      </c>
      <c r="D3" s="614" t="s">
        <v>888</v>
      </c>
      <c r="E3" s="614" t="s">
        <v>1233</v>
      </c>
      <c r="F3" s="614" t="s">
        <v>1063</v>
      </c>
      <c r="G3" s="614" t="s">
        <v>1064</v>
      </c>
      <c r="H3" s="614" t="s">
        <v>890</v>
      </c>
      <c r="I3" s="614" t="s">
        <v>1274</v>
      </c>
      <c r="J3" s="614" t="s">
        <v>891</v>
      </c>
      <c r="K3" s="617" t="s">
        <v>1235</v>
      </c>
      <c r="L3" s="614" t="s">
        <v>1236</v>
      </c>
      <c r="M3" s="614" t="s">
        <v>1237</v>
      </c>
      <c r="N3" s="618" t="s">
        <v>1275</v>
      </c>
      <c r="O3" s="619" t="s">
        <v>896</v>
      </c>
      <c r="P3" s="619"/>
      <c r="Q3" s="619"/>
      <c r="R3" s="54"/>
      <c r="S3" s="620" t="s">
        <v>898</v>
      </c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498"/>
      <c r="DP3" s="453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</row>
    <row r="4" spans="1:150" ht="25.5">
      <c r="A4" s="613"/>
      <c r="B4" s="615"/>
      <c r="C4" s="614"/>
      <c r="D4" s="615"/>
      <c r="E4" s="616"/>
      <c r="F4" s="614"/>
      <c r="G4" s="614"/>
      <c r="H4" s="616"/>
      <c r="I4" s="614"/>
      <c r="J4" s="614"/>
      <c r="K4" s="616"/>
      <c r="L4" s="614"/>
      <c r="M4" s="614"/>
      <c r="N4" s="618"/>
      <c r="O4" s="619"/>
      <c r="P4" s="619"/>
      <c r="Q4" s="619"/>
      <c r="R4" s="499"/>
      <c r="S4" s="617" t="s">
        <v>257</v>
      </c>
      <c r="T4" s="617"/>
      <c r="U4" s="617"/>
      <c r="V4" s="617"/>
      <c r="W4" s="617"/>
      <c r="X4" s="617"/>
      <c r="Y4" s="617" t="s">
        <v>252</v>
      </c>
      <c r="Z4" s="617"/>
      <c r="AA4" s="617"/>
      <c r="AB4" s="617"/>
      <c r="AC4" s="617"/>
      <c r="AD4" s="617" t="s">
        <v>744</v>
      </c>
      <c r="AE4" s="617"/>
      <c r="AF4" s="617"/>
      <c r="AG4" s="617"/>
      <c r="AH4" s="617"/>
      <c r="AI4" s="617" t="s">
        <v>899</v>
      </c>
      <c r="AJ4" s="617"/>
      <c r="AK4" s="617"/>
      <c r="AL4" s="617"/>
      <c r="AM4" s="617"/>
      <c r="AN4" s="617" t="s">
        <v>900</v>
      </c>
      <c r="AO4" s="617"/>
      <c r="AP4" s="617"/>
      <c r="AQ4" s="617"/>
      <c r="AR4" s="617"/>
      <c r="AS4" s="617" t="s">
        <v>901</v>
      </c>
      <c r="AT4" s="617"/>
      <c r="AU4" s="617"/>
      <c r="AV4" s="617"/>
      <c r="AW4" s="617"/>
      <c r="AX4" s="617" t="s">
        <v>902</v>
      </c>
      <c r="AY4" s="617"/>
      <c r="AZ4" s="617"/>
      <c r="BA4" s="617"/>
      <c r="BB4" s="617"/>
      <c r="BC4" s="617" t="s">
        <v>903</v>
      </c>
      <c r="BD4" s="617"/>
      <c r="BE4" s="617"/>
      <c r="BF4" s="617"/>
      <c r="BG4" s="617"/>
      <c r="BH4" s="617" t="s">
        <v>904</v>
      </c>
      <c r="BI4" s="617"/>
      <c r="BJ4" s="617"/>
      <c r="BK4" s="617"/>
      <c r="BL4" s="617"/>
      <c r="BM4" s="617" t="s">
        <v>905</v>
      </c>
      <c r="BN4" s="617"/>
      <c r="BO4" s="617"/>
      <c r="BP4" s="617"/>
      <c r="BQ4" s="617"/>
      <c r="BR4" s="617" t="s">
        <v>906</v>
      </c>
      <c r="BS4" s="617"/>
      <c r="BT4" s="617"/>
      <c r="BU4" s="617"/>
      <c r="BV4" s="617"/>
      <c r="BW4" s="617" t="s">
        <v>907</v>
      </c>
      <c r="BX4" s="617"/>
      <c r="BY4" s="617"/>
      <c r="BZ4" s="617"/>
      <c r="CA4" s="617"/>
      <c r="CB4" s="617" t="s">
        <v>908</v>
      </c>
      <c r="CC4" s="617"/>
      <c r="CD4" s="617"/>
      <c r="CE4" s="617"/>
      <c r="CF4" s="617"/>
      <c r="CG4" s="617" t="s">
        <v>909</v>
      </c>
      <c r="CH4" s="617"/>
      <c r="CI4" s="617"/>
      <c r="CJ4" s="617"/>
      <c r="CK4" s="617"/>
      <c r="CL4" s="617" t="s">
        <v>910</v>
      </c>
      <c r="CM4" s="617"/>
      <c r="CN4" s="617"/>
      <c r="CO4" s="617"/>
      <c r="CP4" s="617"/>
      <c r="CQ4" s="617" t="s">
        <v>911</v>
      </c>
      <c r="CR4" s="617"/>
      <c r="CS4" s="617"/>
      <c r="CT4" s="617"/>
      <c r="CU4" s="617"/>
      <c r="CV4" s="617" t="s">
        <v>912</v>
      </c>
      <c r="CW4" s="617"/>
      <c r="CX4" s="617"/>
      <c r="CY4" s="617"/>
      <c r="CZ4" s="617"/>
      <c r="DA4" s="617" t="s">
        <v>913</v>
      </c>
      <c r="DB4" s="617"/>
      <c r="DC4" s="617"/>
      <c r="DD4" s="617"/>
      <c r="DE4" s="617"/>
      <c r="DF4" s="617" t="s">
        <v>914</v>
      </c>
      <c r="DG4" s="617"/>
      <c r="DH4" s="617"/>
      <c r="DI4" s="617"/>
      <c r="DJ4" s="617"/>
      <c r="DK4" s="617" t="s">
        <v>915</v>
      </c>
      <c r="DL4" s="617"/>
      <c r="DM4" s="617"/>
      <c r="DN4" s="617"/>
      <c r="DO4" s="617"/>
      <c r="DP4" s="605" t="s">
        <v>916</v>
      </c>
      <c r="DQ4" s="605"/>
      <c r="DR4" s="605"/>
      <c r="DS4" s="605"/>
      <c r="DT4" s="605" t="s">
        <v>935</v>
      </c>
      <c r="DU4" s="605"/>
      <c r="DV4" s="605"/>
      <c r="DW4" s="605"/>
      <c r="DX4" s="605"/>
      <c r="DY4" s="605"/>
      <c r="DZ4" s="605"/>
      <c r="EA4" s="605"/>
      <c r="EB4" s="605"/>
      <c r="EC4" s="605"/>
      <c r="ED4" s="605"/>
      <c r="EE4" s="605"/>
      <c r="EF4" s="455"/>
      <c r="EG4" s="455"/>
      <c r="EH4" s="455"/>
      <c r="EI4" s="484" t="s">
        <v>1158</v>
      </c>
      <c r="EJ4" s="455"/>
      <c r="EK4" s="455" t="s">
        <v>1159</v>
      </c>
      <c r="EL4" s="455"/>
      <c r="EM4" s="455" t="s">
        <v>937</v>
      </c>
      <c r="EN4" s="455"/>
      <c r="EO4" s="455"/>
      <c r="EP4" s="455"/>
      <c r="EQ4" s="455"/>
      <c r="ER4" s="455"/>
      <c r="ES4" s="455"/>
      <c r="ET4" s="455"/>
    </row>
    <row r="5" spans="1:150" ht="25.5">
      <c r="A5" s="613"/>
      <c r="B5" s="615"/>
      <c r="C5" s="614"/>
      <c r="D5" s="615"/>
      <c r="E5" s="616"/>
      <c r="F5" s="614"/>
      <c r="G5" s="614"/>
      <c r="H5" s="616"/>
      <c r="I5" s="614"/>
      <c r="J5" s="614"/>
      <c r="K5" s="616"/>
      <c r="L5" s="614"/>
      <c r="M5" s="614"/>
      <c r="N5" s="618"/>
      <c r="O5" s="500" t="s">
        <v>917</v>
      </c>
      <c r="P5" s="499" t="s">
        <v>918</v>
      </c>
      <c r="Q5" s="499" t="s">
        <v>919</v>
      </c>
      <c r="R5" s="499" t="s">
        <v>1063</v>
      </c>
      <c r="S5" s="501" t="s">
        <v>1160</v>
      </c>
      <c r="T5" s="501" t="s">
        <v>921</v>
      </c>
      <c r="U5" s="502" t="s">
        <v>999</v>
      </c>
      <c r="V5" s="502" t="s">
        <v>919</v>
      </c>
      <c r="W5" s="502" t="s">
        <v>1063</v>
      </c>
      <c r="X5" s="499" t="s">
        <v>917</v>
      </c>
      <c r="Y5" s="501" t="s">
        <v>921</v>
      </c>
      <c r="Z5" s="502" t="s">
        <v>999</v>
      </c>
      <c r="AA5" s="502" t="s">
        <v>919</v>
      </c>
      <c r="AB5" s="502" t="s">
        <v>1063</v>
      </c>
      <c r="AC5" s="499" t="s">
        <v>917</v>
      </c>
      <c r="AD5" s="501" t="s">
        <v>921</v>
      </c>
      <c r="AE5" s="502" t="s">
        <v>1161</v>
      </c>
      <c r="AF5" s="502" t="s">
        <v>919</v>
      </c>
      <c r="AG5" s="502" t="s">
        <v>1063</v>
      </c>
      <c r="AH5" s="499" t="s">
        <v>917</v>
      </c>
      <c r="AI5" s="501" t="s">
        <v>921</v>
      </c>
      <c r="AJ5" s="502" t="s">
        <v>1161</v>
      </c>
      <c r="AK5" s="502" t="s">
        <v>919</v>
      </c>
      <c r="AL5" s="502" t="s">
        <v>1063</v>
      </c>
      <c r="AM5" s="499" t="s">
        <v>917</v>
      </c>
      <c r="AN5" s="501" t="s">
        <v>921</v>
      </c>
      <c r="AO5" s="502" t="s">
        <v>1161</v>
      </c>
      <c r="AP5" s="502" t="s">
        <v>919</v>
      </c>
      <c r="AQ5" s="502" t="s">
        <v>1063</v>
      </c>
      <c r="AR5" s="499" t="s">
        <v>917</v>
      </c>
      <c r="AS5" s="501" t="s">
        <v>921</v>
      </c>
      <c r="AT5" s="502" t="s">
        <v>1161</v>
      </c>
      <c r="AU5" s="502" t="s">
        <v>919</v>
      </c>
      <c r="AV5" s="502" t="s">
        <v>1063</v>
      </c>
      <c r="AW5" s="499" t="s">
        <v>917</v>
      </c>
      <c r="AX5" s="501" t="s">
        <v>921</v>
      </c>
      <c r="AY5" s="502" t="s">
        <v>1161</v>
      </c>
      <c r="AZ5" s="502" t="s">
        <v>919</v>
      </c>
      <c r="BA5" s="502" t="s">
        <v>1063</v>
      </c>
      <c r="BB5" s="499" t="s">
        <v>917</v>
      </c>
      <c r="BC5" s="501" t="s">
        <v>921</v>
      </c>
      <c r="BD5" s="502" t="s">
        <v>1161</v>
      </c>
      <c r="BE5" s="502" t="s">
        <v>919</v>
      </c>
      <c r="BF5" s="502" t="s">
        <v>1063</v>
      </c>
      <c r="BG5" s="499" t="s">
        <v>917</v>
      </c>
      <c r="BH5" s="501" t="s">
        <v>921</v>
      </c>
      <c r="BI5" s="502" t="s">
        <v>1161</v>
      </c>
      <c r="BJ5" s="502" t="s">
        <v>919</v>
      </c>
      <c r="BK5" s="502" t="s">
        <v>1063</v>
      </c>
      <c r="BL5" s="499" t="s">
        <v>917</v>
      </c>
      <c r="BM5" s="501" t="s">
        <v>921</v>
      </c>
      <c r="BN5" s="502" t="s">
        <v>1161</v>
      </c>
      <c r="BO5" s="502" t="s">
        <v>919</v>
      </c>
      <c r="BP5" s="502" t="s">
        <v>1063</v>
      </c>
      <c r="BQ5" s="499" t="s">
        <v>917</v>
      </c>
      <c r="BR5" s="501" t="s">
        <v>921</v>
      </c>
      <c r="BS5" s="502" t="s">
        <v>1161</v>
      </c>
      <c r="BT5" s="502" t="s">
        <v>919</v>
      </c>
      <c r="BU5" s="502" t="s">
        <v>1063</v>
      </c>
      <c r="BV5" s="499" t="s">
        <v>917</v>
      </c>
      <c r="BW5" s="501" t="s">
        <v>921</v>
      </c>
      <c r="BX5" s="502" t="s">
        <v>1161</v>
      </c>
      <c r="BY5" s="502" t="s">
        <v>919</v>
      </c>
      <c r="BZ5" s="502" t="s">
        <v>1063</v>
      </c>
      <c r="CA5" s="499" t="s">
        <v>917</v>
      </c>
      <c r="CB5" s="501" t="s">
        <v>921</v>
      </c>
      <c r="CC5" s="502" t="s">
        <v>1161</v>
      </c>
      <c r="CD5" s="502" t="s">
        <v>919</v>
      </c>
      <c r="CE5" s="502" t="s">
        <v>1063</v>
      </c>
      <c r="CF5" s="499" t="s">
        <v>917</v>
      </c>
      <c r="CG5" s="501" t="s">
        <v>921</v>
      </c>
      <c r="CH5" s="502" t="s">
        <v>1161</v>
      </c>
      <c r="CI5" s="502" t="s">
        <v>919</v>
      </c>
      <c r="CJ5" s="502" t="s">
        <v>1063</v>
      </c>
      <c r="CK5" s="499" t="s">
        <v>917</v>
      </c>
      <c r="CL5" s="501" t="s">
        <v>921</v>
      </c>
      <c r="CM5" s="502" t="s">
        <v>1161</v>
      </c>
      <c r="CN5" s="502" t="s">
        <v>919</v>
      </c>
      <c r="CO5" s="502" t="s">
        <v>1063</v>
      </c>
      <c r="CP5" s="499" t="s">
        <v>917</v>
      </c>
      <c r="CQ5" s="501" t="s">
        <v>921</v>
      </c>
      <c r="CR5" s="502" t="s">
        <v>1161</v>
      </c>
      <c r="CS5" s="502" t="s">
        <v>919</v>
      </c>
      <c r="CT5" s="502" t="s">
        <v>1063</v>
      </c>
      <c r="CU5" s="499" t="s">
        <v>917</v>
      </c>
      <c r="CV5" s="501" t="s">
        <v>921</v>
      </c>
      <c r="CW5" s="502" t="s">
        <v>1161</v>
      </c>
      <c r="CX5" s="502" t="s">
        <v>919</v>
      </c>
      <c r="CY5" s="502" t="s">
        <v>1063</v>
      </c>
      <c r="CZ5" s="499" t="s">
        <v>917</v>
      </c>
      <c r="DA5" s="501" t="s">
        <v>921</v>
      </c>
      <c r="DB5" s="502" t="s">
        <v>1161</v>
      </c>
      <c r="DC5" s="502" t="s">
        <v>919</v>
      </c>
      <c r="DD5" s="502" t="s">
        <v>1063</v>
      </c>
      <c r="DE5" s="499" t="s">
        <v>917</v>
      </c>
      <c r="DF5" s="501" t="s">
        <v>921</v>
      </c>
      <c r="DG5" s="502" t="s">
        <v>1161</v>
      </c>
      <c r="DH5" s="502" t="s">
        <v>919</v>
      </c>
      <c r="DI5" s="502" t="s">
        <v>1063</v>
      </c>
      <c r="DJ5" s="499" t="s">
        <v>917</v>
      </c>
      <c r="DK5" s="501" t="s">
        <v>921</v>
      </c>
      <c r="DL5" s="502" t="s">
        <v>1161</v>
      </c>
      <c r="DM5" s="502" t="s">
        <v>919</v>
      </c>
      <c r="DN5" s="502" t="s">
        <v>1063</v>
      </c>
      <c r="DO5" s="503" t="s">
        <v>917</v>
      </c>
      <c r="DP5" s="453" t="s">
        <v>5</v>
      </c>
      <c r="DQ5" s="458" t="s">
        <v>923</v>
      </c>
      <c r="DR5" s="458" t="s">
        <v>20</v>
      </c>
      <c r="DS5" s="458" t="s">
        <v>923</v>
      </c>
      <c r="DT5" s="459" t="s">
        <v>938</v>
      </c>
      <c r="DU5" s="458" t="s">
        <v>923</v>
      </c>
      <c r="DV5" s="459" t="s">
        <v>939</v>
      </c>
      <c r="DW5" s="458" t="s">
        <v>923</v>
      </c>
      <c r="DX5" s="459" t="s">
        <v>940</v>
      </c>
      <c r="DY5" s="458" t="s">
        <v>923</v>
      </c>
      <c r="DZ5" s="459" t="s">
        <v>941</v>
      </c>
      <c r="EA5" s="458" t="s">
        <v>923</v>
      </c>
      <c r="EB5" s="459" t="s">
        <v>942</v>
      </c>
      <c r="EC5" s="458" t="s">
        <v>923</v>
      </c>
      <c r="ED5" s="459" t="s">
        <v>943</v>
      </c>
      <c r="EE5" s="458" t="s">
        <v>923</v>
      </c>
      <c r="EF5" s="460" t="s">
        <v>944</v>
      </c>
      <c r="EG5" s="460" t="s">
        <v>944</v>
      </c>
      <c r="EH5" s="113" t="s">
        <v>1112</v>
      </c>
      <c r="EI5" s="113" t="s">
        <v>923</v>
      </c>
      <c r="EJ5" s="113" t="s">
        <v>1113</v>
      </c>
      <c r="EK5" s="113" t="s">
        <v>923</v>
      </c>
      <c r="EL5" s="113"/>
      <c r="EM5" s="407" t="s">
        <v>4</v>
      </c>
      <c r="EN5" s="407" t="s">
        <v>947</v>
      </c>
      <c r="EO5" s="407" t="s">
        <v>948</v>
      </c>
      <c r="EP5" s="407" t="s">
        <v>947</v>
      </c>
      <c r="EQ5" s="407" t="s">
        <v>949</v>
      </c>
      <c r="ER5" s="407" t="s">
        <v>947</v>
      </c>
      <c r="ES5" s="407" t="s">
        <v>950</v>
      </c>
      <c r="ET5" s="407" t="s">
        <v>951</v>
      </c>
    </row>
    <row r="6" spans="1:150">
      <c r="A6" s="461">
        <v>1</v>
      </c>
      <c r="B6" s="462">
        <v>2</v>
      </c>
      <c r="C6" s="462"/>
      <c r="D6" s="462">
        <v>3</v>
      </c>
      <c r="E6" s="463">
        <v>4</v>
      </c>
      <c r="F6" s="463">
        <v>5</v>
      </c>
      <c r="G6" s="463">
        <v>6</v>
      </c>
      <c r="H6" s="463">
        <v>5</v>
      </c>
      <c r="I6" s="463"/>
      <c r="J6" s="463">
        <v>6</v>
      </c>
      <c r="K6" s="463">
        <v>7</v>
      </c>
      <c r="L6" s="463">
        <v>8</v>
      </c>
      <c r="M6" s="463"/>
      <c r="N6" s="504">
        <v>9</v>
      </c>
      <c r="O6" s="463">
        <v>10</v>
      </c>
      <c r="P6" s="463"/>
      <c r="Q6" s="463"/>
      <c r="R6" s="463">
        <v>11</v>
      </c>
      <c r="S6" s="463">
        <v>6</v>
      </c>
      <c r="T6" s="463">
        <v>7</v>
      </c>
      <c r="U6" s="463">
        <v>8</v>
      </c>
      <c r="V6" s="463">
        <v>9</v>
      </c>
      <c r="W6" s="463"/>
      <c r="X6" s="463">
        <v>10</v>
      </c>
      <c r="Y6" s="463">
        <v>11</v>
      </c>
      <c r="Z6" s="463">
        <v>12</v>
      </c>
      <c r="AA6" s="463">
        <v>13</v>
      </c>
      <c r="AB6" s="463"/>
      <c r="AC6" s="463">
        <v>14</v>
      </c>
      <c r="AD6" s="463">
        <v>15</v>
      </c>
      <c r="AE6" s="463">
        <v>16</v>
      </c>
      <c r="AF6" s="463">
        <v>17</v>
      </c>
      <c r="AG6" s="463"/>
      <c r="AH6" s="463">
        <v>18</v>
      </c>
      <c r="AI6" s="463">
        <v>19</v>
      </c>
      <c r="AJ6" s="463">
        <v>20</v>
      </c>
      <c r="AK6" s="463">
        <v>21</v>
      </c>
      <c r="AL6" s="463"/>
      <c r="AM6" s="463">
        <v>22</v>
      </c>
      <c r="AN6" s="463">
        <v>19</v>
      </c>
      <c r="AO6" s="463">
        <v>20</v>
      </c>
      <c r="AP6" s="463">
        <v>21</v>
      </c>
      <c r="AQ6" s="463"/>
      <c r="AR6" s="463">
        <v>22</v>
      </c>
      <c r="AS6" s="463">
        <v>19</v>
      </c>
      <c r="AT6" s="463">
        <v>20</v>
      </c>
      <c r="AU6" s="463">
        <v>21</v>
      </c>
      <c r="AV6" s="463"/>
      <c r="AW6" s="463">
        <v>22</v>
      </c>
      <c r="AX6" s="463">
        <v>19</v>
      </c>
      <c r="AY6" s="463">
        <v>20</v>
      </c>
      <c r="AZ6" s="463">
        <v>21</v>
      </c>
      <c r="BA6" s="463"/>
      <c r="BB6" s="463">
        <v>22</v>
      </c>
      <c r="BC6" s="463">
        <v>19</v>
      </c>
      <c r="BD6" s="463">
        <v>20</v>
      </c>
      <c r="BE6" s="463">
        <v>21</v>
      </c>
      <c r="BF6" s="463"/>
      <c r="BG6" s="463">
        <v>22</v>
      </c>
      <c r="BH6" s="463">
        <v>19</v>
      </c>
      <c r="BI6" s="463">
        <v>20</v>
      </c>
      <c r="BJ6" s="463">
        <v>21</v>
      </c>
      <c r="BK6" s="463"/>
      <c r="BL6" s="463">
        <v>22</v>
      </c>
      <c r="BM6" s="463">
        <v>19</v>
      </c>
      <c r="BN6" s="463">
        <v>20</v>
      </c>
      <c r="BO6" s="463">
        <v>21</v>
      </c>
      <c r="BP6" s="463"/>
      <c r="BQ6" s="463">
        <v>22</v>
      </c>
      <c r="BR6" s="463">
        <v>19</v>
      </c>
      <c r="BS6" s="463">
        <v>20</v>
      </c>
      <c r="BT6" s="463">
        <v>21</v>
      </c>
      <c r="BU6" s="463"/>
      <c r="BV6" s="463">
        <v>22</v>
      </c>
      <c r="BW6" s="463">
        <v>19</v>
      </c>
      <c r="BX6" s="463">
        <v>20</v>
      </c>
      <c r="BY6" s="463">
        <v>21</v>
      </c>
      <c r="BZ6" s="463"/>
      <c r="CA6" s="463">
        <v>22</v>
      </c>
      <c r="CB6" s="463">
        <v>19</v>
      </c>
      <c r="CC6" s="463">
        <v>20</v>
      </c>
      <c r="CD6" s="463">
        <v>21</v>
      </c>
      <c r="CE6" s="463"/>
      <c r="CF6" s="463">
        <v>22</v>
      </c>
      <c r="CG6" s="463">
        <v>19</v>
      </c>
      <c r="CH6" s="463">
        <v>20</v>
      </c>
      <c r="CI6" s="463">
        <v>21</v>
      </c>
      <c r="CJ6" s="463"/>
      <c r="CK6" s="463">
        <v>22</v>
      </c>
      <c r="CL6" s="463">
        <v>19</v>
      </c>
      <c r="CM6" s="463">
        <v>20</v>
      </c>
      <c r="CN6" s="463">
        <v>21</v>
      </c>
      <c r="CO6" s="463"/>
      <c r="CP6" s="463">
        <v>22</v>
      </c>
      <c r="CQ6" s="463">
        <v>19</v>
      </c>
      <c r="CR6" s="463">
        <v>20</v>
      </c>
      <c r="CS6" s="463">
        <v>21</v>
      </c>
      <c r="CT6" s="463"/>
      <c r="CU6" s="463">
        <v>22</v>
      </c>
      <c r="CV6" s="463">
        <v>19</v>
      </c>
      <c r="CW6" s="463">
        <v>20</v>
      </c>
      <c r="CX6" s="463">
        <v>21</v>
      </c>
      <c r="CY6" s="463"/>
      <c r="CZ6" s="463">
        <v>22</v>
      </c>
      <c r="DA6" s="463">
        <v>19</v>
      </c>
      <c r="DB6" s="463">
        <v>20</v>
      </c>
      <c r="DC6" s="463">
        <v>21</v>
      </c>
      <c r="DD6" s="463"/>
      <c r="DE6" s="463">
        <v>22</v>
      </c>
      <c r="DF6" s="463">
        <v>19</v>
      </c>
      <c r="DG6" s="463">
        <v>20</v>
      </c>
      <c r="DH6" s="463">
        <v>21</v>
      </c>
      <c r="DI6" s="463"/>
      <c r="DJ6" s="463">
        <v>22</v>
      </c>
      <c r="DK6" s="463">
        <v>19</v>
      </c>
      <c r="DL6" s="463">
        <v>20</v>
      </c>
      <c r="DM6" s="463">
        <v>21</v>
      </c>
      <c r="DN6" s="463"/>
      <c r="DO6" s="465">
        <v>22</v>
      </c>
      <c r="DP6" s="453">
        <v>8</v>
      </c>
      <c r="DQ6" s="466">
        <v>9</v>
      </c>
      <c r="DR6" s="466">
        <v>10</v>
      </c>
      <c r="DS6" s="466">
        <v>11</v>
      </c>
      <c r="DT6" s="466">
        <v>12</v>
      </c>
      <c r="DU6" s="466">
        <v>13</v>
      </c>
      <c r="DV6" s="466">
        <v>14</v>
      </c>
      <c r="DW6" s="466">
        <v>15</v>
      </c>
      <c r="DX6" s="466">
        <v>16</v>
      </c>
      <c r="DY6" s="466">
        <v>17</v>
      </c>
      <c r="DZ6" s="466">
        <v>18</v>
      </c>
      <c r="EA6" s="466">
        <v>19</v>
      </c>
      <c r="EB6" s="466">
        <v>20</v>
      </c>
      <c r="EC6" s="466">
        <v>21</v>
      </c>
      <c r="ED6" s="466">
        <v>22</v>
      </c>
      <c r="EE6" s="466">
        <v>23</v>
      </c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</row>
    <row r="8" spans="1:150">
      <c r="C8" t="s">
        <v>924</v>
      </c>
    </row>
  </sheetData>
  <mergeCells count="41">
    <mergeCell ref="DA4:DE4"/>
    <mergeCell ref="DF4:DJ4"/>
    <mergeCell ref="DK4:DO4"/>
    <mergeCell ref="DP4:DS4"/>
    <mergeCell ref="DT4:EE4"/>
    <mergeCell ref="BW4:CA4"/>
    <mergeCell ref="CB4:CF4"/>
    <mergeCell ref="CG4:CK4"/>
    <mergeCell ref="CL4:CP4"/>
    <mergeCell ref="CQ4:CU4"/>
    <mergeCell ref="CV4:CZ4"/>
    <mergeCell ref="DP1:ED1"/>
    <mergeCell ref="A2:K2"/>
    <mergeCell ref="G3:G5"/>
    <mergeCell ref="M3:M5"/>
    <mergeCell ref="N3:N5"/>
    <mergeCell ref="O3:Q4"/>
    <mergeCell ref="S3:AM3"/>
    <mergeCell ref="S4:X4"/>
    <mergeCell ref="Y4:AC4"/>
    <mergeCell ref="AD4:AH4"/>
    <mergeCell ref="A1:K1"/>
    <mergeCell ref="AI4:AM4"/>
    <mergeCell ref="AN4:AR4"/>
    <mergeCell ref="AS4:AW4"/>
    <mergeCell ref="AX4:BB4"/>
    <mergeCell ref="BC4:BG4"/>
    <mergeCell ref="BH4:BL4"/>
    <mergeCell ref="BM4:BQ4"/>
    <mergeCell ref="BR4:BV4"/>
    <mergeCell ref="J3:J5"/>
    <mergeCell ref="K3:K5"/>
    <mergeCell ref="L3:L5"/>
    <mergeCell ref="F3:F5"/>
    <mergeCell ref="H3:H5"/>
    <mergeCell ref="I3:I5"/>
    <mergeCell ref="A3:A5"/>
    <mergeCell ref="B3:B5"/>
    <mergeCell ref="C3:C5"/>
    <mergeCell ref="D3:D5"/>
    <mergeCell ref="E3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11-12</vt:lpstr>
      <vt:lpstr>12-13</vt:lpstr>
      <vt:lpstr>12-13 Term</vt:lpstr>
      <vt:lpstr>12-13 Edu</vt:lpstr>
      <vt:lpstr>13-14 Term</vt:lpstr>
      <vt:lpstr>13-14 Edu</vt:lpstr>
      <vt:lpstr>14-15 Term</vt:lpstr>
      <vt:lpstr>14-15 Edu</vt:lpstr>
      <vt:lpstr>15-16 Term</vt:lpstr>
      <vt:lpstr>15-16 Edu</vt:lpstr>
      <vt:lpstr>16-17 Term</vt:lpstr>
      <vt:lpstr>16-17 Edu</vt:lpstr>
      <vt:lpstr>17-18 Term</vt:lpstr>
      <vt:lpstr>30% of 90% Term 17-18</vt:lpstr>
      <vt:lpstr>17-18 Edu</vt:lpstr>
      <vt:lpstr>18-19 Term 30%of90%</vt:lpstr>
      <vt:lpstr>18-19 Edu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2019-06-04T10:04:37Z</dcterms:modified>
</cp:coreProperties>
</file>